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EBE552A-1A24-494E-8C6E-38657EE1375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G AR Lourd" sheetId="1" r:id="rId1"/>
    <sheet name="all stat" sheetId="2" r:id="rId2"/>
  </sheets>
  <definedNames>
    <definedName name="Rang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0" i="1" l="1"/>
  <c r="H21" i="1"/>
  <c r="J4" i="1"/>
  <c r="J5" i="1"/>
  <c r="J6" i="1"/>
  <c r="J7" i="1"/>
  <c r="J9" i="1"/>
  <c r="J10" i="1"/>
  <c r="J12" i="1"/>
  <c r="J13" i="1"/>
  <c r="J14" i="1"/>
  <c r="J15" i="1"/>
  <c r="J16" i="1"/>
  <c r="J17" i="1"/>
  <c r="J18" i="1"/>
  <c r="J19" i="1"/>
  <c r="J3" i="1"/>
  <c r="J25" i="1" l="1"/>
  <c r="O4" i="2" l="1"/>
  <c r="O5" i="2"/>
  <c r="O6" i="2"/>
  <c r="O7" i="2"/>
  <c r="O3" i="2"/>
  <c r="H71" i="2" l="1"/>
  <c r="I71" i="2"/>
  <c r="J71" i="2"/>
  <c r="K71" i="2"/>
  <c r="L71" i="2"/>
  <c r="M71" i="2"/>
  <c r="H72" i="2"/>
  <c r="I72" i="2"/>
  <c r="J72" i="2"/>
  <c r="K72" i="2"/>
  <c r="L72" i="2"/>
  <c r="M72" i="2"/>
  <c r="H73" i="2"/>
  <c r="I73" i="2"/>
  <c r="J73" i="2"/>
  <c r="K73" i="2"/>
  <c r="L73" i="2"/>
  <c r="M73" i="2"/>
  <c r="H74" i="2"/>
  <c r="I74" i="2"/>
  <c r="J74" i="2"/>
  <c r="K74" i="2"/>
  <c r="L74" i="2"/>
  <c r="M74" i="2"/>
  <c r="H75" i="2"/>
  <c r="I75" i="2"/>
  <c r="J75" i="2"/>
  <c r="K75" i="2"/>
  <c r="L75" i="2"/>
  <c r="M75" i="2"/>
  <c r="H76" i="2"/>
  <c r="I76" i="2"/>
  <c r="J76" i="2"/>
  <c r="K76" i="2"/>
  <c r="L76" i="2"/>
  <c r="M76" i="2"/>
  <c r="I70" i="2"/>
  <c r="J70" i="2"/>
  <c r="K70" i="2"/>
  <c r="L70" i="2"/>
  <c r="M70" i="2"/>
  <c r="H70" i="2"/>
  <c r="B55" i="2"/>
  <c r="C55" i="2"/>
  <c r="D55" i="2"/>
  <c r="E55" i="2"/>
  <c r="F55" i="2"/>
  <c r="G55" i="2"/>
  <c r="I55" i="2"/>
  <c r="B56" i="2"/>
  <c r="C56" i="2"/>
  <c r="D56" i="2"/>
  <c r="E56" i="2"/>
  <c r="F56" i="2"/>
  <c r="G56" i="2"/>
  <c r="S56" i="2"/>
  <c r="R56" i="2"/>
  <c r="Q56" i="2"/>
  <c r="P56" i="2"/>
  <c r="O56" i="2"/>
  <c r="N56" i="2"/>
  <c r="M56" i="2"/>
  <c r="L56" i="2"/>
  <c r="K56" i="2"/>
  <c r="J56" i="2"/>
  <c r="I56" i="2"/>
  <c r="H56" i="2"/>
  <c r="S55" i="2"/>
  <c r="R55" i="2"/>
  <c r="Q55" i="2"/>
  <c r="P55" i="2"/>
  <c r="O55" i="2"/>
  <c r="N55" i="2"/>
  <c r="M55" i="2"/>
  <c r="L55" i="2"/>
  <c r="K55" i="2"/>
  <c r="J55" i="2"/>
  <c r="H55" i="2"/>
  <c r="C58" i="1"/>
  <c r="L53" i="2" l="1"/>
  <c r="P54" i="2"/>
  <c r="B53" i="2"/>
  <c r="M53" i="2"/>
  <c r="I54" i="2"/>
  <c r="Q54" i="2"/>
  <c r="E53" i="2"/>
  <c r="J53" i="2"/>
  <c r="N53" i="2"/>
  <c r="R53" i="2"/>
  <c r="J54" i="2"/>
  <c r="N54" i="2"/>
  <c r="R54" i="2"/>
  <c r="E54" i="2"/>
  <c r="I53" i="2"/>
  <c r="D53" i="2"/>
  <c r="L54" i="2"/>
  <c r="F53" i="2"/>
  <c r="H53" i="2"/>
  <c r="Q53" i="2"/>
  <c r="M54" i="2"/>
  <c r="K53" i="2"/>
  <c r="O53" i="2"/>
  <c r="S53" i="2"/>
  <c r="K54" i="2"/>
  <c r="O54" i="2"/>
  <c r="S54" i="2"/>
  <c r="D54" i="2"/>
  <c r="G53" i="2"/>
  <c r="C53" i="2"/>
  <c r="G54" i="2"/>
  <c r="P53" i="2"/>
  <c r="H54" i="2"/>
  <c r="C54" i="2"/>
  <c r="F54" i="2"/>
  <c r="B54" i="2"/>
  <c r="C52" i="1"/>
  <c r="C53" i="1"/>
  <c r="C51" i="1"/>
  <c r="C50" i="1"/>
  <c r="S52" i="2" l="1"/>
  <c r="E51" i="2"/>
  <c r="B52" i="2"/>
  <c r="C52" i="2"/>
  <c r="P51" i="2"/>
  <c r="D52" i="2"/>
  <c r="O52" i="2"/>
  <c r="D51" i="2"/>
  <c r="N52" i="2"/>
  <c r="M52" i="2"/>
  <c r="B51" i="2"/>
  <c r="C51" i="2"/>
  <c r="S51" i="2"/>
  <c r="K51" i="2"/>
  <c r="Q51" i="2"/>
  <c r="F51" i="2"/>
  <c r="E52" i="2"/>
  <c r="R51" i="2"/>
  <c r="J51" i="2"/>
  <c r="Q52" i="2"/>
  <c r="M51" i="2"/>
  <c r="P52" i="2"/>
  <c r="O51" i="2"/>
  <c r="I52" i="2"/>
  <c r="F52" i="2"/>
  <c r="H52" i="2"/>
  <c r="G52" i="2"/>
  <c r="K52" i="2"/>
  <c r="H51" i="2"/>
  <c r="L52" i="2"/>
  <c r="R52" i="2"/>
  <c r="J52" i="2"/>
  <c r="N51" i="2"/>
  <c r="L51" i="2"/>
  <c r="G51" i="2"/>
  <c r="I51" i="2"/>
  <c r="C66" i="1"/>
  <c r="C54" i="1"/>
  <c r="C56" i="1"/>
  <c r="C64" i="1"/>
  <c r="M7" i="2"/>
  <c r="M6" i="2"/>
  <c r="M5" i="2"/>
  <c r="M4" i="2"/>
  <c r="M3" i="2"/>
  <c r="K7" i="2"/>
  <c r="K6" i="2"/>
  <c r="K5" i="2"/>
  <c r="K4" i="2"/>
  <c r="K3" i="2"/>
  <c r="I4" i="2"/>
  <c r="I5" i="2"/>
  <c r="I6" i="2"/>
  <c r="I7" i="2"/>
  <c r="I3" i="2"/>
  <c r="R50" i="2" l="1"/>
  <c r="F50" i="2"/>
  <c r="B50" i="2"/>
  <c r="G50" i="2"/>
  <c r="E50" i="2"/>
  <c r="J50" i="2"/>
  <c r="K50" i="2"/>
  <c r="L50" i="2"/>
  <c r="H50" i="2"/>
  <c r="I50" i="2"/>
  <c r="P50" i="2"/>
  <c r="Q50" i="2"/>
  <c r="M50" i="2"/>
  <c r="D50" i="2"/>
  <c r="C50" i="2"/>
  <c r="N50" i="2"/>
  <c r="O50" i="2"/>
  <c r="S50" i="2"/>
  <c r="F75" i="1"/>
  <c r="C59" i="1"/>
  <c r="C61" i="1"/>
  <c r="C63" i="1"/>
  <c r="C65" i="1"/>
  <c r="C67" i="1"/>
  <c r="C68" i="1"/>
  <c r="C69" i="1"/>
  <c r="K20" i="1" l="1"/>
  <c r="K22" i="1"/>
  <c r="K24" i="1"/>
  <c r="K23" i="1"/>
  <c r="K21" i="1"/>
  <c r="D24" i="2"/>
  <c r="D23" i="2"/>
  <c r="D22" i="2"/>
  <c r="D21" i="2"/>
  <c r="D20" i="2"/>
  <c r="D19" i="2"/>
  <c r="D18" i="2"/>
  <c r="D17" i="2"/>
  <c r="B17" i="2"/>
  <c r="D16" i="2"/>
  <c r="B16" i="2"/>
  <c r="D15" i="2"/>
  <c r="B15" i="2"/>
  <c r="F14" i="2"/>
  <c r="D14" i="2"/>
  <c r="B14" i="2"/>
  <c r="F13" i="2"/>
  <c r="D13" i="2"/>
  <c r="B13" i="2"/>
  <c r="F12" i="2"/>
  <c r="D12" i="2"/>
  <c r="B12" i="2"/>
  <c r="F11" i="2"/>
  <c r="D11" i="2"/>
  <c r="B11" i="2"/>
  <c r="F10" i="2"/>
  <c r="D10" i="2"/>
  <c r="B10" i="2"/>
  <c r="F9" i="2"/>
  <c r="D9" i="2"/>
  <c r="B9" i="2"/>
  <c r="F8" i="2"/>
  <c r="D8" i="2"/>
  <c r="B8" i="2"/>
  <c r="F7" i="2"/>
  <c r="D7" i="2"/>
  <c r="B7" i="2"/>
  <c r="F6" i="2"/>
  <c r="D6" i="2"/>
  <c r="B6" i="2"/>
  <c r="F5" i="2"/>
  <c r="D5" i="2"/>
  <c r="B5" i="2"/>
  <c r="F4" i="2"/>
  <c r="D4" i="2"/>
  <c r="B4" i="2"/>
  <c r="F3" i="2"/>
  <c r="D3" i="2"/>
  <c r="B3" i="2"/>
  <c r="F2" i="2"/>
  <c r="D2" i="2"/>
  <c r="B2" i="2"/>
  <c r="F1" i="2"/>
  <c r="D1" i="2"/>
  <c r="B1" i="2"/>
  <c r="B47" i="1"/>
  <c r="A31" i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C35" i="1" l="1"/>
  <c r="C38" i="1" a="1"/>
  <c r="C38" i="1" s="1"/>
  <c r="J11" i="1" s="1"/>
  <c r="K10" i="1" l="1"/>
  <c r="K11" i="1"/>
  <c r="K12" i="1"/>
  <c r="J8" i="1"/>
  <c r="H16" i="1"/>
  <c r="K16" i="1" s="1"/>
  <c r="K19" i="1"/>
  <c r="H15" i="1"/>
  <c r="K15" i="1" s="1"/>
  <c r="H13" i="1"/>
  <c r="K13" i="1" s="1"/>
  <c r="H18" i="1"/>
  <c r="K18" i="1" s="1"/>
  <c r="H17" i="1"/>
  <c r="K17" i="1" s="1"/>
  <c r="H14" i="1"/>
  <c r="K14" i="1" s="1"/>
  <c r="K5" i="1"/>
  <c r="K9" i="1"/>
  <c r="K7" i="1"/>
  <c r="K4" i="1"/>
  <c r="K8" i="1"/>
  <c r="K6" i="1"/>
  <c r="K3" i="1"/>
</calcChain>
</file>

<file path=xl/sharedStrings.xml><?xml version="1.0" encoding="utf-8"?>
<sst xmlns="http://schemas.openxmlformats.org/spreadsheetml/2006/main" count="367" uniqueCount="106">
  <si>
    <t>Béni</t>
  </si>
  <si>
    <t>Rang F</t>
  </si>
  <si>
    <t>Rang E</t>
  </si>
  <si>
    <t>Rang D</t>
  </si>
  <si>
    <t>Rang C</t>
  </si>
  <si>
    <t>Rang B</t>
  </si>
  <si>
    <t>Rang A</t>
  </si>
  <si>
    <t>Rang S</t>
  </si>
  <si>
    <t>Lookup</t>
  </si>
  <si>
    <t>Distribution</t>
  </si>
  <si>
    <t>List</t>
  </si>
  <si>
    <t>PV</t>
  </si>
  <si>
    <t>Mana</t>
  </si>
  <si>
    <t>MR bonus</t>
  </si>
  <si>
    <t>Armure bonus</t>
  </si>
  <si>
    <t>Bouclier magique</t>
  </si>
  <si>
    <t>Emplacement de gemme</t>
  </si>
  <si>
    <t>Passif unique</t>
  </si>
  <si>
    <t>Actif unique</t>
  </si>
  <si>
    <t>Résistance projectile</t>
  </si>
  <si>
    <t>Maudit</t>
  </si>
  <si>
    <t>% de renvoie de dégats</t>
  </si>
  <si>
    <t>Pv volé par touche</t>
  </si>
  <si>
    <t>Pv régénérer par tour</t>
  </si>
  <si>
    <t>Difficulté de critique</t>
  </si>
  <si>
    <t>Coût en ressource</t>
  </si>
  <si>
    <t>Multiplicateur critique</t>
  </si>
  <si>
    <t>Unique</t>
  </si>
  <si>
    <t>BASE</t>
  </si>
  <si>
    <t>S</t>
  </si>
  <si>
    <t>Bonus au test de STAT de +</t>
  </si>
  <si>
    <t>Dégâts bonus X de X</t>
  </si>
  <si>
    <t>Résistance au X</t>
  </si>
  <si>
    <t>Peu Commun</t>
  </si>
  <si>
    <t>Rare</t>
  </si>
  <si>
    <t>Epique</t>
  </si>
  <si>
    <t>Divin</t>
  </si>
  <si>
    <t>Dégâts bonus de physique de</t>
  </si>
  <si>
    <t>Bonus au test de Puissance de</t>
  </si>
  <si>
    <t>Résistance au feu augmenté de</t>
  </si>
  <si>
    <t>Bonus au test de Vigueur de</t>
  </si>
  <si>
    <t>Bonus au test de Volonté de</t>
  </si>
  <si>
    <t>Bonus au test de Courage de</t>
  </si>
  <si>
    <t>Résistance à la glace augmenté de</t>
  </si>
  <si>
    <t>Bonus au test de Identification de</t>
  </si>
  <si>
    <t>Dégâts bonus de Feu de</t>
  </si>
  <si>
    <t>Bonus au test de mémoire de</t>
  </si>
  <si>
    <t>Résistance physique augmenté de</t>
  </si>
  <si>
    <t>Bonus au test de Concentration de</t>
  </si>
  <si>
    <t>Bonus au test de Perception de</t>
  </si>
  <si>
    <t>Dégâts bonus de Foudre de</t>
  </si>
  <si>
    <t>Bonus au test de Vigilance de</t>
  </si>
  <si>
    <t>Résistance à la foudre augmenté de</t>
  </si>
  <si>
    <t>Bonus au test de Parade de</t>
  </si>
  <si>
    <t>Bonus au test de Recherche de</t>
  </si>
  <si>
    <t>Résistance au ténèbre augmenté de</t>
  </si>
  <si>
    <t>Dégâts bonus de glace de</t>
  </si>
  <si>
    <t>Bonus au test de Décryptage de</t>
  </si>
  <si>
    <t>Résistance à la lumière augmenté de</t>
  </si>
  <si>
    <t>Bonus au test de Piège de</t>
  </si>
  <si>
    <t>Résistance au poison augmenté de</t>
  </si>
  <si>
    <t>Dégâts bonus de Poison de</t>
  </si>
  <si>
    <t>Bonus au test de Charisme de</t>
  </si>
  <si>
    <t>Bonus au test de Allure de</t>
  </si>
  <si>
    <t>Dégâts bonus de Lumière de</t>
  </si>
  <si>
    <t>Bonus au test de Initiative de</t>
  </si>
  <si>
    <t>Dégâts bonus de Ténèbre de</t>
  </si>
  <si>
    <t>Bonus au test de Nage de</t>
  </si>
  <si>
    <t>Bonus au test de Camouflage de</t>
  </si>
  <si>
    <t>Bonus au test de Furtivité de</t>
  </si>
  <si>
    <t>Bonus au test de Vol de</t>
  </si>
  <si>
    <t>Bonus au test de Saut de</t>
  </si>
  <si>
    <t>Bonus au test de Esquive de</t>
  </si>
  <si>
    <t>leger uniquement</t>
  </si>
  <si>
    <t>Bonus au test de Précision de</t>
  </si>
  <si>
    <t>Bonus au test de Crochetage de</t>
  </si>
  <si>
    <t>Mutiplicateur crit</t>
  </si>
  <si>
    <t>Pénétration d'AR et réduc cout</t>
  </si>
  <si>
    <t>Penetration</t>
  </si>
  <si>
    <t>F-S</t>
  </si>
  <si>
    <t>Catalyseur</t>
  </si>
  <si>
    <t>Bouclier</t>
  </si>
  <si>
    <t>Commun</t>
  </si>
  <si>
    <t>Légendaire</t>
  </si>
  <si>
    <t>Armure légere</t>
  </si>
  <si>
    <t>Armure lourde</t>
  </si>
  <si>
    <t>Carquois</t>
  </si>
  <si>
    <t>Bâton</t>
  </si>
  <si>
    <t>Baguette</t>
  </si>
  <si>
    <t>ArcLong/Claymore</t>
  </si>
  <si>
    <t>Dague/Rapière</t>
  </si>
  <si>
    <t>Epée/ArcCourt</t>
  </si>
  <si>
    <t>sauvegarde</t>
  </si>
  <si>
    <t>dégâts bloquable</t>
  </si>
  <si>
    <t>dégâts bonus</t>
  </si>
  <si>
    <t>bonus au test de précision</t>
  </si>
  <si>
    <t>chance de bloquage</t>
  </si>
  <si>
    <t>1d9</t>
  </si>
  <si>
    <t>1d8</t>
  </si>
  <si>
    <t>1d7</t>
  </si>
  <si>
    <t>1d6</t>
  </si>
  <si>
    <t>1d5</t>
  </si>
  <si>
    <t>1d4</t>
  </si>
  <si>
    <t>1d3</t>
  </si>
  <si>
    <t>Regen par tour
 et resistance au X</t>
  </si>
  <si>
    <t>Liste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</si>
</sst>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1"/>
      <color rgb="FF000000"/>
      <name val="Inconsolata"/>
    </font>
    <font>
      <b/>
      <sz val="11"/>
      <color rgb="FF000000"/>
      <name val="Inconsolata"/>
    </font>
    <font>
      <b/>
      <sz val="10"/>
      <name val="Arial"/>
    </font>
    <font>
      <b/>
      <sz val="11"/>
      <color rgb="FFFFFFFF"/>
      <name val="Calibri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</font>
    <font>
      <u/>
      <sz val="10"/>
      <color theme="10"/>
      <name val="Arial"/>
      <family val="2"/>
    </font>
    <font>
      <sz val="16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E06666"/>
        <bgColor rgb="FFE06666"/>
      </patternFill>
    </fill>
    <fill>
      <patternFill patternType="solid">
        <fgColor rgb="FFF4CCCC"/>
        <bgColor rgb="FFF4CCCC"/>
      </patternFill>
    </fill>
    <fill>
      <patternFill patternType="solid">
        <fgColor rgb="FF8064A2"/>
        <bgColor rgb="FF8064A2"/>
      </patternFill>
    </fill>
    <fill>
      <patternFill patternType="solid">
        <fgColor rgb="FFE4DFEC"/>
        <bgColor rgb="FFE4DFEC"/>
      </patternFill>
    </fill>
    <fill>
      <patternFill patternType="solid">
        <fgColor rgb="FF57BB8A"/>
        <bgColor rgb="FF57BB8A"/>
      </patternFill>
    </fill>
    <fill>
      <patternFill patternType="solid">
        <fgColor rgb="FF666666"/>
        <bgColor rgb="FF666666"/>
      </patternFill>
    </fill>
    <fill>
      <patternFill patternType="solid">
        <fgColor rgb="FFF6D0CD"/>
        <bgColor rgb="FFF6D0CD"/>
      </patternFill>
    </fill>
    <fill>
      <patternFill patternType="solid">
        <fgColor rgb="FFEDA19B"/>
        <bgColor rgb="FFEDA19B"/>
      </patternFill>
    </fill>
    <fill>
      <patternFill patternType="solid">
        <fgColor rgb="FFA4C2F4"/>
        <bgColor rgb="FFA4C2F4"/>
      </patternFill>
    </fill>
    <fill>
      <patternFill patternType="solid">
        <fgColor rgb="FFEA9999"/>
        <bgColor rgb="FFEA9999"/>
      </patternFill>
    </fill>
    <fill>
      <patternFill patternType="solid">
        <fgColor rgb="FFEB9891"/>
        <bgColor rgb="FFEB9891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CCCCCC"/>
        <bgColor indexed="64"/>
      </patternFill>
    </fill>
    <fill>
      <patternFill patternType="solid">
        <fgColor rgb="FFE69138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B1A0C7"/>
      </top>
      <bottom style="thin">
        <color rgb="FFB1A0C7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1"/>
    <xf numFmtId="0" fontId="18" fillId="0" borderId="1" applyNumberFormat="0" applyFill="0" applyBorder="0" applyAlignment="0" applyProtection="0"/>
    <xf numFmtId="9" fontId="8" fillId="0" borderId="1" applyFont="0" applyFill="0" applyBorder="0" applyAlignment="0" applyProtection="0"/>
    <xf numFmtId="43" fontId="8" fillId="0" borderId="1" applyFont="0" applyFill="0" applyBorder="0" applyAlignment="0" applyProtection="0"/>
  </cellStyleXfs>
  <cellXfs count="205">
    <xf numFmtId="0" fontId="0" fillId="0" borderId="0" xfId="0" applyFont="1" applyAlignment="1"/>
    <xf numFmtId="2" fontId="3" fillId="3" borderId="0" xfId="0" applyNumberFormat="1" applyFont="1" applyFill="1" applyAlignment="1">
      <alignment horizontal="right"/>
    </xf>
    <xf numFmtId="0" fontId="1" fillId="0" borderId="0" xfId="0" applyFont="1" applyAlignment="1"/>
    <xf numFmtId="2" fontId="3" fillId="6" borderId="0" xfId="0" applyNumberFormat="1" applyFont="1" applyFill="1" applyAlignment="1">
      <alignment horizontal="right"/>
    </xf>
    <xf numFmtId="9" fontId="4" fillId="0" borderId="0" xfId="0" applyNumberFormat="1" applyFont="1" applyAlignment="1">
      <alignment horizontal="right"/>
    </xf>
    <xf numFmtId="10" fontId="4" fillId="0" borderId="0" xfId="0" applyNumberFormat="1" applyFont="1" applyAlignment="1">
      <alignment horizontal="right"/>
    </xf>
    <xf numFmtId="0" fontId="5" fillId="0" borderId="0" xfId="0" applyFont="1"/>
    <xf numFmtId="0" fontId="6" fillId="7" borderId="2" xfId="0" applyFont="1" applyFill="1" applyBorder="1" applyAlignment="1"/>
    <xf numFmtId="0" fontId="1" fillId="3" borderId="6" xfId="0" applyFont="1" applyFill="1" applyBorder="1" applyAlignment="1"/>
    <xf numFmtId="0" fontId="1" fillId="2" borderId="6" xfId="0" applyFont="1" applyFill="1" applyBorder="1" applyAlignment="1"/>
    <xf numFmtId="0" fontId="1" fillId="0" borderId="7" xfId="0" applyFont="1" applyBorder="1" applyAlignment="1">
      <alignment horizontal="center"/>
    </xf>
    <xf numFmtId="0" fontId="1" fillId="10" borderId="6" xfId="0" applyFont="1" applyFill="1" applyBorder="1" applyAlignment="1"/>
    <xf numFmtId="0" fontId="1" fillId="4" borderId="6" xfId="0" applyFont="1" applyFill="1" applyBorder="1" applyAlignment="1"/>
    <xf numFmtId="0" fontId="1" fillId="13" borderId="6" xfId="0" applyFont="1" applyFill="1" applyBorder="1" applyAlignment="1"/>
    <xf numFmtId="0" fontId="1" fillId="16" borderId="6" xfId="0" applyFont="1" applyFill="1" applyBorder="1" applyAlignment="1"/>
    <xf numFmtId="0" fontId="1" fillId="14" borderId="6" xfId="0" applyFont="1" applyFill="1" applyBorder="1" applyAlignment="1"/>
    <xf numFmtId="0" fontId="1" fillId="14" borderId="0" xfId="0" applyFont="1" applyFill="1" applyAlignment="1"/>
    <xf numFmtId="0" fontId="2" fillId="0" borderId="0" xfId="0" applyFont="1" applyAlignment="1"/>
    <xf numFmtId="0" fontId="0" fillId="0" borderId="0" xfId="0" applyFont="1" applyAlignment="1"/>
    <xf numFmtId="0" fontId="1" fillId="0" borderId="0" xfId="0" applyFont="1" applyFill="1"/>
    <xf numFmtId="0" fontId="1" fillId="0" borderId="1" xfId="0" applyFont="1" applyFill="1" applyBorder="1" applyAlignment="1"/>
    <xf numFmtId="0" fontId="8" fillId="0" borderId="0" xfId="0" applyFont="1" applyAlignment="1"/>
    <xf numFmtId="2" fontId="7" fillId="17" borderId="4" xfId="0" applyNumberFormat="1" applyFont="1" applyFill="1" applyBorder="1" applyAlignment="1"/>
    <xf numFmtId="0" fontId="9" fillId="0" borderId="5" xfId="0" applyFont="1" applyBorder="1" applyAlignment="1">
      <alignment horizontal="center"/>
    </xf>
    <xf numFmtId="0" fontId="0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9" fillId="0" borderId="0" xfId="0" applyFont="1" applyAlignment="1"/>
    <xf numFmtId="0" fontId="11" fillId="6" borderId="0" xfId="0" applyFont="1" applyFill="1" applyAlignment="1"/>
    <xf numFmtId="0" fontId="9" fillId="6" borderId="0" xfId="0" applyFont="1" applyFill="1" applyAlignment="1"/>
    <xf numFmtId="0" fontId="12" fillId="2" borderId="0" xfId="0" applyFont="1" applyFill="1" applyAlignment="1"/>
    <xf numFmtId="0" fontId="10" fillId="0" borderId="0" xfId="0" applyFont="1" applyAlignment="1">
      <alignment horizontal="center"/>
    </xf>
    <xf numFmtId="10" fontId="3" fillId="9" borderId="0" xfId="0" applyNumberFormat="1" applyFont="1" applyFill="1" applyAlignment="1">
      <alignment horizontal="right"/>
    </xf>
    <xf numFmtId="10" fontId="13" fillId="8" borderId="2" xfId="0" applyNumberFormat="1" applyFont="1" applyFill="1" applyBorder="1" applyAlignment="1">
      <alignment horizontal="center"/>
    </xf>
    <xf numFmtId="10" fontId="13" fillId="0" borderId="2" xfId="0" applyNumberFormat="1" applyFont="1" applyBorder="1" applyAlignment="1">
      <alignment horizontal="center"/>
    </xf>
    <xf numFmtId="10" fontId="3" fillId="11" borderId="0" xfId="0" applyNumberFormat="1" applyFont="1" applyFill="1" applyAlignment="1">
      <alignment horizontal="right"/>
    </xf>
    <xf numFmtId="10" fontId="3" fillId="12" borderId="0" xfId="0" applyNumberFormat="1" applyFont="1" applyFill="1" applyAlignment="1">
      <alignment horizontal="right"/>
    </xf>
    <xf numFmtId="10" fontId="3" fillId="15" borderId="0" xfId="0" applyNumberFormat="1" applyFont="1" applyFill="1" applyAlignment="1">
      <alignment horizontal="right"/>
    </xf>
    <xf numFmtId="10" fontId="3" fillId="12" borderId="3" xfId="0" applyNumberFormat="1" applyFont="1" applyFill="1" applyBorder="1" applyAlignment="1">
      <alignment horizontal="right"/>
    </xf>
    <xf numFmtId="10" fontId="7" fillId="0" borderId="0" xfId="0" applyNumberFormat="1" applyFont="1"/>
    <xf numFmtId="0" fontId="7" fillId="13" borderId="6" xfId="0" applyFont="1" applyFill="1" applyBorder="1" applyAlignment="1"/>
    <xf numFmtId="0" fontId="7" fillId="16" borderId="6" xfId="0" applyFont="1" applyFill="1" applyBorder="1" applyAlignment="1"/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Font="1" applyBorder="1" applyAlignment="1"/>
    <xf numFmtId="2" fontId="0" fillId="0" borderId="1" xfId="0" applyNumberFormat="1" applyFont="1" applyBorder="1" applyAlignment="1"/>
    <xf numFmtId="9" fontId="0" fillId="0" borderId="0" xfId="1" applyFont="1" applyAlignment="1"/>
    <xf numFmtId="0" fontId="10" fillId="0" borderId="9" xfId="0" applyFont="1" applyBorder="1" applyAlignment="1">
      <alignment horizontal="center" wrapText="1"/>
    </xf>
    <xf numFmtId="0" fontId="10" fillId="20" borderId="9" xfId="0" applyFont="1" applyFill="1" applyBorder="1" applyAlignment="1">
      <alignment horizontal="center" wrapText="1"/>
    </xf>
    <xf numFmtId="0" fontId="10" fillId="21" borderId="9" xfId="0" applyFont="1" applyFill="1" applyBorder="1" applyAlignment="1">
      <alignment horizontal="center" wrapText="1"/>
    </xf>
    <xf numFmtId="0" fontId="10" fillId="22" borderId="9" xfId="0" applyFont="1" applyFill="1" applyBorder="1" applyAlignment="1">
      <alignment horizontal="center" wrapText="1"/>
    </xf>
    <xf numFmtId="0" fontId="10" fillId="23" borderId="9" xfId="0" applyFont="1" applyFill="1" applyBorder="1" applyAlignment="1">
      <alignment horizontal="center" wrapText="1"/>
    </xf>
    <xf numFmtId="0" fontId="10" fillId="24" borderId="9" xfId="0" applyFont="1" applyFill="1" applyBorder="1" applyAlignment="1">
      <alignment horizontal="center" wrapText="1"/>
    </xf>
    <xf numFmtId="0" fontId="10" fillId="25" borderId="9" xfId="0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8" fillId="0" borderId="10" xfId="0" applyFont="1" applyBorder="1" applyAlignment="1">
      <alignment horizontal="right" wrapText="1"/>
    </xf>
    <xf numFmtId="0" fontId="10" fillId="18" borderId="10" xfId="0" applyFont="1" applyFill="1" applyBorder="1" applyAlignment="1">
      <alignment horizontal="center" wrapText="1"/>
    </xf>
    <xf numFmtId="0" fontId="10" fillId="21" borderId="10" xfId="0" applyFont="1" applyFill="1" applyBorder="1" applyAlignment="1">
      <alignment horizontal="center" wrapText="1"/>
    </xf>
    <xf numFmtId="0" fontId="10" fillId="22" borderId="10" xfId="0" applyFont="1" applyFill="1" applyBorder="1" applyAlignment="1">
      <alignment horizontal="center" wrapText="1"/>
    </xf>
    <xf numFmtId="0" fontId="10" fillId="23" borderId="10" xfId="0" applyFont="1" applyFill="1" applyBorder="1" applyAlignment="1">
      <alignment horizontal="center" wrapText="1"/>
    </xf>
    <xf numFmtId="0" fontId="10" fillId="19" borderId="10" xfId="0" applyFont="1" applyFill="1" applyBorder="1" applyAlignment="1">
      <alignment horizontal="center" wrapText="1"/>
    </xf>
    <xf numFmtId="0" fontId="10" fillId="25" borderId="10" xfId="0" applyFont="1" applyFill="1" applyBorder="1" applyAlignment="1">
      <alignment horizontal="center" wrapText="1"/>
    </xf>
    <xf numFmtId="0" fontId="10" fillId="20" borderId="10" xfId="0" applyFont="1" applyFill="1" applyBorder="1" applyAlignment="1">
      <alignment horizontal="center" wrapText="1"/>
    </xf>
    <xf numFmtId="0" fontId="10" fillId="24" borderId="10" xfId="0" applyFont="1" applyFill="1" applyBorder="1" applyAlignment="1">
      <alignment horizontal="center" wrapText="1"/>
    </xf>
    <xf numFmtId="0" fontId="10" fillId="22" borderId="11" xfId="0" applyFont="1" applyFill="1" applyBorder="1" applyAlignment="1">
      <alignment horizontal="center" wrapText="1"/>
    </xf>
    <xf numFmtId="0" fontId="10" fillId="23" borderId="11" xfId="0" applyFont="1" applyFill="1" applyBorder="1" applyAlignment="1">
      <alignment horizontal="center" wrapText="1"/>
    </xf>
    <xf numFmtId="0" fontId="10" fillId="19" borderId="11" xfId="0" applyFont="1" applyFill="1" applyBorder="1" applyAlignment="1">
      <alignment horizontal="center" wrapText="1"/>
    </xf>
    <xf numFmtId="0" fontId="10" fillId="25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0" fillId="0" borderId="1" xfId="0" applyFont="1" applyBorder="1" applyAlignment="1"/>
    <xf numFmtId="0" fontId="10" fillId="0" borderId="1" xfId="0" applyFont="1" applyFill="1" applyBorder="1" applyAlignment="1"/>
    <xf numFmtId="0" fontId="0" fillId="0" borderId="1" xfId="0" applyFont="1" applyFill="1" applyBorder="1" applyAlignment="1"/>
    <xf numFmtId="0" fontId="10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wrapText="1"/>
    </xf>
    <xf numFmtId="0" fontId="10" fillId="20" borderId="12" xfId="0" applyFont="1" applyFill="1" applyBorder="1" applyAlignment="1">
      <alignment horizontal="center" wrapText="1"/>
    </xf>
    <xf numFmtId="0" fontId="10" fillId="21" borderId="12" xfId="0" applyFont="1" applyFill="1" applyBorder="1" applyAlignment="1">
      <alignment horizontal="center" wrapText="1"/>
    </xf>
    <xf numFmtId="0" fontId="10" fillId="22" borderId="12" xfId="0" applyFont="1" applyFill="1" applyBorder="1" applyAlignment="1">
      <alignment horizontal="center" wrapText="1"/>
    </xf>
    <xf numFmtId="0" fontId="10" fillId="23" borderId="12" xfId="0" applyFont="1" applyFill="1" applyBorder="1" applyAlignment="1">
      <alignment horizontal="center" wrapText="1"/>
    </xf>
    <xf numFmtId="0" fontId="10" fillId="24" borderId="12" xfId="0" applyFont="1" applyFill="1" applyBorder="1" applyAlignment="1">
      <alignment horizontal="center" wrapText="1"/>
    </xf>
    <xf numFmtId="0" fontId="10" fillId="25" borderId="12" xfId="0" applyFont="1" applyFill="1" applyBorder="1" applyAlignment="1">
      <alignment horizontal="center" wrapText="1"/>
    </xf>
    <xf numFmtId="0" fontId="8" fillId="0" borderId="13" xfId="0" applyFont="1" applyBorder="1" applyAlignment="1">
      <alignment wrapText="1"/>
    </xf>
    <xf numFmtId="0" fontId="8" fillId="0" borderId="8" xfId="0" applyFont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0" fontId="10" fillId="0" borderId="14" xfId="0" applyFont="1" applyBorder="1" applyAlignment="1"/>
    <xf numFmtId="0" fontId="10" fillId="0" borderId="14" xfId="0" applyFont="1" applyBorder="1" applyAlignment="1">
      <alignment horizontal="center" wrapText="1"/>
    </xf>
    <xf numFmtId="1" fontId="8" fillId="0" borderId="15" xfId="0" applyNumberFormat="1" applyFont="1" applyBorder="1" applyAlignment="1">
      <alignment horizontal="center" vertical="center" wrapText="1"/>
    </xf>
    <xf numFmtId="0" fontId="10" fillId="18" borderId="14" xfId="0" applyFont="1" applyFill="1" applyBorder="1" applyAlignment="1">
      <alignment horizontal="center" wrapText="1"/>
    </xf>
    <xf numFmtId="0" fontId="10" fillId="21" borderId="14" xfId="0" applyFont="1" applyFill="1" applyBorder="1" applyAlignment="1">
      <alignment horizontal="center" wrapText="1"/>
    </xf>
    <xf numFmtId="0" fontId="10" fillId="22" borderId="14" xfId="0" applyFont="1" applyFill="1" applyBorder="1" applyAlignment="1">
      <alignment horizontal="center" wrapText="1"/>
    </xf>
    <xf numFmtId="0" fontId="10" fillId="23" borderId="14" xfId="0" applyFont="1" applyFill="1" applyBorder="1" applyAlignment="1">
      <alignment horizontal="center" wrapText="1"/>
    </xf>
    <xf numFmtId="0" fontId="10" fillId="19" borderId="14" xfId="0" applyFont="1" applyFill="1" applyBorder="1" applyAlignment="1">
      <alignment horizontal="center" wrapText="1"/>
    </xf>
    <xf numFmtId="0" fontId="10" fillId="25" borderId="16" xfId="0" applyFont="1" applyFill="1" applyBorder="1" applyAlignment="1">
      <alignment horizontal="center" wrapText="1"/>
    </xf>
    <xf numFmtId="0" fontId="8" fillId="0" borderId="17" xfId="0" applyFont="1" applyBorder="1" applyAlignment="1">
      <alignment horizontal="center" vertical="center" wrapText="1"/>
    </xf>
    <xf numFmtId="1" fontId="8" fillId="0" borderId="17" xfId="0" applyNumberFormat="1" applyFont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 wrapText="1"/>
    </xf>
    <xf numFmtId="1" fontId="8" fillId="0" borderId="14" xfId="0" applyNumberFormat="1" applyFont="1" applyBorder="1" applyAlignment="1">
      <alignment horizontal="center" vertical="center" wrapText="1"/>
    </xf>
    <xf numFmtId="1" fontId="8" fillId="0" borderId="16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0" fillId="0" borderId="23" xfId="0" applyFont="1" applyBorder="1" applyAlignment="1"/>
    <xf numFmtId="0" fontId="10" fillId="20" borderId="24" xfId="0" applyFont="1" applyFill="1" applyBorder="1" applyAlignment="1">
      <alignment horizontal="center" wrapText="1"/>
    </xf>
    <xf numFmtId="0" fontId="10" fillId="21" borderId="24" xfId="0" applyFont="1" applyFill="1" applyBorder="1" applyAlignment="1">
      <alignment horizontal="center" wrapText="1"/>
    </xf>
    <xf numFmtId="0" fontId="10" fillId="22" borderId="24" xfId="0" applyFont="1" applyFill="1" applyBorder="1" applyAlignment="1">
      <alignment horizontal="center" wrapText="1"/>
    </xf>
    <xf numFmtId="0" fontId="10" fillId="23" borderId="24" xfId="0" applyFont="1" applyFill="1" applyBorder="1" applyAlignment="1">
      <alignment horizontal="center" wrapText="1"/>
    </xf>
    <xf numFmtId="0" fontId="10" fillId="24" borderId="24" xfId="0" applyFont="1" applyFill="1" applyBorder="1" applyAlignment="1">
      <alignment horizontal="center" wrapText="1"/>
    </xf>
    <xf numFmtId="0" fontId="10" fillId="25" borderId="25" xfId="0" applyFont="1" applyFill="1" applyBorder="1" applyAlignment="1">
      <alignment horizontal="center" wrapText="1"/>
    </xf>
    <xf numFmtId="0" fontId="10" fillId="20" borderId="26" xfId="0" applyFont="1" applyFill="1" applyBorder="1" applyAlignment="1">
      <alignment horizontal="center" wrapText="1"/>
    </xf>
    <xf numFmtId="0" fontId="10" fillId="25" borderId="27" xfId="0" applyFont="1" applyFill="1" applyBorder="1" applyAlignment="1">
      <alignment horizontal="center" wrapText="1"/>
    </xf>
    <xf numFmtId="0" fontId="10" fillId="20" borderId="28" xfId="0" applyFont="1" applyFill="1" applyBorder="1" applyAlignment="1">
      <alignment horizontal="center" wrapText="1"/>
    </xf>
    <xf numFmtId="0" fontId="10" fillId="0" borderId="34" xfId="0" applyFont="1" applyBorder="1" applyAlignment="1">
      <alignment wrapText="1"/>
    </xf>
    <xf numFmtId="0" fontId="10" fillId="0" borderId="35" xfId="0" applyFont="1" applyBorder="1" applyAlignment="1">
      <alignment wrapText="1"/>
    </xf>
    <xf numFmtId="0" fontId="10" fillId="0" borderId="34" xfId="0" applyFont="1" applyBorder="1" applyAlignment="1">
      <alignment vertic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/>
    <xf numFmtId="0" fontId="10" fillId="26" borderId="14" xfId="0" applyFont="1" applyFill="1" applyBorder="1" applyAlignment="1"/>
    <xf numFmtId="0" fontId="10" fillId="26" borderId="24" xfId="0" applyFont="1" applyFill="1" applyBorder="1" applyAlignment="1">
      <alignment horizontal="center" wrapText="1"/>
    </xf>
    <xf numFmtId="0" fontId="10" fillId="26" borderId="25" xfId="0" applyFont="1" applyFill="1" applyBorder="1" applyAlignment="1">
      <alignment horizontal="center" wrapText="1"/>
    </xf>
    <xf numFmtId="0" fontId="10" fillId="26" borderId="26" xfId="0" applyFont="1" applyFill="1" applyBorder="1" applyAlignment="1">
      <alignment horizontal="center" wrapText="1"/>
    </xf>
    <xf numFmtId="0" fontId="10" fillId="26" borderId="27" xfId="0" applyFont="1" applyFill="1" applyBorder="1" applyAlignment="1">
      <alignment horizontal="center" wrapText="1"/>
    </xf>
    <xf numFmtId="0" fontId="10" fillId="26" borderId="28" xfId="0" applyFont="1" applyFill="1" applyBorder="1" applyAlignment="1">
      <alignment horizontal="center" wrapText="1"/>
    </xf>
    <xf numFmtId="0" fontId="10" fillId="26" borderId="14" xfId="0" applyFont="1" applyFill="1" applyBorder="1" applyAlignment="1">
      <alignment horizontal="center" wrapText="1"/>
    </xf>
    <xf numFmtId="0" fontId="8" fillId="26" borderId="8" xfId="0" applyFont="1" applyFill="1" applyBorder="1" applyAlignment="1">
      <alignment horizontal="center" vertical="center" wrapText="1"/>
    </xf>
    <xf numFmtId="0" fontId="8" fillId="26" borderId="19" xfId="0" applyFont="1" applyFill="1" applyBorder="1" applyAlignment="1">
      <alignment horizontal="center" vertical="center" wrapText="1"/>
    </xf>
    <xf numFmtId="1" fontId="8" fillId="26" borderId="14" xfId="0" applyNumberFormat="1" applyFont="1" applyFill="1" applyBorder="1" applyAlignment="1">
      <alignment horizontal="center" vertical="center" wrapText="1"/>
    </xf>
    <xf numFmtId="1" fontId="8" fillId="26" borderId="8" xfId="0" applyNumberFormat="1" applyFont="1" applyFill="1" applyBorder="1" applyAlignment="1">
      <alignment horizontal="center" vertical="center" wrapText="1"/>
    </xf>
    <xf numFmtId="1" fontId="8" fillId="26" borderId="15" xfId="0" applyNumberFormat="1" applyFont="1" applyFill="1" applyBorder="1" applyAlignment="1">
      <alignment horizontal="center" vertical="center" wrapText="1"/>
    </xf>
    <xf numFmtId="1" fontId="8" fillId="26" borderId="21" xfId="0" applyNumberFormat="1" applyFont="1" applyFill="1" applyBorder="1" applyAlignment="1">
      <alignment horizontal="center" vertical="center" wrapText="1"/>
    </xf>
    <xf numFmtId="1" fontId="8" fillId="26" borderId="19" xfId="0" applyNumberFormat="1" applyFont="1" applyFill="1" applyBorder="1" applyAlignment="1">
      <alignment horizontal="center" vertical="center" wrapText="1"/>
    </xf>
    <xf numFmtId="0" fontId="8" fillId="26" borderId="14" xfId="0" applyFont="1" applyFill="1" applyBorder="1" applyAlignment="1">
      <alignment horizontal="center" vertical="center" wrapText="1"/>
    </xf>
    <xf numFmtId="0" fontId="8" fillId="26" borderId="15" xfId="0" applyFont="1" applyFill="1" applyBorder="1" applyAlignment="1">
      <alignment horizontal="center" vertical="center" wrapText="1"/>
    </xf>
    <xf numFmtId="0" fontId="8" fillId="26" borderId="8" xfId="2" applyNumberFormat="1" applyFont="1" applyFill="1" applyBorder="1" applyAlignment="1">
      <alignment horizontal="center" vertical="center" wrapText="1"/>
    </xf>
    <xf numFmtId="0" fontId="10" fillId="26" borderId="16" xfId="0" applyFont="1" applyFill="1" applyBorder="1" applyAlignment="1">
      <alignment horizontal="center" wrapText="1"/>
    </xf>
    <xf numFmtId="0" fontId="8" fillId="26" borderId="17" xfId="0" applyFont="1" applyFill="1" applyBorder="1" applyAlignment="1">
      <alignment horizontal="center" vertical="center" wrapText="1"/>
    </xf>
    <xf numFmtId="0" fontId="8" fillId="26" borderId="20" xfId="0" applyFont="1" applyFill="1" applyBorder="1" applyAlignment="1">
      <alignment horizontal="center" vertical="center" wrapText="1"/>
    </xf>
    <xf numFmtId="1" fontId="8" fillId="26" borderId="16" xfId="0" applyNumberFormat="1" applyFont="1" applyFill="1" applyBorder="1" applyAlignment="1">
      <alignment horizontal="center" vertical="center" wrapText="1"/>
    </xf>
    <xf numFmtId="1" fontId="8" fillId="26" borderId="17" xfId="0" applyNumberFormat="1" applyFont="1" applyFill="1" applyBorder="1" applyAlignment="1">
      <alignment horizontal="center" vertical="center" wrapText="1"/>
    </xf>
    <xf numFmtId="1" fontId="8" fillId="26" borderId="18" xfId="0" applyNumberFormat="1" applyFont="1" applyFill="1" applyBorder="1" applyAlignment="1">
      <alignment horizontal="center" vertical="center" wrapText="1"/>
    </xf>
    <xf numFmtId="1" fontId="8" fillId="26" borderId="22" xfId="0" applyNumberFormat="1" applyFont="1" applyFill="1" applyBorder="1" applyAlignment="1">
      <alignment horizontal="center" vertical="center" wrapText="1"/>
    </xf>
    <xf numFmtId="1" fontId="8" fillId="26" borderId="20" xfId="0" applyNumberFormat="1" applyFon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/>
    </xf>
    <xf numFmtId="0" fontId="8" fillId="26" borderId="18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0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/>
    <xf numFmtId="9" fontId="4" fillId="0" borderId="1" xfId="0" applyNumberFormat="1" applyFont="1" applyFill="1" applyBorder="1" applyAlignment="1">
      <alignment horizontal="right"/>
    </xf>
    <xf numFmtId="10" fontId="4" fillId="0" borderId="1" xfId="0" applyNumberFormat="1" applyFont="1" applyFill="1" applyBorder="1" applyAlignment="1">
      <alignment horizontal="right"/>
    </xf>
    <xf numFmtId="0" fontId="14" fillId="3" borderId="6" xfId="0" applyFont="1" applyFill="1" applyBorder="1" applyAlignment="1"/>
    <xf numFmtId="0" fontId="14" fillId="2" borderId="6" xfId="0" applyFont="1" applyFill="1" applyBorder="1" applyAlignment="1"/>
    <xf numFmtId="0" fontId="14" fillId="10" borderId="6" xfId="0" applyFont="1" applyFill="1" applyBorder="1" applyAlignment="1"/>
    <xf numFmtId="0" fontId="7" fillId="10" borderId="6" xfId="0" applyFont="1" applyFill="1" applyBorder="1" applyAlignment="1"/>
    <xf numFmtId="0" fontId="14" fillId="4" borderId="6" xfId="0" applyFont="1" applyFill="1" applyBorder="1" applyAlignment="1"/>
    <xf numFmtId="0" fontId="7" fillId="4" borderId="6" xfId="0" applyFont="1" applyFill="1" applyBorder="1" applyAlignment="1"/>
    <xf numFmtId="0" fontId="14" fillId="13" borderId="6" xfId="0" applyFont="1" applyFill="1" applyBorder="1" applyAlignment="1"/>
    <xf numFmtId="0" fontId="14" fillId="14" borderId="6" xfId="0" applyFont="1" applyFill="1" applyBorder="1" applyAlignment="1"/>
    <xf numFmtId="0" fontId="14" fillId="16" borderId="6" xfId="0" applyFont="1" applyFill="1" applyBorder="1" applyAlignment="1"/>
    <xf numFmtId="0" fontId="6" fillId="0" borderId="1" xfId="0" applyFont="1" applyFill="1" applyBorder="1" applyAlignment="1"/>
    <xf numFmtId="10" fontId="13" fillId="0" borderId="1" xfId="0" applyNumberFormat="1" applyFont="1" applyFill="1" applyBorder="1" applyAlignment="1">
      <alignment horizontal="center"/>
    </xf>
    <xf numFmtId="10" fontId="3" fillId="0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/>
    <xf numFmtId="0" fontId="7" fillId="0" borderId="1" xfId="0" applyFont="1" applyFill="1" applyBorder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0" fillId="0" borderId="0" xfId="0" applyFont="1" applyAlignment="1"/>
    <xf numFmtId="0" fontId="19" fillId="0" borderId="1" xfId="0" applyFont="1" applyFill="1" applyBorder="1" applyAlignment="1"/>
    <xf numFmtId="2" fontId="1" fillId="0" borderId="1" xfId="0" applyNumberFormat="1" applyFont="1" applyFill="1" applyBorder="1" applyAlignment="1"/>
    <xf numFmtId="9" fontId="19" fillId="0" borderId="1" xfId="1" applyFont="1" applyFill="1" applyBorder="1" applyAlignment="1"/>
    <xf numFmtId="2" fontId="7" fillId="5" borderId="36" xfId="3" applyNumberFormat="1" applyFont="1" applyFill="1" applyBorder="1" applyAlignment="1"/>
    <xf numFmtId="0" fontId="14" fillId="0" borderId="37" xfId="3" applyFont="1" applyBorder="1" applyAlignment="1"/>
    <xf numFmtId="2" fontId="1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/>
    <xf numFmtId="0" fontId="8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/>
    <xf numFmtId="0" fontId="6" fillId="7" borderId="2" xfId="0" applyFont="1" applyFill="1" applyBorder="1" applyAlignment="1">
      <alignment horizontal="center"/>
    </xf>
    <xf numFmtId="0" fontId="2" fillId="0" borderId="2" xfId="0" applyFont="1" applyBorder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29" xfId="0" applyFont="1" applyBorder="1" applyAlignment="1">
      <alignment horizontal="center" wrapText="1"/>
    </xf>
    <xf numFmtId="0" fontId="10" fillId="0" borderId="30" xfId="0" applyFont="1" applyBorder="1" applyAlignment="1">
      <alignment horizontal="center" wrapText="1"/>
    </xf>
    <xf numFmtId="0" fontId="10" fillId="0" borderId="31" xfId="0" applyFont="1" applyBorder="1" applyAlignment="1">
      <alignment horizont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wrapText="1"/>
    </xf>
    <xf numFmtId="0" fontId="10" fillId="26" borderId="29" xfId="0" applyFont="1" applyFill="1" applyBorder="1" applyAlignment="1">
      <alignment horizontal="center" wrapText="1"/>
    </xf>
    <xf numFmtId="0" fontId="10" fillId="26" borderId="30" xfId="0" applyFont="1" applyFill="1" applyBorder="1" applyAlignment="1">
      <alignment horizontal="center" wrapText="1"/>
    </xf>
    <xf numFmtId="0" fontId="10" fillId="26" borderId="31" xfId="0" applyFont="1" applyFill="1" applyBorder="1" applyAlignment="1">
      <alignment horizontal="center" wrapText="1"/>
    </xf>
    <xf numFmtId="0" fontId="10" fillId="26" borderId="29" xfId="0" applyFont="1" applyFill="1" applyBorder="1" applyAlignment="1">
      <alignment horizontal="center" vertical="center"/>
    </xf>
    <xf numFmtId="0" fontId="10" fillId="26" borderId="30" xfId="0" applyFont="1" applyFill="1" applyBorder="1" applyAlignment="1">
      <alignment horizontal="center" vertical="center"/>
    </xf>
    <xf numFmtId="0" fontId="10" fillId="26" borderId="32" xfId="0" applyFont="1" applyFill="1" applyBorder="1" applyAlignment="1">
      <alignment horizontal="center" vertical="center"/>
    </xf>
    <xf numFmtId="0" fontId="10" fillId="26" borderId="33" xfId="0" applyFont="1" applyFill="1" applyBorder="1" applyAlignment="1">
      <alignment horizontal="center" wrapText="1"/>
    </xf>
    <xf numFmtId="0" fontId="10" fillId="26" borderId="32" xfId="0" applyFont="1" applyFill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</cellXfs>
  <cellStyles count="7">
    <cellStyle name="Comma" xfId="2" builtinId="3"/>
    <cellStyle name="Lien hypertexte 2" xfId="4" xr:uid="{00000000-0005-0000-0000-000000000000}"/>
    <cellStyle name="Milliers 2" xfId="6" xr:uid="{00000000-0005-0000-0000-000002000000}"/>
    <cellStyle name="Normal" xfId="0" builtinId="0"/>
    <cellStyle name="Normal 2" xfId="3" xr:uid="{00000000-0005-0000-0000-000004000000}"/>
    <cellStyle name="Percent" xfId="1" builtinId="5"/>
    <cellStyle name="Pourcentage 2" xfId="5" xr:uid="{00000000-0005-0000-0000-000006000000}"/>
  </cellStyles>
  <dxfs count="6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607218</xdr:colOff>
      <xdr:row>4</xdr:row>
      <xdr:rowOff>226219</xdr:rowOff>
    </xdr:from>
    <xdr:to>
      <xdr:col>6</xdr:col>
      <xdr:colOff>635792</xdr:colOff>
      <xdr:row>7</xdr:row>
      <xdr:rowOff>16669</xdr:rowOff>
    </xdr:to>
    <xdr:sp macro="[0]!aargh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50906" y="1178719"/>
          <a:ext cx="992980" cy="504825"/>
        </a:xfrm>
        <a:prstGeom prst="ellipse">
          <a:avLst/>
        </a:prstGeom>
        <a:solidFill>
          <a:srgbClr val="7030A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latin typeface="Times New Roman" panose="02020603050405020304" pitchFamily="18" charset="0"/>
              <a:cs typeface="Times New Roman" panose="02020603050405020304" pitchFamily="18" charset="0"/>
            </a:rPr>
            <a:t>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W98"/>
  <sheetViews>
    <sheetView tabSelected="1" zoomScale="80" zoomScaleNormal="80" workbookViewId="0">
      <selection activeCell="F43" sqref="F43"/>
    </sheetView>
  </sheetViews>
  <sheetFormatPr defaultColWidth="14.42578125" defaultRowHeight="18.75" customHeight="1"/>
  <cols>
    <col min="3" max="3" width="34.5703125" customWidth="1"/>
    <col min="4" max="4" width="21.5703125" customWidth="1"/>
    <col min="7" max="7" width="14.42578125" style="146"/>
    <col min="8" max="8" width="34.7109375" style="146" customWidth="1"/>
    <col min="9" max="9" width="4.140625" customWidth="1"/>
    <col min="10" max="10" width="14.28515625" hidden="1" customWidth="1"/>
  </cols>
  <sheetData>
    <row r="1" spans="1:21" ht="18.75" customHeight="1" thickBot="1">
      <c r="I1" s="170"/>
    </row>
    <row r="2" spans="1:21" ht="18.75" customHeight="1" thickBot="1">
      <c r="A2" s="181"/>
      <c r="B2" s="181"/>
      <c r="C2" s="18"/>
      <c r="D2" s="31"/>
      <c r="E2" s="18"/>
      <c r="F2" s="18"/>
      <c r="H2" s="174" t="s">
        <v>105</v>
      </c>
      <c r="I2" s="175"/>
      <c r="K2" s="149"/>
      <c r="L2" s="176"/>
      <c r="M2" s="177"/>
      <c r="N2" s="176"/>
      <c r="O2" s="177"/>
      <c r="P2" s="176"/>
      <c r="Q2" s="177"/>
      <c r="U2" s="147"/>
    </row>
    <row r="3" spans="1:21" ht="18.75" customHeight="1">
      <c r="A3" s="182"/>
      <c r="B3" s="182"/>
      <c r="C3" s="18"/>
      <c r="D3" s="31"/>
      <c r="E3" s="18"/>
      <c r="F3" s="18"/>
      <c r="H3" s="146" t="s">
        <v>12</v>
      </c>
      <c r="I3" s="71">
        <v>10</v>
      </c>
      <c r="J3" s="172">
        <f t="shared" ref="J3:J19" ca="1" si="0">IF(C30&lt;&gt;"",RAND(),"")</f>
        <v>3.0085358612280344E-2</v>
      </c>
      <c r="K3" s="173">
        <f t="shared" ref="K3:K19" si="1">IF(ISNA(INDEX($A$30:$C$46,MATCH(H3,$C$30:$C$46,0),2)),"",INDEX($A$30:$C$46,MATCH(H3,$C$30:$C$46,0),2))</f>
        <v>0.35</v>
      </c>
      <c r="L3" s="171"/>
      <c r="M3" s="171"/>
      <c r="N3" s="171"/>
      <c r="O3" s="171"/>
      <c r="P3" s="171"/>
      <c r="Q3" s="171"/>
      <c r="R3" s="171"/>
      <c r="U3" s="148"/>
    </row>
    <row r="4" spans="1:21" ht="18.75" customHeight="1">
      <c r="B4" s="18"/>
      <c r="C4" s="44"/>
      <c r="D4" s="44"/>
      <c r="E4" s="45"/>
      <c r="F4" s="18"/>
      <c r="H4" s="170" t="s">
        <v>11</v>
      </c>
      <c r="I4" s="71"/>
      <c r="J4" s="172">
        <f t="shared" ca="1" si="0"/>
        <v>0.10506669112501887</v>
      </c>
      <c r="K4" s="173">
        <f t="shared" si="1"/>
        <v>0.5</v>
      </c>
      <c r="L4" s="171"/>
      <c r="M4" s="171"/>
      <c r="N4" s="171"/>
      <c r="O4" s="171"/>
      <c r="P4" s="171"/>
      <c r="Q4" s="171"/>
      <c r="R4" s="171"/>
    </row>
    <row r="5" spans="1:21" ht="18.75" customHeight="1">
      <c r="A5" s="181"/>
      <c r="B5" s="181"/>
      <c r="C5" s="44"/>
      <c r="D5" s="44"/>
      <c r="E5" s="45"/>
      <c r="F5" s="19"/>
      <c r="H5" s="170" t="s">
        <v>0</v>
      </c>
      <c r="I5" s="71"/>
      <c r="J5" s="172">
        <f t="shared" ca="1" si="0"/>
        <v>0.71861898144729608</v>
      </c>
      <c r="K5" s="173">
        <f t="shared" ca="1" si="1"/>
        <v>0.01</v>
      </c>
      <c r="L5" s="171"/>
      <c r="M5" s="171"/>
      <c r="N5" s="171"/>
      <c r="O5" s="171"/>
      <c r="P5" s="171"/>
      <c r="Q5" s="171"/>
      <c r="R5" s="171"/>
    </row>
    <row r="6" spans="1:21" ht="18.75" customHeight="1">
      <c r="A6" s="181"/>
      <c r="B6" s="181"/>
      <c r="C6" s="44"/>
      <c r="D6" s="44"/>
      <c r="E6" s="45"/>
      <c r="F6" s="18"/>
      <c r="H6" s="170" t="s">
        <v>52</v>
      </c>
      <c r="I6" s="71"/>
      <c r="J6" s="172">
        <f t="shared" ca="1" si="0"/>
        <v>8.0443985770993431E-2</v>
      </c>
      <c r="K6" s="173">
        <f t="shared" ca="1" si="1"/>
        <v>0.01</v>
      </c>
      <c r="L6" s="171"/>
      <c r="M6" s="171"/>
      <c r="N6" s="171"/>
      <c r="O6" s="171"/>
      <c r="P6" s="171"/>
      <c r="Q6" s="171"/>
      <c r="R6" s="171"/>
    </row>
    <row r="7" spans="1:21" ht="18.75" customHeight="1">
      <c r="B7" s="18"/>
      <c r="C7" s="44"/>
      <c r="D7" s="44"/>
      <c r="E7" s="45"/>
      <c r="F7" s="18"/>
      <c r="H7" s="170" t="s">
        <v>16</v>
      </c>
      <c r="I7" s="71"/>
      <c r="J7" s="172">
        <f t="shared" ca="1" si="0"/>
        <v>6.7433840574917525E-2</v>
      </c>
      <c r="K7" s="173">
        <f t="shared" ca="1" si="1"/>
        <v>0.01</v>
      </c>
      <c r="L7" s="171"/>
      <c r="M7" s="171"/>
      <c r="N7" s="171"/>
      <c r="O7" s="171"/>
      <c r="P7" s="171"/>
      <c r="Q7" s="171"/>
      <c r="R7" s="171"/>
    </row>
    <row r="8" spans="1:21" ht="18.75" customHeight="1">
      <c r="B8" s="18"/>
      <c r="C8" s="44"/>
      <c r="D8" s="44"/>
      <c r="E8" s="45"/>
      <c r="F8" s="18"/>
      <c r="H8" s="170" t="s">
        <v>14</v>
      </c>
      <c r="I8" s="71"/>
      <c r="J8" s="172">
        <f t="shared" ca="1" si="0"/>
        <v>0.72157489892160231</v>
      </c>
      <c r="K8" s="173">
        <f t="shared" si="1"/>
        <v>0.01</v>
      </c>
      <c r="L8" s="171"/>
      <c r="M8" s="171"/>
      <c r="N8" s="171"/>
      <c r="O8" s="171"/>
      <c r="P8" s="171"/>
      <c r="Q8" s="171"/>
      <c r="R8" s="171"/>
    </row>
    <row r="9" spans="1:21" ht="18.75" customHeight="1">
      <c r="C9" s="44"/>
      <c r="D9" s="44"/>
      <c r="E9" s="45"/>
      <c r="H9" s="170" t="s">
        <v>21</v>
      </c>
      <c r="I9" s="71"/>
      <c r="J9" s="172">
        <f t="shared" ca="1" si="0"/>
        <v>0.93594618445629163</v>
      </c>
      <c r="K9" s="173">
        <f t="shared" ca="1" si="1"/>
        <v>0.01</v>
      </c>
      <c r="L9" s="71"/>
      <c r="M9" s="71"/>
      <c r="N9" s="71"/>
      <c r="O9" s="71"/>
      <c r="P9" s="71"/>
      <c r="Q9" s="71"/>
    </row>
    <row r="10" spans="1:21" ht="18.75" customHeight="1">
      <c r="B10" s="18"/>
      <c r="C10" s="44"/>
      <c r="D10" s="44"/>
      <c r="E10" s="45"/>
      <c r="G10" s="21"/>
      <c r="H10" s="170" t="s">
        <v>19</v>
      </c>
      <c r="I10" s="71"/>
      <c r="J10" s="172">
        <f t="shared" ca="1" si="0"/>
        <v>0.79741598679317138</v>
      </c>
      <c r="K10" s="173">
        <f t="shared" ca="1" si="1"/>
        <v>0.01</v>
      </c>
      <c r="L10" s="20"/>
      <c r="M10" s="71"/>
      <c r="N10" s="20"/>
      <c r="O10" s="71"/>
      <c r="P10" s="20"/>
      <c r="Q10" s="71"/>
    </row>
    <row r="11" spans="1:21" ht="18.75" customHeight="1">
      <c r="B11" s="18"/>
      <c r="C11" s="44"/>
      <c r="D11" s="44"/>
      <c r="E11" s="45"/>
      <c r="G11" s="21"/>
      <c r="H11" s="170" t="s">
        <v>13</v>
      </c>
      <c r="I11" s="71"/>
      <c r="J11" s="172">
        <f t="shared" ca="1" si="0"/>
        <v>0.79185521756515165</v>
      </c>
      <c r="K11" s="173">
        <f t="shared" si="1"/>
        <v>0.01</v>
      </c>
      <c r="L11" s="20"/>
      <c r="M11" s="71"/>
      <c r="N11" s="20"/>
      <c r="O11" s="71"/>
      <c r="P11" s="20"/>
      <c r="Q11" s="71"/>
    </row>
    <row r="12" spans="1:21" ht="18.75" customHeight="1">
      <c r="B12" s="18"/>
      <c r="C12" s="44"/>
      <c r="D12" s="44"/>
      <c r="E12" s="45"/>
      <c r="F12" s="18"/>
      <c r="H12" s="170" t="s">
        <v>23</v>
      </c>
      <c r="I12" s="71"/>
      <c r="J12" s="172">
        <f t="shared" ca="1" si="0"/>
        <v>0.71807128849822688</v>
      </c>
      <c r="K12" s="173">
        <f t="shared" ca="1" si="1"/>
        <v>0.01</v>
      </c>
      <c r="L12" s="150"/>
      <c r="M12" s="151"/>
      <c r="N12" s="151"/>
      <c r="O12" s="71"/>
      <c r="P12" s="71"/>
      <c r="Q12" s="71"/>
      <c r="R12" s="18"/>
      <c r="S12" s="18"/>
    </row>
    <row r="13" spans="1:21" ht="18.75" customHeight="1">
      <c r="B13" s="18"/>
      <c r="C13" s="44"/>
      <c r="D13" s="44"/>
      <c r="E13" s="45"/>
      <c r="F13" s="18"/>
      <c r="H13" s="170" t="str">
        <f t="shared" ref="H12:H21" si="2">IF(ROW()&lt;=($I$3+2),INDEX($C$30:$C$46,RANK(J13,$J$3:$J$71)),"")</f>
        <v/>
      </c>
      <c r="I13" s="18"/>
      <c r="J13" s="172">
        <f t="shared" ca="1" si="0"/>
        <v>0.8451997620946623</v>
      </c>
      <c r="K13" s="173" t="str">
        <f t="shared" ca="1" si="1"/>
        <v/>
      </c>
      <c r="L13" s="4"/>
      <c r="M13" s="24"/>
      <c r="N13" s="24"/>
      <c r="O13" s="24"/>
      <c r="P13" s="24"/>
      <c r="Q13" s="24"/>
      <c r="R13" s="18"/>
      <c r="S13" s="18"/>
    </row>
    <row r="14" spans="1:21" ht="18.75" customHeight="1">
      <c r="B14" s="18"/>
      <c r="C14" s="18"/>
      <c r="D14" s="18"/>
      <c r="E14" s="18"/>
      <c r="F14" s="18"/>
      <c r="H14" s="170" t="str">
        <f t="shared" si="2"/>
        <v/>
      </c>
      <c r="I14" s="18"/>
      <c r="J14" s="172">
        <f t="shared" ca="1" si="0"/>
        <v>0.42896909504681369</v>
      </c>
      <c r="K14" s="173" t="str">
        <f t="shared" ca="1" si="1"/>
        <v/>
      </c>
      <c r="L14" s="4"/>
      <c r="N14" s="5"/>
      <c r="O14" s="18"/>
      <c r="P14" s="18"/>
      <c r="Q14" s="24"/>
      <c r="R14" s="24"/>
    </row>
    <row r="15" spans="1:21" ht="20.25" customHeight="1">
      <c r="B15" s="18"/>
      <c r="C15" s="18"/>
      <c r="D15" s="18"/>
      <c r="E15" s="18"/>
      <c r="F15" s="18"/>
      <c r="H15" s="170" t="str">
        <f t="shared" si="2"/>
        <v/>
      </c>
      <c r="I15" s="24"/>
      <c r="J15" s="172">
        <f t="shared" ca="1" si="0"/>
        <v>0.3190670367616153</v>
      </c>
      <c r="K15" s="173" t="str">
        <f t="shared" ca="1" si="1"/>
        <v/>
      </c>
      <c r="L15" s="4"/>
      <c r="M15" s="5"/>
      <c r="N15" s="5"/>
      <c r="O15" s="18"/>
      <c r="P15" s="18"/>
      <c r="Q15" s="18"/>
      <c r="R15" s="18"/>
      <c r="S15" s="18"/>
    </row>
    <row r="16" spans="1:21" ht="18.75" customHeight="1">
      <c r="B16" s="18"/>
      <c r="C16" s="18"/>
      <c r="D16" s="18"/>
      <c r="E16" s="18"/>
      <c r="F16" s="18"/>
      <c r="G16" s="6"/>
      <c r="H16" s="170" t="str">
        <f t="shared" si="2"/>
        <v/>
      </c>
      <c r="I16" s="27"/>
      <c r="J16" s="172">
        <f t="shared" ca="1" si="0"/>
        <v>0.75625030405947047</v>
      </c>
      <c r="K16" s="173" t="str">
        <f t="shared" ca="1" si="1"/>
        <v/>
      </c>
      <c r="L16" s="4"/>
      <c r="M16" s="5"/>
      <c r="N16" s="5"/>
      <c r="O16" s="18"/>
      <c r="P16" s="18"/>
      <c r="Q16" s="18"/>
      <c r="R16" s="18"/>
      <c r="S16" s="18"/>
    </row>
    <row r="17" spans="1:19" ht="18.75" customHeight="1">
      <c r="A17" s="18"/>
      <c r="B17" s="18"/>
      <c r="C17" s="18"/>
      <c r="D17" s="18"/>
      <c r="E17" s="18"/>
      <c r="F17" s="18"/>
      <c r="H17" s="170" t="str">
        <f t="shared" si="2"/>
        <v/>
      </c>
      <c r="I17" s="24"/>
      <c r="J17" s="172">
        <f t="shared" ca="1" si="0"/>
        <v>0.21076515161186071</v>
      </c>
      <c r="K17" s="173" t="str">
        <f t="shared" ca="1" si="1"/>
        <v/>
      </c>
      <c r="L17" s="4"/>
      <c r="M17" s="5"/>
      <c r="N17" s="5"/>
      <c r="O17" s="18"/>
      <c r="P17" s="18"/>
      <c r="Q17" s="18"/>
      <c r="R17" s="18"/>
      <c r="S17" s="18"/>
    </row>
    <row r="18" spans="1:19" ht="18.75" customHeight="1">
      <c r="A18" s="18"/>
      <c r="B18" s="18"/>
      <c r="C18" s="18"/>
      <c r="D18" s="18"/>
      <c r="E18" s="18"/>
      <c r="F18" s="18"/>
      <c r="H18" s="170" t="str">
        <f t="shared" si="2"/>
        <v/>
      </c>
      <c r="I18" s="18"/>
      <c r="J18" s="172">
        <f t="shared" ca="1" si="0"/>
        <v>3.6006026415271064E-2</v>
      </c>
      <c r="K18" s="173" t="str">
        <f t="shared" ca="1" si="1"/>
        <v/>
      </c>
      <c r="L18" s="4"/>
      <c r="M18" s="5"/>
      <c r="N18" s="5"/>
      <c r="O18" s="18"/>
      <c r="P18" s="18"/>
      <c r="Q18" s="18"/>
      <c r="R18" s="18"/>
      <c r="S18" s="18"/>
    </row>
    <row r="19" spans="1:19" ht="18.75" customHeight="1">
      <c r="A19" s="18"/>
      <c r="B19" s="18"/>
      <c r="C19" s="18"/>
      <c r="D19" s="18"/>
      <c r="E19" s="18"/>
      <c r="F19" s="18"/>
      <c r="H19" s="170"/>
      <c r="I19" s="18"/>
      <c r="J19" s="172">
        <f t="shared" ca="1" si="0"/>
        <v>0.35679806750891108</v>
      </c>
      <c r="K19" s="173" t="str">
        <f t="shared" ca="1" si="1"/>
        <v/>
      </c>
      <c r="L19" s="4"/>
      <c r="M19" s="5"/>
      <c r="N19" s="5"/>
      <c r="O19" s="18"/>
      <c r="P19" s="18"/>
      <c r="Q19" s="18"/>
      <c r="R19" s="18"/>
      <c r="S19" s="18"/>
    </row>
    <row r="20" spans="1:19" ht="18.75" customHeight="1">
      <c r="A20" s="18"/>
      <c r="B20" s="18"/>
      <c r="C20" s="18"/>
      <c r="D20" s="18"/>
      <c r="E20" s="18"/>
      <c r="F20" s="18"/>
      <c r="H20" s="170" t="str">
        <f t="shared" si="2"/>
        <v/>
      </c>
      <c r="I20" s="18"/>
      <c r="J20" s="172"/>
      <c r="K20" s="173" t="str">
        <f ca="1">IF(ISNA(INDEX($A47:$C63,MATCH(H20,$C47:$C63,0),1)),"",INDEX($A47:$C63,MATCH(H20,$C47:$C63,0),1))</f>
        <v/>
      </c>
      <c r="L20" s="4"/>
      <c r="M20" s="5"/>
      <c r="N20" s="5"/>
      <c r="O20" s="18"/>
      <c r="P20" s="18"/>
      <c r="Q20" s="18"/>
      <c r="R20" s="18"/>
      <c r="S20" s="18"/>
    </row>
    <row r="21" spans="1:19" ht="18.75" customHeight="1">
      <c r="A21" s="18"/>
      <c r="B21" s="18"/>
      <c r="C21" s="18"/>
      <c r="D21" s="18"/>
      <c r="E21" s="18"/>
      <c r="F21" s="18"/>
      <c r="H21" s="170" t="str">
        <f t="shared" si="2"/>
        <v/>
      </c>
      <c r="I21" s="18"/>
      <c r="J21" s="172"/>
      <c r="K21" s="173" t="str">
        <f ca="1">IF(ISNA(INDEX($A48:$C64,MATCH(H21,$C48:$C64,0),1)),"",INDEX($A48:$C64,MATCH(H21,$C48:$C64,0),1))</f>
        <v/>
      </c>
      <c r="L21" s="4"/>
      <c r="M21" s="5"/>
      <c r="N21" s="5"/>
      <c r="O21" s="18"/>
      <c r="P21" s="18"/>
      <c r="Q21" s="18"/>
      <c r="R21" s="18"/>
      <c r="S21" s="18"/>
    </row>
    <row r="22" spans="1:19" ht="18.75" customHeight="1">
      <c r="A22" s="18"/>
      <c r="B22" s="18"/>
      <c r="C22" s="18"/>
      <c r="D22" s="18"/>
      <c r="E22" s="18"/>
      <c r="F22" s="18"/>
      <c r="H22" s="170"/>
      <c r="I22" s="18"/>
      <c r="J22" s="172"/>
      <c r="K22" s="173" t="str">
        <f ca="1">IF(ISNA(INDEX($A49:$C65,MATCH(H22,$C49:$C65,0),1)),"",INDEX($A49:$C65,MATCH(H22,$C49:$C65,0),1))</f>
        <v/>
      </c>
      <c r="L22" s="4"/>
      <c r="M22" s="5"/>
      <c r="N22" s="5"/>
      <c r="O22" s="18"/>
      <c r="P22" s="18"/>
      <c r="Q22" s="18"/>
      <c r="R22" s="18"/>
      <c r="S22" s="18"/>
    </row>
    <row r="23" spans="1:19" ht="18.75" customHeight="1">
      <c r="A23" s="18"/>
      <c r="B23" s="18"/>
      <c r="C23" s="18"/>
      <c r="D23" s="18"/>
      <c r="E23" s="18"/>
      <c r="F23" s="18"/>
      <c r="H23" s="170"/>
      <c r="I23" s="18"/>
      <c r="J23" s="172"/>
      <c r="K23" s="173" t="str">
        <f ca="1">IF(ISNA(INDEX($A50:$C66,MATCH(H23,$C50:$C66,0),1)),"",INDEX($A50:$C66,MATCH(H23,$C50:$C66,0),1))</f>
        <v/>
      </c>
      <c r="L23" s="4"/>
      <c r="M23" s="5"/>
      <c r="N23" s="5"/>
      <c r="O23" s="18"/>
      <c r="P23" s="18"/>
      <c r="Q23" s="18"/>
      <c r="R23" s="18"/>
      <c r="S23" s="18"/>
    </row>
    <row r="24" spans="1:19" ht="18.75" customHeight="1">
      <c r="A24" s="18"/>
      <c r="B24" s="18"/>
      <c r="C24" s="18"/>
      <c r="D24" s="18"/>
      <c r="E24" s="18"/>
      <c r="F24" s="18"/>
      <c r="H24" s="170"/>
      <c r="I24" s="18"/>
      <c r="J24" s="172"/>
      <c r="K24" s="173" t="str">
        <f ca="1">IF(ISNA(INDEX($A51:$C67,MATCH(H24,$C51:$C67,0),1)),"",INDEX($A51:$C67,MATCH(H24,$C51:$C67,0),1))</f>
        <v/>
      </c>
      <c r="L24" s="4"/>
      <c r="M24" s="5"/>
      <c r="N24" s="5"/>
      <c r="O24" s="18"/>
      <c r="P24" s="18"/>
      <c r="Q24" s="18"/>
      <c r="R24" s="18"/>
      <c r="S24" s="18"/>
    </row>
    <row r="25" spans="1:19" ht="18.75" customHeight="1">
      <c r="A25" s="18"/>
      <c r="B25" s="18"/>
      <c r="C25" s="18"/>
      <c r="D25" s="18"/>
      <c r="E25" s="18"/>
      <c r="F25" s="18"/>
      <c r="I25" s="18"/>
      <c r="J25" s="172" t="str">
        <f ca="1">IF(A72&lt;&gt;"",RAND(),"")</f>
        <v/>
      </c>
      <c r="K25" s="18"/>
      <c r="L25" s="4"/>
      <c r="M25" s="5"/>
      <c r="N25" s="5"/>
      <c r="O25" s="18"/>
      <c r="P25" s="18"/>
      <c r="Q25" s="18"/>
      <c r="R25" s="18"/>
      <c r="S25" s="18"/>
    </row>
    <row r="26" spans="1:19" ht="18.75" customHeight="1">
      <c r="A26" s="18"/>
      <c r="B26" s="18"/>
      <c r="C26" s="18"/>
      <c r="D26" s="18"/>
      <c r="E26" s="18"/>
      <c r="F26" s="18"/>
      <c r="I26" s="18"/>
      <c r="J26" s="18"/>
      <c r="K26" s="18"/>
      <c r="L26" s="4"/>
      <c r="M26" s="5"/>
      <c r="N26" s="5"/>
      <c r="O26" s="18"/>
      <c r="P26" s="18"/>
      <c r="Q26" s="18"/>
      <c r="R26" s="18"/>
      <c r="S26" s="18"/>
    </row>
    <row r="27" spans="1:19" ht="18.75" customHeight="1">
      <c r="A27" s="183"/>
      <c r="B27" s="184"/>
      <c r="C27" s="184"/>
      <c r="D27" s="18"/>
      <c r="E27" s="18"/>
      <c r="F27" s="18"/>
      <c r="I27" s="18"/>
      <c r="J27" s="18"/>
      <c r="K27" s="18"/>
      <c r="L27" s="4"/>
      <c r="M27" s="5"/>
      <c r="N27" s="5"/>
      <c r="O27" s="18"/>
      <c r="P27" s="18"/>
      <c r="Q27" s="18"/>
      <c r="R27" s="18"/>
      <c r="S27" s="18"/>
    </row>
    <row r="28" spans="1:19" ht="18.75" customHeight="1">
      <c r="A28" s="185" t="s">
        <v>7</v>
      </c>
      <c r="B28" s="186"/>
      <c r="C28" s="186"/>
      <c r="D28" s="179"/>
      <c r="E28" s="177"/>
      <c r="F28" s="169"/>
      <c r="G28" s="179"/>
      <c r="H28" s="179"/>
      <c r="I28" s="177"/>
      <c r="J28" s="177"/>
      <c r="K28" s="179"/>
      <c r="L28" s="177"/>
      <c r="M28" s="177"/>
      <c r="N28" s="179"/>
      <c r="O28" s="177"/>
      <c r="P28" s="177"/>
      <c r="Q28" s="71"/>
    </row>
    <row r="29" spans="1:19" ht="18.75" customHeight="1">
      <c r="A29" s="7" t="s">
        <v>8</v>
      </c>
      <c r="B29" s="7" t="s">
        <v>9</v>
      </c>
      <c r="C29" s="7" t="s">
        <v>10</v>
      </c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71"/>
    </row>
    <row r="30" spans="1:19" ht="18.75" customHeight="1">
      <c r="A30" s="33">
        <v>0</v>
      </c>
      <c r="B30" s="32">
        <v>0.5</v>
      </c>
      <c r="C30" s="152" t="s">
        <v>11</v>
      </c>
      <c r="D30" s="162"/>
      <c r="E30" s="163"/>
      <c r="F30" s="162"/>
      <c r="G30" s="162"/>
      <c r="H30" s="162"/>
      <c r="I30" s="163"/>
      <c r="J30" s="164"/>
      <c r="K30" s="162"/>
      <c r="L30" s="163"/>
      <c r="M30" s="164"/>
      <c r="N30" s="162"/>
      <c r="O30" s="163"/>
      <c r="P30" s="164"/>
      <c r="Q30" s="71"/>
    </row>
    <row r="31" spans="1:19" ht="18.75" customHeight="1">
      <c r="A31" s="34">
        <f t="shared" ref="A31:A46" si="3">B30+A30</f>
        <v>0.5</v>
      </c>
      <c r="B31" s="32">
        <v>0.35</v>
      </c>
      <c r="C31" s="152" t="s">
        <v>12</v>
      </c>
      <c r="D31" s="162"/>
      <c r="E31" s="163"/>
      <c r="F31" s="162"/>
      <c r="G31" s="162"/>
      <c r="H31" s="162"/>
      <c r="I31" s="163"/>
      <c r="J31" s="164"/>
      <c r="K31" s="162"/>
      <c r="L31" s="163"/>
      <c r="M31" s="164"/>
      <c r="N31" s="162"/>
      <c r="O31" s="163"/>
      <c r="P31" s="164"/>
      <c r="Q31" s="71"/>
    </row>
    <row r="32" spans="1:19" ht="18.75" customHeight="1">
      <c r="A32" s="34">
        <f t="shared" si="3"/>
        <v>0.85</v>
      </c>
      <c r="B32" s="32">
        <v>0.01</v>
      </c>
      <c r="C32" s="153" t="s">
        <v>13</v>
      </c>
      <c r="D32" s="162"/>
      <c r="E32" s="163"/>
      <c r="F32" s="162"/>
      <c r="G32" s="162"/>
      <c r="H32" s="162"/>
      <c r="I32" s="163"/>
      <c r="J32" s="164"/>
      <c r="K32" s="162"/>
      <c r="L32" s="163"/>
      <c r="M32" s="164"/>
      <c r="N32" s="162"/>
      <c r="O32" s="163"/>
      <c r="P32" s="164"/>
      <c r="Q32" s="71"/>
    </row>
    <row r="33" spans="1:17" ht="18.75" customHeight="1">
      <c r="A33" s="34">
        <f t="shared" si="3"/>
        <v>0.86</v>
      </c>
      <c r="B33" s="32">
        <v>0.01</v>
      </c>
      <c r="C33" s="153" t="s">
        <v>14</v>
      </c>
      <c r="D33" s="162"/>
      <c r="E33" s="163"/>
      <c r="F33" s="162"/>
      <c r="G33" s="162"/>
      <c r="H33" s="162"/>
      <c r="I33" s="163"/>
      <c r="J33" s="164"/>
      <c r="K33" s="162"/>
      <c r="L33" s="163"/>
      <c r="M33" s="164"/>
      <c r="N33" s="162"/>
      <c r="O33" s="163"/>
      <c r="P33" s="164"/>
      <c r="Q33" s="71"/>
    </row>
    <row r="34" spans="1:17" ht="18.75" customHeight="1">
      <c r="A34" s="34">
        <f t="shared" si="3"/>
        <v>0.87</v>
      </c>
      <c r="B34" s="32">
        <v>0.01</v>
      </c>
      <c r="C34" s="154" t="s">
        <v>15</v>
      </c>
      <c r="D34" s="162"/>
      <c r="E34" s="163"/>
      <c r="F34" s="162"/>
      <c r="G34" s="162"/>
      <c r="H34" s="162"/>
      <c r="I34" s="163"/>
      <c r="J34" s="164"/>
      <c r="K34" s="162"/>
      <c r="L34" s="163"/>
      <c r="M34" s="164"/>
      <c r="N34" s="162"/>
      <c r="O34" s="163"/>
      <c r="P34" s="164"/>
      <c r="Q34" s="71"/>
    </row>
    <row r="35" spans="1:17" ht="18.75" customHeight="1">
      <c r="A35" s="34">
        <f t="shared" si="3"/>
        <v>0.88</v>
      </c>
      <c r="B35" s="32">
        <v>0.01</v>
      </c>
      <c r="C35" s="155" t="str">
        <f ca="1">INDEX('all stat'!$C$1:$C$14,RANK('all stat'!$D$1,'all stat'!$D$1:$D$14),1)</f>
        <v>Bonus au test de Concentration de</v>
      </c>
      <c r="D35" s="162"/>
      <c r="E35" s="163"/>
      <c r="F35" s="162"/>
      <c r="G35" s="162"/>
      <c r="H35" s="162"/>
      <c r="I35" s="163"/>
      <c r="J35" s="165"/>
      <c r="K35" s="162"/>
      <c r="L35" s="163"/>
      <c r="M35" s="165"/>
      <c r="N35" s="162"/>
      <c r="O35" s="163"/>
      <c r="P35" s="165"/>
      <c r="Q35" s="71"/>
    </row>
    <row r="36" spans="1:17" ht="18.75" customHeight="1">
      <c r="A36" s="34">
        <f t="shared" si="3"/>
        <v>0.89</v>
      </c>
      <c r="B36" s="32">
        <v>0.01</v>
      </c>
      <c r="C36" s="154" t="s">
        <v>16</v>
      </c>
      <c r="D36" s="162"/>
      <c r="E36" s="163"/>
      <c r="F36" s="162"/>
      <c r="G36" s="162"/>
      <c r="H36" s="162"/>
      <c r="I36" s="163"/>
      <c r="J36" s="164"/>
      <c r="K36" s="162"/>
      <c r="L36" s="163"/>
      <c r="M36" s="164"/>
      <c r="N36" s="162"/>
      <c r="O36" s="163"/>
      <c r="P36" s="164"/>
      <c r="Q36" s="71"/>
    </row>
    <row r="37" spans="1:17" ht="18.75" customHeight="1">
      <c r="A37" s="34">
        <f t="shared" si="3"/>
        <v>0.9</v>
      </c>
      <c r="B37" s="35">
        <v>0.01</v>
      </c>
      <c r="C37" s="156" t="s">
        <v>17</v>
      </c>
      <c r="D37" s="162"/>
      <c r="E37" s="163"/>
      <c r="F37" s="162"/>
      <c r="G37" s="162"/>
      <c r="H37" s="162"/>
      <c r="I37" s="163"/>
      <c r="J37" s="164"/>
      <c r="K37" s="162"/>
      <c r="L37" s="163"/>
      <c r="M37" s="164"/>
      <c r="N37" s="162"/>
      <c r="O37" s="163"/>
      <c r="P37" s="164"/>
      <c r="Q37" s="71"/>
    </row>
    <row r="38" spans="1:17" ht="18.75" customHeight="1">
      <c r="A38" s="34">
        <f t="shared" si="3"/>
        <v>0.91</v>
      </c>
      <c r="B38" s="32">
        <v>0.01</v>
      </c>
      <c r="C38" s="157" t="str">
        <f t="array" aca="1" ref="C38" ca="1">INDEX('all stat'!$E$1:$E$14,RANK('all stat'!$F$1,'all stat'!$F$1:$F$14),1)</f>
        <v>Résistance à la foudre augmenté de</v>
      </c>
      <c r="D38" s="162"/>
      <c r="E38" s="163"/>
      <c r="F38" s="162"/>
      <c r="G38" s="162"/>
      <c r="H38" s="162"/>
      <c r="I38" s="163"/>
      <c r="J38" s="165"/>
      <c r="K38" s="162"/>
      <c r="L38" s="163"/>
      <c r="M38" s="165"/>
      <c r="N38" s="162"/>
      <c r="O38" s="163"/>
      <c r="P38" s="165"/>
      <c r="Q38" s="71"/>
    </row>
    <row r="39" spans="1:17" ht="18.75" customHeight="1">
      <c r="A39" s="34">
        <f t="shared" si="3"/>
        <v>0.92</v>
      </c>
      <c r="B39" s="35">
        <v>0.01</v>
      </c>
      <c r="C39" s="156" t="s">
        <v>18</v>
      </c>
      <c r="D39" s="162"/>
      <c r="E39" s="163"/>
      <c r="F39" s="162"/>
      <c r="G39" s="162"/>
      <c r="H39" s="162"/>
      <c r="I39" s="163"/>
      <c r="J39" s="164"/>
      <c r="K39" s="162"/>
      <c r="L39" s="163"/>
      <c r="M39" s="164"/>
      <c r="N39" s="162"/>
      <c r="O39" s="163"/>
      <c r="P39" s="164"/>
      <c r="Q39" s="71"/>
    </row>
    <row r="40" spans="1:17" ht="18.75" customHeight="1">
      <c r="A40" s="34">
        <f t="shared" si="3"/>
        <v>0.93</v>
      </c>
      <c r="B40" s="32">
        <v>0.01</v>
      </c>
      <c r="C40" s="158" t="s">
        <v>19</v>
      </c>
      <c r="D40" s="162"/>
      <c r="E40" s="163"/>
      <c r="F40" s="162"/>
      <c r="G40" s="162"/>
      <c r="H40" s="162"/>
      <c r="I40" s="163"/>
      <c r="J40" s="164"/>
      <c r="K40" s="162"/>
      <c r="L40" s="163"/>
      <c r="M40" s="164"/>
      <c r="N40" s="162"/>
      <c r="O40" s="163"/>
      <c r="P40" s="164"/>
      <c r="Q40" s="71"/>
    </row>
    <row r="41" spans="1:17" ht="18.75" customHeight="1">
      <c r="A41" s="34">
        <f t="shared" si="3"/>
        <v>0.94000000000000006</v>
      </c>
      <c r="B41" s="36">
        <v>0.01</v>
      </c>
      <c r="C41" s="159" t="s">
        <v>20</v>
      </c>
      <c r="D41" s="162"/>
      <c r="E41" s="163"/>
      <c r="F41" s="162"/>
      <c r="G41" s="162"/>
      <c r="H41" s="162"/>
      <c r="I41" s="163"/>
      <c r="J41" s="164"/>
      <c r="K41" s="162"/>
      <c r="L41" s="163"/>
      <c r="M41" s="164"/>
      <c r="N41" s="162"/>
      <c r="O41" s="163"/>
      <c r="P41" s="164"/>
      <c r="Q41" s="71"/>
    </row>
    <row r="42" spans="1:17" ht="18.75" customHeight="1">
      <c r="A42" s="34">
        <f t="shared" si="3"/>
        <v>0.95000000000000007</v>
      </c>
      <c r="B42" s="32">
        <v>0.01</v>
      </c>
      <c r="C42" s="158" t="s">
        <v>21</v>
      </c>
      <c r="D42" s="162"/>
      <c r="E42" s="163"/>
      <c r="F42" s="162"/>
      <c r="G42" s="162"/>
      <c r="H42" s="162"/>
      <c r="I42" s="163"/>
      <c r="J42" s="164"/>
      <c r="K42" s="162"/>
      <c r="L42" s="163"/>
      <c r="M42" s="164"/>
      <c r="N42" s="162"/>
      <c r="O42" s="163"/>
      <c r="P42" s="164"/>
      <c r="Q42" s="71"/>
    </row>
    <row r="43" spans="1:17" ht="18.75" customHeight="1">
      <c r="A43" s="34">
        <f t="shared" si="3"/>
        <v>0.96000000000000008</v>
      </c>
      <c r="B43" s="37">
        <v>0.01</v>
      </c>
      <c r="C43" s="160" t="s">
        <v>23</v>
      </c>
      <c r="D43" s="162"/>
      <c r="E43" s="163"/>
      <c r="F43" s="162"/>
      <c r="G43" s="162"/>
      <c r="H43" s="162"/>
      <c r="I43" s="163"/>
      <c r="J43" s="164"/>
      <c r="K43" s="162"/>
      <c r="L43" s="163"/>
      <c r="M43" s="164"/>
      <c r="N43" s="162"/>
      <c r="O43" s="163"/>
      <c r="P43" s="164"/>
      <c r="Q43" s="71"/>
    </row>
    <row r="44" spans="1:17" ht="18.75" customHeight="1">
      <c r="A44" s="34">
        <f t="shared" si="3"/>
        <v>0.97000000000000008</v>
      </c>
      <c r="B44" s="37">
        <v>0.01</v>
      </c>
      <c r="C44" s="160" t="s">
        <v>25</v>
      </c>
      <c r="D44" s="162"/>
      <c r="E44" s="163"/>
      <c r="F44" s="162"/>
      <c r="G44" s="162"/>
      <c r="H44" s="162"/>
      <c r="I44" s="163"/>
      <c r="J44" s="164"/>
      <c r="K44" s="162"/>
      <c r="L44" s="163"/>
      <c r="M44" s="164"/>
      <c r="N44" s="162"/>
      <c r="O44" s="163"/>
      <c r="P44" s="164"/>
      <c r="Q44" s="71"/>
    </row>
    <row r="45" spans="1:17" ht="18.75" customHeight="1">
      <c r="A45" s="34">
        <f t="shared" si="3"/>
        <v>0.98000000000000009</v>
      </c>
      <c r="B45" s="38">
        <v>0.01</v>
      </c>
      <c r="C45" s="159" t="s">
        <v>0</v>
      </c>
      <c r="D45" s="162"/>
      <c r="E45" s="163"/>
      <c r="F45" s="162"/>
      <c r="G45" s="162"/>
      <c r="H45" s="162"/>
      <c r="I45" s="163"/>
      <c r="J45" s="164"/>
      <c r="K45" s="162"/>
      <c r="L45" s="163"/>
      <c r="M45" s="164"/>
      <c r="N45" s="162"/>
      <c r="O45" s="163"/>
      <c r="P45" s="164"/>
      <c r="Q45" s="71"/>
    </row>
    <row r="46" spans="1:17" ht="18.75" customHeight="1">
      <c r="A46" s="34">
        <f t="shared" si="3"/>
        <v>0.9900000000000001</v>
      </c>
      <c r="B46" s="38">
        <v>0.01</v>
      </c>
      <c r="C46" s="159" t="s">
        <v>27</v>
      </c>
      <c r="D46" s="162"/>
      <c r="E46" s="163"/>
      <c r="F46" s="162"/>
      <c r="G46" s="162"/>
      <c r="H46" s="162"/>
      <c r="I46" s="163"/>
      <c r="J46" s="164"/>
      <c r="K46" s="162"/>
      <c r="L46" s="163"/>
      <c r="M46" s="164"/>
      <c r="N46" s="162"/>
      <c r="O46" s="163"/>
      <c r="P46" s="164"/>
      <c r="Q46" s="71"/>
    </row>
    <row r="47" spans="1:17" ht="18.75" customHeight="1">
      <c r="A47" s="21"/>
      <c r="B47" s="39">
        <f>SUM(B30:B46)</f>
        <v>1</v>
      </c>
      <c r="C47" s="21"/>
      <c r="D47" s="21"/>
      <c r="E47" s="39"/>
      <c r="F47" s="21"/>
      <c r="G47" s="21"/>
      <c r="H47" s="21"/>
      <c r="I47" s="39"/>
      <c r="J47" s="21"/>
      <c r="K47" s="21"/>
      <c r="L47" s="39"/>
      <c r="M47" s="21"/>
      <c r="N47" s="21"/>
      <c r="O47" s="39"/>
      <c r="P47" s="21"/>
    </row>
    <row r="48" spans="1:17" ht="18.75" customHeight="1" thickBot="1"/>
    <row r="49" spans="1:23" ht="18.75" customHeight="1" thickBot="1">
      <c r="A49" s="22" t="s">
        <v>28</v>
      </c>
      <c r="B49" s="23"/>
      <c r="C49" s="145" t="s">
        <v>29</v>
      </c>
      <c r="D49" s="43"/>
      <c r="E49" s="43"/>
      <c r="F49" s="43"/>
      <c r="G49" s="166"/>
      <c r="H49" s="166"/>
      <c r="I49" s="178"/>
      <c r="J49" s="178"/>
      <c r="K49" s="168"/>
      <c r="L49" s="178"/>
      <c r="M49" s="178"/>
      <c r="N49" s="168"/>
      <c r="O49" s="178"/>
      <c r="P49" s="178"/>
      <c r="Q49" s="168"/>
      <c r="R49" s="178"/>
      <c r="S49" s="178"/>
      <c r="T49" s="168"/>
      <c r="U49" s="178"/>
      <c r="V49" s="178"/>
      <c r="W49" s="167"/>
    </row>
    <row r="50" spans="1:23" ht="18.75" customHeight="1">
      <c r="A50" s="8" t="s">
        <v>11</v>
      </c>
      <c r="B50" s="10"/>
      <c r="C50" s="42">
        <f ca="1">RANDBETWEEN(17,20)</f>
        <v>20</v>
      </c>
      <c r="D50" s="42"/>
      <c r="E50" s="42"/>
      <c r="F50" s="42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</row>
    <row r="51" spans="1:23" ht="18.75" customHeight="1">
      <c r="A51" s="8" t="s">
        <v>12</v>
      </c>
      <c r="B51" s="10"/>
      <c r="C51" s="42">
        <f ca="1">RANDBETWEEN(8,10)</f>
        <v>8</v>
      </c>
      <c r="D51" s="42"/>
      <c r="E51" s="42"/>
      <c r="F51" s="42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23" ht="18.75" customHeight="1">
      <c r="A52" s="9" t="s">
        <v>13</v>
      </c>
      <c r="B52" s="10"/>
      <c r="C52" s="42">
        <f t="shared" ref="C52:C53" ca="1" si="4">RANDBETWEEN(8,10)</f>
        <v>9</v>
      </c>
      <c r="D52" s="42"/>
      <c r="E52" s="42"/>
      <c r="F52" s="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23" ht="18.75" customHeight="1">
      <c r="A53" s="9" t="s">
        <v>14</v>
      </c>
      <c r="B53" s="10"/>
      <c r="C53" s="42">
        <f t="shared" ca="1" si="4"/>
        <v>10</v>
      </c>
      <c r="D53" s="42"/>
      <c r="E53" s="42"/>
      <c r="F53" s="42"/>
      <c r="I53" s="18"/>
      <c r="J53" s="18"/>
      <c r="K53" s="18"/>
      <c r="L53" s="18"/>
      <c r="M53" s="18"/>
      <c r="N53" s="21"/>
      <c r="O53" s="18"/>
      <c r="P53" s="18"/>
      <c r="Q53" s="18"/>
      <c r="R53" s="18"/>
      <c r="S53" s="18"/>
    </row>
    <row r="54" spans="1:23" ht="18.75" customHeight="1">
      <c r="A54" s="11" t="s">
        <v>15</v>
      </c>
      <c r="B54" s="10"/>
      <c r="C54" s="42">
        <f ca="1">RANDBETWEEN(17,20)</f>
        <v>18</v>
      </c>
      <c r="D54" s="42"/>
      <c r="E54" s="42"/>
      <c r="F54" s="42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23" ht="18.75" customHeight="1">
      <c r="A55" s="11" t="s">
        <v>30</v>
      </c>
      <c r="B55" s="10"/>
      <c r="C55" s="42">
        <v>1</v>
      </c>
      <c r="D55" s="42"/>
      <c r="E55" s="42"/>
      <c r="F55" s="42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23" ht="18.75" customHeight="1">
      <c r="A56" s="11" t="s">
        <v>16</v>
      </c>
      <c r="B56" s="10"/>
      <c r="C56" s="42">
        <f ca="1">RANDBETWEEN(1,3)</f>
        <v>1</v>
      </c>
      <c r="D56" s="42"/>
      <c r="E56" s="42"/>
      <c r="F56" s="42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23" ht="18.75" customHeight="1">
      <c r="A57" s="12" t="s">
        <v>17</v>
      </c>
      <c r="B57" s="10"/>
      <c r="C57" s="42">
        <v>1</v>
      </c>
      <c r="D57" s="42"/>
      <c r="E57" s="42"/>
      <c r="F57" s="42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23" ht="18.75" customHeight="1">
      <c r="A58" s="12" t="s">
        <v>31</v>
      </c>
      <c r="B58" s="10"/>
      <c r="C58" s="42">
        <f ca="1">RANDBETWEEN(11,13)</f>
        <v>12</v>
      </c>
      <c r="D58" s="42"/>
      <c r="E58" s="42"/>
      <c r="F58" s="42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spans="1:23" ht="18.75" customHeight="1">
      <c r="A59" s="12" t="s">
        <v>32</v>
      </c>
      <c r="B59" s="10"/>
      <c r="C59" s="42">
        <f ca="1">INDEX('all stat'!$L$3:$L$7,RANK('all stat'!$M$3,'all stat'!$M$3:$M$7),1)</f>
        <v>0.03</v>
      </c>
      <c r="D59" s="42"/>
      <c r="E59" s="42"/>
      <c r="F59" s="42"/>
      <c r="I59" s="18"/>
      <c r="J59" s="18"/>
      <c r="K59" s="18"/>
      <c r="L59" s="18"/>
      <c r="M59" s="18"/>
      <c r="N59" s="18"/>
    </row>
    <row r="60" spans="1:23" ht="18.75" customHeight="1">
      <c r="A60" s="12" t="s">
        <v>18</v>
      </c>
      <c r="B60" s="10"/>
      <c r="C60" s="42">
        <v>1</v>
      </c>
      <c r="D60" s="42"/>
      <c r="E60" s="42"/>
      <c r="F60" s="42"/>
      <c r="I60" s="18"/>
      <c r="J60" s="18"/>
      <c r="K60" s="18"/>
      <c r="L60" s="18"/>
      <c r="M60" s="18"/>
      <c r="N60" s="18"/>
    </row>
    <row r="61" spans="1:23" ht="18.75" customHeight="1">
      <c r="A61" s="13" t="s">
        <v>19</v>
      </c>
      <c r="B61" s="10"/>
      <c r="C61" s="42">
        <f ca="1">INDEX('all stat'!$L$3:$L$7,RANK('all stat'!$M$3,'all stat'!$M$3:$M$7),1)</f>
        <v>0.03</v>
      </c>
      <c r="D61" s="42"/>
      <c r="E61" s="42"/>
      <c r="F61" s="42"/>
      <c r="I61" s="18"/>
      <c r="J61" s="18"/>
      <c r="K61" s="18"/>
      <c r="L61" s="18"/>
      <c r="M61" s="18"/>
      <c r="N61" s="18"/>
    </row>
    <row r="62" spans="1:23" ht="18.75" customHeight="1">
      <c r="A62" s="13" t="s">
        <v>20</v>
      </c>
      <c r="B62" s="10"/>
      <c r="C62" s="42">
        <v>1</v>
      </c>
      <c r="D62" s="42"/>
      <c r="E62" s="42"/>
      <c r="F62" s="42"/>
      <c r="I62" s="18"/>
      <c r="J62" s="18"/>
      <c r="K62" s="18"/>
      <c r="L62" s="18"/>
      <c r="M62" s="18"/>
      <c r="N62" s="18"/>
    </row>
    <row r="63" spans="1:23" ht="18.75" customHeight="1">
      <c r="A63" s="40" t="s">
        <v>21</v>
      </c>
      <c r="B63" s="10"/>
      <c r="C63" s="42">
        <f ca="1">INDEX('all stat'!$L$3:$L$7,RANK('all stat'!$M$3,'all stat'!$M$3:$M$7),1)</f>
        <v>0.03</v>
      </c>
      <c r="D63" s="42"/>
      <c r="E63" s="42"/>
      <c r="F63" s="42"/>
      <c r="I63" s="18"/>
      <c r="J63" s="18"/>
      <c r="K63" s="18"/>
      <c r="L63" s="18"/>
      <c r="M63" s="18"/>
      <c r="N63" s="18"/>
    </row>
    <row r="64" spans="1:23" ht="18.75" customHeight="1">
      <c r="A64" s="13" t="s">
        <v>22</v>
      </c>
      <c r="B64" s="10"/>
      <c r="C64" s="42">
        <f ca="1">RANDBETWEEN(17,20)</f>
        <v>20</v>
      </c>
      <c r="D64" s="42"/>
      <c r="E64" s="42"/>
      <c r="F64" s="42"/>
      <c r="I64" s="18"/>
      <c r="J64" s="18"/>
      <c r="K64" s="18"/>
      <c r="L64" s="18"/>
      <c r="M64" s="18"/>
      <c r="N64" s="18"/>
    </row>
    <row r="65" spans="1:19" ht="18.75" customHeight="1">
      <c r="A65" s="41" t="s">
        <v>23</v>
      </c>
      <c r="B65" s="10"/>
      <c r="C65" s="42">
        <f ca="1">INDEX('all stat'!$L$3:$L$7,RANK('all stat'!$M$3,'all stat'!$M$3:$M$7),1)</f>
        <v>0.03</v>
      </c>
      <c r="D65" s="42"/>
      <c r="E65" s="42"/>
      <c r="F65" s="42"/>
      <c r="I65" s="18"/>
      <c r="J65" s="18"/>
      <c r="K65" s="18"/>
      <c r="L65" s="18"/>
      <c r="M65" s="18"/>
      <c r="N65" s="18"/>
    </row>
    <row r="66" spans="1:19" ht="18.75" customHeight="1">
      <c r="A66" s="14" t="s">
        <v>24</v>
      </c>
      <c r="B66" s="10"/>
      <c r="C66" s="42">
        <f ca="1">RANDBETWEEN(1,5)</f>
        <v>2</v>
      </c>
      <c r="D66" s="42"/>
      <c r="E66" s="42"/>
      <c r="F66" s="42"/>
      <c r="I66" s="18"/>
      <c r="J66" s="18"/>
      <c r="K66" s="18"/>
      <c r="L66" s="18"/>
      <c r="M66" s="18"/>
      <c r="N66" s="18"/>
    </row>
    <row r="67" spans="1:19" ht="18.75" customHeight="1">
      <c r="A67" s="14" t="s">
        <v>25</v>
      </c>
      <c r="B67" s="10"/>
      <c r="C67" s="42">
        <f ca="1">INDEX('all stat'!$J$3:$J$7,RANK('all stat'!$K$3,'all stat'!$K$3:$K$7),1)</f>
        <v>1.5</v>
      </c>
      <c r="D67" s="42"/>
      <c r="E67" s="42"/>
      <c r="F67" s="42"/>
      <c r="I67" s="18"/>
      <c r="J67" s="18"/>
      <c r="K67" s="18"/>
      <c r="L67" s="18"/>
      <c r="M67" s="18"/>
      <c r="N67" s="18"/>
    </row>
    <row r="68" spans="1:19" ht="18.75" customHeight="1">
      <c r="A68" s="41" t="s">
        <v>78</v>
      </c>
      <c r="B68" s="10"/>
      <c r="C68" s="42">
        <f ca="1">INDEX('all stat'!$J$3:$J$7,RANK('all stat'!$K$3,'all stat'!$K$3:$K$7),1)</f>
        <v>1.5</v>
      </c>
      <c r="D68" s="42"/>
      <c r="E68" s="42"/>
      <c r="F68" s="42"/>
      <c r="I68" s="18"/>
      <c r="J68" s="18"/>
      <c r="K68" s="18"/>
      <c r="L68" s="18"/>
      <c r="M68" s="18"/>
      <c r="N68" s="18"/>
    </row>
    <row r="69" spans="1:19" ht="18.75" customHeight="1">
      <c r="A69" s="14" t="s">
        <v>26</v>
      </c>
      <c r="B69" s="10"/>
      <c r="C69" s="42">
        <f ca="1">INDEX('all stat'!$H$3:$H$7,RANK('all stat'!$I$3,'all stat'!$I$3:$I$7),1)</f>
        <v>0.08</v>
      </c>
      <c r="D69" s="42"/>
      <c r="E69" s="42"/>
      <c r="F69" s="42"/>
      <c r="I69" s="18"/>
      <c r="J69" s="18"/>
      <c r="K69" s="18"/>
      <c r="L69" s="18"/>
      <c r="M69" s="18"/>
      <c r="N69" s="18"/>
    </row>
    <row r="70" spans="1:19" ht="18.75" customHeight="1">
      <c r="A70" s="15" t="s">
        <v>0</v>
      </c>
      <c r="B70" s="10"/>
      <c r="C70" s="42">
        <v>1</v>
      </c>
      <c r="D70" s="42"/>
      <c r="E70" s="42"/>
      <c r="F70" s="42"/>
      <c r="I70" s="18"/>
      <c r="J70" s="18"/>
      <c r="K70" s="18"/>
      <c r="L70" s="18"/>
      <c r="M70" s="18"/>
      <c r="N70" s="18"/>
    </row>
    <row r="71" spans="1:19" ht="18.75" customHeight="1">
      <c r="A71" s="16" t="s">
        <v>27</v>
      </c>
      <c r="B71" s="10"/>
      <c r="C71" s="42">
        <v>1</v>
      </c>
      <c r="D71" s="42"/>
      <c r="E71" s="42"/>
      <c r="F71" s="42"/>
      <c r="I71" s="18"/>
      <c r="J71" s="18"/>
      <c r="K71" s="18"/>
      <c r="L71" s="18"/>
      <c r="M71" s="18"/>
      <c r="N71" s="18"/>
    </row>
    <row r="72" spans="1:19" ht="18.75" customHeight="1">
      <c r="A72" s="18"/>
      <c r="B72" s="18"/>
      <c r="C72" s="18"/>
      <c r="D72" s="18"/>
      <c r="E72" s="18"/>
      <c r="F72" s="18"/>
      <c r="I72" s="18"/>
      <c r="J72" s="18"/>
      <c r="K72" s="18"/>
      <c r="L72" s="18"/>
      <c r="M72" s="18"/>
      <c r="N72" s="18"/>
    </row>
    <row r="73" spans="1:19" ht="18.75" customHeight="1" thickBot="1"/>
    <row r="74" spans="1:19" ht="18.75" customHeight="1" thickBot="1">
      <c r="B74" s="180" t="s">
        <v>79</v>
      </c>
      <c r="C74" s="180"/>
      <c r="D74" s="180"/>
      <c r="E74" s="43"/>
      <c r="F74" s="43" t="s">
        <v>79</v>
      </c>
    </row>
    <row r="75" spans="1:19" ht="18.75" customHeight="1">
      <c r="A75" s="26" t="s">
        <v>38</v>
      </c>
      <c r="B75" s="10">
        <v>1</v>
      </c>
      <c r="C75" s="10">
        <v>1</v>
      </c>
      <c r="D75" s="42">
        <v>1</v>
      </c>
      <c r="E75" s="42"/>
      <c r="F75" s="42">
        <f ca="1">INDEX('all stat'!$L$3:$L$7,RANK('all stat'!$M$3,'all stat'!$M$3:$M$7),1)</f>
        <v>0.03</v>
      </c>
    </row>
    <row r="76" spans="1:19" ht="18.75" customHeight="1">
      <c r="A76" s="27" t="s">
        <v>40</v>
      </c>
    </row>
    <row r="77" spans="1:19" ht="18.75" customHeight="1">
      <c r="A77" s="27" t="s">
        <v>41</v>
      </c>
    </row>
    <row r="78" spans="1:19" ht="18.75" customHeight="1">
      <c r="A78" s="27" t="s">
        <v>42</v>
      </c>
      <c r="N78" s="21"/>
    </row>
    <row r="79" spans="1:19" ht="18.75" customHeight="1">
      <c r="A79" s="27" t="s">
        <v>44</v>
      </c>
      <c r="P79" s="24"/>
      <c r="Q79" s="24"/>
      <c r="R79" s="24"/>
      <c r="S79" s="24"/>
    </row>
    <row r="80" spans="1:19" ht="18.75" customHeight="1">
      <c r="A80" s="27" t="s">
        <v>46</v>
      </c>
    </row>
    <row r="81" spans="1:1" ht="18.75" customHeight="1">
      <c r="A81" s="27" t="s">
        <v>48</v>
      </c>
    </row>
    <row r="82" spans="1:1" ht="18.75" customHeight="1">
      <c r="A82" s="27" t="s">
        <v>49</v>
      </c>
    </row>
    <row r="83" spans="1:1" ht="18.75" customHeight="1">
      <c r="A83" s="27" t="s">
        <v>51</v>
      </c>
    </row>
    <row r="84" spans="1:1" ht="18.75" customHeight="1">
      <c r="A84" s="27" t="s">
        <v>53</v>
      </c>
    </row>
    <row r="85" spans="1:1" ht="18.75" customHeight="1">
      <c r="A85" s="27" t="s">
        <v>54</v>
      </c>
    </row>
    <row r="86" spans="1:1" ht="18.75" customHeight="1">
      <c r="A86" s="27" t="s">
        <v>57</v>
      </c>
    </row>
    <row r="87" spans="1:1" ht="18.75" customHeight="1">
      <c r="A87" s="27" t="s">
        <v>59</v>
      </c>
    </row>
    <row r="88" spans="1:1" ht="18.75" customHeight="1">
      <c r="A88" s="27" t="s">
        <v>62</v>
      </c>
    </row>
    <row r="89" spans="1:1" ht="18.75" customHeight="1">
      <c r="A89" s="28" t="s">
        <v>63</v>
      </c>
    </row>
    <row r="90" spans="1:1" ht="18.75" customHeight="1">
      <c r="A90" s="28" t="s">
        <v>65</v>
      </c>
    </row>
    <row r="91" spans="1:1" ht="18.75" customHeight="1">
      <c r="A91" s="28" t="s">
        <v>67</v>
      </c>
    </row>
    <row r="92" spans="1:1" ht="18.75" customHeight="1">
      <c r="A92" s="28" t="s">
        <v>68</v>
      </c>
    </row>
    <row r="93" spans="1:1" ht="18.75" customHeight="1">
      <c r="A93" s="29" t="s">
        <v>69</v>
      </c>
    </row>
    <row r="94" spans="1:1" ht="18.75" customHeight="1">
      <c r="A94" s="28" t="s">
        <v>70</v>
      </c>
    </row>
    <row r="95" spans="1:1" ht="18.75" customHeight="1">
      <c r="A95" s="29" t="s">
        <v>71</v>
      </c>
    </row>
    <row r="96" spans="1:1" ht="18.75" customHeight="1">
      <c r="A96" s="29" t="s">
        <v>72</v>
      </c>
    </row>
    <row r="97" spans="1:1" ht="18.75" customHeight="1">
      <c r="A97" s="29" t="s">
        <v>74</v>
      </c>
    </row>
    <row r="98" spans="1:1" ht="18.75" customHeight="1">
      <c r="A98" s="29" t="s">
        <v>75</v>
      </c>
    </row>
  </sheetData>
  <mergeCells count="19">
    <mergeCell ref="B74:D74"/>
    <mergeCell ref="A2:B2"/>
    <mergeCell ref="A3:B3"/>
    <mergeCell ref="I49:J49"/>
    <mergeCell ref="N2:O2"/>
    <mergeCell ref="L2:M2"/>
    <mergeCell ref="A5:B5"/>
    <mergeCell ref="A6:B6"/>
    <mergeCell ref="L49:M49"/>
    <mergeCell ref="A27:C27"/>
    <mergeCell ref="D28:E28"/>
    <mergeCell ref="G28:J28"/>
    <mergeCell ref="K28:M28"/>
    <mergeCell ref="A28:C28"/>
    <mergeCell ref="P2:Q2"/>
    <mergeCell ref="O49:P49"/>
    <mergeCell ref="R49:S49"/>
    <mergeCell ref="U49:V49"/>
    <mergeCell ref="N28:P28"/>
  </mergeCells>
  <conditionalFormatting sqref="L9:L11">
    <cfRule type="duplicateValues" dxfId="5" priority="10"/>
  </conditionalFormatting>
  <conditionalFormatting sqref="N9:N11">
    <cfRule type="duplicateValues" dxfId="4" priority="9"/>
  </conditionalFormatting>
  <conditionalFormatting sqref="P9:P11">
    <cfRule type="duplicateValues" dxfId="3" priority="8"/>
  </conditionalFormatting>
  <conditionalFormatting sqref="D4:D13">
    <cfRule type="duplicateValues" dxfId="2" priority="4"/>
  </conditionalFormatting>
  <conditionalFormatting sqref="H3:H24">
    <cfRule type="duplicateValues" dxfId="1" priority="2"/>
  </conditionalFormatting>
  <conditionalFormatting sqref="H3:H21">
    <cfRule type="containsBlanks" dxfId="0" priority="1">
      <formula>LEN(TRIM(H3))=0</formula>
    </cfRule>
  </conditionalFormatting>
  <pageMargins left="0" right="0" top="0" bottom="0" header="0" footer="0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promptTitle="Choisir Qualité" xr:uid="{00000000-0002-0000-0000-000000000000}">
          <x14:formula1>
            <xm:f>'all stat'!$J$13:$J$18</xm:f>
          </x14:formula1>
          <xm:sqref>A3:B3</xm:sqref>
        </x14:dataValidation>
        <x14:dataValidation type="list" allowBlank="1" showInputMessage="1" showErrorMessage="1" xr:uid="{00000000-0002-0000-0000-000001000000}">
          <x14:formula1>
            <xm:f>'all stat'!$L$12:$L$18</xm:f>
          </x14:formula1>
          <xm:sqref>A6:B6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outlinePr summaryBelow="0" summaryRight="0"/>
  </sheetPr>
  <dimension ref="A1:AF94"/>
  <sheetViews>
    <sheetView zoomScale="90" zoomScaleNormal="90" workbookViewId="0">
      <selection activeCell="E1" sqref="E1"/>
    </sheetView>
  </sheetViews>
  <sheetFormatPr defaultColWidth="10.28515625" defaultRowHeight="15.75" customHeight="1"/>
  <cols>
    <col min="1" max="1" width="10.28515625" style="25"/>
    <col min="3" max="3" width="10.28515625" style="25"/>
    <col min="8" max="8" width="10.28515625" style="25"/>
    <col min="9" max="9" width="13.28515625" customWidth="1"/>
    <col min="10" max="10" width="10.28515625" style="25"/>
    <col min="15" max="15" width="12.5703125" bestFit="1" customWidth="1"/>
  </cols>
  <sheetData>
    <row r="1" spans="1:15" ht="14.25">
      <c r="A1" s="30" t="s">
        <v>37</v>
      </c>
      <c r="B1" s="1">
        <f t="shared" ref="B1:B17" ca="1" si="0">RAND()</f>
        <v>0.484656039806729</v>
      </c>
      <c r="C1" s="26" t="s">
        <v>38</v>
      </c>
      <c r="D1" s="1">
        <f t="shared" ref="D1:D24" ca="1" si="1">RAND()</f>
        <v>0.70974539370743517</v>
      </c>
      <c r="E1" s="26" t="s">
        <v>39</v>
      </c>
      <c r="F1" s="1">
        <f t="shared" ref="F1:F14" ca="1" si="2">RAND()</f>
        <v>0.5616119205982063</v>
      </c>
    </row>
    <row r="2" spans="1:15" ht="45" customHeight="1">
      <c r="A2" s="30" t="s">
        <v>37</v>
      </c>
      <c r="B2" s="1">
        <f t="shared" ca="1" si="0"/>
        <v>6.6034244700819311E-2</v>
      </c>
      <c r="C2" s="27" t="s">
        <v>40</v>
      </c>
      <c r="D2" s="1">
        <f t="shared" ca="1" si="1"/>
        <v>0.30315275785492379</v>
      </c>
      <c r="E2" s="26" t="s">
        <v>39</v>
      </c>
      <c r="F2" s="1">
        <f t="shared" ca="1" si="2"/>
        <v>0.32257652257505509</v>
      </c>
      <c r="H2" s="187" t="s">
        <v>76</v>
      </c>
      <c r="I2" s="187"/>
      <c r="J2" s="187" t="s">
        <v>77</v>
      </c>
      <c r="K2" s="187"/>
      <c r="L2" s="188" t="s">
        <v>104</v>
      </c>
      <c r="M2" s="187"/>
    </row>
    <row r="3" spans="1:15" ht="14.25">
      <c r="A3" s="30" t="s">
        <v>37</v>
      </c>
      <c r="B3" s="1">
        <f t="shared" ca="1" si="0"/>
        <v>0.3595814212262356</v>
      </c>
      <c r="C3" s="27" t="s">
        <v>41</v>
      </c>
      <c r="D3" s="1">
        <f t="shared" ca="1" si="1"/>
        <v>0.5551454428761553</v>
      </c>
      <c r="E3" s="26" t="s">
        <v>39</v>
      </c>
      <c r="F3" s="1">
        <f t="shared" ca="1" si="2"/>
        <v>8.6919628235681778E-2</v>
      </c>
      <c r="H3" s="25">
        <v>0.05</v>
      </c>
      <c r="I3" s="1">
        <f t="shared" ref="I3:M7" ca="1" si="3">RAND()</f>
        <v>0.23676053445955247</v>
      </c>
      <c r="J3" s="25">
        <v>1.5</v>
      </c>
      <c r="K3" s="1">
        <f t="shared" ca="1" si="3"/>
        <v>0.79671075859049967</v>
      </c>
      <c r="L3" s="25">
        <v>0.01</v>
      </c>
      <c r="M3" s="1">
        <f t="shared" ca="1" si="3"/>
        <v>0.28115306822965369</v>
      </c>
      <c r="O3" s="46">
        <f>H3</f>
        <v>0.05</v>
      </c>
    </row>
    <row r="4" spans="1:15" ht="14.25">
      <c r="A4" s="30" t="s">
        <v>37</v>
      </c>
      <c r="B4" s="1">
        <f t="shared" ca="1" si="0"/>
        <v>0.19767210962250825</v>
      </c>
      <c r="C4" s="27" t="s">
        <v>42</v>
      </c>
      <c r="D4" s="1">
        <f t="shared" ca="1" si="1"/>
        <v>0.81712712201973703</v>
      </c>
      <c r="E4" s="26" t="s">
        <v>43</v>
      </c>
      <c r="F4" s="1">
        <f t="shared" ca="1" si="2"/>
        <v>9.0442787571228589E-2</v>
      </c>
      <c r="H4" s="25">
        <v>0.08</v>
      </c>
      <c r="I4" s="1">
        <f t="shared" ca="1" si="3"/>
        <v>0.43306123176065447</v>
      </c>
      <c r="J4" s="25">
        <v>2</v>
      </c>
      <c r="K4" s="1">
        <f t="shared" ca="1" si="3"/>
        <v>0.49054134474667888</v>
      </c>
      <c r="L4" s="25">
        <v>0.02</v>
      </c>
      <c r="M4" s="1">
        <f t="shared" ca="1" si="3"/>
        <v>0.41871081739747174</v>
      </c>
      <c r="O4" s="46">
        <f t="shared" ref="O4:O7" si="4">H4</f>
        <v>0.08</v>
      </c>
    </row>
    <row r="5" spans="1:15" ht="14.25">
      <c r="A5" s="30" t="s">
        <v>37</v>
      </c>
      <c r="B5" s="1">
        <f t="shared" ca="1" si="0"/>
        <v>0.44263245204729584</v>
      </c>
      <c r="C5" s="27" t="s">
        <v>44</v>
      </c>
      <c r="D5" s="1">
        <f t="shared" ca="1" si="1"/>
        <v>0.79290260922141609</v>
      </c>
      <c r="E5" s="26" t="s">
        <v>43</v>
      </c>
      <c r="F5" s="1">
        <f t="shared" ca="1" si="2"/>
        <v>0.59230469448983636</v>
      </c>
      <c r="H5" s="25">
        <v>0.1</v>
      </c>
      <c r="I5" s="1">
        <f t="shared" ca="1" si="3"/>
        <v>0.1726574897722466</v>
      </c>
      <c r="J5" s="25">
        <v>3</v>
      </c>
      <c r="K5" s="1">
        <f t="shared" ca="1" si="3"/>
        <v>0.14938590769618454</v>
      </c>
      <c r="L5" s="25">
        <v>0.03</v>
      </c>
      <c r="M5" s="1">
        <f t="shared" ca="1" si="3"/>
        <v>0.27872758869251868</v>
      </c>
      <c r="O5" s="46">
        <f t="shared" si="4"/>
        <v>0.1</v>
      </c>
    </row>
    <row r="6" spans="1:15" ht="14.25">
      <c r="A6" s="30" t="s">
        <v>45</v>
      </c>
      <c r="B6" s="1">
        <f t="shared" ca="1" si="0"/>
        <v>0.56559034539619613</v>
      </c>
      <c r="C6" s="27" t="s">
        <v>46</v>
      </c>
      <c r="D6" s="1">
        <f t="shared" ca="1" si="1"/>
        <v>0.60426897856902417</v>
      </c>
      <c r="E6" s="26" t="s">
        <v>47</v>
      </c>
      <c r="F6" s="1">
        <f t="shared" ca="1" si="2"/>
        <v>0.95904846727406456</v>
      </c>
      <c r="H6" s="25">
        <v>0.15</v>
      </c>
      <c r="I6" s="1">
        <f t="shared" ca="1" si="3"/>
        <v>6.9472520756615919E-2</v>
      </c>
      <c r="J6" s="25">
        <v>4</v>
      </c>
      <c r="K6" s="1">
        <f t="shared" ca="1" si="3"/>
        <v>0.76698455531444887</v>
      </c>
      <c r="L6" s="25">
        <v>0.04</v>
      </c>
      <c r="M6" s="1">
        <f t="shared" ca="1" si="3"/>
        <v>0.80408108099578768</v>
      </c>
      <c r="O6" s="46">
        <f t="shared" si="4"/>
        <v>0.15</v>
      </c>
    </row>
    <row r="7" spans="1:15" ht="14.25">
      <c r="A7" s="30" t="s">
        <v>45</v>
      </c>
      <c r="B7" s="1">
        <f t="shared" ca="1" si="0"/>
        <v>0.69312650796115205</v>
      </c>
      <c r="C7" s="27" t="s">
        <v>48</v>
      </c>
      <c r="D7" s="1">
        <f t="shared" ca="1" si="1"/>
        <v>0.34030477326147579</v>
      </c>
      <c r="E7" s="26" t="s">
        <v>47</v>
      </c>
      <c r="F7" s="1">
        <f t="shared" ca="1" si="2"/>
        <v>0.95250979867883623</v>
      </c>
      <c r="H7" s="25">
        <v>0.2</v>
      </c>
      <c r="I7" s="1">
        <f t="shared" ca="1" si="3"/>
        <v>0.20188943390869873</v>
      </c>
      <c r="J7" s="25">
        <v>5</v>
      </c>
      <c r="K7" s="1">
        <f t="shared" ca="1" si="3"/>
        <v>0.49697317550075604</v>
      </c>
      <c r="L7" s="25">
        <v>0.05</v>
      </c>
      <c r="M7" s="1">
        <f t="shared" ca="1" si="3"/>
        <v>0.2007845623802843</v>
      </c>
      <c r="O7" s="46">
        <f t="shared" si="4"/>
        <v>0.2</v>
      </c>
    </row>
    <row r="8" spans="1:15" ht="14.25">
      <c r="A8" s="30" t="s">
        <v>45</v>
      </c>
      <c r="B8" s="1">
        <f t="shared" ca="1" si="0"/>
        <v>0.63845488115309346</v>
      </c>
      <c r="C8" s="27" t="s">
        <v>49</v>
      </c>
      <c r="D8" s="1">
        <f t="shared" ca="1" si="1"/>
        <v>0.80313974812557443</v>
      </c>
      <c r="E8" s="26" t="s">
        <v>47</v>
      </c>
      <c r="F8" s="1">
        <f t="shared" ca="1" si="2"/>
        <v>0.47460257582757126</v>
      </c>
    </row>
    <row r="9" spans="1:15" ht="14.25">
      <c r="A9" s="30" t="s">
        <v>50</v>
      </c>
      <c r="B9" s="1">
        <f t="shared" ca="1" si="0"/>
        <v>0.34036522912554656</v>
      </c>
      <c r="C9" s="27" t="s">
        <v>51</v>
      </c>
      <c r="D9" s="1">
        <f t="shared" ca="1" si="1"/>
        <v>0.21240002345202169</v>
      </c>
      <c r="E9" s="26" t="s">
        <v>52</v>
      </c>
      <c r="F9" s="1">
        <f t="shared" ca="1" si="2"/>
        <v>0.63890309701289194</v>
      </c>
    </row>
    <row r="10" spans="1:15" ht="14.25">
      <c r="A10" s="30" t="s">
        <v>50</v>
      </c>
      <c r="B10" s="1">
        <f t="shared" ca="1" si="0"/>
        <v>0.30224338257504113</v>
      </c>
      <c r="C10" s="27" t="s">
        <v>53</v>
      </c>
      <c r="D10" s="1">
        <f t="shared" ca="1" si="1"/>
        <v>0.79997674038461375</v>
      </c>
      <c r="E10" s="26" t="s">
        <v>52</v>
      </c>
      <c r="F10" s="1">
        <f t="shared" ca="1" si="2"/>
        <v>0.72742937963873833</v>
      </c>
    </row>
    <row r="11" spans="1:15" ht="14.25">
      <c r="A11" s="30" t="s">
        <v>50</v>
      </c>
      <c r="B11" s="1">
        <f t="shared" ca="1" si="0"/>
        <v>0.29225687655252164</v>
      </c>
      <c r="C11" s="27" t="s">
        <v>54</v>
      </c>
      <c r="D11" s="1">
        <f t="shared" ca="1" si="1"/>
        <v>0.58788924782752039</v>
      </c>
      <c r="E11" s="26" t="s">
        <v>55</v>
      </c>
      <c r="F11" s="1">
        <f t="shared" ca="1" si="2"/>
        <v>0.78629024714143358</v>
      </c>
    </row>
    <row r="12" spans="1:15" ht="14.25">
      <c r="A12" s="30" t="s">
        <v>56</v>
      </c>
      <c r="B12" s="1">
        <f t="shared" ca="1" si="0"/>
        <v>0.73045557516267845</v>
      </c>
      <c r="C12" s="27" t="s">
        <v>57</v>
      </c>
      <c r="D12" s="1">
        <f t="shared" ca="1" si="1"/>
        <v>0.85479707136194816</v>
      </c>
      <c r="E12" s="26" t="s">
        <v>58</v>
      </c>
      <c r="F12" s="1">
        <f t="shared" ca="1" si="2"/>
        <v>0.92068974606070797</v>
      </c>
      <c r="L12" s="21" t="s">
        <v>1</v>
      </c>
    </row>
    <row r="13" spans="1:15" ht="14.25">
      <c r="A13" s="30" t="s">
        <v>56</v>
      </c>
      <c r="B13" s="1">
        <f t="shared" ca="1" si="0"/>
        <v>0.93487346374769031</v>
      </c>
      <c r="C13" s="27" t="s">
        <v>59</v>
      </c>
      <c r="D13" s="1">
        <f t="shared" ca="1" si="1"/>
        <v>2.1971808864659104E-2</v>
      </c>
      <c r="E13" s="26" t="s">
        <v>60</v>
      </c>
      <c r="F13" s="1">
        <f t="shared" ca="1" si="2"/>
        <v>0.28826978279463111</v>
      </c>
      <c r="J13" s="25" t="s">
        <v>82</v>
      </c>
      <c r="L13" s="21" t="s">
        <v>2</v>
      </c>
    </row>
    <row r="14" spans="1:15" ht="14.25">
      <c r="A14" s="30" t="s">
        <v>61</v>
      </c>
      <c r="B14" s="1">
        <f t="shared" ca="1" si="0"/>
        <v>0.54042806762997053</v>
      </c>
      <c r="C14" s="27" t="s">
        <v>62</v>
      </c>
      <c r="D14" s="1">
        <f t="shared" ca="1" si="1"/>
        <v>0.73520450065876441</v>
      </c>
      <c r="E14" s="26" t="s">
        <v>60</v>
      </c>
      <c r="F14" s="1">
        <f t="shared" ca="1" si="2"/>
        <v>0.65813977221684383</v>
      </c>
      <c r="J14" s="25" t="s">
        <v>33</v>
      </c>
      <c r="L14" s="21" t="s">
        <v>3</v>
      </c>
    </row>
    <row r="15" spans="1:15" ht="14.25">
      <c r="A15" s="30" t="s">
        <v>61</v>
      </c>
      <c r="B15" s="1">
        <f t="shared" ca="1" si="0"/>
        <v>9.67974010314121E-2</v>
      </c>
      <c r="C15" s="28" t="s">
        <v>63</v>
      </c>
      <c r="D15" s="3">
        <f t="shared" ca="1" si="1"/>
        <v>0.75997806221210795</v>
      </c>
      <c r="E15" s="17"/>
      <c r="F15" s="2"/>
      <c r="J15" s="25" t="s">
        <v>34</v>
      </c>
      <c r="L15" s="21" t="s">
        <v>4</v>
      </c>
    </row>
    <row r="16" spans="1:15" ht="14.25">
      <c r="A16" s="30" t="s">
        <v>64</v>
      </c>
      <c r="B16" s="1">
        <f t="shared" ca="1" si="0"/>
        <v>0.24779977315794788</v>
      </c>
      <c r="C16" s="28" t="s">
        <v>65</v>
      </c>
      <c r="D16" s="3">
        <f t="shared" ca="1" si="1"/>
        <v>0.71606676485580234</v>
      </c>
      <c r="E16" s="17"/>
      <c r="F16" s="2"/>
      <c r="J16" s="25" t="s">
        <v>35</v>
      </c>
      <c r="L16" s="21" t="s">
        <v>5</v>
      </c>
    </row>
    <row r="17" spans="1:12" ht="14.25">
      <c r="A17" s="30" t="s">
        <v>66</v>
      </c>
      <c r="B17" s="1">
        <f t="shared" ca="1" si="0"/>
        <v>0.70314478433539962</v>
      </c>
      <c r="C17" s="28" t="s">
        <v>67</v>
      </c>
      <c r="D17" s="3">
        <f t="shared" ca="1" si="1"/>
        <v>0.33104941934400256</v>
      </c>
      <c r="E17" s="17"/>
      <c r="F17" s="2"/>
      <c r="J17" s="25" t="s">
        <v>83</v>
      </c>
      <c r="L17" s="21" t="s">
        <v>6</v>
      </c>
    </row>
    <row r="18" spans="1:12" ht="14.25">
      <c r="A18" s="26"/>
      <c r="B18" s="2"/>
      <c r="C18" s="28" t="s">
        <v>68</v>
      </c>
      <c r="D18" s="3">
        <f t="shared" ca="1" si="1"/>
        <v>0.48874286578039783</v>
      </c>
      <c r="E18" s="17"/>
      <c r="F18" s="2"/>
      <c r="J18" s="25" t="s">
        <v>36</v>
      </c>
      <c r="L18" s="21" t="s">
        <v>7</v>
      </c>
    </row>
    <row r="19" spans="1:12" ht="14.25">
      <c r="A19" s="26"/>
      <c r="B19" s="2"/>
      <c r="C19" s="29" t="s">
        <v>69</v>
      </c>
      <c r="D19" s="3">
        <f t="shared" ca="1" si="1"/>
        <v>0.80384755189868418</v>
      </c>
      <c r="E19" s="17"/>
      <c r="F19" s="2"/>
    </row>
    <row r="20" spans="1:12" ht="14.25">
      <c r="A20" s="26"/>
      <c r="B20" s="2"/>
      <c r="C20" s="28" t="s">
        <v>70</v>
      </c>
      <c r="D20" s="3">
        <f t="shared" ca="1" si="1"/>
        <v>0.9156911143169687</v>
      </c>
      <c r="E20" s="17"/>
      <c r="F20" s="2"/>
    </row>
    <row r="21" spans="1:12" ht="14.25">
      <c r="A21" s="26"/>
      <c r="B21" s="2"/>
      <c r="C21" s="29" t="s">
        <v>71</v>
      </c>
      <c r="D21" s="3">
        <f t="shared" ca="1" si="1"/>
        <v>0.94816742568650114</v>
      </c>
      <c r="E21" s="17"/>
      <c r="F21" s="2"/>
    </row>
    <row r="22" spans="1:12" ht="14.25">
      <c r="A22" s="26"/>
      <c r="B22" s="2"/>
      <c r="C22" s="29" t="s">
        <v>72</v>
      </c>
      <c r="D22" s="3">
        <f t="shared" ca="1" si="1"/>
        <v>0.15704025410746869</v>
      </c>
      <c r="E22" s="17" t="s">
        <v>73</v>
      </c>
      <c r="F22" s="2"/>
    </row>
    <row r="23" spans="1:12" ht="14.25">
      <c r="A23" s="26"/>
      <c r="B23" s="2"/>
      <c r="C23" s="29" t="s">
        <v>74</v>
      </c>
      <c r="D23" s="3">
        <f t="shared" ca="1" si="1"/>
        <v>0.95856393158990183</v>
      </c>
      <c r="E23" s="17"/>
      <c r="F23" s="2"/>
    </row>
    <row r="24" spans="1:12" ht="14.25">
      <c r="A24" s="26"/>
      <c r="B24" s="2"/>
      <c r="C24" s="29" t="s">
        <v>75</v>
      </c>
      <c r="D24" s="3">
        <f t="shared" ca="1" si="1"/>
        <v>0.13019786952270196</v>
      </c>
      <c r="E24" s="17"/>
      <c r="F24" s="2"/>
    </row>
    <row r="25" spans="1:12" ht="12.75">
      <c r="A25" s="26"/>
      <c r="B25" s="2"/>
      <c r="D25" s="18"/>
      <c r="E25" s="18"/>
      <c r="F25" s="2"/>
    </row>
    <row r="26" spans="1:12" ht="12.75">
      <c r="A26" s="26"/>
      <c r="B26" s="2"/>
      <c r="D26" s="18"/>
      <c r="E26" s="18"/>
      <c r="F26" s="2"/>
    </row>
    <row r="27" spans="1:12" ht="12.75">
      <c r="A27" s="26"/>
      <c r="B27" s="2"/>
      <c r="D27" s="18"/>
      <c r="E27" s="18"/>
      <c r="F27" s="2"/>
    </row>
    <row r="28" spans="1:12" ht="12.75">
      <c r="A28" s="26"/>
      <c r="B28" s="2"/>
      <c r="D28" s="18"/>
      <c r="E28" s="18"/>
      <c r="F28" s="2"/>
    </row>
    <row r="29" spans="1:12" ht="12.75">
      <c r="A29" s="26"/>
      <c r="B29" s="2"/>
      <c r="D29" s="18"/>
      <c r="E29" s="18"/>
      <c r="F29" s="2"/>
    </row>
    <row r="30" spans="1:12" ht="13.5" thickBot="1">
      <c r="A30" s="26"/>
      <c r="B30" s="2"/>
      <c r="D30" s="18"/>
      <c r="E30" s="18"/>
      <c r="F30" s="2"/>
    </row>
    <row r="31" spans="1:12" ht="26.25" thickBot="1">
      <c r="A31" s="47" t="s">
        <v>84</v>
      </c>
      <c r="B31" s="48" t="s">
        <v>82</v>
      </c>
      <c r="C31" s="49" t="s">
        <v>33</v>
      </c>
      <c r="D31" s="50" t="s">
        <v>34</v>
      </c>
      <c r="E31" s="51" t="s">
        <v>35</v>
      </c>
      <c r="F31" s="52" t="s">
        <v>83</v>
      </c>
      <c r="G31" s="53" t="s">
        <v>36</v>
      </c>
    </row>
    <row r="32" spans="1:12" ht="15.75" customHeight="1" thickBot="1">
      <c r="A32" s="54" t="s">
        <v>1</v>
      </c>
      <c r="B32" s="55">
        <v>1</v>
      </c>
      <c r="C32" s="55">
        <v>2</v>
      </c>
      <c r="D32" s="55">
        <v>4</v>
      </c>
      <c r="E32" s="55">
        <v>7</v>
      </c>
      <c r="F32" s="55">
        <v>8</v>
      </c>
      <c r="G32" s="55">
        <v>13</v>
      </c>
    </row>
    <row r="33" spans="1:32" ht="15.75" customHeight="1" thickBot="1">
      <c r="A33" s="56" t="s">
        <v>2</v>
      </c>
      <c r="B33" s="55">
        <v>2</v>
      </c>
      <c r="C33" s="55">
        <v>4</v>
      </c>
      <c r="D33" s="55">
        <v>7</v>
      </c>
      <c r="E33" s="55">
        <v>8</v>
      </c>
      <c r="F33" s="55">
        <v>11</v>
      </c>
      <c r="G33" s="55">
        <v>15</v>
      </c>
      <c r="R33" s="114"/>
      <c r="S33" s="114"/>
      <c r="T33" s="114"/>
      <c r="U33" s="114"/>
      <c r="V33" s="114"/>
      <c r="W33" s="44"/>
    </row>
    <row r="34" spans="1:32" ht="15.75" customHeight="1" thickBot="1">
      <c r="A34" s="57" t="s">
        <v>3</v>
      </c>
      <c r="B34" s="55">
        <v>4</v>
      </c>
      <c r="C34" s="55">
        <v>5</v>
      </c>
      <c r="D34" s="55">
        <v>8</v>
      </c>
      <c r="E34" s="55">
        <v>13</v>
      </c>
      <c r="F34" s="55">
        <v>15</v>
      </c>
      <c r="G34" s="55">
        <v>18</v>
      </c>
      <c r="R34" s="115"/>
      <c r="S34" s="115"/>
      <c r="T34" s="115"/>
      <c r="U34" s="115"/>
      <c r="V34" s="115"/>
      <c r="W34" s="44"/>
    </row>
    <row r="35" spans="1:32" ht="15.75" customHeight="1" thickBot="1">
      <c r="A35" s="58" t="s">
        <v>4</v>
      </c>
      <c r="B35" s="55">
        <v>5</v>
      </c>
      <c r="C35" s="55">
        <v>8</v>
      </c>
      <c r="D35" s="55">
        <v>11</v>
      </c>
      <c r="E35" s="55">
        <v>15</v>
      </c>
      <c r="F35" s="55">
        <v>18</v>
      </c>
      <c r="G35" s="55">
        <v>23</v>
      </c>
      <c r="R35" s="114"/>
      <c r="S35" s="114"/>
      <c r="T35" s="114"/>
      <c r="U35" s="114"/>
      <c r="V35" s="114"/>
      <c r="W35" s="44"/>
    </row>
    <row r="36" spans="1:32" ht="15.75" customHeight="1" thickBot="1">
      <c r="A36" s="59" t="s">
        <v>5</v>
      </c>
      <c r="B36" s="55">
        <v>10</v>
      </c>
      <c r="C36" s="55">
        <v>11</v>
      </c>
      <c r="D36" s="55">
        <v>14</v>
      </c>
      <c r="E36" s="55">
        <v>19</v>
      </c>
      <c r="F36" s="55">
        <v>21</v>
      </c>
      <c r="G36" s="55">
        <v>26</v>
      </c>
      <c r="R36" s="114"/>
      <c r="S36" s="114"/>
      <c r="T36" s="114"/>
      <c r="U36" s="114"/>
      <c r="V36" s="114"/>
      <c r="W36" s="44"/>
    </row>
    <row r="37" spans="1:32" ht="15.75" customHeight="1" thickBot="1">
      <c r="A37" s="60" t="s">
        <v>6</v>
      </c>
      <c r="B37" s="55">
        <v>13</v>
      </c>
      <c r="C37" s="55">
        <v>16</v>
      </c>
      <c r="D37" s="55">
        <v>18</v>
      </c>
      <c r="E37" s="55">
        <v>22</v>
      </c>
      <c r="F37" s="55">
        <v>25</v>
      </c>
      <c r="G37" s="55">
        <v>33</v>
      </c>
      <c r="R37" s="114"/>
      <c r="S37" s="114"/>
      <c r="T37" s="114"/>
      <c r="U37" s="114"/>
      <c r="V37" s="114"/>
      <c r="W37" s="44"/>
    </row>
    <row r="38" spans="1:32" ht="15.75" customHeight="1" thickBot="1">
      <c r="A38" s="61" t="s">
        <v>7</v>
      </c>
      <c r="B38" s="55">
        <v>15</v>
      </c>
      <c r="C38" s="55">
        <v>19</v>
      </c>
      <c r="D38" s="55">
        <v>21</v>
      </c>
      <c r="E38" s="55">
        <v>26</v>
      </c>
      <c r="F38" s="55">
        <v>31</v>
      </c>
      <c r="G38" s="55">
        <v>39</v>
      </c>
    </row>
    <row r="39" spans="1:32" ht="15.75" customHeight="1" thickBot="1">
      <c r="A39" s="54" t="s">
        <v>85</v>
      </c>
      <c r="B39" s="62" t="s">
        <v>82</v>
      </c>
      <c r="C39" s="57" t="s">
        <v>33</v>
      </c>
      <c r="D39" s="58" t="s">
        <v>34</v>
      </c>
      <c r="E39" s="59" t="s">
        <v>35</v>
      </c>
      <c r="F39" s="63" t="s">
        <v>83</v>
      </c>
      <c r="G39" s="61" t="s">
        <v>36</v>
      </c>
      <c r="I39" s="74" t="s">
        <v>82</v>
      </c>
      <c r="K39" s="111" t="s">
        <v>91</v>
      </c>
      <c r="L39" t="s">
        <v>81</v>
      </c>
    </row>
    <row r="40" spans="1:32" ht="15.75" customHeight="1" thickBot="1">
      <c r="A40" s="54" t="s">
        <v>1</v>
      </c>
      <c r="B40" s="55">
        <v>2</v>
      </c>
      <c r="C40" s="55">
        <v>4</v>
      </c>
      <c r="D40" s="55">
        <v>6</v>
      </c>
      <c r="E40" s="55">
        <v>11</v>
      </c>
      <c r="F40" s="55">
        <v>14</v>
      </c>
      <c r="G40" s="55">
        <v>20</v>
      </c>
      <c r="I40" s="75" t="s">
        <v>33</v>
      </c>
      <c r="K40" s="113" t="s">
        <v>89</v>
      </c>
      <c r="L40" t="s">
        <v>80</v>
      </c>
    </row>
    <row r="41" spans="1:32" ht="15.75" customHeight="1" thickBot="1">
      <c r="A41" s="56" t="s">
        <v>2</v>
      </c>
      <c r="B41" s="55">
        <v>4</v>
      </c>
      <c r="C41" s="55">
        <v>8</v>
      </c>
      <c r="D41" s="55">
        <v>11</v>
      </c>
      <c r="E41" s="55">
        <v>14</v>
      </c>
      <c r="F41" s="55">
        <v>21</v>
      </c>
      <c r="G41" s="55">
        <v>23</v>
      </c>
      <c r="I41" s="76" t="s">
        <v>34</v>
      </c>
      <c r="K41" s="112" t="s">
        <v>90</v>
      </c>
      <c r="L41" t="s">
        <v>86</v>
      </c>
    </row>
    <row r="42" spans="1:32" ht="15.75" customHeight="1" thickBot="1">
      <c r="A42" s="57" t="s">
        <v>3</v>
      </c>
      <c r="B42" s="55">
        <v>5</v>
      </c>
      <c r="C42" s="55">
        <v>10</v>
      </c>
      <c r="D42" s="55">
        <v>14</v>
      </c>
      <c r="E42" s="55">
        <v>21</v>
      </c>
      <c r="F42" s="55">
        <v>23</v>
      </c>
      <c r="G42" s="55">
        <v>26</v>
      </c>
      <c r="I42" s="77" t="s">
        <v>35</v>
      </c>
      <c r="K42" s="111" t="s">
        <v>87</v>
      </c>
    </row>
    <row r="43" spans="1:32" ht="15.75" customHeight="1" thickBot="1">
      <c r="A43" s="64" t="s">
        <v>4</v>
      </c>
      <c r="B43" s="55">
        <v>12</v>
      </c>
      <c r="C43" s="55">
        <v>15</v>
      </c>
      <c r="D43" s="55">
        <v>17</v>
      </c>
      <c r="E43" s="55">
        <v>23</v>
      </c>
      <c r="F43" s="55">
        <v>30</v>
      </c>
      <c r="G43" s="55">
        <v>33</v>
      </c>
      <c r="I43" s="78" t="s">
        <v>83</v>
      </c>
      <c r="K43" s="111" t="s">
        <v>88</v>
      </c>
    </row>
    <row r="44" spans="1:32" ht="15.75" customHeight="1" thickBot="1">
      <c r="A44" s="65" t="s">
        <v>5</v>
      </c>
      <c r="B44" s="55">
        <v>14</v>
      </c>
      <c r="C44" s="55">
        <v>18</v>
      </c>
      <c r="D44" s="55">
        <v>23</v>
      </c>
      <c r="E44" s="55">
        <v>26</v>
      </c>
      <c r="F44" s="55">
        <v>32</v>
      </c>
      <c r="G44" s="55">
        <v>37</v>
      </c>
      <c r="I44" s="79" t="s">
        <v>36</v>
      </c>
    </row>
    <row r="45" spans="1:32" ht="15.75" customHeight="1" thickBot="1">
      <c r="A45" s="66" t="s">
        <v>6</v>
      </c>
      <c r="B45" s="55">
        <v>18</v>
      </c>
      <c r="C45" s="55">
        <v>22</v>
      </c>
      <c r="D45" s="55">
        <v>26</v>
      </c>
      <c r="E45" s="55">
        <v>31</v>
      </c>
      <c r="F45" s="55">
        <v>37</v>
      </c>
      <c r="G45" s="55">
        <v>43</v>
      </c>
    </row>
    <row r="46" spans="1:32" ht="15.75" customHeight="1" thickBot="1">
      <c r="A46" s="67" t="s">
        <v>7</v>
      </c>
      <c r="B46" s="55">
        <v>22</v>
      </c>
      <c r="C46" s="55">
        <v>30</v>
      </c>
      <c r="D46" s="55">
        <v>34</v>
      </c>
      <c r="E46" s="55">
        <v>37</v>
      </c>
      <c r="F46" s="55">
        <v>45</v>
      </c>
      <c r="G46" s="55">
        <v>46</v>
      </c>
    </row>
    <row r="47" spans="1:32" ht="15.75" customHeight="1" thickBot="1"/>
    <row r="48" spans="1:32" ht="15.75" customHeight="1" thickBot="1">
      <c r="A48" s="101"/>
      <c r="B48" s="189" t="s">
        <v>91</v>
      </c>
      <c r="C48" s="190"/>
      <c r="D48" s="190"/>
      <c r="E48" s="190"/>
      <c r="F48" s="190"/>
      <c r="G48" s="191"/>
      <c r="H48" s="192" t="s">
        <v>89</v>
      </c>
      <c r="I48" s="193"/>
      <c r="J48" s="193"/>
      <c r="K48" s="193"/>
      <c r="L48" s="193"/>
      <c r="M48" s="194"/>
      <c r="N48" s="204" t="s">
        <v>90</v>
      </c>
      <c r="O48" s="190"/>
      <c r="P48" s="190"/>
      <c r="Q48" s="190"/>
      <c r="R48" s="190"/>
      <c r="S48" s="191"/>
      <c r="T48" s="189" t="s">
        <v>87</v>
      </c>
      <c r="U48" s="190"/>
      <c r="V48" s="190"/>
      <c r="W48" s="190"/>
      <c r="X48" s="190"/>
      <c r="Y48" s="195"/>
      <c r="Z48" s="189" t="s">
        <v>88</v>
      </c>
      <c r="AA48" s="190"/>
      <c r="AB48" s="190"/>
      <c r="AC48" s="190"/>
      <c r="AD48" s="190"/>
      <c r="AE48" s="195"/>
      <c r="AF48" s="44"/>
    </row>
    <row r="49" spans="1:32" ht="15.75" customHeight="1">
      <c r="A49" s="83"/>
      <c r="B49" s="102" t="s">
        <v>82</v>
      </c>
      <c r="C49" s="103" t="s">
        <v>33</v>
      </c>
      <c r="D49" s="104" t="s">
        <v>34</v>
      </c>
      <c r="E49" s="105" t="s">
        <v>35</v>
      </c>
      <c r="F49" s="106" t="s">
        <v>83</v>
      </c>
      <c r="G49" s="107" t="s">
        <v>36</v>
      </c>
      <c r="H49" s="108" t="s">
        <v>82</v>
      </c>
      <c r="I49" s="103" t="s">
        <v>33</v>
      </c>
      <c r="J49" s="104" t="s">
        <v>34</v>
      </c>
      <c r="K49" s="105" t="s">
        <v>35</v>
      </c>
      <c r="L49" s="106" t="s">
        <v>83</v>
      </c>
      <c r="M49" s="109" t="s">
        <v>36</v>
      </c>
      <c r="N49" s="110" t="s">
        <v>82</v>
      </c>
      <c r="O49" s="103" t="s">
        <v>33</v>
      </c>
      <c r="P49" s="104" t="s">
        <v>34</v>
      </c>
      <c r="Q49" s="105" t="s">
        <v>35</v>
      </c>
      <c r="R49" s="106" t="s">
        <v>83</v>
      </c>
      <c r="S49" s="107" t="s">
        <v>36</v>
      </c>
      <c r="T49" s="108" t="s">
        <v>82</v>
      </c>
      <c r="U49" s="103" t="s">
        <v>33</v>
      </c>
      <c r="V49" s="104" t="s">
        <v>34</v>
      </c>
      <c r="W49" s="105" t="s">
        <v>35</v>
      </c>
      <c r="X49" s="106" t="s">
        <v>83</v>
      </c>
      <c r="Y49" s="109" t="s">
        <v>36</v>
      </c>
      <c r="Z49" s="108" t="s">
        <v>82</v>
      </c>
      <c r="AA49" s="103" t="s">
        <v>33</v>
      </c>
      <c r="AB49" s="104" t="s">
        <v>34</v>
      </c>
      <c r="AC49" s="105" t="s">
        <v>35</v>
      </c>
      <c r="AD49" s="106" t="s">
        <v>83</v>
      </c>
      <c r="AE49" s="109" t="s">
        <v>36</v>
      </c>
      <c r="AF49" s="44"/>
    </row>
    <row r="50" spans="1:32" ht="15.75" customHeight="1">
      <c r="A50" s="84" t="s">
        <v>1</v>
      </c>
      <c r="B50" s="81" t="str">
        <f>_xlfn.CONCAT(" 1d ",B60)</f>
        <v xml:space="preserve"> 1d 17</v>
      </c>
      <c r="C50" s="81" t="str">
        <f t="shared" ref="C50:S50" si="5">_xlfn.CONCAT(" 1d ",C60)</f>
        <v xml:space="preserve"> 1d 31</v>
      </c>
      <c r="D50" s="81" t="str">
        <f t="shared" si="5"/>
        <v xml:space="preserve"> 1d 49</v>
      </c>
      <c r="E50" s="81" t="str">
        <f t="shared" si="5"/>
        <v xml:space="preserve"> 1d 80</v>
      </c>
      <c r="F50" s="81" t="str">
        <f t="shared" si="5"/>
        <v xml:space="preserve"> 1d 107</v>
      </c>
      <c r="G50" s="81" t="str">
        <f t="shared" si="5"/>
        <v xml:space="preserve"> 1d 136</v>
      </c>
      <c r="H50" s="81" t="str">
        <f t="shared" si="5"/>
        <v xml:space="preserve"> 1d 21</v>
      </c>
      <c r="I50" s="81" t="str">
        <f t="shared" si="5"/>
        <v xml:space="preserve"> 1d 38</v>
      </c>
      <c r="J50" s="81" t="str">
        <f t="shared" si="5"/>
        <v xml:space="preserve"> 1d 59</v>
      </c>
      <c r="K50" s="81" t="str">
        <f t="shared" si="5"/>
        <v xml:space="preserve"> 1d 96</v>
      </c>
      <c r="L50" s="81" t="str">
        <f t="shared" si="5"/>
        <v xml:space="preserve"> 1d 129</v>
      </c>
      <c r="M50" s="81" t="str">
        <f t="shared" si="5"/>
        <v xml:space="preserve"> 1d 164</v>
      </c>
      <c r="N50" s="81" t="str">
        <f t="shared" si="5"/>
        <v xml:space="preserve"> 1d 14</v>
      </c>
      <c r="O50" s="81" t="str">
        <f t="shared" si="5"/>
        <v xml:space="preserve"> 1d 25</v>
      </c>
      <c r="P50" s="81" t="str">
        <f t="shared" si="5"/>
        <v xml:space="preserve"> 1d 39</v>
      </c>
      <c r="Q50" s="81" t="str">
        <f t="shared" si="5"/>
        <v xml:space="preserve"> 1d 63</v>
      </c>
      <c r="R50" s="81" t="str">
        <f t="shared" si="5"/>
        <v xml:space="preserve"> 1d 84</v>
      </c>
      <c r="S50" s="81" t="str">
        <f t="shared" si="5"/>
        <v xml:space="preserve"> 1d 107</v>
      </c>
      <c r="T50" s="97">
        <v>12</v>
      </c>
      <c r="U50" s="81">
        <v>22</v>
      </c>
      <c r="V50" s="81">
        <v>35</v>
      </c>
      <c r="W50" s="81">
        <v>57</v>
      </c>
      <c r="X50" s="81">
        <v>77</v>
      </c>
      <c r="Y50" s="98">
        <v>98</v>
      </c>
      <c r="Z50" s="95">
        <v>10</v>
      </c>
      <c r="AA50" s="82">
        <v>18</v>
      </c>
      <c r="AB50" s="82">
        <v>28</v>
      </c>
      <c r="AC50" s="82">
        <v>46</v>
      </c>
      <c r="AD50" s="82">
        <v>62</v>
      </c>
      <c r="AE50" s="85">
        <v>79</v>
      </c>
      <c r="AF50" s="44"/>
    </row>
    <row r="51" spans="1:32" ht="15.75" customHeight="1">
      <c r="A51" s="86" t="s">
        <v>2</v>
      </c>
      <c r="B51" s="81" t="str">
        <f t="shared" ref="B51:S51" si="6">_xlfn.CONCAT(" 1d ",B61)</f>
        <v xml:space="preserve"> 1d 31</v>
      </c>
      <c r="C51" s="81" t="str">
        <f t="shared" si="6"/>
        <v xml:space="preserve"> 1d 53</v>
      </c>
      <c r="D51" s="81" t="str">
        <f t="shared" si="6"/>
        <v xml:space="preserve"> 1d 84</v>
      </c>
      <c r="E51" s="81" t="str">
        <f t="shared" si="6"/>
        <v xml:space="preserve"> 1d 107</v>
      </c>
      <c r="F51" s="81" t="str">
        <f t="shared" si="6"/>
        <v xml:space="preserve"> 1d 138</v>
      </c>
      <c r="G51" s="81" t="str">
        <f t="shared" si="6"/>
        <v xml:space="preserve"> 1d 168</v>
      </c>
      <c r="H51" s="81" t="str">
        <f t="shared" si="6"/>
        <v xml:space="preserve"> 1d 38</v>
      </c>
      <c r="I51" s="81" t="str">
        <f t="shared" si="6"/>
        <v xml:space="preserve"> 1d 64</v>
      </c>
      <c r="J51" s="81" t="str">
        <f t="shared" si="6"/>
        <v xml:space="preserve"> 1d 101</v>
      </c>
      <c r="K51" s="81" t="str">
        <f t="shared" si="6"/>
        <v xml:space="preserve"> 1d 129</v>
      </c>
      <c r="L51" s="81" t="str">
        <f t="shared" si="6"/>
        <v xml:space="preserve"> 1d 166</v>
      </c>
      <c r="M51" s="81" t="str">
        <f t="shared" si="6"/>
        <v xml:space="preserve"> 1d 202</v>
      </c>
      <c r="N51" s="81" t="str">
        <f t="shared" si="6"/>
        <v xml:space="preserve"> 1d 25</v>
      </c>
      <c r="O51" s="81" t="str">
        <f t="shared" si="6"/>
        <v xml:space="preserve"> 1d 42</v>
      </c>
      <c r="P51" s="81" t="str">
        <f t="shared" si="6"/>
        <v xml:space="preserve"> 1d 66</v>
      </c>
      <c r="Q51" s="81" t="str">
        <f t="shared" si="6"/>
        <v xml:space="preserve"> 1d 84</v>
      </c>
      <c r="R51" s="81" t="str">
        <f t="shared" si="6"/>
        <v xml:space="preserve"> 1d 108</v>
      </c>
      <c r="S51" s="81" t="str">
        <f t="shared" si="6"/>
        <v xml:space="preserve"> 1d 132</v>
      </c>
      <c r="T51" s="97">
        <v>22</v>
      </c>
      <c r="U51" s="81">
        <v>38</v>
      </c>
      <c r="V51" s="81">
        <v>60</v>
      </c>
      <c r="W51" s="81">
        <v>77</v>
      </c>
      <c r="X51" s="81">
        <v>99</v>
      </c>
      <c r="Y51" s="98">
        <v>121</v>
      </c>
      <c r="Z51" s="95">
        <v>18</v>
      </c>
      <c r="AA51" s="82">
        <v>31</v>
      </c>
      <c r="AB51" s="82">
        <v>48</v>
      </c>
      <c r="AC51" s="82">
        <v>62</v>
      </c>
      <c r="AD51" s="82">
        <v>80</v>
      </c>
      <c r="AE51" s="85">
        <v>97</v>
      </c>
      <c r="AF51" s="44"/>
    </row>
    <row r="52" spans="1:32" ht="15.75" customHeight="1">
      <c r="A52" s="87" t="s">
        <v>3</v>
      </c>
      <c r="B52" s="81" t="str">
        <f t="shared" ref="B52:S52" si="7">_xlfn.CONCAT(" 1d ",B62)</f>
        <v xml:space="preserve"> 1d 49</v>
      </c>
      <c r="C52" s="81" t="str">
        <f t="shared" si="7"/>
        <v xml:space="preserve"> 1d 77</v>
      </c>
      <c r="D52" s="81" t="str">
        <f t="shared" si="7"/>
        <v xml:space="preserve"> 1d 110</v>
      </c>
      <c r="E52" s="81" t="str">
        <f t="shared" si="7"/>
        <v xml:space="preserve"> 1d 134</v>
      </c>
      <c r="F52" s="81" t="str">
        <f t="shared" si="7"/>
        <v xml:space="preserve"> 1d 167</v>
      </c>
      <c r="G52" s="81" t="str">
        <f t="shared" si="7"/>
        <v xml:space="preserve"> 1d 196</v>
      </c>
      <c r="H52" s="81" t="str">
        <f t="shared" si="7"/>
        <v xml:space="preserve"> 1d 59</v>
      </c>
      <c r="I52" s="81" t="str">
        <f t="shared" si="7"/>
        <v xml:space="preserve"> 1d 93</v>
      </c>
      <c r="J52" s="81" t="str">
        <f t="shared" si="7"/>
        <v xml:space="preserve"> 1d 132</v>
      </c>
      <c r="K52" s="81" t="str">
        <f t="shared" si="7"/>
        <v xml:space="preserve"> 1d 161</v>
      </c>
      <c r="L52" s="81" t="str">
        <f t="shared" si="7"/>
        <v xml:space="preserve"> 1d 201</v>
      </c>
      <c r="M52" s="81" t="str">
        <f t="shared" si="7"/>
        <v xml:space="preserve"> 1d 236</v>
      </c>
      <c r="N52" s="81" t="str">
        <f t="shared" si="7"/>
        <v xml:space="preserve"> 1d 39</v>
      </c>
      <c r="O52" s="81" t="str">
        <f t="shared" si="7"/>
        <v xml:space="preserve"> 1d 61</v>
      </c>
      <c r="P52" s="81" t="str">
        <f t="shared" si="7"/>
        <v xml:space="preserve"> 1d 86</v>
      </c>
      <c r="Q52" s="81" t="str">
        <f t="shared" si="7"/>
        <v xml:space="preserve"> 1d 105</v>
      </c>
      <c r="R52" s="81" t="str">
        <f t="shared" si="7"/>
        <v xml:space="preserve"> 1d 131</v>
      </c>
      <c r="S52" s="81" t="str">
        <f t="shared" si="7"/>
        <v xml:space="preserve"> 1d 153</v>
      </c>
      <c r="T52" s="97">
        <v>35</v>
      </c>
      <c r="U52" s="81">
        <v>56</v>
      </c>
      <c r="V52" s="81">
        <v>79</v>
      </c>
      <c r="W52" s="81">
        <v>97</v>
      </c>
      <c r="X52" s="81">
        <v>120</v>
      </c>
      <c r="Y52" s="98">
        <v>141</v>
      </c>
      <c r="Z52" s="95">
        <v>28</v>
      </c>
      <c r="AA52" s="82">
        <v>45</v>
      </c>
      <c r="AB52" s="82">
        <v>64</v>
      </c>
      <c r="AC52" s="82">
        <v>78</v>
      </c>
      <c r="AD52" s="82">
        <v>96</v>
      </c>
      <c r="AE52" s="85">
        <v>113</v>
      </c>
      <c r="AF52" s="44"/>
    </row>
    <row r="53" spans="1:32" ht="15.75" customHeight="1">
      <c r="A53" s="88" t="s">
        <v>4</v>
      </c>
      <c r="B53" s="81" t="str">
        <f t="shared" ref="B53:S53" si="8">_xlfn.CONCAT(" 1d ",B63)</f>
        <v xml:space="preserve"> 1d 76</v>
      </c>
      <c r="C53" s="81" t="str">
        <f t="shared" si="8"/>
        <v xml:space="preserve"> 1d 107</v>
      </c>
      <c r="D53" s="81" t="str">
        <f t="shared" si="8"/>
        <v xml:space="preserve"> 1d 135</v>
      </c>
      <c r="E53" s="81" t="str">
        <f t="shared" si="8"/>
        <v xml:space="preserve"> 1d 171</v>
      </c>
      <c r="F53" s="81" t="str">
        <f t="shared" si="8"/>
        <v xml:space="preserve"> 1d 199</v>
      </c>
      <c r="G53" s="81" t="str">
        <f t="shared" si="8"/>
        <v xml:space="preserve"> 1d 240</v>
      </c>
      <c r="H53" s="81" t="str">
        <f t="shared" si="8"/>
        <v xml:space="preserve"> 1d 92</v>
      </c>
      <c r="I53" s="81" t="str">
        <f t="shared" si="8"/>
        <v xml:space="preserve"> 1d 129</v>
      </c>
      <c r="J53" s="81" t="str">
        <f t="shared" si="8"/>
        <v xml:space="preserve"> 1d 162</v>
      </c>
      <c r="K53" s="81" t="str">
        <f t="shared" si="8"/>
        <v xml:space="preserve"> 1d 206</v>
      </c>
      <c r="L53" s="81" t="str">
        <f t="shared" si="8"/>
        <v xml:space="preserve"> 1d 239</v>
      </c>
      <c r="M53" s="81" t="str">
        <f t="shared" si="8"/>
        <v xml:space="preserve"> 1d 288</v>
      </c>
      <c r="N53" s="81" t="str">
        <f t="shared" si="8"/>
        <v xml:space="preserve"> 1d 60</v>
      </c>
      <c r="O53" s="81" t="str">
        <f t="shared" si="8"/>
        <v xml:space="preserve"> 1d 84</v>
      </c>
      <c r="P53" s="81" t="str">
        <f t="shared" si="8"/>
        <v xml:space="preserve"> 1d 106</v>
      </c>
      <c r="Q53" s="81" t="str">
        <f t="shared" si="8"/>
        <v xml:space="preserve"> 1d 134</v>
      </c>
      <c r="R53" s="81" t="str">
        <f t="shared" si="8"/>
        <v xml:space="preserve"> 1d 156</v>
      </c>
      <c r="S53" s="81" t="str">
        <f t="shared" si="8"/>
        <v xml:space="preserve"> 1d 188</v>
      </c>
      <c r="T53" s="97">
        <v>55</v>
      </c>
      <c r="U53" s="81">
        <v>77</v>
      </c>
      <c r="V53" s="81">
        <v>97</v>
      </c>
      <c r="W53" s="81">
        <v>123</v>
      </c>
      <c r="X53" s="81">
        <v>143</v>
      </c>
      <c r="Y53" s="98">
        <v>173</v>
      </c>
      <c r="Z53" s="95">
        <v>44</v>
      </c>
      <c r="AA53" s="82">
        <v>62</v>
      </c>
      <c r="AB53" s="82">
        <v>78</v>
      </c>
      <c r="AC53" s="82">
        <v>99</v>
      </c>
      <c r="AD53" s="82">
        <v>115</v>
      </c>
      <c r="AE53" s="85">
        <v>139</v>
      </c>
      <c r="AF53" s="44"/>
    </row>
    <row r="54" spans="1:32" ht="15.75" customHeight="1">
      <c r="A54" s="89" t="s">
        <v>5</v>
      </c>
      <c r="B54" s="81" t="str">
        <f t="shared" ref="B54:S54" si="9">_xlfn.CONCAT(" 1d ",B64)</f>
        <v xml:space="preserve"> 1d 104</v>
      </c>
      <c r="C54" s="81" t="str">
        <f t="shared" si="9"/>
        <v xml:space="preserve"> 1d 142</v>
      </c>
      <c r="D54" s="81" t="str">
        <f t="shared" si="9"/>
        <v xml:space="preserve"> 1d 171</v>
      </c>
      <c r="E54" s="81" t="str">
        <f t="shared" si="9"/>
        <v xml:space="preserve"> 1d 200</v>
      </c>
      <c r="F54" s="81" t="str">
        <f t="shared" si="9"/>
        <v xml:space="preserve"> 1d 232</v>
      </c>
      <c r="G54" s="81" t="str">
        <f t="shared" si="9"/>
        <v xml:space="preserve"> 1d 282</v>
      </c>
      <c r="H54" s="81" t="str">
        <f t="shared" si="9"/>
        <v xml:space="preserve"> 1d 125</v>
      </c>
      <c r="I54" s="81" t="str">
        <f t="shared" si="9"/>
        <v xml:space="preserve"> 1d 171</v>
      </c>
      <c r="J54" s="81" t="str">
        <f t="shared" si="9"/>
        <v xml:space="preserve"> 1d 206</v>
      </c>
      <c r="K54" s="81" t="str">
        <f t="shared" si="9"/>
        <v xml:space="preserve"> 1d 240</v>
      </c>
      <c r="L54" s="81" t="str">
        <f t="shared" si="9"/>
        <v xml:space="preserve"> 1d 279</v>
      </c>
      <c r="M54" s="81" t="str">
        <f t="shared" si="9"/>
        <v xml:space="preserve"> 1d 339</v>
      </c>
      <c r="N54" s="81" t="str">
        <f t="shared" si="9"/>
        <v xml:space="preserve"> 1d 82</v>
      </c>
      <c r="O54" s="81" t="str">
        <f t="shared" si="9"/>
        <v xml:space="preserve"> 1d 111</v>
      </c>
      <c r="P54" s="81" t="str">
        <f t="shared" si="9"/>
        <v xml:space="preserve"> 1d 134</v>
      </c>
      <c r="Q54" s="81" t="str">
        <f t="shared" si="9"/>
        <v xml:space="preserve"> 1d 156</v>
      </c>
      <c r="R54" s="81" t="str">
        <f t="shared" si="9"/>
        <v xml:space="preserve"> 1d 181</v>
      </c>
      <c r="S54" s="81" t="str">
        <f t="shared" si="9"/>
        <v xml:space="preserve"> 1d 220</v>
      </c>
      <c r="T54" s="97">
        <v>75</v>
      </c>
      <c r="U54" s="81">
        <v>102</v>
      </c>
      <c r="V54" s="81">
        <v>123</v>
      </c>
      <c r="W54" s="81">
        <v>144</v>
      </c>
      <c r="X54" s="81">
        <v>167</v>
      </c>
      <c r="Y54" s="98">
        <v>203</v>
      </c>
      <c r="Z54" s="95">
        <v>60</v>
      </c>
      <c r="AA54" s="82">
        <v>82</v>
      </c>
      <c r="AB54" s="82">
        <v>99</v>
      </c>
      <c r="AC54" s="82">
        <v>116</v>
      </c>
      <c r="AD54" s="82">
        <v>134</v>
      </c>
      <c r="AE54" s="85">
        <v>163</v>
      </c>
      <c r="AF54" s="44"/>
    </row>
    <row r="55" spans="1:32" ht="15.75" customHeight="1">
      <c r="A55" s="90" t="s">
        <v>6</v>
      </c>
      <c r="B55" s="81" t="str">
        <f t="shared" ref="B55:S55" si="10">_xlfn.CONCAT(" 1d ",B65)</f>
        <v xml:space="preserve"> 1d 130</v>
      </c>
      <c r="C55" s="81" t="str">
        <f t="shared" si="10"/>
        <v xml:space="preserve"> 1d 172</v>
      </c>
      <c r="D55" s="81" t="str">
        <f t="shared" si="10"/>
        <v xml:space="preserve"> 1d 205</v>
      </c>
      <c r="E55" s="81" t="str">
        <f t="shared" si="10"/>
        <v xml:space="preserve"> 1d 237</v>
      </c>
      <c r="F55" s="81" t="str">
        <f t="shared" si="10"/>
        <v xml:space="preserve"> 1d 284</v>
      </c>
      <c r="G55" s="81" t="str">
        <f t="shared" si="10"/>
        <v xml:space="preserve"> 1d 319</v>
      </c>
      <c r="H55" s="81" t="str">
        <f t="shared" si="10"/>
        <v xml:space="preserve"> 1d 156</v>
      </c>
      <c r="I55" s="81" t="str">
        <f t="shared" si="10"/>
        <v xml:space="preserve"> 1d 207</v>
      </c>
      <c r="J55" s="81" t="str">
        <f t="shared" si="10"/>
        <v xml:space="preserve"> 1d 246</v>
      </c>
      <c r="K55" s="81" t="str">
        <f t="shared" si="10"/>
        <v xml:space="preserve"> 1d 285</v>
      </c>
      <c r="L55" s="81" t="str">
        <f t="shared" si="10"/>
        <v xml:space="preserve"> 1d 341</v>
      </c>
      <c r="M55" s="81" t="str">
        <f t="shared" si="10"/>
        <v xml:space="preserve"> 1d 383</v>
      </c>
      <c r="N55" s="81" t="str">
        <f t="shared" si="10"/>
        <v xml:space="preserve"> 1d 102</v>
      </c>
      <c r="O55" s="81" t="str">
        <f t="shared" si="10"/>
        <v xml:space="preserve"> 1d 135</v>
      </c>
      <c r="P55" s="81" t="str">
        <f t="shared" si="10"/>
        <v xml:space="preserve"> 1d 160</v>
      </c>
      <c r="Q55" s="81" t="str">
        <f t="shared" si="10"/>
        <v xml:space="preserve"> 1d 185</v>
      </c>
      <c r="R55" s="81" t="str">
        <f t="shared" si="10"/>
        <v xml:space="preserve"> 1d 222</v>
      </c>
      <c r="S55" s="81" t="str">
        <f t="shared" si="10"/>
        <v xml:space="preserve"> 1d 249</v>
      </c>
      <c r="T55" s="97">
        <v>94</v>
      </c>
      <c r="U55" s="81">
        <v>124</v>
      </c>
      <c r="V55" s="81">
        <v>148</v>
      </c>
      <c r="W55" s="81">
        <v>171</v>
      </c>
      <c r="X55" s="81">
        <v>205</v>
      </c>
      <c r="Y55" s="98">
        <v>230</v>
      </c>
      <c r="Z55" s="95">
        <v>76</v>
      </c>
      <c r="AA55" s="82">
        <v>100</v>
      </c>
      <c r="AB55" s="82">
        <v>119</v>
      </c>
      <c r="AC55" s="82">
        <v>137</v>
      </c>
      <c r="AD55" s="82">
        <v>164</v>
      </c>
      <c r="AE55" s="85">
        <v>184</v>
      </c>
      <c r="AF55" s="44"/>
    </row>
    <row r="56" spans="1:32" ht="15.75" customHeight="1" thickBot="1">
      <c r="A56" s="91" t="s">
        <v>7</v>
      </c>
      <c r="B56" s="81" t="str">
        <f t="shared" ref="B56:S56" si="11">_xlfn.CONCAT(" 1d ",B66)</f>
        <v xml:space="preserve"> 1d 178</v>
      </c>
      <c r="C56" s="81" t="str">
        <f t="shared" si="11"/>
        <v xml:space="preserve"> 1d 207</v>
      </c>
      <c r="D56" s="81" t="str">
        <f t="shared" si="11"/>
        <v xml:space="preserve"> 1d 241</v>
      </c>
      <c r="E56" s="81" t="str">
        <f t="shared" si="11"/>
        <v xml:space="preserve"> 1d 271</v>
      </c>
      <c r="F56" s="81" t="str">
        <f t="shared" si="11"/>
        <v xml:space="preserve"> 1d 315</v>
      </c>
      <c r="G56" s="81" t="str">
        <f t="shared" si="11"/>
        <v xml:space="preserve"> 1d 344</v>
      </c>
      <c r="H56" s="81" t="str">
        <f t="shared" si="11"/>
        <v xml:space="preserve"> 1d 214</v>
      </c>
      <c r="I56" s="81" t="str">
        <f t="shared" si="11"/>
        <v xml:space="preserve"> 1d 249</v>
      </c>
      <c r="J56" s="81" t="str">
        <f t="shared" si="11"/>
        <v xml:space="preserve"> 1d 290</v>
      </c>
      <c r="K56" s="81" t="str">
        <f t="shared" si="11"/>
        <v xml:space="preserve"> 1d 326</v>
      </c>
      <c r="L56" s="81" t="str">
        <f t="shared" si="11"/>
        <v xml:space="preserve"> 1d 378</v>
      </c>
      <c r="M56" s="81" t="str">
        <f t="shared" si="11"/>
        <v xml:space="preserve"> 1d 413</v>
      </c>
      <c r="N56" s="81" t="str">
        <f t="shared" si="11"/>
        <v xml:space="preserve"> 1d 139</v>
      </c>
      <c r="O56" s="81" t="str">
        <f t="shared" si="11"/>
        <v xml:space="preserve"> 1d 162</v>
      </c>
      <c r="P56" s="81" t="str">
        <f t="shared" si="11"/>
        <v xml:space="preserve"> 1d 188</v>
      </c>
      <c r="Q56" s="81" t="str">
        <f t="shared" si="11"/>
        <v xml:space="preserve"> 1d 212</v>
      </c>
      <c r="R56" s="81" t="str">
        <f t="shared" si="11"/>
        <v xml:space="preserve"> 1d 246</v>
      </c>
      <c r="S56" s="81" t="str">
        <f t="shared" si="11"/>
        <v xml:space="preserve"> 1d 269</v>
      </c>
      <c r="T56" s="99">
        <v>128</v>
      </c>
      <c r="U56" s="92">
        <v>149</v>
      </c>
      <c r="V56" s="92">
        <v>174</v>
      </c>
      <c r="W56" s="92">
        <v>195</v>
      </c>
      <c r="X56" s="92">
        <v>227</v>
      </c>
      <c r="Y56" s="100">
        <v>248</v>
      </c>
      <c r="Z56" s="96">
        <v>103</v>
      </c>
      <c r="AA56" s="93">
        <v>120</v>
      </c>
      <c r="AB56" s="93">
        <v>140</v>
      </c>
      <c r="AC56" s="93">
        <v>156</v>
      </c>
      <c r="AD56" s="93">
        <v>182</v>
      </c>
      <c r="AE56" s="94">
        <v>199</v>
      </c>
      <c r="AF56" s="44"/>
    </row>
    <row r="57" spans="1:32" ht="15.75" customHeight="1" thickBot="1">
      <c r="A57" s="69"/>
      <c r="B57" s="44"/>
      <c r="C57" s="80"/>
      <c r="D57" s="80"/>
      <c r="E57" s="80"/>
      <c r="F57" s="80"/>
      <c r="G57" s="80"/>
      <c r="H57" s="80"/>
      <c r="I57" s="80"/>
      <c r="J57" s="69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2" ht="15.75" customHeight="1" thickBot="1">
      <c r="A58" s="117" t="s">
        <v>92</v>
      </c>
      <c r="B58" s="196" t="s">
        <v>91</v>
      </c>
      <c r="C58" s="197"/>
      <c r="D58" s="197"/>
      <c r="E58" s="197"/>
      <c r="F58" s="197"/>
      <c r="G58" s="198"/>
      <c r="H58" s="199" t="s">
        <v>89</v>
      </c>
      <c r="I58" s="200"/>
      <c r="J58" s="200"/>
      <c r="K58" s="200"/>
      <c r="L58" s="200"/>
      <c r="M58" s="201"/>
      <c r="N58" s="202" t="s">
        <v>90</v>
      </c>
      <c r="O58" s="197"/>
      <c r="P58" s="197"/>
      <c r="Q58" s="197"/>
      <c r="R58" s="197"/>
      <c r="S58" s="198"/>
      <c r="T58" s="196" t="s">
        <v>87</v>
      </c>
      <c r="U58" s="197"/>
      <c r="V58" s="197"/>
      <c r="W58" s="197"/>
      <c r="X58" s="197"/>
      <c r="Y58" s="203"/>
      <c r="Z58" s="196" t="s">
        <v>88</v>
      </c>
      <c r="AA58" s="197"/>
      <c r="AB58" s="197"/>
      <c r="AC58" s="197"/>
      <c r="AD58" s="197"/>
      <c r="AE58" s="203"/>
    </row>
    <row r="59" spans="1:32" ht="15.75" customHeight="1">
      <c r="A59" s="118"/>
      <c r="B59" s="119" t="s">
        <v>82</v>
      </c>
      <c r="C59" s="119" t="s">
        <v>33</v>
      </c>
      <c r="D59" s="119" t="s">
        <v>34</v>
      </c>
      <c r="E59" s="119" t="s">
        <v>35</v>
      </c>
      <c r="F59" s="119" t="s">
        <v>83</v>
      </c>
      <c r="G59" s="120" t="s">
        <v>36</v>
      </c>
      <c r="H59" s="121" t="s">
        <v>82</v>
      </c>
      <c r="I59" s="119" t="s">
        <v>33</v>
      </c>
      <c r="J59" s="119" t="s">
        <v>34</v>
      </c>
      <c r="K59" s="119" t="s">
        <v>35</v>
      </c>
      <c r="L59" s="119" t="s">
        <v>83</v>
      </c>
      <c r="M59" s="122" t="s">
        <v>36</v>
      </c>
      <c r="N59" s="123" t="s">
        <v>82</v>
      </c>
      <c r="O59" s="119" t="s">
        <v>33</v>
      </c>
      <c r="P59" s="119" t="s">
        <v>34</v>
      </c>
      <c r="Q59" s="119" t="s">
        <v>35</v>
      </c>
      <c r="R59" s="119" t="s">
        <v>83</v>
      </c>
      <c r="S59" s="120" t="s">
        <v>36</v>
      </c>
      <c r="T59" s="121" t="s">
        <v>82</v>
      </c>
      <c r="U59" s="119" t="s">
        <v>33</v>
      </c>
      <c r="V59" s="119" t="s">
        <v>34</v>
      </c>
      <c r="W59" s="119" t="s">
        <v>35</v>
      </c>
      <c r="X59" s="119" t="s">
        <v>83</v>
      </c>
      <c r="Y59" s="122" t="s">
        <v>36</v>
      </c>
      <c r="Z59" s="121" t="s">
        <v>82</v>
      </c>
      <c r="AA59" s="119" t="s">
        <v>33</v>
      </c>
      <c r="AB59" s="119" t="s">
        <v>34</v>
      </c>
      <c r="AC59" s="119" t="s">
        <v>35</v>
      </c>
      <c r="AD59" s="119" t="s">
        <v>83</v>
      </c>
      <c r="AE59" s="122" t="s">
        <v>36</v>
      </c>
    </row>
    <row r="60" spans="1:32" ht="15.75" customHeight="1">
      <c r="A60" s="124" t="s">
        <v>1</v>
      </c>
      <c r="B60" s="125">
        <v>17</v>
      </c>
      <c r="C60" s="125">
        <v>31</v>
      </c>
      <c r="D60" s="125">
        <v>49</v>
      </c>
      <c r="E60" s="125">
        <v>80</v>
      </c>
      <c r="F60" s="125">
        <v>107</v>
      </c>
      <c r="G60" s="126">
        <v>136</v>
      </c>
      <c r="H60" s="127">
        <v>21</v>
      </c>
      <c r="I60" s="128">
        <v>38</v>
      </c>
      <c r="J60" s="128">
        <v>59</v>
      </c>
      <c r="K60" s="128">
        <v>96</v>
      </c>
      <c r="L60" s="128">
        <v>129</v>
      </c>
      <c r="M60" s="129">
        <v>164</v>
      </c>
      <c r="N60" s="130">
        <v>14</v>
      </c>
      <c r="O60" s="128">
        <v>25</v>
      </c>
      <c r="P60" s="128">
        <v>39</v>
      </c>
      <c r="Q60" s="128">
        <v>63</v>
      </c>
      <c r="R60" s="128">
        <v>84</v>
      </c>
      <c r="S60" s="131">
        <v>107</v>
      </c>
      <c r="T60" s="132">
        <v>12</v>
      </c>
      <c r="U60" s="125">
        <v>22</v>
      </c>
      <c r="V60" s="125">
        <v>35</v>
      </c>
      <c r="W60" s="125">
        <v>57</v>
      </c>
      <c r="X60" s="125">
        <v>77</v>
      </c>
      <c r="Y60" s="133">
        <v>98</v>
      </c>
      <c r="Z60" s="127">
        <v>10</v>
      </c>
      <c r="AA60" s="128">
        <v>18</v>
      </c>
      <c r="AB60" s="128">
        <v>28</v>
      </c>
      <c r="AC60" s="128">
        <v>46</v>
      </c>
      <c r="AD60" s="128">
        <v>62</v>
      </c>
      <c r="AE60" s="129">
        <v>79</v>
      </c>
    </row>
    <row r="61" spans="1:32" ht="15.75" customHeight="1">
      <c r="A61" s="124" t="s">
        <v>2</v>
      </c>
      <c r="B61" s="125">
        <v>31</v>
      </c>
      <c r="C61" s="125">
        <v>53</v>
      </c>
      <c r="D61" s="125">
        <v>84</v>
      </c>
      <c r="E61" s="125">
        <v>107</v>
      </c>
      <c r="F61" s="125">
        <v>138</v>
      </c>
      <c r="G61" s="126">
        <v>168</v>
      </c>
      <c r="H61" s="127">
        <v>38</v>
      </c>
      <c r="I61" s="128">
        <v>64</v>
      </c>
      <c r="J61" s="128">
        <v>101</v>
      </c>
      <c r="K61" s="128">
        <v>129</v>
      </c>
      <c r="L61" s="128">
        <v>166</v>
      </c>
      <c r="M61" s="129">
        <v>202</v>
      </c>
      <c r="N61" s="130">
        <v>25</v>
      </c>
      <c r="O61" s="128">
        <v>42</v>
      </c>
      <c r="P61" s="128">
        <v>66</v>
      </c>
      <c r="Q61" s="128">
        <v>84</v>
      </c>
      <c r="R61" s="128">
        <v>108</v>
      </c>
      <c r="S61" s="131">
        <v>132</v>
      </c>
      <c r="T61" s="132">
        <v>22</v>
      </c>
      <c r="U61" s="125">
        <v>38</v>
      </c>
      <c r="V61" s="125">
        <v>60</v>
      </c>
      <c r="W61" s="125">
        <v>77</v>
      </c>
      <c r="X61" s="125">
        <v>99</v>
      </c>
      <c r="Y61" s="133">
        <v>121</v>
      </c>
      <c r="Z61" s="127">
        <v>18</v>
      </c>
      <c r="AA61" s="128">
        <v>31</v>
      </c>
      <c r="AB61" s="128">
        <v>48</v>
      </c>
      <c r="AC61" s="128">
        <v>62</v>
      </c>
      <c r="AD61" s="128">
        <v>80</v>
      </c>
      <c r="AE61" s="129">
        <v>97</v>
      </c>
    </row>
    <row r="62" spans="1:32" ht="15.75" customHeight="1">
      <c r="A62" s="124" t="s">
        <v>3</v>
      </c>
      <c r="B62" s="125">
        <v>49</v>
      </c>
      <c r="C62" s="125">
        <v>77</v>
      </c>
      <c r="D62" s="125">
        <v>110</v>
      </c>
      <c r="E62" s="125">
        <v>134</v>
      </c>
      <c r="F62" s="125">
        <v>167</v>
      </c>
      <c r="G62" s="126">
        <v>196</v>
      </c>
      <c r="H62" s="127">
        <v>59</v>
      </c>
      <c r="I62" s="128">
        <v>93</v>
      </c>
      <c r="J62" s="128">
        <v>132</v>
      </c>
      <c r="K62" s="128">
        <v>161</v>
      </c>
      <c r="L62" s="128">
        <v>201</v>
      </c>
      <c r="M62" s="129">
        <v>236</v>
      </c>
      <c r="N62" s="130">
        <v>39</v>
      </c>
      <c r="O62" s="128">
        <v>61</v>
      </c>
      <c r="P62" s="128">
        <v>86</v>
      </c>
      <c r="Q62" s="128">
        <v>105</v>
      </c>
      <c r="R62" s="128">
        <v>131</v>
      </c>
      <c r="S62" s="131">
        <v>153</v>
      </c>
      <c r="T62" s="132">
        <v>35</v>
      </c>
      <c r="U62" s="125">
        <v>56</v>
      </c>
      <c r="V62" s="125">
        <v>79</v>
      </c>
      <c r="W62" s="125">
        <v>97</v>
      </c>
      <c r="X62" s="125">
        <v>120</v>
      </c>
      <c r="Y62" s="133">
        <v>141</v>
      </c>
      <c r="Z62" s="127">
        <v>28</v>
      </c>
      <c r="AA62" s="128">
        <v>45</v>
      </c>
      <c r="AB62" s="128">
        <v>64</v>
      </c>
      <c r="AC62" s="128">
        <v>78</v>
      </c>
      <c r="AD62" s="128">
        <v>96</v>
      </c>
      <c r="AE62" s="129">
        <v>113</v>
      </c>
    </row>
    <row r="63" spans="1:32" ht="15.75" customHeight="1">
      <c r="A63" s="124" t="s">
        <v>4</v>
      </c>
      <c r="B63" s="125">
        <v>76</v>
      </c>
      <c r="C63" s="125">
        <v>107</v>
      </c>
      <c r="D63" s="125">
        <v>135</v>
      </c>
      <c r="E63" s="125">
        <v>171</v>
      </c>
      <c r="F63" s="125">
        <v>199</v>
      </c>
      <c r="G63" s="126">
        <v>240</v>
      </c>
      <c r="H63" s="127">
        <v>92</v>
      </c>
      <c r="I63" s="128">
        <v>129</v>
      </c>
      <c r="J63" s="128">
        <v>162</v>
      </c>
      <c r="K63" s="128">
        <v>206</v>
      </c>
      <c r="L63" s="128">
        <v>239</v>
      </c>
      <c r="M63" s="129">
        <v>288</v>
      </c>
      <c r="N63" s="130">
        <v>60</v>
      </c>
      <c r="O63" s="128">
        <v>84</v>
      </c>
      <c r="P63" s="128">
        <v>106</v>
      </c>
      <c r="Q63" s="128">
        <v>134</v>
      </c>
      <c r="R63" s="128">
        <v>156</v>
      </c>
      <c r="S63" s="131">
        <v>188</v>
      </c>
      <c r="T63" s="132">
        <v>55</v>
      </c>
      <c r="U63" s="125">
        <v>77</v>
      </c>
      <c r="V63" s="125">
        <v>97</v>
      </c>
      <c r="W63" s="125">
        <v>123</v>
      </c>
      <c r="X63" s="125">
        <v>143</v>
      </c>
      <c r="Y63" s="133">
        <v>173</v>
      </c>
      <c r="Z63" s="127">
        <v>44</v>
      </c>
      <c r="AA63" s="128">
        <v>62</v>
      </c>
      <c r="AB63" s="128">
        <v>78</v>
      </c>
      <c r="AC63" s="128">
        <v>99</v>
      </c>
      <c r="AD63" s="128">
        <v>115</v>
      </c>
      <c r="AE63" s="129">
        <v>139</v>
      </c>
    </row>
    <row r="64" spans="1:32" ht="15.75" customHeight="1">
      <c r="A64" s="124" t="s">
        <v>5</v>
      </c>
      <c r="B64" s="125">
        <v>104</v>
      </c>
      <c r="C64" s="125">
        <v>142</v>
      </c>
      <c r="D64" s="125">
        <v>171</v>
      </c>
      <c r="E64" s="125">
        <v>200</v>
      </c>
      <c r="F64" s="125">
        <v>232</v>
      </c>
      <c r="G64" s="126">
        <v>282</v>
      </c>
      <c r="H64" s="127">
        <v>125</v>
      </c>
      <c r="I64" s="128">
        <v>171</v>
      </c>
      <c r="J64" s="128">
        <v>206</v>
      </c>
      <c r="K64" s="128">
        <v>240</v>
      </c>
      <c r="L64" s="128">
        <v>279</v>
      </c>
      <c r="M64" s="129">
        <v>339</v>
      </c>
      <c r="N64" s="130">
        <v>82</v>
      </c>
      <c r="O64" s="134">
        <v>111</v>
      </c>
      <c r="P64" s="128">
        <v>134</v>
      </c>
      <c r="Q64" s="128">
        <v>156</v>
      </c>
      <c r="R64" s="128">
        <v>181</v>
      </c>
      <c r="S64" s="131">
        <v>220</v>
      </c>
      <c r="T64" s="132">
        <v>75</v>
      </c>
      <c r="U64" s="125">
        <v>102</v>
      </c>
      <c r="V64" s="125">
        <v>123</v>
      </c>
      <c r="W64" s="125">
        <v>144</v>
      </c>
      <c r="X64" s="125">
        <v>167</v>
      </c>
      <c r="Y64" s="133">
        <v>203</v>
      </c>
      <c r="Z64" s="127">
        <v>60</v>
      </c>
      <c r="AA64" s="128">
        <v>82</v>
      </c>
      <c r="AB64" s="128">
        <v>99</v>
      </c>
      <c r="AC64" s="128">
        <v>116</v>
      </c>
      <c r="AD64" s="128">
        <v>134</v>
      </c>
      <c r="AE64" s="129">
        <v>163</v>
      </c>
    </row>
    <row r="65" spans="1:31" ht="15.75" customHeight="1">
      <c r="A65" s="124" t="s">
        <v>6</v>
      </c>
      <c r="B65" s="125">
        <v>130</v>
      </c>
      <c r="C65" s="125">
        <v>172</v>
      </c>
      <c r="D65" s="125">
        <v>205</v>
      </c>
      <c r="E65" s="125">
        <v>237</v>
      </c>
      <c r="F65" s="125">
        <v>284</v>
      </c>
      <c r="G65" s="126">
        <v>319</v>
      </c>
      <c r="H65" s="127">
        <v>156</v>
      </c>
      <c r="I65" s="128">
        <v>207</v>
      </c>
      <c r="J65" s="128">
        <v>246</v>
      </c>
      <c r="K65" s="128">
        <v>285</v>
      </c>
      <c r="L65" s="128">
        <v>341</v>
      </c>
      <c r="M65" s="129">
        <v>383</v>
      </c>
      <c r="N65" s="130">
        <v>102</v>
      </c>
      <c r="O65" s="128">
        <v>135</v>
      </c>
      <c r="P65" s="128">
        <v>160</v>
      </c>
      <c r="Q65" s="128">
        <v>185</v>
      </c>
      <c r="R65" s="128">
        <v>222</v>
      </c>
      <c r="S65" s="131">
        <v>249</v>
      </c>
      <c r="T65" s="132">
        <v>94</v>
      </c>
      <c r="U65" s="125">
        <v>124</v>
      </c>
      <c r="V65" s="125">
        <v>148</v>
      </c>
      <c r="W65" s="125">
        <v>171</v>
      </c>
      <c r="X65" s="125">
        <v>205</v>
      </c>
      <c r="Y65" s="133">
        <v>230</v>
      </c>
      <c r="Z65" s="127">
        <v>76</v>
      </c>
      <c r="AA65" s="128">
        <v>100</v>
      </c>
      <c r="AB65" s="128">
        <v>119</v>
      </c>
      <c r="AC65" s="128">
        <v>137</v>
      </c>
      <c r="AD65" s="128">
        <v>164</v>
      </c>
      <c r="AE65" s="129">
        <v>184</v>
      </c>
    </row>
    <row r="66" spans="1:31" ht="15.75" customHeight="1" thickBot="1">
      <c r="A66" s="135" t="s">
        <v>7</v>
      </c>
      <c r="B66" s="136">
        <v>178</v>
      </c>
      <c r="C66" s="136">
        <v>207</v>
      </c>
      <c r="D66" s="136">
        <v>241</v>
      </c>
      <c r="E66" s="136">
        <v>271</v>
      </c>
      <c r="F66" s="136">
        <v>315</v>
      </c>
      <c r="G66" s="137">
        <v>344</v>
      </c>
      <c r="H66" s="138">
        <v>214</v>
      </c>
      <c r="I66" s="139">
        <v>249</v>
      </c>
      <c r="J66" s="139">
        <v>290</v>
      </c>
      <c r="K66" s="139">
        <v>326</v>
      </c>
      <c r="L66" s="139">
        <v>378</v>
      </c>
      <c r="M66" s="140">
        <v>413</v>
      </c>
      <c r="N66" s="141">
        <v>139</v>
      </c>
      <c r="O66" s="139">
        <v>162</v>
      </c>
      <c r="P66" s="139">
        <v>188</v>
      </c>
      <c r="Q66" s="139">
        <v>212</v>
      </c>
      <c r="R66" s="139">
        <v>246</v>
      </c>
      <c r="S66" s="142">
        <v>269</v>
      </c>
      <c r="T66" s="143">
        <v>128</v>
      </c>
      <c r="U66" s="136">
        <v>149</v>
      </c>
      <c r="V66" s="136">
        <v>174</v>
      </c>
      <c r="W66" s="136">
        <v>195</v>
      </c>
      <c r="X66" s="136">
        <v>227</v>
      </c>
      <c r="Y66" s="144">
        <v>248</v>
      </c>
      <c r="Z66" s="138">
        <v>103</v>
      </c>
      <c r="AA66" s="139">
        <v>120</v>
      </c>
      <c r="AB66" s="139">
        <v>140</v>
      </c>
      <c r="AC66" s="139">
        <v>156</v>
      </c>
      <c r="AD66" s="139">
        <v>182</v>
      </c>
      <c r="AE66" s="140">
        <v>199</v>
      </c>
    </row>
    <row r="67" spans="1:31" ht="15.75" customHeight="1" thickBot="1">
      <c r="C67" s="73"/>
      <c r="D67" s="73"/>
      <c r="E67" s="73"/>
      <c r="F67" s="73"/>
      <c r="G67" s="73"/>
      <c r="H67" s="73"/>
      <c r="I67" s="73"/>
      <c r="J67" s="70"/>
      <c r="K67" s="71"/>
    </row>
    <row r="68" spans="1:31" ht="15.75" customHeight="1" thickBot="1">
      <c r="A68" s="101"/>
      <c r="B68" s="189" t="s">
        <v>81</v>
      </c>
      <c r="C68" s="190"/>
      <c r="D68" s="190"/>
      <c r="E68" s="190"/>
      <c r="F68" s="190"/>
      <c r="G68" s="191"/>
      <c r="H68" s="192" t="s">
        <v>80</v>
      </c>
      <c r="I68" s="193"/>
      <c r="J68" s="193"/>
      <c r="K68" s="193"/>
      <c r="L68" s="193"/>
      <c r="M68" s="194"/>
      <c r="N68" s="204" t="s">
        <v>86</v>
      </c>
      <c r="O68" s="190"/>
      <c r="P68" s="190"/>
      <c r="Q68" s="190"/>
      <c r="R68" s="190"/>
      <c r="S68" s="191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</row>
    <row r="69" spans="1:31" ht="15.75" customHeight="1">
      <c r="A69" s="83"/>
      <c r="B69" s="102" t="s">
        <v>82</v>
      </c>
      <c r="C69" s="103" t="s">
        <v>33</v>
      </c>
      <c r="D69" s="104" t="s">
        <v>34</v>
      </c>
      <c r="E69" s="105" t="s">
        <v>35</v>
      </c>
      <c r="F69" s="106" t="s">
        <v>83</v>
      </c>
      <c r="G69" s="107" t="s">
        <v>36</v>
      </c>
      <c r="H69" s="108" t="s">
        <v>82</v>
      </c>
      <c r="I69" s="103" t="s">
        <v>33</v>
      </c>
      <c r="J69" s="104" t="s">
        <v>34</v>
      </c>
      <c r="K69" s="105" t="s">
        <v>35</v>
      </c>
      <c r="L69" s="106" t="s">
        <v>83</v>
      </c>
      <c r="M69" s="109" t="s">
        <v>36</v>
      </c>
      <c r="N69" s="110" t="s">
        <v>82</v>
      </c>
      <c r="O69" s="103" t="s">
        <v>33</v>
      </c>
      <c r="P69" s="104" t="s">
        <v>34</v>
      </c>
      <c r="Q69" s="105" t="s">
        <v>35</v>
      </c>
      <c r="R69" s="106" t="s">
        <v>83</v>
      </c>
      <c r="S69" s="107" t="s">
        <v>36</v>
      </c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</row>
    <row r="70" spans="1:31" ht="15.75" customHeight="1">
      <c r="A70" s="84" t="s">
        <v>1</v>
      </c>
      <c r="B70" s="81">
        <v>10</v>
      </c>
      <c r="C70" s="81">
        <v>19</v>
      </c>
      <c r="D70" s="81">
        <v>29</v>
      </c>
      <c r="E70" s="81">
        <v>48</v>
      </c>
      <c r="F70" s="81">
        <v>64</v>
      </c>
      <c r="G70" s="81">
        <v>82</v>
      </c>
      <c r="H70" s="82">
        <f>T50-Z50</f>
        <v>2</v>
      </c>
      <c r="I70" s="82">
        <f t="shared" ref="I70:M70" si="12">U50-AA50</f>
        <v>4</v>
      </c>
      <c r="J70" s="82">
        <f t="shared" si="12"/>
        <v>7</v>
      </c>
      <c r="K70" s="82">
        <f t="shared" si="12"/>
        <v>11</v>
      </c>
      <c r="L70" s="82">
        <f t="shared" si="12"/>
        <v>15</v>
      </c>
      <c r="M70" s="82">
        <f t="shared" si="12"/>
        <v>19</v>
      </c>
      <c r="N70" s="81">
        <v>1</v>
      </c>
      <c r="O70" s="81">
        <v>2</v>
      </c>
      <c r="P70" s="81">
        <v>3</v>
      </c>
      <c r="Q70" s="81">
        <v>4</v>
      </c>
      <c r="R70" s="81">
        <v>5</v>
      </c>
      <c r="S70" s="81">
        <v>6</v>
      </c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</row>
    <row r="71" spans="1:31" ht="15.75" customHeight="1">
      <c r="A71" s="86" t="s">
        <v>2</v>
      </c>
      <c r="B71" s="81">
        <v>19</v>
      </c>
      <c r="C71" s="81">
        <v>32</v>
      </c>
      <c r="D71" s="81">
        <v>50</v>
      </c>
      <c r="E71" s="81">
        <v>64</v>
      </c>
      <c r="F71" s="81">
        <v>83</v>
      </c>
      <c r="G71" s="81">
        <v>101</v>
      </c>
      <c r="H71" s="82">
        <f t="shared" ref="H71:H76" si="13">T51-Z51</f>
        <v>4</v>
      </c>
      <c r="I71" s="82">
        <f t="shared" ref="I71:I76" si="14">U51-AA51</f>
        <v>7</v>
      </c>
      <c r="J71" s="82">
        <f t="shared" ref="J71:J76" si="15">V51-AB51</f>
        <v>12</v>
      </c>
      <c r="K71" s="82">
        <f t="shared" ref="K71:K76" si="16">W51-AC51</f>
        <v>15</v>
      </c>
      <c r="L71" s="82">
        <f t="shared" ref="L71:L76" si="17">X51-AD51</f>
        <v>19</v>
      </c>
      <c r="M71" s="82">
        <f t="shared" ref="M71:M76" si="18">Y51-AE51</f>
        <v>24</v>
      </c>
      <c r="N71" s="81">
        <v>2</v>
      </c>
      <c r="O71" s="81">
        <v>3</v>
      </c>
      <c r="P71" s="81">
        <v>4</v>
      </c>
      <c r="Q71" s="81">
        <v>5</v>
      </c>
      <c r="R71" s="81">
        <v>6</v>
      </c>
      <c r="S71" s="81">
        <v>7</v>
      </c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</row>
    <row r="72" spans="1:31" ht="15.75" customHeight="1">
      <c r="A72" s="87" t="s">
        <v>3</v>
      </c>
      <c r="B72" s="81">
        <v>29</v>
      </c>
      <c r="C72" s="81">
        <v>46</v>
      </c>
      <c r="D72" s="81">
        <v>66</v>
      </c>
      <c r="E72" s="81">
        <v>80</v>
      </c>
      <c r="F72" s="81">
        <v>100</v>
      </c>
      <c r="G72" s="81">
        <v>118</v>
      </c>
      <c r="H72" s="82">
        <f t="shared" si="13"/>
        <v>7</v>
      </c>
      <c r="I72" s="82">
        <f t="shared" si="14"/>
        <v>11</v>
      </c>
      <c r="J72" s="82">
        <f t="shared" si="15"/>
        <v>15</v>
      </c>
      <c r="K72" s="82">
        <f t="shared" si="16"/>
        <v>19</v>
      </c>
      <c r="L72" s="82">
        <f t="shared" si="17"/>
        <v>24</v>
      </c>
      <c r="M72" s="82">
        <f t="shared" si="18"/>
        <v>28</v>
      </c>
      <c r="N72" s="81">
        <v>3</v>
      </c>
      <c r="O72" s="81">
        <v>4</v>
      </c>
      <c r="P72" s="81">
        <v>5</v>
      </c>
      <c r="Q72" s="81">
        <v>6</v>
      </c>
      <c r="R72" s="81">
        <v>7</v>
      </c>
      <c r="S72" s="81">
        <v>8</v>
      </c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</row>
    <row r="73" spans="1:31" ht="15.75" customHeight="1">
      <c r="A73" s="88" t="s">
        <v>4</v>
      </c>
      <c r="B73" s="81">
        <v>46</v>
      </c>
      <c r="C73" s="81">
        <v>64</v>
      </c>
      <c r="D73" s="81">
        <v>81</v>
      </c>
      <c r="E73" s="81">
        <v>103</v>
      </c>
      <c r="F73" s="81">
        <v>119</v>
      </c>
      <c r="G73" s="81">
        <v>144</v>
      </c>
      <c r="H73" s="82">
        <f t="shared" si="13"/>
        <v>11</v>
      </c>
      <c r="I73" s="82">
        <f t="shared" si="14"/>
        <v>15</v>
      </c>
      <c r="J73" s="82">
        <f t="shared" si="15"/>
        <v>19</v>
      </c>
      <c r="K73" s="82">
        <f t="shared" si="16"/>
        <v>24</v>
      </c>
      <c r="L73" s="82">
        <f t="shared" si="17"/>
        <v>28</v>
      </c>
      <c r="M73" s="82">
        <f t="shared" si="18"/>
        <v>34</v>
      </c>
      <c r="N73" s="81">
        <v>4</v>
      </c>
      <c r="O73" s="81">
        <v>5</v>
      </c>
      <c r="P73" s="81">
        <v>6</v>
      </c>
      <c r="Q73" s="81">
        <v>7</v>
      </c>
      <c r="R73" s="81">
        <v>8</v>
      </c>
      <c r="S73" s="81">
        <v>9</v>
      </c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</row>
    <row r="74" spans="1:31" ht="15.75" customHeight="1">
      <c r="A74" s="89" t="s">
        <v>5</v>
      </c>
      <c r="B74" s="81">
        <v>62</v>
      </c>
      <c r="C74" s="81">
        <v>85</v>
      </c>
      <c r="D74" s="81">
        <v>103</v>
      </c>
      <c r="E74" s="81">
        <v>120</v>
      </c>
      <c r="F74" s="81">
        <v>139</v>
      </c>
      <c r="G74" s="81">
        <v>169</v>
      </c>
      <c r="H74" s="82">
        <f t="shared" si="13"/>
        <v>15</v>
      </c>
      <c r="I74" s="82">
        <f t="shared" si="14"/>
        <v>20</v>
      </c>
      <c r="J74" s="82">
        <f t="shared" si="15"/>
        <v>24</v>
      </c>
      <c r="K74" s="82">
        <f t="shared" si="16"/>
        <v>28</v>
      </c>
      <c r="L74" s="82">
        <f t="shared" si="17"/>
        <v>33</v>
      </c>
      <c r="M74" s="82">
        <f t="shared" si="18"/>
        <v>40</v>
      </c>
      <c r="N74" s="81">
        <v>5</v>
      </c>
      <c r="O74" s="81">
        <v>6</v>
      </c>
      <c r="P74" s="81">
        <v>7</v>
      </c>
      <c r="Q74" s="81">
        <v>8</v>
      </c>
      <c r="R74" s="81">
        <v>9</v>
      </c>
      <c r="S74" s="81">
        <v>10</v>
      </c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</row>
    <row r="75" spans="1:31" ht="15.75" customHeight="1">
      <c r="A75" s="90" t="s">
        <v>6</v>
      </c>
      <c r="B75" s="81">
        <v>78</v>
      </c>
      <c r="C75" s="81">
        <v>103</v>
      </c>
      <c r="D75" s="81">
        <v>123</v>
      </c>
      <c r="E75" s="81">
        <v>142</v>
      </c>
      <c r="F75" s="81">
        <v>170</v>
      </c>
      <c r="G75" s="81">
        <v>191</v>
      </c>
      <c r="H75" s="82">
        <f t="shared" si="13"/>
        <v>18</v>
      </c>
      <c r="I75" s="82">
        <f t="shared" si="14"/>
        <v>24</v>
      </c>
      <c r="J75" s="82">
        <f t="shared" si="15"/>
        <v>29</v>
      </c>
      <c r="K75" s="82">
        <f t="shared" si="16"/>
        <v>34</v>
      </c>
      <c r="L75" s="82">
        <f t="shared" si="17"/>
        <v>41</v>
      </c>
      <c r="M75" s="82">
        <f t="shared" si="18"/>
        <v>46</v>
      </c>
      <c r="N75" s="81">
        <v>6</v>
      </c>
      <c r="O75" s="81">
        <v>7</v>
      </c>
      <c r="P75" s="81">
        <v>8</v>
      </c>
      <c r="Q75" s="81">
        <v>9</v>
      </c>
      <c r="R75" s="81">
        <v>10</v>
      </c>
      <c r="S75" s="81">
        <v>11</v>
      </c>
    </row>
    <row r="76" spans="1:31" ht="15.75" customHeight="1" thickBot="1">
      <c r="A76" s="91" t="s">
        <v>7</v>
      </c>
      <c r="B76" s="81">
        <v>107</v>
      </c>
      <c r="C76" s="81">
        <v>124</v>
      </c>
      <c r="D76" s="81">
        <v>145</v>
      </c>
      <c r="E76" s="81">
        <v>163</v>
      </c>
      <c r="F76" s="81">
        <v>189</v>
      </c>
      <c r="G76" s="81">
        <v>206</v>
      </c>
      <c r="H76" s="82">
        <f t="shared" si="13"/>
        <v>25</v>
      </c>
      <c r="I76" s="82">
        <f t="shared" si="14"/>
        <v>29</v>
      </c>
      <c r="J76" s="82">
        <f t="shared" si="15"/>
        <v>34</v>
      </c>
      <c r="K76" s="82">
        <f t="shared" si="16"/>
        <v>39</v>
      </c>
      <c r="L76" s="82">
        <f t="shared" si="17"/>
        <v>45</v>
      </c>
      <c r="M76" s="82">
        <f t="shared" si="18"/>
        <v>49</v>
      </c>
      <c r="N76" s="81">
        <v>7</v>
      </c>
      <c r="O76" s="81">
        <v>8</v>
      </c>
      <c r="P76" s="81">
        <v>9</v>
      </c>
      <c r="Q76" s="81">
        <v>10</v>
      </c>
      <c r="R76" s="81">
        <v>11</v>
      </c>
      <c r="S76" s="81">
        <v>12</v>
      </c>
    </row>
    <row r="77" spans="1:31" ht="15.75" customHeight="1">
      <c r="C77" s="70"/>
      <c r="D77" s="71" t="s">
        <v>93</v>
      </c>
      <c r="E77" s="71"/>
      <c r="F77" s="71"/>
      <c r="G77" s="71"/>
      <c r="H77" s="70"/>
      <c r="I77" s="71"/>
      <c r="J77" s="70" t="s">
        <v>94</v>
      </c>
      <c r="K77" s="71"/>
      <c r="P77" t="s">
        <v>95</v>
      </c>
    </row>
    <row r="78" spans="1:31" ht="15.75" customHeight="1" thickBot="1">
      <c r="B78" s="116"/>
      <c r="C78" s="116"/>
      <c r="D78" s="116"/>
      <c r="E78" s="116"/>
      <c r="F78" s="116"/>
      <c r="G78" s="116"/>
      <c r="H78" s="70"/>
      <c r="I78" s="71"/>
      <c r="J78" s="70"/>
      <c r="K78" s="71"/>
    </row>
    <row r="79" spans="1:31" ht="15.75" customHeight="1" thickBot="1">
      <c r="A79" s="101"/>
      <c r="B79" s="189" t="s">
        <v>81</v>
      </c>
      <c r="C79" s="190"/>
      <c r="D79" s="190"/>
      <c r="E79" s="190"/>
      <c r="F79" s="190"/>
      <c r="G79" s="191"/>
      <c r="H79" s="70"/>
      <c r="I79" s="71"/>
      <c r="J79" s="70"/>
      <c r="K79" s="71"/>
    </row>
    <row r="80" spans="1:31" ht="15.75" customHeight="1">
      <c r="A80" s="83"/>
      <c r="B80" s="102" t="s">
        <v>82</v>
      </c>
      <c r="C80" s="103" t="s">
        <v>33</v>
      </c>
      <c r="D80" s="104" t="s">
        <v>34</v>
      </c>
      <c r="E80" s="105" t="s">
        <v>35</v>
      </c>
      <c r="F80" s="106" t="s">
        <v>83</v>
      </c>
      <c r="G80" s="107" t="s">
        <v>36</v>
      </c>
      <c r="H80" s="70"/>
      <c r="I80" s="71"/>
      <c r="J80" s="70"/>
      <c r="K80" s="71"/>
    </row>
    <row r="81" spans="1:14" ht="15.75" customHeight="1">
      <c r="A81" s="84" t="s">
        <v>1</v>
      </c>
      <c r="B81" s="81" t="s">
        <v>97</v>
      </c>
      <c r="C81" s="81" t="s">
        <v>98</v>
      </c>
      <c r="D81" s="81" t="s">
        <v>99</v>
      </c>
      <c r="E81" s="81" t="s">
        <v>100</v>
      </c>
      <c r="F81" s="81" t="s">
        <v>101</v>
      </c>
      <c r="G81" s="81" t="s">
        <v>102</v>
      </c>
      <c r="H81" s="70"/>
      <c r="I81" s="71"/>
      <c r="J81" s="71"/>
      <c r="K81" s="71"/>
      <c r="L81" s="71"/>
      <c r="M81" s="71"/>
      <c r="N81" s="71"/>
    </row>
    <row r="82" spans="1:14" ht="15.75" customHeight="1">
      <c r="A82" s="86" t="s">
        <v>2</v>
      </c>
      <c r="B82" s="81" t="s">
        <v>97</v>
      </c>
      <c r="C82" s="81" t="s">
        <v>98</v>
      </c>
      <c r="D82" s="81" t="s">
        <v>99</v>
      </c>
      <c r="E82" s="81" t="s">
        <v>100</v>
      </c>
      <c r="F82" s="81" t="s">
        <v>101</v>
      </c>
      <c r="G82" s="81" t="s">
        <v>102</v>
      </c>
      <c r="H82" s="70"/>
      <c r="I82" s="71"/>
      <c r="J82" s="71"/>
      <c r="K82" s="71"/>
      <c r="L82" s="71"/>
      <c r="M82" s="71"/>
      <c r="N82" s="71"/>
    </row>
    <row r="83" spans="1:14" ht="15.75" customHeight="1">
      <c r="A83" s="87" t="s">
        <v>3</v>
      </c>
      <c r="B83" s="81" t="s">
        <v>97</v>
      </c>
      <c r="C83" s="81" t="s">
        <v>98</v>
      </c>
      <c r="D83" s="81" t="s">
        <v>99</v>
      </c>
      <c r="E83" s="81" t="s">
        <v>100</v>
      </c>
      <c r="F83" s="81" t="s">
        <v>101</v>
      </c>
      <c r="G83" s="81" t="s">
        <v>102</v>
      </c>
      <c r="H83" s="70"/>
      <c r="I83" s="71"/>
      <c r="J83" s="71"/>
      <c r="K83" s="71"/>
      <c r="L83" s="71"/>
      <c r="M83" s="71"/>
      <c r="N83" s="71"/>
    </row>
    <row r="84" spans="1:14" ht="15.75" customHeight="1">
      <c r="A84" s="88" t="s">
        <v>4</v>
      </c>
      <c r="B84" s="81" t="s">
        <v>97</v>
      </c>
      <c r="C84" s="81" t="s">
        <v>98</v>
      </c>
      <c r="D84" s="81" t="s">
        <v>99</v>
      </c>
      <c r="E84" s="81" t="s">
        <v>100</v>
      </c>
      <c r="F84" s="81" t="s">
        <v>101</v>
      </c>
      <c r="G84" s="81" t="s">
        <v>102</v>
      </c>
      <c r="H84" s="70"/>
      <c r="I84" s="71"/>
      <c r="J84" s="71"/>
      <c r="K84" s="71"/>
      <c r="L84" s="71"/>
      <c r="M84" s="71"/>
      <c r="N84" s="71"/>
    </row>
    <row r="85" spans="1:14" ht="15.75" customHeight="1">
      <c r="A85" s="89" t="s">
        <v>5</v>
      </c>
      <c r="B85" s="81" t="s">
        <v>97</v>
      </c>
      <c r="C85" s="81" t="s">
        <v>98</v>
      </c>
      <c r="D85" s="81" t="s">
        <v>99</v>
      </c>
      <c r="E85" s="81" t="s">
        <v>100</v>
      </c>
      <c r="F85" s="81" t="s">
        <v>101</v>
      </c>
      <c r="G85" s="81" t="s">
        <v>102</v>
      </c>
      <c r="H85" s="73"/>
      <c r="I85" s="71"/>
      <c r="J85" s="71"/>
      <c r="K85" s="71"/>
      <c r="L85" s="71"/>
      <c r="M85" s="71"/>
      <c r="N85" s="71"/>
    </row>
    <row r="86" spans="1:14" ht="15.75" customHeight="1">
      <c r="A86" s="90" t="s">
        <v>6</v>
      </c>
      <c r="B86" s="81" t="s">
        <v>97</v>
      </c>
      <c r="C86" s="81" t="s">
        <v>98</v>
      </c>
      <c r="D86" s="81" t="s">
        <v>99</v>
      </c>
      <c r="E86" s="81" t="s">
        <v>100</v>
      </c>
      <c r="F86" s="81" t="s">
        <v>101</v>
      </c>
      <c r="G86" s="81" t="s">
        <v>102</v>
      </c>
      <c r="H86" s="70"/>
      <c r="I86" s="71"/>
      <c r="J86" s="71"/>
      <c r="K86" s="71"/>
      <c r="L86" s="71"/>
      <c r="M86" s="71"/>
      <c r="N86" s="71"/>
    </row>
    <row r="87" spans="1:14" ht="15.75" customHeight="1" thickBot="1">
      <c r="A87" s="91" t="s">
        <v>7</v>
      </c>
      <c r="B87" s="81" t="s">
        <v>98</v>
      </c>
      <c r="C87" s="81" t="s">
        <v>99</v>
      </c>
      <c r="D87" s="81" t="s">
        <v>100</v>
      </c>
      <c r="E87" s="81" t="s">
        <v>101</v>
      </c>
      <c r="F87" s="81" t="s">
        <v>102</v>
      </c>
      <c r="G87" s="81" t="s">
        <v>103</v>
      </c>
      <c r="H87" s="70"/>
      <c r="I87" s="71"/>
      <c r="J87" s="71"/>
      <c r="K87" s="71"/>
      <c r="L87" s="71"/>
      <c r="M87" s="71"/>
      <c r="N87" s="71"/>
    </row>
    <row r="88" spans="1:14" ht="15.75" customHeight="1">
      <c r="C88" s="72"/>
      <c r="D88" s="71" t="s">
        <v>96</v>
      </c>
      <c r="E88" s="71"/>
      <c r="F88" s="71"/>
      <c r="G88" s="71"/>
      <c r="H88" s="70"/>
      <c r="I88" s="71"/>
      <c r="J88" s="70"/>
      <c r="K88" s="71"/>
    </row>
    <row r="89" spans="1:14" ht="15.75" customHeight="1">
      <c r="C89" s="72"/>
      <c r="D89" s="71"/>
      <c r="E89" s="71"/>
      <c r="F89" s="71"/>
      <c r="G89" s="71"/>
      <c r="H89" s="70"/>
      <c r="I89" s="71"/>
      <c r="J89" s="70"/>
      <c r="K89" s="71"/>
    </row>
    <row r="90" spans="1:14" ht="15.75" customHeight="1">
      <c r="C90" s="72"/>
      <c r="D90" s="71"/>
      <c r="E90" s="71"/>
      <c r="F90" s="71"/>
      <c r="G90" s="71"/>
      <c r="H90" s="70"/>
      <c r="I90" s="71"/>
      <c r="J90" s="70"/>
      <c r="K90" s="71"/>
    </row>
    <row r="91" spans="1:14" ht="15.75" customHeight="1">
      <c r="C91" s="72"/>
      <c r="D91" s="71"/>
      <c r="E91" s="71"/>
      <c r="F91" s="71"/>
      <c r="G91" s="71"/>
      <c r="H91" s="70"/>
      <c r="I91" s="71"/>
      <c r="J91" s="70"/>
      <c r="K91" s="71"/>
    </row>
    <row r="92" spans="1:14" ht="15.75" customHeight="1">
      <c r="C92" s="72"/>
      <c r="D92" s="71"/>
      <c r="E92" s="71"/>
      <c r="F92" s="71"/>
      <c r="G92" s="71"/>
      <c r="H92" s="70"/>
      <c r="I92" s="71"/>
      <c r="J92" s="70"/>
      <c r="K92" s="71"/>
    </row>
    <row r="93" spans="1:14" ht="15.75" customHeight="1">
      <c r="C93" s="72"/>
      <c r="D93" s="71"/>
      <c r="E93" s="71"/>
      <c r="F93" s="71"/>
      <c r="G93" s="71"/>
      <c r="H93" s="70"/>
      <c r="I93" s="71"/>
      <c r="J93" s="70"/>
      <c r="K93" s="71"/>
    </row>
    <row r="94" spans="1:14" ht="15.75" customHeight="1">
      <c r="C94" s="70"/>
      <c r="D94" s="71"/>
      <c r="E94" s="71"/>
      <c r="F94" s="71"/>
      <c r="G94" s="71"/>
      <c r="H94" s="70"/>
      <c r="I94" s="71"/>
      <c r="J94" s="70"/>
      <c r="K94" s="71"/>
    </row>
  </sheetData>
  <dataConsolidate/>
  <mergeCells count="17">
    <mergeCell ref="B68:G68"/>
    <mergeCell ref="H68:M68"/>
    <mergeCell ref="N68:S68"/>
    <mergeCell ref="B79:G79"/>
    <mergeCell ref="N48:S48"/>
    <mergeCell ref="T48:Y48"/>
    <mergeCell ref="Z48:AE48"/>
    <mergeCell ref="B58:G58"/>
    <mergeCell ref="H58:M58"/>
    <mergeCell ref="N58:S58"/>
    <mergeCell ref="T58:Y58"/>
    <mergeCell ref="Z58:AE58"/>
    <mergeCell ref="H2:I2"/>
    <mergeCell ref="J2:K2"/>
    <mergeCell ref="L2:M2"/>
    <mergeCell ref="B48:G48"/>
    <mergeCell ref="H48:M48"/>
  </mergeCells>
  <pageMargins left="0" right="0" top="0" bottom="0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 AR Lourd</vt:lpstr>
      <vt:lpstr>all stat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h2so4</cp:lastModifiedBy>
  <cp:revision/>
  <dcterms:created xsi:type="dcterms:W3CDTF">2020-02-09T12:53:25Z</dcterms:created>
  <dcterms:modified xsi:type="dcterms:W3CDTF">2020-02-16T13:25:57Z</dcterms:modified>
  <cp:category/>
  <cp:contentStatus/>
</cp:coreProperties>
</file>