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3020"/>
  </bookViews>
  <sheets>
    <sheet name="Budget" sheetId="1" r:id="rId1"/>
    <sheet name="Comptes Janvier" sheetId="3" r:id="rId2"/>
    <sheet name="Comptes Février" sheetId="4" r:id="rId3"/>
    <sheet name="Catégories" sheetId="2" r:id="rId4"/>
  </sheets>
  <definedNames>
    <definedName name="LISTE_MOIS">Budget!#REF!</definedName>
    <definedName name="listeMois_1">Budget!$K$9:$M$20</definedName>
    <definedName name="Mois_A">Budget!#REF!</definedName>
  </definedNames>
  <calcPr calcId="152511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4" i="4" l="1"/>
  <c r="G14" i="3"/>
  <c r="G4" i="4" s="1"/>
  <c r="G12" i="4"/>
  <c r="G11" i="4"/>
  <c r="G12" i="3"/>
  <c r="G11" i="3"/>
  <c r="G10" i="3"/>
  <c r="G9" i="3"/>
  <c r="G8" i="3"/>
  <c r="G7" i="3"/>
  <c r="G6" i="3"/>
  <c r="G5" i="3"/>
  <c r="L4" i="1"/>
  <c r="L5" i="1" s="1"/>
  <c r="D5" i="1"/>
  <c r="D6" i="1"/>
  <c r="D7" i="1"/>
  <c r="C7" i="1"/>
  <c r="C6" i="1"/>
  <c r="C5" i="1"/>
  <c r="G5" i="4" l="1"/>
  <c r="G10" i="4"/>
  <c r="G9" i="4"/>
  <c r="G8" i="4"/>
  <c r="G7" i="4"/>
  <c r="G6" i="4"/>
  <c r="M5" i="1"/>
  <c r="M4" i="1"/>
  <c r="K6" i="1" s="1"/>
  <c r="L6" i="1" l="1"/>
</calcChain>
</file>

<file path=xl/sharedStrings.xml><?xml version="1.0" encoding="utf-8"?>
<sst xmlns="http://schemas.openxmlformats.org/spreadsheetml/2006/main" count="76" uniqueCount="48">
  <si>
    <t>Salaires</t>
  </si>
  <si>
    <t>1er au 15</t>
  </si>
  <si>
    <t>16 au 31</t>
  </si>
  <si>
    <t>Mois actuel</t>
  </si>
  <si>
    <t>Mois précédent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</si>
  <si>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</si>
  <si>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</si>
  <si>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</si>
  <si>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</si>
  <si>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</si>
  <si>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</si>
  <si>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</si>
  <si>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</si>
  <si>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</si>
  <si>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</si>
  <si>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</si>
  <si>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</si>
  <si>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fév</t>
  </si>
  <si>
    <t>mar</t>
  </si>
  <si>
    <t>avr</t>
  </si>
  <si>
    <t>mai</t>
  </si>
  <si>
    <t>jui</t>
  </si>
  <si>
    <t>aoû</t>
  </si>
  <si>
    <t>sep</t>
  </si>
  <si>
    <t>oct</t>
  </si>
  <si>
    <t>nov</t>
  </si>
  <si>
    <t>déc</t>
  </si>
  <si>
    <t>Jan</t>
  </si>
  <si>
    <t>listeMois_1</t>
  </si>
  <si>
    <t>juil</t>
  </si>
  <si>
    <t>*-*-*-*-*-*-*-</t>
  </si>
  <si>
    <t>Internet</t>
  </si>
  <si>
    <t>Gouvernement</t>
  </si>
  <si>
    <t>Hypothèque</t>
  </si>
  <si>
    <t>Dates</t>
  </si>
  <si>
    <t>Catégories</t>
  </si>
  <si>
    <t>Description</t>
  </si>
  <si>
    <t>Retraits</t>
  </si>
  <si>
    <t>Dépôts</t>
  </si>
  <si>
    <t>Solde</t>
  </si>
  <si>
    <t>Solde du mois précédent</t>
  </si>
  <si>
    <t>Paie 1</t>
  </si>
  <si>
    <t>Remboursement</t>
  </si>
  <si>
    <t>Maison</t>
  </si>
  <si>
    <t>Paie 2</t>
  </si>
  <si>
    <t>Ajustement</t>
  </si>
  <si>
    <t>Pourboires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</si>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</sst>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 * #,##0.00_)\ &quot;$&quot;_ ;_ * \(#,##0.00\)\ &quot;$&quot;_ ;_ * &quot;-&quot;??_)\ &quot;$&quot;_ ;_ @_ "/>
    <numFmt numFmtId="165" formatCode="#,##0.00\ &quot;$&quot;"/>
  </numFmts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26">
    <border>
      <left/>
      <right/>
      <top/>
      <bottom/>
      <diagonal/>
    </border>
    <border>
      <left style="thin">
        <color theme="9" tint="0.39997558519241921"/>
      </left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 applyFill="1" applyProtection="1">
      <protection locked="0" hidden="1"/>
    </xf>
    <xf numFmtId="0" fontId="1" fillId="0" borderId="0" xfId="0" applyFont="1" applyFill="1" applyProtection="1">
      <protection hidden="1"/>
    </xf>
    <xf numFmtId="0" fontId="0" fillId="2" borderId="1" xfId="0" applyFill="1" applyBorder="1"/>
    <xf numFmtId="0" fontId="0" fillId="0" borderId="2" xfId="0" applyBorder="1"/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7" xfId="0" applyBorder="1" applyAlignment="1">
      <alignment horizontal="center" vertical="center"/>
    </xf>
    <xf numFmtId="0" fontId="0" fillId="0" borderId="8" xfId="0" applyBorder="1"/>
    <xf numFmtId="0" fontId="0" fillId="0" borderId="9" xfId="0" applyBorder="1" applyAlignment="1">
      <alignment horizontal="center" vertical="center"/>
    </xf>
    <xf numFmtId="165" fontId="0" fillId="0" borderId="2" xfId="0" applyNumberFormat="1" applyBorder="1" applyAlignment="1">
      <alignment vertical="center"/>
    </xf>
    <xf numFmtId="165" fontId="0" fillId="0" borderId="8" xfId="0" applyNumberFormat="1" applyBorder="1" applyAlignment="1">
      <alignment vertical="center"/>
    </xf>
    <xf numFmtId="165" fontId="0" fillId="0" borderId="10" xfId="0" applyNumberFormat="1" applyBorder="1" applyAlignment="1">
      <alignment vertical="center"/>
    </xf>
    <xf numFmtId="165" fontId="0" fillId="0" borderId="11" xfId="0" applyNumberFormat="1" applyBorder="1" applyAlignment="1">
      <alignment vertical="center"/>
    </xf>
    <xf numFmtId="164" fontId="0" fillId="0" borderId="14" xfId="0" applyNumberFormat="1" applyFill="1" applyBorder="1"/>
    <xf numFmtId="165" fontId="0" fillId="0" borderId="8" xfId="0" applyNumberFormat="1" applyBorder="1"/>
    <xf numFmtId="165" fontId="0" fillId="0" borderId="15" xfId="0" applyNumberFormat="1" applyBorder="1"/>
    <xf numFmtId="165" fontId="0" fillId="0" borderId="16" xfId="0" applyNumberFormat="1" applyBorder="1"/>
    <xf numFmtId="0" fontId="0" fillId="0" borderId="17" xfId="0" applyBorder="1" applyAlignment="1">
      <alignment horizontal="center" vertical="center"/>
    </xf>
    <xf numFmtId="0" fontId="0" fillId="0" borderId="18" xfId="0" applyBorder="1"/>
    <xf numFmtId="0" fontId="0" fillId="0" borderId="19" xfId="0" applyBorder="1"/>
    <xf numFmtId="165" fontId="0" fillId="0" borderId="20" xfId="0" applyNumberFormat="1" applyBorder="1"/>
    <xf numFmtId="165" fontId="0" fillId="0" borderId="19" xfId="0" applyNumberFormat="1" applyBorder="1"/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22" xfId="0" applyBorder="1" applyAlignment="1">
      <alignment horizontal="center" vertical="center"/>
    </xf>
    <xf numFmtId="165" fontId="0" fillId="0" borderId="23" xfId="0" applyNumberFormat="1" applyBorder="1"/>
    <xf numFmtId="165" fontId="0" fillId="0" borderId="24" xfId="0" applyNumberFormat="1" applyBorder="1"/>
    <xf numFmtId="165" fontId="0" fillId="0" borderId="25" xfId="0" applyNumberFormat="1" applyBorder="1"/>
    <xf numFmtId="165" fontId="0" fillId="0" borderId="11" xfId="0" applyNumberFormat="1" applyBorder="1"/>
    <xf numFmtId="165" fontId="0" fillId="0" borderId="6" xfId="0" applyNumberFormat="1" applyBorder="1"/>
    <xf numFmtId="0" fontId="0" fillId="3" borderId="4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164" fontId="0" fillId="0" borderId="12" xfId="0" applyNumberFormat="1" applyBorder="1" applyAlignment="1">
      <alignment horizontal="center"/>
    </xf>
    <xf numFmtId="164" fontId="0" fillId="0" borderId="13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449580</xdr:colOff>
      <xdr:row>1</xdr:row>
      <xdr:rowOff>121920</xdr:rowOff>
    </xdr:from>
    <xdr:to>
      <xdr:col>9</xdr:col>
      <xdr:colOff>495300</xdr:colOff>
      <xdr:row>20</xdr:row>
      <xdr:rowOff>137160</xdr:rowOff>
    </xdr:to>
    <xdr:sp macro="" textlink="">
      <xdr:nvSpPr>
        <xdr:cNvPr id="2" name="ZoneTexte 1"/>
        <xdr:cNvSpPr txBox="1"/>
      </xdr:nvSpPr>
      <xdr:spPr>
        <a:xfrm>
          <a:off x="3779520" y="304800"/>
          <a:ext cx="4008120" cy="351282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 b="1">
              <a:latin typeface="+mn-lt"/>
              <a:cs typeface="Times New Roman" panose="02020603050405020304" pitchFamily="18" charset="0"/>
            </a:rPr>
            <a:t>Ce que ça fait :</a:t>
          </a:r>
        </a:p>
        <a:p>
          <a:r>
            <a:rPr lang="fr-CA" sz="1100">
              <a:latin typeface="+mn-lt"/>
              <a:cs typeface="Times New Roman" panose="02020603050405020304" pitchFamily="18" charset="0"/>
            </a:rPr>
            <a:t>1) Les feuilles Comptes Janvier</a:t>
          </a:r>
          <a:r>
            <a:rPr lang="fr-CA" sz="1100" baseline="0">
              <a:latin typeface="+mn-lt"/>
              <a:cs typeface="Times New Roman" panose="02020603050405020304" pitchFamily="18" charset="0"/>
            </a:rPr>
            <a:t> et Février sont des listes de toutes les transactions pour le mois </a:t>
          </a:r>
          <a:r>
            <a:rPr lang="fr-CA" sz="1100" i="1" baseline="0">
              <a:latin typeface="+mn-lt"/>
              <a:cs typeface="Times New Roman" panose="02020603050405020304" pitchFamily="18" charset="0"/>
            </a:rPr>
            <a:t>X</a:t>
          </a:r>
          <a:r>
            <a:rPr lang="fr-CA" sz="1100" baseline="0">
              <a:latin typeface="+mn-lt"/>
              <a:cs typeface="Times New Roman" panose="02020603050405020304" pitchFamily="18" charset="0"/>
            </a:rPr>
            <a:t>.</a:t>
          </a:r>
        </a:p>
        <a:p>
          <a:endParaRPr lang="fr-CA" sz="1100" baseline="0">
            <a:latin typeface="+mn-lt"/>
            <a:cs typeface="Times New Roman" panose="02020603050405020304" pitchFamily="18" charset="0"/>
          </a:endParaRPr>
        </a:p>
        <a:p>
          <a:r>
            <a:rPr lang="fr-CA" sz="1100">
              <a:latin typeface="+mn-lt"/>
              <a:cs typeface="Times New Roman" panose="02020603050405020304" pitchFamily="18" charset="0"/>
            </a:rPr>
            <a:t>La feuille Budget recueille</a:t>
          </a:r>
          <a:r>
            <a:rPr lang="fr-CA" sz="1100" baseline="0">
              <a:latin typeface="+mn-lt"/>
              <a:cs typeface="Times New Roman" panose="02020603050405020304" pitchFamily="18" charset="0"/>
            </a:rPr>
            <a:t> la sommes des transactions d'un mois provenant de Comptes </a:t>
          </a:r>
          <a:r>
            <a:rPr lang="fr-CA" sz="1100" i="1" baseline="0">
              <a:latin typeface="+mn-lt"/>
              <a:cs typeface="Times New Roman" panose="02020603050405020304" pitchFamily="18" charset="0"/>
            </a:rPr>
            <a:t>X</a:t>
          </a:r>
          <a:r>
            <a:rPr lang="fr-CA" sz="1100" baseline="0">
              <a:latin typeface="+mn-lt"/>
              <a:cs typeface="Times New Roman" panose="02020603050405020304" pitchFamily="18" charset="0"/>
            </a:rPr>
            <a:t> sous les catégories données.</a:t>
          </a:r>
        </a:p>
        <a:p>
          <a:r>
            <a:rPr lang="fr-CA" sz="1100" baseline="0">
              <a:latin typeface="+mn-lt"/>
              <a:cs typeface="Times New Roman" panose="02020603050405020304" pitchFamily="18" charset="0"/>
            </a:rPr>
            <a:t>La formule utilisée est : </a:t>
          </a:r>
          <a:r>
            <a:rPr lang="fr-CA" sz="1100">
              <a:latin typeface="+mn-lt"/>
              <a:cs typeface="Times New Roman" panose="02020603050405020304" pitchFamily="18" charset="0"/>
            </a:rPr>
            <a:t> </a:t>
          </a:r>
        </a:p>
        <a:p>
          <a:r>
            <a:rPr lang="fr-CA" sz="1100">
              <a:latin typeface="+mn-lt"/>
              <a:cs typeface="Times New Roman" panose="02020603050405020304" pitchFamily="18" charset="0"/>
            </a:rPr>
            <a:t>=SOMME.SI.ENS('Comptes Janvier'!E2:E11;'Comptes Janvier'!B2:B11;"&lt;=15";'Comptes Janvier'!C2:C11;"Hypothèque").</a:t>
          </a:r>
        </a:p>
        <a:p>
          <a:endParaRPr lang="fr-CA" sz="1100"/>
        </a:p>
        <a:p>
          <a:r>
            <a:rPr lang="fr-CA" sz="1100" b="1"/>
            <a:t>Ce que je cherche à faire :</a:t>
          </a:r>
        </a:p>
        <a:p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Que la feuille Budget recueille</a:t>
          </a:r>
          <a:r>
            <a:rPr lang="fr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la sommes des transactions d'un mois provenant de Comptes </a:t>
          </a:r>
          <a:r>
            <a:rPr lang="fr-CA" sz="1100" i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X</a:t>
          </a:r>
          <a:r>
            <a:rPr lang="fr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sous les catégories données, mais si je change le mois dans le cellule B3, les sommes changeront pour afficher celles du mois sélectionné.</a:t>
          </a:r>
        </a:p>
        <a:p>
          <a:r>
            <a:rPr lang="fr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Exemple : Les sommes de janvier s'affichent quand en B3 janvier est sélectionné ainsi de suite.</a:t>
          </a:r>
        </a:p>
        <a:p>
          <a:endParaRPr lang="fr-CA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Merci pour votre aide précieuse.</a:t>
          </a:r>
        </a:p>
        <a:p>
          <a:r>
            <a:rPr lang="fr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Camaalot</a:t>
          </a:r>
          <a:endParaRPr lang="fr-CA">
            <a:effectLst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26"/>
  <sheetViews>
    <sheetView tabSelected="1" workbookViewId="0">
      <selection activeCell="B3" sqref="B3"/>
    </sheetView>
  </sheetViews>
  <sheetFormatPr defaultColWidth="11.42578125" defaultRowHeight="15" x14ac:dyDescent="0.25"/>
  <cols>
    <col min="2" max="2" width="13.85546875" customWidth="1"/>
    <col min="11" max="11" width="19.7109375" customWidth="1"/>
  </cols>
  <sheetData>
    <row r="2" spans="2:13" ht="15.75" thickBot="1" x14ac:dyDescent="0.3"/>
    <row r="3" spans="2:13" ht="15.75" thickBot="1" x14ac:dyDescent="0.3">
      <c r="B3" s="31" t="s">
        <v>5</v>
      </c>
    </row>
    <row r="4" spans="2:13" x14ac:dyDescent="0.25">
      <c r="B4" s="38"/>
      <c r="C4" s="5" t="s">
        <v>1</v>
      </c>
      <c r="D4" s="6" t="s">
        <v>2</v>
      </c>
      <c r="K4" t="s">
        <v>3</v>
      </c>
      <c r="L4">
        <f ca="1">MONTH(NOW())</f>
        <v>4</v>
      </c>
      <c r="M4" t="str">
        <f ca="1">VLOOKUP(L4,listeMois_1,2,FALSE)</f>
        <v>Avril</v>
      </c>
    </row>
    <row r="5" spans="2:13" x14ac:dyDescent="0.25">
      <c r="B5" s="7" t="s">
        <v>33</v>
      </c>
      <c r="C5" s="14">
        <f ca="1">SUMIFS(INDIRECT("'Comptes " &amp; $B$3 &amp; "'!$E$2:$E$11"),INDIRECT("'Comptes " &amp; $B$3 &amp; "'!$B$2:$B$11"),"&lt;=15",INDIRECT("'Comptes " &amp; $B$3 &amp; "'!$C$2:$C$11"),$B5)</f>
        <v>1500</v>
      </c>
      <c r="D5" s="14">
        <f ca="1">SUMIFS(INDIRECT("'Comptes " &amp; $B$3 &amp; "'!$E$2:$E$11"),INDIRECT("'Comptes " &amp; $B$3 &amp; "'!$B$2:$B$11"),"&gt;15",INDIRECT("'Comptes " &amp; $B$3 &amp; "'!$C$2:$C$11"),$B5)</f>
        <v>0</v>
      </c>
      <c r="K5" t="s">
        <v>4</v>
      </c>
      <c r="L5">
        <f ca="1">L4-1</f>
        <v>3</v>
      </c>
      <c r="M5" t="str">
        <f ca="1">VLOOKUP(L5,listeMois_1,2,FALSE)</f>
        <v>Mars</v>
      </c>
    </row>
    <row r="6" spans="2:13" x14ac:dyDescent="0.25">
      <c r="B6" s="7" t="s">
        <v>32</v>
      </c>
      <c r="C6" s="14">
        <f ca="1">SUMIFS(INDIRECT("'Comptes " &amp; $B$3 &amp; "'!$F$2:$F$11"),INDIRECT("'Comptes " &amp; $B$3 &amp; "'!$B$2:$B$11"),"&lt;=15",INDIRECT("'Comptes " &amp; $B$3 &amp; "'!$C$2:$C$11"),$B6)</f>
        <v>50</v>
      </c>
      <c r="D6" s="14">
        <f ca="1">SUMIFS(INDIRECT("'Comptes " &amp; $B$3 &amp; "'!$F$2:$F$11"),INDIRECT("'Comptes " &amp; $B$3 &amp; "'!$B$2:$B$11"),"&gt;15",INDIRECT("'Comptes " &amp; $B$3 &amp; "'!$C$2:$C$11"),$B6)</f>
        <v>0</v>
      </c>
      <c r="K6" s="2" t="str">
        <f ca="1">"Année à ce jour : "&amp;+M4</f>
        <v>Année à ce jour : Avril</v>
      </c>
      <c r="L6" s="2" t="str">
        <f ca="1">K6</f>
        <v>Année à ce jour : Avril</v>
      </c>
    </row>
    <row r="7" spans="2:13" x14ac:dyDescent="0.25">
      <c r="B7" s="7" t="s">
        <v>0</v>
      </c>
      <c r="C7" s="14">
        <f ca="1">SUMIFS(INDIRECT("'Comptes " &amp; $B$3 &amp; "'!$F$2:$F$11"),INDIRECT("'Comptes " &amp; $B$3 &amp; "'!$B$2:$B$11"),"&lt;=15",INDIRECT("'Comptes " &amp; $B$3 &amp; "'!$C$2:$C$11"),$B7)</f>
        <v>900</v>
      </c>
      <c r="D7" s="14">
        <f ca="1">SUMIFS(INDIRECT("'Comptes " &amp; $B$3 &amp; "'!$F$2:$F$11"),INDIRECT("'Comptes " &amp; $B$3 &amp; "'!$B$2:$B$11"),"&gt;15",INDIRECT("'Comptes " &amp; $B$3 &amp; "'!$C$2:$C$11"),$B7)</f>
        <v>920</v>
      </c>
    </row>
    <row r="8" spans="2:13" x14ac:dyDescent="0.25">
      <c r="B8" s="7"/>
      <c r="C8" s="14"/>
      <c r="D8" s="15"/>
      <c r="K8" s="39" t="s">
        <v>28</v>
      </c>
      <c r="L8" s="39"/>
      <c r="M8" s="39"/>
    </row>
    <row r="9" spans="2:13" x14ac:dyDescent="0.25">
      <c r="B9" s="7"/>
      <c r="C9" s="14"/>
      <c r="D9" s="15"/>
      <c r="K9">
        <v>1</v>
      </c>
      <c r="L9" t="s">
        <v>5</v>
      </c>
      <c r="M9" t="s">
        <v>27</v>
      </c>
    </row>
    <row r="10" spans="2:13" x14ac:dyDescent="0.25">
      <c r="B10" s="7"/>
      <c r="C10" s="14"/>
      <c r="D10" s="15"/>
      <c r="K10">
        <v>2</v>
      </c>
      <c r="L10" t="s">
        <v>6</v>
      </c>
      <c r="M10" t="s">
        <v>17</v>
      </c>
    </row>
    <row r="11" spans="2:13" x14ac:dyDescent="0.25">
      <c r="B11" s="7"/>
      <c r="C11" s="14"/>
      <c r="D11" s="15"/>
      <c r="K11">
        <v>3</v>
      </c>
      <c r="L11" t="s">
        <v>7</v>
      </c>
      <c r="M11" t="s">
        <v>18</v>
      </c>
    </row>
    <row r="12" spans="2:13" x14ac:dyDescent="0.25">
      <c r="B12" s="7"/>
      <c r="C12" s="14"/>
      <c r="D12" s="15"/>
      <c r="K12">
        <v>4</v>
      </c>
      <c r="L12" t="s">
        <v>8</v>
      </c>
      <c r="M12" t="s">
        <v>19</v>
      </c>
    </row>
    <row r="13" spans="2:13" x14ac:dyDescent="0.25">
      <c r="B13" s="7"/>
      <c r="C13" s="14"/>
      <c r="D13" s="15"/>
      <c r="K13">
        <v>5</v>
      </c>
      <c r="L13" t="s">
        <v>9</v>
      </c>
      <c r="M13" t="s">
        <v>20</v>
      </c>
    </row>
    <row r="14" spans="2:13" ht="15.75" thickBot="1" x14ac:dyDescent="0.3">
      <c r="B14" s="8"/>
      <c r="C14" s="16"/>
      <c r="D14" s="17"/>
      <c r="K14">
        <v>6</v>
      </c>
      <c r="L14" t="s">
        <v>10</v>
      </c>
      <c r="M14" t="s">
        <v>21</v>
      </c>
    </row>
    <row r="15" spans="2:13" x14ac:dyDescent="0.25">
      <c r="K15">
        <v>7</v>
      </c>
      <c r="L15" t="s">
        <v>11</v>
      </c>
      <c r="M15" t="s">
        <v>29</v>
      </c>
    </row>
    <row r="16" spans="2:13" x14ac:dyDescent="0.25">
      <c r="K16">
        <v>8</v>
      </c>
      <c r="L16" t="s">
        <v>12</v>
      </c>
      <c r="M16" t="s">
        <v>22</v>
      </c>
    </row>
    <row r="17" spans="11:13" x14ac:dyDescent="0.25">
      <c r="K17">
        <v>9</v>
      </c>
      <c r="L17" t="s">
        <v>13</v>
      </c>
      <c r="M17" t="s">
        <v>23</v>
      </c>
    </row>
    <row r="18" spans="11:13" x14ac:dyDescent="0.25">
      <c r="K18">
        <v>10</v>
      </c>
      <c r="L18" t="s">
        <v>14</v>
      </c>
      <c r="M18" t="s">
        <v>24</v>
      </c>
    </row>
    <row r="19" spans="11:13" x14ac:dyDescent="0.25">
      <c r="K19">
        <v>11</v>
      </c>
      <c r="L19" t="s">
        <v>15</v>
      </c>
      <c r="M19" t="s">
        <v>25</v>
      </c>
    </row>
    <row r="20" spans="11:13" x14ac:dyDescent="0.25">
      <c r="K20">
        <v>12</v>
      </c>
      <c r="L20" t="s">
        <v>16</v>
      </c>
      <c r="M20" t="s">
        <v>26</v>
      </c>
    </row>
    <row r="22" spans="11:13" x14ac:dyDescent="0.25">
      <c r="K22" s="39"/>
      <c r="L22" s="39"/>
      <c r="M22" s="39"/>
    </row>
    <row r="23" spans="11:13" x14ac:dyDescent="0.25">
      <c r="K23" s="1"/>
      <c r="L23" s="2"/>
    </row>
    <row r="24" spans="11:13" x14ac:dyDescent="0.25">
      <c r="K24" s="2"/>
      <c r="L24" s="2"/>
    </row>
    <row r="25" spans="11:13" x14ac:dyDescent="0.25">
      <c r="K25" s="2"/>
      <c r="L25" s="2"/>
    </row>
    <row r="26" spans="11:13" x14ac:dyDescent="0.25">
      <c r="K26" s="2"/>
      <c r="L26" s="2"/>
    </row>
  </sheetData>
  <mergeCells count="2">
    <mergeCell ref="K8:M8"/>
    <mergeCell ref="K22:M22"/>
  </mergeCells>
  <dataValidations count="1">
    <dataValidation type="list" allowBlank="1" showInputMessage="1" showErrorMessage="1" sqref="B3">
      <formula1>$L$9:$L$20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14"/>
  <sheetViews>
    <sheetView workbookViewId="0">
      <selection activeCell="F7" sqref="F7"/>
    </sheetView>
  </sheetViews>
  <sheetFormatPr defaultColWidth="11.42578125" defaultRowHeight="15" x14ac:dyDescent="0.25"/>
  <cols>
    <col min="2" max="2" width="7.28515625" customWidth="1"/>
    <col min="3" max="3" width="14.5703125" customWidth="1"/>
    <col min="4" max="4" width="23.42578125" customWidth="1"/>
  </cols>
  <sheetData>
    <row r="2" spans="2:7" ht="15.75" thickBot="1" x14ac:dyDescent="0.3"/>
    <row r="3" spans="2:7" ht="15.75" thickBot="1" x14ac:dyDescent="0.3">
      <c r="B3" s="27" t="s">
        <v>34</v>
      </c>
      <c r="C3" s="28" t="s">
        <v>35</v>
      </c>
      <c r="D3" s="29" t="s">
        <v>36</v>
      </c>
      <c r="E3" s="30" t="s">
        <v>37</v>
      </c>
      <c r="F3" s="29" t="s">
        <v>38</v>
      </c>
      <c r="G3" s="32" t="s">
        <v>39</v>
      </c>
    </row>
    <row r="4" spans="2:7" x14ac:dyDescent="0.25">
      <c r="B4" s="22">
        <v>31</v>
      </c>
      <c r="C4" s="23"/>
      <c r="D4" s="24" t="s">
        <v>40</v>
      </c>
      <c r="E4" s="25"/>
      <c r="F4" s="26"/>
      <c r="G4" s="33">
        <v>1000</v>
      </c>
    </row>
    <row r="5" spans="2:7" x14ac:dyDescent="0.25">
      <c r="B5" s="11">
        <v>1</v>
      </c>
      <c r="C5" s="4" t="s">
        <v>31</v>
      </c>
      <c r="D5" s="12"/>
      <c r="E5" s="20">
        <v>10</v>
      </c>
      <c r="F5" s="19"/>
      <c r="G5" s="34">
        <f>IF(AND(E5="",F5=""),"",$G$4-SUM($E$5:E5)+SUM($F$5:F5))</f>
        <v>990</v>
      </c>
    </row>
    <row r="6" spans="2:7" x14ac:dyDescent="0.25">
      <c r="B6" s="11">
        <v>2</v>
      </c>
      <c r="C6" s="4" t="s">
        <v>0</v>
      </c>
      <c r="D6" s="12" t="s">
        <v>41</v>
      </c>
      <c r="E6" s="20"/>
      <c r="F6" s="19">
        <v>900</v>
      </c>
      <c r="G6" s="34">
        <f>IF(AND(E6="",F6=""),"",$G$4-SUM($E$5:E6)+SUM($F$5:F6))</f>
        <v>1890</v>
      </c>
    </row>
    <row r="7" spans="2:7" x14ac:dyDescent="0.25">
      <c r="B7" s="11">
        <v>5</v>
      </c>
      <c r="C7" s="4" t="s">
        <v>32</v>
      </c>
      <c r="D7" s="12" t="s">
        <v>42</v>
      </c>
      <c r="E7" s="20"/>
      <c r="F7" s="19">
        <v>50</v>
      </c>
      <c r="G7" s="34">
        <f>IF(AND(E7="",F7=""),"",$G$4-SUM($E$5:E7)+SUM($F$5:F7))</f>
        <v>1940</v>
      </c>
    </row>
    <row r="8" spans="2:7" x14ac:dyDescent="0.25">
      <c r="B8" s="11">
        <v>10</v>
      </c>
      <c r="C8" s="4" t="s">
        <v>33</v>
      </c>
      <c r="D8" s="12" t="s">
        <v>43</v>
      </c>
      <c r="E8" s="20">
        <v>1500</v>
      </c>
      <c r="F8" s="19"/>
      <c r="G8" s="34">
        <f>IF(AND(E8="",F8=""),"",$G$4-SUM($E$5:E8)+SUM($F$5:F8))</f>
        <v>440</v>
      </c>
    </row>
    <row r="9" spans="2:7" x14ac:dyDescent="0.25">
      <c r="B9" s="11">
        <v>16</v>
      </c>
      <c r="C9" s="4" t="s">
        <v>0</v>
      </c>
      <c r="D9" s="12" t="s">
        <v>44</v>
      </c>
      <c r="E9" s="20"/>
      <c r="F9" s="19">
        <v>900</v>
      </c>
      <c r="G9" s="34">
        <f>IF(AND(E9="",F9=""),"",$G$4-SUM($E$5:E9)+SUM($F$5:F9))</f>
        <v>1340</v>
      </c>
    </row>
    <row r="10" spans="2:7" x14ac:dyDescent="0.25">
      <c r="B10" s="11">
        <v>16</v>
      </c>
      <c r="C10" s="4" t="s">
        <v>0</v>
      </c>
      <c r="D10" s="12" t="s">
        <v>45</v>
      </c>
      <c r="E10" s="20"/>
      <c r="F10" s="19">
        <v>20</v>
      </c>
      <c r="G10" s="34">
        <f>IF(AND(E10="",F10=""),"",$G$4-SUM($E$5:E10)+SUM($F$5:F10))</f>
        <v>1360</v>
      </c>
    </row>
    <row r="11" spans="2:7" x14ac:dyDescent="0.25">
      <c r="B11" s="11"/>
      <c r="C11" s="4"/>
      <c r="D11" s="12"/>
      <c r="E11" s="20"/>
      <c r="F11" s="19"/>
      <c r="G11" s="34" t="str">
        <f>IF(AND(E11="",F11=""),"",$G$4-SUM($E$5:E11)+SUM($F$5:F11))</f>
        <v/>
      </c>
    </row>
    <row r="12" spans="2:7" x14ac:dyDescent="0.25">
      <c r="B12" s="11"/>
      <c r="C12" s="4"/>
      <c r="D12" s="12"/>
      <c r="E12" s="20"/>
      <c r="F12" s="19"/>
      <c r="G12" s="34" t="str">
        <f>IF(AND(E12="",F12=""),"",$G$4-SUM($E$5:E12)+SUM($F$5:F12))</f>
        <v/>
      </c>
    </row>
    <row r="13" spans="2:7" ht="15.75" thickBot="1" x14ac:dyDescent="0.3">
      <c r="B13" s="13"/>
      <c r="C13" s="9"/>
      <c r="D13" s="10"/>
      <c r="E13" s="21"/>
      <c r="F13" s="36"/>
      <c r="G13" s="35"/>
    </row>
    <row r="14" spans="2:7" ht="15.75" thickBot="1" x14ac:dyDescent="0.3">
      <c r="E14" s="40" t="s">
        <v>47</v>
      </c>
      <c r="F14" s="41"/>
      <c r="G14" s="18">
        <f>IFERROR(LOOKUP(9^9,G5:G13),"")</f>
        <v>1360</v>
      </c>
    </row>
  </sheetData>
  <mergeCells count="1">
    <mergeCell ref="E14:F14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Catégories!$A$1:$A$5</xm:f>
          </x14:formula1>
          <xm:sqref>C5:C17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14"/>
  <sheetViews>
    <sheetView workbookViewId="0">
      <selection activeCell="C9" sqref="C9"/>
    </sheetView>
  </sheetViews>
  <sheetFormatPr defaultColWidth="11.42578125" defaultRowHeight="15" x14ac:dyDescent="0.25"/>
  <cols>
    <col min="2" max="2" width="7.28515625" customWidth="1"/>
    <col min="3" max="3" width="14.5703125" customWidth="1"/>
    <col min="4" max="4" width="23.42578125" customWidth="1"/>
  </cols>
  <sheetData>
    <row r="2" spans="2:7" ht="15.75" thickBot="1" x14ac:dyDescent="0.3"/>
    <row r="3" spans="2:7" ht="15.75" thickBot="1" x14ac:dyDescent="0.3">
      <c r="B3" s="27" t="s">
        <v>34</v>
      </c>
      <c r="C3" s="28" t="s">
        <v>35</v>
      </c>
      <c r="D3" s="29" t="s">
        <v>36</v>
      </c>
      <c r="E3" s="30" t="s">
        <v>37</v>
      </c>
      <c r="F3" s="28" t="s">
        <v>38</v>
      </c>
      <c r="G3" s="29" t="s">
        <v>39</v>
      </c>
    </row>
    <row r="4" spans="2:7" x14ac:dyDescent="0.25">
      <c r="B4" s="22">
        <v>31</v>
      </c>
      <c r="C4" s="23"/>
      <c r="D4" s="24" t="s">
        <v>40</v>
      </c>
      <c r="E4" s="25"/>
      <c r="F4" s="37"/>
      <c r="G4" s="33">
        <f>SUM('Comptes Janvier'!G14)</f>
        <v>1360</v>
      </c>
    </row>
    <row r="5" spans="2:7" x14ac:dyDescent="0.25">
      <c r="B5" s="11">
        <v>2</v>
      </c>
      <c r="C5" s="4" t="s">
        <v>31</v>
      </c>
      <c r="D5" s="12"/>
      <c r="E5" s="20">
        <v>50</v>
      </c>
      <c r="F5" s="19"/>
      <c r="G5" s="34">
        <f>IF(AND(E5="",F5=""),"",$G$4-SUM($E$5:E5)+SUM($F$5:F5))</f>
        <v>1310</v>
      </c>
    </row>
    <row r="6" spans="2:7" x14ac:dyDescent="0.25">
      <c r="B6" s="11">
        <v>2</v>
      </c>
      <c r="C6" s="4" t="s">
        <v>0</v>
      </c>
      <c r="D6" s="12" t="s">
        <v>41</v>
      </c>
      <c r="E6" s="20"/>
      <c r="F6" s="19">
        <v>925</v>
      </c>
      <c r="G6" s="34">
        <f>IF(AND(E6="",F6=""),"",$G$4-SUM($E$5:E6)+SUM($F$5:F6))</f>
        <v>2235</v>
      </c>
    </row>
    <row r="7" spans="2:7" x14ac:dyDescent="0.25">
      <c r="B7" s="11">
        <v>5</v>
      </c>
      <c r="C7" s="4" t="s">
        <v>32</v>
      </c>
      <c r="D7" s="12" t="s">
        <v>42</v>
      </c>
      <c r="E7" s="20"/>
      <c r="F7" s="19">
        <v>0</v>
      </c>
      <c r="G7" s="34">
        <f>IF(AND(E7="",F7=""),"",$G$4-SUM($E$5:E7)+SUM($F$5:F7))</f>
        <v>2235</v>
      </c>
    </row>
    <row r="8" spans="2:7" x14ac:dyDescent="0.25">
      <c r="B8" s="11">
        <v>10</v>
      </c>
      <c r="C8" s="4" t="s">
        <v>33</v>
      </c>
      <c r="D8" s="12" t="s">
        <v>43</v>
      </c>
      <c r="E8" s="20">
        <v>1500</v>
      </c>
      <c r="F8" s="19"/>
      <c r="G8" s="34">
        <f>IF(AND(E8="",F8=""),"",$G$4-SUM($E$5:E8)+SUM($F$5:F8))</f>
        <v>735</v>
      </c>
    </row>
    <row r="9" spans="2:7" x14ac:dyDescent="0.25">
      <c r="B9" s="11">
        <v>17</v>
      </c>
      <c r="C9" s="4" t="s">
        <v>0</v>
      </c>
      <c r="D9" s="12" t="s">
        <v>44</v>
      </c>
      <c r="E9" s="20"/>
      <c r="F9" s="19">
        <v>890</v>
      </c>
      <c r="G9" s="34">
        <f>IF(AND(E9="",F9=""),"",$G$4-SUM($E$5:E9)+SUM($F$5:F9))</f>
        <v>1625</v>
      </c>
    </row>
    <row r="10" spans="2:7" x14ac:dyDescent="0.25">
      <c r="B10" s="11">
        <v>16</v>
      </c>
      <c r="C10" s="4" t="s">
        <v>0</v>
      </c>
      <c r="D10" s="12" t="s">
        <v>46</v>
      </c>
      <c r="E10" s="20"/>
      <c r="F10" s="19">
        <v>30</v>
      </c>
      <c r="G10" s="34">
        <f>IF(AND(E10="",F10=""),"",$G$4-SUM($E$5:E10)+SUM($F$5:F10))</f>
        <v>1655</v>
      </c>
    </row>
    <row r="11" spans="2:7" x14ac:dyDescent="0.25">
      <c r="B11" s="11"/>
      <c r="C11" s="4"/>
      <c r="D11" s="12"/>
      <c r="E11" s="20"/>
      <c r="F11" s="19"/>
      <c r="G11" s="34" t="str">
        <f>IF(AND(E11="",F11=""),"",$G$4-SUM($E$5:E11)+SUM($F$5:F11))</f>
        <v/>
      </c>
    </row>
    <row r="12" spans="2:7" x14ac:dyDescent="0.25">
      <c r="B12" s="11"/>
      <c r="C12" s="4"/>
      <c r="D12" s="12"/>
      <c r="E12" s="20"/>
      <c r="F12" s="19"/>
      <c r="G12" s="34" t="str">
        <f>IF(AND(E12="",F12=""),"",$G$4-SUM($E$5:E12)+SUM($F$5:F12))</f>
        <v/>
      </c>
    </row>
    <row r="13" spans="2:7" ht="15.75" thickBot="1" x14ac:dyDescent="0.3">
      <c r="B13" s="13"/>
      <c r="C13" s="9"/>
      <c r="D13" s="10"/>
      <c r="E13" s="21"/>
      <c r="F13" s="36"/>
      <c r="G13" s="35"/>
    </row>
    <row r="14" spans="2:7" ht="15.75" thickBot="1" x14ac:dyDescent="0.3">
      <c r="E14" s="40" t="s">
        <v>47</v>
      </c>
      <c r="F14" s="41"/>
      <c r="G14" s="18">
        <f>IFERROR(LOOKUP(9^9,G5:G13),"")</f>
        <v>1655</v>
      </c>
    </row>
  </sheetData>
  <mergeCells count="1">
    <mergeCell ref="E14:F14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Catégories!$A$1:$A$5</xm:f>
          </x14:formula1>
          <xm:sqref>C5:C17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>
      <selection activeCell="D12" sqref="D12"/>
    </sheetView>
  </sheetViews>
  <sheetFormatPr defaultColWidth="11.42578125" defaultRowHeight="15" x14ac:dyDescent="0.25"/>
  <sheetData>
    <row r="1" spans="1:1" x14ac:dyDescent="0.25">
      <c r="A1" t="s">
        <v>30</v>
      </c>
    </row>
    <row r="2" spans="1:1" x14ac:dyDescent="0.25">
      <c r="A2" s="3" t="s">
        <v>31</v>
      </c>
    </row>
    <row r="3" spans="1:1" x14ac:dyDescent="0.25">
      <c r="A3" s="3" t="s">
        <v>32</v>
      </c>
    </row>
    <row r="4" spans="1:1" x14ac:dyDescent="0.25">
      <c r="A4" s="3" t="s">
        <v>33</v>
      </c>
    </row>
    <row r="5" spans="1:1" x14ac:dyDescent="0.25">
      <c r="A5" s="3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Budget</vt:lpstr>
      <vt:lpstr>Comptes Janvier</vt:lpstr>
      <vt:lpstr>Comptes Février</vt:lpstr>
      <vt:lpstr>Catégories</vt:lpstr>
      <vt:lpstr>listeMois_1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h2so4</cp:lastModifiedBy>
  <dcterms:created xsi:type="dcterms:W3CDTF">2018-04-11T14:40:32Z</dcterms:created>
  <dcterms:modified xsi:type="dcterms:W3CDTF">2018-04-14T08:58:34Z</dcterms:modified>
</cp:coreProperties>
</file>