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12915" windowHeight="11310" activeTab="1"/>
  </bookViews>
  <sheets>
    <sheet name="COMMUNE" sheetId="1" r:id="rId1"/>
    <sheet name="CALCUL" sheetId="2" r:id="rId2"/>
  </sheets>
  <definedNames>
    <definedName name="_xlnm._FilterDatabase" localSheetId="0" hidden="1">COMMUNE!$A$1:$H$36530</definedName>
    <definedName name="_xlnm.Database">COMMUNE!$A$1:$G$5192</definedName>
    <definedName name="TOUT">COMMUNE!$A$1:$G$5192</definedName>
  </definedNames>
  <calcPr calcId="125725"/>
</workbook>
</file>

<file path=xl/calcChain.xml><?xml version="1.0" encoding="utf-8"?>
<calcChain xmlns="http://schemas.openxmlformats.org/spreadsheetml/2006/main">
  <c r="A113" i="2"/>
  <c r="B112"/>
  <c r="B110"/>
  <c r="B104"/>
  <c r="H21" a="1"/>
  <c r="H21" s="1"/>
  <c r="G21" s="1"/>
  <c r="A116" s="1"/>
  <c r="H20" a="1"/>
  <c r="H20" s="1"/>
  <c r="G20" s="1"/>
  <c r="A115" s="1"/>
  <c r="H19" a="1"/>
  <c r="H19" s="1"/>
  <c r="G19" s="1"/>
  <c r="A114" s="1"/>
  <c r="H18" a="1"/>
  <c r="H18" s="1"/>
  <c r="G18" s="1"/>
  <c r="H17" a="1"/>
  <c r="H17" s="1"/>
  <c r="G17" s="1"/>
  <c r="A112" s="1"/>
  <c r="E21"/>
  <c r="A111" s="1"/>
  <c r="E17"/>
  <c r="A107" s="1"/>
  <c r="F18" a="1"/>
  <c r="F18" s="1"/>
  <c r="B108" s="1"/>
  <c r="F19" a="1"/>
  <c r="F19" s="1"/>
  <c r="B109" s="1"/>
  <c r="F20" a="1"/>
  <c r="F20" s="1"/>
  <c r="E20" s="1"/>
  <c r="A110" s="1"/>
  <c r="F21" a="1"/>
  <c r="F21" s="1"/>
  <c r="B111" s="1"/>
  <c r="F17" a="1"/>
  <c r="F17" s="1"/>
  <c r="B107" s="1"/>
  <c r="C19"/>
  <c r="A104" s="1"/>
  <c r="C20"/>
  <c r="A105" s="1"/>
  <c r="C21"/>
  <c r="A106" s="1"/>
  <c r="D18" a="1"/>
  <c r="D18" s="1"/>
  <c r="B103" s="1"/>
  <c r="D19" a="1"/>
  <c r="D19" s="1"/>
  <c r="D20" a="1"/>
  <c r="D20" s="1"/>
  <c r="B105" s="1"/>
  <c r="D21" a="1"/>
  <c r="D21" s="1"/>
  <c r="B106" s="1"/>
  <c r="D17" a="1"/>
  <c r="D17" s="1"/>
  <c r="B102" s="1"/>
  <c r="J20" l="1"/>
  <c r="I20" s="1"/>
  <c r="J19"/>
  <c r="I19" s="1"/>
  <c r="B113"/>
  <c r="B116"/>
  <c r="C17"/>
  <c r="A102" s="1"/>
  <c r="E18"/>
  <c r="A108" s="1"/>
  <c r="B114"/>
  <c r="J21" s="1"/>
  <c r="I21" s="1"/>
  <c r="E19"/>
  <c r="A109" s="1"/>
  <c r="C18"/>
  <c r="A103" s="1"/>
  <c r="B115"/>
  <c r="E15"/>
  <c r="G15"/>
  <c r="C15"/>
  <c r="J18" l="1"/>
  <c r="I18" s="1"/>
  <c r="J17"/>
  <c r="I17" s="1"/>
  <c r="L21"/>
  <c r="K21" s="1"/>
  <c r="L20"/>
  <c r="K20" s="1"/>
  <c r="L19"/>
  <c r="K19" s="1"/>
  <c r="L18"/>
  <c r="K18" s="1"/>
  <c r="L17"/>
  <c r="K17" s="1"/>
  <c r="B9"/>
  <c r="G9" s="1"/>
  <c r="K5"/>
  <c r="K6"/>
  <c r="K8"/>
  <c r="G5"/>
  <c r="G6"/>
  <c r="G8"/>
  <c r="E5"/>
  <c r="E6"/>
  <c r="E8"/>
  <c r="C5"/>
  <c r="C6"/>
  <c r="C8"/>
  <c r="C9" l="1"/>
  <c r="K9"/>
  <c r="E9"/>
  <c r="A8"/>
  <c r="A9"/>
  <c r="A5"/>
  <c r="A6"/>
  <c r="A7"/>
  <c r="A4"/>
  <c r="G7" l="1"/>
  <c r="C7"/>
  <c r="K7"/>
  <c r="E7"/>
  <c r="G4"/>
  <c r="C4"/>
  <c r="K4"/>
  <c r="E4"/>
  <c r="I5"/>
  <c r="I8"/>
  <c r="I6"/>
  <c r="K11" l="1"/>
  <c r="L6" s="1"/>
  <c r="E11"/>
  <c r="F4" s="1"/>
  <c r="I7"/>
  <c r="I4"/>
  <c r="F9"/>
  <c r="I9"/>
  <c r="C11"/>
  <c r="G11"/>
  <c r="L5" l="1"/>
  <c r="L4"/>
  <c r="L9"/>
  <c r="F8"/>
  <c r="F7"/>
  <c r="L8"/>
  <c r="L7"/>
  <c r="F5"/>
  <c r="F6"/>
  <c r="I11"/>
  <c r="J4" s="1"/>
  <c r="H7"/>
  <c r="H8"/>
  <c r="H6"/>
  <c r="H5"/>
  <c r="H4"/>
  <c r="H9"/>
  <c r="F11"/>
  <c r="D5"/>
  <c r="D4"/>
  <c r="D6"/>
  <c r="D8"/>
  <c r="D9"/>
  <c r="D7"/>
  <c r="G12" l="1"/>
  <c r="J5"/>
  <c r="H11"/>
  <c r="D11"/>
  <c r="E12"/>
  <c r="I12"/>
  <c r="J6"/>
  <c r="J9"/>
  <c r="J7"/>
  <c r="J8"/>
  <c r="C12"/>
  <c r="J11" l="1"/>
</calcChain>
</file>

<file path=xl/sharedStrings.xml><?xml version="1.0" encoding="utf-8"?>
<sst xmlns="http://schemas.openxmlformats.org/spreadsheetml/2006/main" count="1235" uniqueCount="609">
  <si>
    <t>INSEE_COM</t>
  </si>
  <si>
    <t>NOM_COM</t>
  </si>
  <si>
    <t>POPULATION</t>
  </si>
  <si>
    <t>CODE_DEPT</t>
  </si>
  <si>
    <t>NOM_DEPT</t>
  </si>
  <si>
    <t>CODE_REG</t>
  </si>
  <si>
    <t>NOM_REG</t>
  </si>
  <si>
    <t>10</t>
  </si>
  <si>
    <t>08018</t>
  </si>
  <si>
    <t>ARDEUIL-ET-MONTFAUXELLES</t>
  </si>
  <si>
    <t>08</t>
  </si>
  <si>
    <t>ARDENNES</t>
  </si>
  <si>
    <t>21</t>
  </si>
  <si>
    <t>CHAMPAGNE-ARDENNE</t>
  </si>
  <si>
    <t>10319</t>
  </si>
  <si>
    <t>RIGNY-LE-FERRON</t>
  </si>
  <si>
    <t>AUBE</t>
  </si>
  <si>
    <t>42</t>
  </si>
  <si>
    <t>BOURGOGNE</t>
  </si>
  <si>
    <t>52</t>
  </si>
  <si>
    <t>54</t>
  </si>
  <si>
    <t>55232</t>
  </si>
  <si>
    <t>HARVILLE</t>
  </si>
  <si>
    <t>55</t>
  </si>
  <si>
    <t>MEUSE</t>
  </si>
  <si>
    <t>41</t>
  </si>
  <si>
    <t>LORRAINE</t>
  </si>
  <si>
    <t>55364</t>
  </si>
  <si>
    <t>MOUZAY</t>
  </si>
  <si>
    <t>88311</t>
  </si>
  <si>
    <t>MONTMOTIER</t>
  </si>
  <si>
    <t>88</t>
  </si>
  <si>
    <t>VOSGES</t>
  </si>
  <si>
    <t>LOUVIGNY</t>
  </si>
  <si>
    <t>57204</t>
  </si>
  <si>
    <t>FAILLY</t>
  </si>
  <si>
    <t>57</t>
  </si>
  <si>
    <t>MOSELLE</t>
  </si>
  <si>
    <t>57382</t>
  </si>
  <si>
    <t>LANGATTE</t>
  </si>
  <si>
    <t>52065</t>
  </si>
  <si>
    <t>BOUZANCOURT</t>
  </si>
  <si>
    <t>HAUTE-MARNE</t>
  </si>
  <si>
    <t>67108</t>
  </si>
  <si>
    <t>DUPPIGHEIM</t>
  </si>
  <si>
    <t>67</t>
  </si>
  <si>
    <t>BAS-RHIN</t>
  </si>
  <si>
    <t>ALSACE</t>
  </si>
  <si>
    <t>55532</t>
  </si>
  <si>
    <t>VAUBECOURT</t>
  </si>
  <si>
    <t>51498</t>
  </si>
  <si>
    <t>SAINT-MARD-SUR-AUVE</t>
  </si>
  <si>
    <t>51</t>
  </si>
  <si>
    <t>MARNE</t>
  </si>
  <si>
    <t>55416</t>
  </si>
  <si>
    <t>RARECOURT</t>
  </si>
  <si>
    <t>52374</t>
  </si>
  <si>
    <t>LE PAILLY</t>
  </si>
  <si>
    <t>57666</t>
  </si>
  <si>
    <t>TERVILLE</t>
  </si>
  <si>
    <t>10207</t>
  </si>
  <si>
    <t>LONGUEVILLE-SUR-AUBE</t>
  </si>
  <si>
    <t>54437</t>
  </si>
  <si>
    <t>PULLIGNY</t>
  </si>
  <si>
    <t>MEURTHE-ET-MOSELLE</t>
  </si>
  <si>
    <t>57188</t>
  </si>
  <si>
    <t>EGUELSHARDT</t>
  </si>
  <si>
    <t>51581</t>
  </si>
  <si>
    <t>TRESLON</t>
  </si>
  <si>
    <t>08046</t>
  </si>
  <si>
    <t>BANOGNE-RECOUVRANCE</t>
  </si>
  <si>
    <t>68190</t>
  </si>
  <si>
    <t>LUCELLE</t>
  </si>
  <si>
    <t>68</t>
  </si>
  <si>
    <t>HAUT-RHIN</t>
  </si>
  <si>
    <t>08076</t>
  </si>
  <si>
    <t>BOULZICOURT</t>
  </si>
  <si>
    <t>08343</t>
  </si>
  <si>
    <t>POURU-SAINT-REMY</t>
  </si>
  <si>
    <t>10291</t>
  </si>
  <si>
    <t>PLESSIS-BARBUISE</t>
  </si>
  <si>
    <t>SAINT-MEDARD</t>
  </si>
  <si>
    <t>67011</t>
  </si>
  <si>
    <t>ARTOLSHEIM</t>
  </si>
  <si>
    <t>88449</t>
  </si>
  <si>
    <t>SAVIGNY</t>
  </si>
  <si>
    <t>57172</t>
  </si>
  <si>
    <t>DENTING</t>
  </si>
  <si>
    <t>10131</t>
  </si>
  <si>
    <t>DROUPT-SAINT-BASLE</t>
  </si>
  <si>
    <t>51007</t>
  </si>
  <si>
    <t>AMBONNAY</t>
  </si>
  <si>
    <t>57703</t>
  </si>
  <si>
    <t>VECKERSVILLER</t>
  </si>
  <si>
    <t>54030</t>
  </si>
  <si>
    <t>AUTREPIERRE</t>
  </si>
  <si>
    <t>Total</t>
  </si>
  <si>
    <t>Nb Communes</t>
  </si>
  <si>
    <t>%</t>
  </si>
  <si>
    <t>ALCA</t>
  </si>
  <si>
    <t>% ALCA</t>
  </si>
  <si>
    <t>Min</t>
  </si>
  <si>
    <t>Max</t>
  </si>
  <si>
    <t>REGIONS</t>
  </si>
  <si>
    <t>Habitants (Seuils)</t>
  </si>
  <si>
    <t>SUPERFICIE</t>
  </si>
  <si>
    <t>32216</t>
  </si>
  <si>
    <t>LOURTIES-MONBRUN</t>
  </si>
  <si>
    <t>32</t>
  </si>
  <si>
    <t>GERS</t>
  </si>
  <si>
    <t>73</t>
  </si>
  <si>
    <t>MIDI-PYRENEES</t>
  </si>
  <si>
    <t>47033</t>
  </si>
  <si>
    <t>BOUDY-DE-BEAUREGARD</t>
  </si>
  <si>
    <t>47</t>
  </si>
  <si>
    <t>LOT-ET-GARONNE</t>
  </si>
  <si>
    <t>72</t>
  </si>
  <si>
    <t>AQUITAINE</t>
  </si>
  <si>
    <t>32009</t>
  </si>
  <si>
    <t>ARMOUS-ET-CAU</t>
  </si>
  <si>
    <t>38225</t>
  </si>
  <si>
    <t>MEAUDRE</t>
  </si>
  <si>
    <t>38</t>
  </si>
  <si>
    <t>ISERE</t>
  </si>
  <si>
    <t>82</t>
  </si>
  <si>
    <t>RHONE-ALPES</t>
  </si>
  <si>
    <t>62890</t>
  </si>
  <si>
    <t>WILLEMAN</t>
  </si>
  <si>
    <t>62</t>
  </si>
  <si>
    <t>PAS-DE-CALAIS</t>
  </si>
  <si>
    <t>31</t>
  </si>
  <si>
    <t>NORD-PAS-DE-CALAIS</t>
  </si>
  <si>
    <t>32113</t>
  </si>
  <si>
    <t>CRAVENCERES</t>
  </si>
  <si>
    <t>06097</t>
  </si>
  <si>
    <t>PIERREFEU</t>
  </si>
  <si>
    <t>06</t>
  </si>
  <si>
    <t>ALPES-MARITIMES</t>
  </si>
  <si>
    <t>93</t>
  </si>
  <si>
    <t>PROVENCE-ALPES-COTE D'AZUR</t>
  </si>
  <si>
    <t>42070</t>
  </si>
  <si>
    <t>CORDELLE</t>
  </si>
  <si>
    <t>LOIRE</t>
  </si>
  <si>
    <t>31046</t>
  </si>
  <si>
    <t>BAREN</t>
  </si>
  <si>
    <t>HAUTE-GARONNE</t>
  </si>
  <si>
    <t>71524</t>
  </si>
  <si>
    <t>SIVIGNON</t>
  </si>
  <si>
    <t>71</t>
  </si>
  <si>
    <t>SAONE-ET-LOIRE</t>
  </si>
  <si>
    <t>26</t>
  </si>
  <si>
    <t>53245</t>
  </si>
  <si>
    <t>SAINT-PIERRE-DES-LANDES</t>
  </si>
  <si>
    <t>53</t>
  </si>
  <si>
    <t>MAYENNE</t>
  </si>
  <si>
    <t>PAYS DE LA LOIRE</t>
  </si>
  <si>
    <t>16388</t>
  </si>
  <si>
    <t>TROIS-PALIS</t>
  </si>
  <si>
    <t>16</t>
  </si>
  <si>
    <t>CHARENTE</t>
  </si>
  <si>
    <t>POITOU-CHARENTES</t>
  </si>
  <si>
    <t>38342</t>
  </si>
  <si>
    <t>ROISSARD</t>
  </si>
  <si>
    <t>50181</t>
  </si>
  <si>
    <t>FEUGERES</t>
  </si>
  <si>
    <t>50</t>
  </si>
  <si>
    <t>MANCHE</t>
  </si>
  <si>
    <t>25</t>
  </si>
  <si>
    <t>BASSE-NORMANDIE</t>
  </si>
  <si>
    <t>78269</t>
  </si>
  <si>
    <t>GAZERAN</t>
  </si>
  <si>
    <t>78</t>
  </si>
  <si>
    <t>YVELINES</t>
  </si>
  <si>
    <t>11</t>
  </si>
  <si>
    <t>ILE-DE-FRANCE</t>
  </si>
  <si>
    <t>50126</t>
  </si>
  <si>
    <t>CHAVOY</t>
  </si>
  <si>
    <t>25541</t>
  </si>
  <si>
    <t>SEPTFONTAINES</t>
  </si>
  <si>
    <t>DOUBS</t>
  </si>
  <si>
    <t>43</t>
  </si>
  <si>
    <t>FRANCHE-COMTE</t>
  </si>
  <si>
    <t>31547</t>
  </si>
  <si>
    <t>SEYSSES</t>
  </si>
  <si>
    <t>33332</t>
  </si>
  <si>
    <t>PORCHERES</t>
  </si>
  <si>
    <t>33</t>
  </si>
  <si>
    <t>GIRONDE</t>
  </si>
  <si>
    <t>14107</t>
  </si>
  <si>
    <t>BRICQUEVILLE</t>
  </si>
  <si>
    <t>14</t>
  </si>
  <si>
    <t>CALVADOS</t>
  </si>
  <si>
    <t>18063</t>
  </si>
  <si>
    <t>CHAVANNES</t>
  </si>
  <si>
    <t>18</t>
  </si>
  <si>
    <t>CHER</t>
  </si>
  <si>
    <t>24</t>
  </si>
  <si>
    <t>CENTRE-VAL DE LOIRE</t>
  </si>
  <si>
    <t>47075</t>
  </si>
  <si>
    <t>LA CROIX-BLANCHE</t>
  </si>
  <si>
    <t>07110</t>
  </si>
  <si>
    <t>JOYEUSE</t>
  </si>
  <si>
    <t>07</t>
  </si>
  <si>
    <t>ARDECHE</t>
  </si>
  <si>
    <t>02535</t>
  </si>
  <si>
    <t>NAMPCELLES-LA-COUR</t>
  </si>
  <si>
    <t>02</t>
  </si>
  <si>
    <t>AISNE</t>
  </si>
  <si>
    <t>22</t>
  </si>
  <si>
    <t>PICARDIE</t>
  </si>
  <si>
    <t>64355</t>
  </si>
  <si>
    <t>64</t>
  </si>
  <si>
    <t>PYRENEES-ATLANTIQUES</t>
  </si>
  <si>
    <t>41123</t>
  </si>
  <si>
    <t>MARCHENOIR</t>
  </si>
  <si>
    <t>LOIR-ET-CHER</t>
  </si>
  <si>
    <t>71505</t>
  </si>
  <si>
    <t>SAVIANGES</t>
  </si>
  <si>
    <t>33200</t>
  </si>
  <si>
    <t>LE HAILLAN</t>
  </si>
  <si>
    <t>62840</t>
  </si>
  <si>
    <t>VELU</t>
  </si>
  <si>
    <t>86159</t>
  </si>
  <si>
    <t>MILLAC</t>
  </si>
  <si>
    <t>86</t>
  </si>
  <si>
    <t>VIENNE</t>
  </si>
  <si>
    <t>24032</t>
  </si>
  <si>
    <t>BEAURONNE</t>
  </si>
  <si>
    <t>DORDOGNE</t>
  </si>
  <si>
    <t>39085</t>
  </si>
  <si>
    <t>CERNIEBAUD</t>
  </si>
  <si>
    <t>39</t>
  </si>
  <si>
    <t>JURA</t>
  </si>
  <si>
    <t>82113</t>
  </si>
  <si>
    <t>MOLIERES</t>
  </si>
  <si>
    <t>TARN-ET-GARONNE</t>
  </si>
  <si>
    <t>49195</t>
  </si>
  <si>
    <t>MAZIERES-EN-MAUGES</t>
  </si>
  <si>
    <t>49</t>
  </si>
  <si>
    <t>MAINE-ET-LOIRE</t>
  </si>
  <si>
    <t>38489</t>
  </si>
  <si>
    <t>SIEVOZ</t>
  </si>
  <si>
    <t>69242</t>
  </si>
  <si>
    <t>TAPONAS</t>
  </si>
  <si>
    <t>69</t>
  </si>
  <si>
    <t>RHONE</t>
  </si>
  <si>
    <t>27549</t>
  </si>
  <si>
    <t>SAINT-GERMAIN-VILLAGE</t>
  </si>
  <si>
    <t>27</t>
  </si>
  <si>
    <t>EURE</t>
  </si>
  <si>
    <t>23</t>
  </si>
  <si>
    <t>HAUTE-NORMANDIE</t>
  </si>
  <si>
    <t>62396</t>
  </si>
  <si>
    <t>GUINECOURT</t>
  </si>
  <si>
    <t>12042</t>
  </si>
  <si>
    <t>CALMELS-ET-LE-VIALA</t>
  </si>
  <si>
    <t>12</t>
  </si>
  <si>
    <t>AVEYRON</t>
  </si>
  <si>
    <t>23143</t>
  </si>
  <si>
    <t>NOTH</t>
  </si>
  <si>
    <t>CREUSE</t>
  </si>
  <si>
    <t>74</t>
  </si>
  <si>
    <t>LIMOUSIN</t>
  </si>
  <si>
    <t>12202</t>
  </si>
  <si>
    <t>RODEZ</t>
  </si>
  <si>
    <t>02091</t>
  </si>
  <si>
    <t>BLANZY-LES-FISMES</t>
  </si>
  <si>
    <t>45113</t>
  </si>
  <si>
    <t>COURTEMAUX</t>
  </si>
  <si>
    <t>45</t>
  </si>
  <si>
    <t>LOIRET</t>
  </si>
  <si>
    <t>70295</t>
  </si>
  <si>
    <t>LA LANTERNE-ET-LES-ARMONTS</t>
  </si>
  <si>
    <t>70</t>
  </si>
  <si>
    <t>HAUTE-SAONE</t>
  </si>
  <si>
    <t>50232</t>
  </si>
  <si>
    <t>HAUTEVILLE-LA-GUICHARD</t>
  </si>
  <si>
    <t>63219</t>
  </si>
  <si>
    <t>MAZAYE</t>
  </si>
  <si>
    <t>63</t>
  </si>
  <si>
    <t>PUY-DE-DOME</t>
  </si>
  <si>
    <t>83</t>
  </si>
  <si>
    <t>AUVERGNE</t>
  </si>
  <si>
    <t>81220</t>
  </si>
  <si>
    <t>RABASTENS</t>
  </si>
  <si>
    <t>81</t>
  </si>
  <si>
    <t>TARN</t>
  </si>
  <si>
    <t>27529</t>
  </si>
  <si>
    <t>SAINT-CYR-LA-CAMPAGNE</t>
  </si>
  <si>
    <t>76268</t>
  </si>
  <si>
    <t>FONGUEUSEMARE</t>
  </si>
  <si>
    <t>76</t>
  </si>
  <si>
    <t>SEINE-MARITIME</t>
  </si>
  <si>
    <t>30159</t>
  </si>
  <si>
    <t>LE MARTINET</t>
  </si>
  <si>
    <t>30</t>
  </si>
  <si>
    <t>GARD</t>
  </si>
  <si>
    <t>91</t>
  </si>
  <si>
    <t>LANGUEDOC-ROUSSILLON</t>
  </si>
  <si>
    <t>50341</t>
  </si>
  <si>
    <t>MONTEBOURG</t>
  </si>
  <si>
    <t>24044</t>
  </si>
  <si>
    <t>BLIS-ET-BORN</t>
  </si>
  <si>
    <t>11207</t>
  </si>
  <si>
    <t>LOUPIA</t>
  </si>
  <si>
    <t>AUDE</t>
  </si>
  <si>
    <t>77333</t>
  </si>
  <si>
    <t>NEMOURS</t>
  </si>
  <si>
    <t>77</t>
  </si>
  <si>
    <t>SEINE-ET-MARNE</t>
  </si>
  <si>
    <t>32329</t>
  </si>
  <si>
    <t>PRECHAC</t>
  </si>
  <si>
    <t>80697</t>
  </si>
  <si>
    <t>SAINT-ACHEUL</t>
  </si>
  <si>
    <t>80</t>
  </si>
  <si>
    <t>SOMME</t>
  </si>
  <si>
    <t>02306</t>
  </si>
  <si>
    <t>LA FERTE-CHEVRESIS</t>
  </si>
  <si>
    <t>31165</t>
  </si>
  <si>
    <t>EAUNES</t>
  </si>
  <si>
    <t>32457</t>
  </si>
  <si>
    <t>URDENS</t>
  </si>
  <si>
    <t>43148</t>
  </si>
  <si>
    <t>PAULHAGUET</t>
  </si>
  <si>
    <t>HAUTE-LOIRE</t>
  </si>
  <si>
    <t>82054</t>
  </si>
  <si>
    <t>ESPALAIS</t>
  </si>
  <si>
    <t>65384</t>
  </si>
  <si>
    <t>SAILHAN</t>
  </si>
  <si>
    <t>65</t>
  </si>
  <si>
    <t>HAUTES-PYRENEES</t>
  </si>
  <si>
    <t>46329</t>
  </si>
  <si>
    <t>VAYLATS</t>
  </si>
  <si>
    <t>46</t>
  </si>
  <si>
    <t>LOT</t>
  </si>
  <si>
    <t>80793</t>
  </si>
  <si>
    <t>VIGNACOURT</t>
  </si>
  <si>
    <t>04202</t>
  </si>
  <si>
    <t>SAUSSES</t>
  </si>
  <si>
    <t>04</t>
  </si>
  <si>
    <t>ALPES-DE-HAUTE-PROVENCE</t>
  </si>
  <si>
    <t>72125</t>
  </si>
  <si>
    <t>ECORPAIN</t>
  </si>
  <si>
    <t>SARTHE</t>
  </si>
  <si>
    <t>18286</t>
  </si>
  <si>
    <t>VILLEQUIERS</t>
  </si>
  <si>
    <t>77031</t>
  </si>
  <si>
    <t>BERNAY-VILBERT</t>
  </si>
  <si>
    <t>56181</t>
  </si>
  <si>
    <t>PORT-LOUIS</t>
  </si>
  <si>
    <t>56</t>
  </si>
  <si>
    <t>MORBIHAN</t>
  </si>
  <si>
    <t>BRETAGNE</t>
  </si>
  <si>
    <t>77523</t>
  </si>
  <si>
    <t>VILLUIS</t>
  </si>
  <si>
    <t>31249</t>
  </si>
  <si>
    <t>LABASTIDE-BEAUVOIR</t>
  </si>
  <si>
    <t>28401</t>
  </si>
  <si>
    <t>VAUPILLON</t>
  </si>
  <si>
    <t>28</t>
  </si>
  <si>
    <t>EURE-ET-LOIR</t>
  </si>
  <si>
    <t>2A100</t>
  </si>
  <si>
    <t>CRISTINACCE</t>
  </si>
  <si>
    <t>2A</t>
  </si>
  <si>
    <t>CORSE-DU-SUD</t>
  </si>
  <si>
    <t>94</t>
  </si>
  <si>
    <t>CORSE</t>
  </si>
  <si>
    <t>77313</t>
  </si>
  <si>
    <t>MONTMACHOUX</t>
  </si>
  <si>
    <t>63161</t>
  </si>
  <si>
    <t>LA FORIE</t>
  </si>
  <si>
    <t>25162</t>
  </si>
  <si>
    <t>CORCELLES-FERRIERES</t>
  </si>
  <si>
    <t>63395</t>
  </si>
  <si>
    <t>SAINT-SANDOUX</t>
  </si>
  <si>
    <t>70446</t>
  </si>
  <si>
    <t>RIGNY</t>
  </si>
  <si>
    <t>32358</t>
  </si>
  <si>
    <t>SAINT-ANTOINE</t>
  </si>
  <si>
    <t>81051</t>
  </si>
  <si>
    <t>CAHUZAC-SUR-VERE</t>
  </si>
  <si>
    <t>70294</t>
  </si>
  <si>
    <t>LANTENOT</t>
  </si>
  <si>
    <t>76504</t>
  </si>
  <si>
    <t>PLEINE-SEVE</t>
  </si>
  <si>
    <t>45219</t>
  </si>
  <si>
    <t>MOULON</t>
  </si>
  <si>
    <t>41024</t>
  </si>
  <si>
    <t>BOURSAY</t>
  </si>
  <si>
    <t>61496</t>
  </si>
  <si>
    <t>UROU-ET-CRENNES</t>
  </si>
  <si>
    <t>61</t>
  </si>
  <si>
    <t>ORNE</t>
  </si>
  <si>
    <t>76433</t>
  </si>
  <si>
    <t>MESNIL-PANNEVILLE</t>
  </si>
  <si>
    <t>24103</t>
  </si>
  <si>
    <t>LE CHANGE</t>
  </si>
  <si>
    <t>80216</t>
  </si>
  <si>
    <t>COURCELETTE</t>
  </si>
  <si>
    <t>62274</t>
  </si>
  <si>
    <t>DOURGES</t>
  </si>
  <si>
    <t>86086</t>
  </si>
  <si>
    <t>COUSSAY-LES-BOIS</t>
  </si>
  <si>
    <t>01320</t>
  </si>
  <si>
    <t>REPLONGES</t>
  </si>
  <si>
    <t>01</t>
  </si>
  <si>
    <t>AIN</t>
  </si>
  <si>
    <t>14383</t>
  </si>
  <si>
    <t>31137</t>
  </si>
  <si>
    <t>CESSALES</t>
  </si>
  <si>
    <t>38046</t>
  </si>
  <si>
    <t>BIZONNES</t>
  </si>
  <si>
    <t>09300</t>
  </si>
  <si>
    <t>SOULA</t>
  </si>
  <si>
    <t>09</t>
  </si>
  <si>
    <t>ARIEGE</t>
  </si>
  <si>
    <t>19253</t>
  </si>
  <si>
    <t>SEGONZAC</t>
  </si>
  <si>
    <t>19</t>
  </si>
  <si>
    <t>CORREZE</t>
  </si>
  <si>
    <t>65188</t>
  </si>
  <si>
    <t>GAVARNIE</t>
  </si>
  <si>
    <t>06140</t>
  </si>
  <si>
    <t>LE TIGNET</t>
  </si>
  <si>
    <t>41216</t>
  </si>
  <si>
    <t>SAINT-JEAN-FROIDMENTEL</t>
  </si>
  <si>
    <t>43157</t>
  </si>
  <si>
    <t>LE PUY-EN-VELAY</t>
  </si>
  <si>
    <t>31162</t>
  </si>
  <si>
    <t>DONNEVILLE</t>
  </si>
  <si>
    <t>70104</t>
  </si>
  <si>
    <t>BUCEY-LES-GY</t>
  </si>
  <si>
    <t>31421</t>
  </si>
  <si>
    <t>PINS-JUSTARET</t>
  </si>
  <si>
    <t>02453</t>
  </si>
  <si>
    <t>MAIZY</t>
  </si>
  <si>
    <t>37227</t>
  </si>
  <si>
    <t>SAINT-MICHEL-SUR-LOIRE</t>
  </si>
  <si>
    <t>37</t>
  </si>
  <si>
    <t>INDRE-ET-LOIRE</t>
  </si>
  <si>
    <t>59109</t>
  </si>
  <si>
    <t>BRILLON</t>
  </si>
  <si>
    <t>59</t>
  </si>
  <si>
    <t>NORD</t>
  </si>
  <si>
    <t>62758</t>
  </si>
  <si>
    <t>SAINT-MARTIN-BOULOGNE</t>
  </si>
  <si>
    <t>41197</t>
  </si>
  <si>
    <t>SAINT-AGIL</t>
  </si>
  <si>
    <t>50326</t>
  </si>
  <si>
    <t>LE MESNIL-VILLEMAN</t>
  </si>
  <si>
    <t>86024</t>
  </si>
  <si>
    <t>BERUGES</t>
  </si>
  <si>
    <t>01150</t>
  </si>
  <si>
    <t>DROM</t>
  </si>
  <si>
    <t>65213</t>
  </si>
  <si>
    <t>GUIZERIX</t>
  </si>
  <si>
    <t>90088</t>
  </si>
  <si>
    <t>ROUGEGOUTTE</t>
  </si>
  <si>
    <t>90</t>
  </si>
  <si>
    <t>TERRITOIRE DE BELFORT</t>
  </si>
  <si>
    <t>44148</t>
  </si>
  <si>
    <t>RUFFIGNE</t>
  </si>
  <si>
    <t>44</t>
  </si>
  <si>
    <t>LOIRE-ATLANTIQUE</t>
  </si>
  <si>
    <t>89460</t>
  </si>
  <si>
    <t>VILLENEUVE-LA-GUYARD</t>
  </si>
  <si>
    <t>89</t>
  </si>
  <si>
    <t>YONNE</t>
  </si>
  <si>
    <t>76598</t>
  </si>
  <si>
    <t>SAINT-LEGER-AUX-BOIS</t>
  </si>
  <si>
    <t>69122</t>
  </si>
  <si>
    <t>LUCENAY</t>
  </si>
  <si>
    <t>69032</t>
  </si>
  <si>
    <t>BULLY</t>
  </si>
  <si>
    <t>06128</t>
  </si>
  <si>
    <t>SAINT-PAUL-DE-VENCE</t>
  </si>
  <si>
    <t>01353</t>
  </si>
  <si>
    <t>SAINTE-EUPHEMIE</t>
  </si>
  <si>
    <t>46280</t>
  </si>
  <si>
    <t>35271</t>
  </si>
  <si>
    <t>SAINT-GEORGES-DE-REINTEMBAULT</t>
  </si>
  <si>
    <t>35</t>
  </si>
  <si>
    <t>ILLE-ET-VILAINE</t>
  </si>
  <si>
    <t>76332</t>
  </si>
  <si>
    <t>GRUMESNIL</t>
  </si>
  <si>
    <t>40158</t>
  </si>
  <si>
    <t>LOSSE</t>
  </si>
  <si>
    <t>40</t>
  </si>
  <si>
    <t>LANDES</t>
  </si>
  <si>
    <t>29105</t>
  </si>
  <si>
    <t>LANDIVISIAU</t>
  </si>
  <si>
    <t>29</t>
  </si>
  <si>
    <t>FINISTERE</t>
  </si>
  <si>
    <t>82043</t>
  </si>
  <si>
    <t>COMBEROUGER</t>
  </si>
  <si>
    <t>80523</t>
  </si>
  <si>
    <t>MEAULTE</t>
  </si>
  <si>
    <t>59195</t>
  </si>
  <si>
    <t>ENGLOS</t>
  </si>
  <si>
    <t>74172</t>
  </si>
  <si>
    <t>MAXILLY-SUR-LEMAN</t>
  </si>
  <si>
    <t>HAUTE-SAVOIE</t>
  </si>
  <si>
    <t>80732</t>
  </si>
  <si>
    <t>SENARPONT</t>
  </si>
  <si>
    <t>60538</t>
  </si>
  <si>
    <t>RICQUEBOURG</t>
  </si>
  <si>
    <t>60</t>
  </si>
  <si>
    <t>OISE</t>
  </si>
  <si>
    <t>39109</t>
  </si>
  <si>
    <t>CHAREZIER</t>
  </si>
  <si>
    <t>95277</t>
  </si>
  <si>
    <t>GONESSE</t>
  </si>
  <si>
    <t>95</t>
  </si>
  <si>
    <t>VAL-D'OISE</t>
  </si>
  <si>
    <t>62404</t>
  </si>
  <si>
    <t>HALLOY</t>
  </si>
  <si>
    <t>58011</t>
  </si>
  <si>
    <t>ARMES</t>
  </si>
  <si>
    <t>58</t>
  </si>
  <si>
    <t>NIEVRE</t>
  </si>
  <si>
    <t>24329</t>
  </si>
  <si>
    <t>LE PIZOU</t>
  </si>
  <si>
    <t>43187</t>
  </si>
  <si>
    <t>SAINT-GENEYS-PRES-SAINT-PAULIEN</t>
  </si>
  <si>
    <t>61444</t>
  </si>
  <si>
    <t>SAINT-PHILBERT-SUR-ORNE</t>
  </si>
  <si>
    <t>49111</t>
  </si>
  <si>
    <t>COSSE-D'ANJOU</t>
  </si>
  <si>
    <t>80170</t>
  </si>
  <si>
    <t>CANTIGNY</t>
  </si>
  <si>
    <t>39207</t>
  </si>
  <si>
    <t>ECRILLE</t>
  </si>
  <si>
    <t>62602</t>
  </si>
  <si>
    <t>NEMPONT-SAINT-FIRMIN</t>
  </si>
  <si>
    <t>35293</t>
  </si>
  <si>
    <t>SAINT-MARC-SUR-COUESNON</t>
  </si>
  <si>
    <t>21475</t>
  </si>
  <si>
    <t>PAGNY-LE-CHATEAU</t>
  </si>
  <si>
    <t>COTE-D'OR</t>
  </si>
  <si>
    <t>61301</t>
  </si>
  <si>
    <t>NEAUPHE-SOUS-ESSAI</t>
  </si>
  <si>
    <t>80373</t>
  </si>
  <si>
    <t>GAMACHES</t>
  </si>
  <si>
    <t>91174</t>
  </si>
  <si>
    <t>CORBEIL-ESSONNES</t>
  </si>
  <si>
    <t>ESSONNE</t>
  </si>
  <si>
    <t>70581</t>
  </si>
  <si>
    <t>VY-LES-LURE</t>
  </si>
  <si>
    <t>77062</t>
  </si>
  <si>
    <t>CARNETIN</t>
  </si>
  <si>
    <t>79068</t>
  </si>
  <si>
    <t>CHANTECORPS</t>
  </si>
  <si>
    <t>79</t>
  </si>
  <si>
    <t>DEUX-SEVRES</t>
  </si>
  <si>
    <t>50155</t>
  </si>
  <si>
    <t>CROLLON</t>
  </si>
  <si>
    <t>80310</t>
  </si>
  <si>
    <t>FIENVILLERS</t>
  </si>
  <si>
    <t>95585</t>
  </si>
  <si>
    <t>SARCELLES</t>
  </si>
  <si>
    <t>39481</t>
  </si>
  <si>
    <t>SAINT-GERMAIN-EN-MONTAGNE</t>
  </si>
  <si>
    <t>25273</t>
  </si>
  <si>
    <t>GLAMONDANS</t>
  </si>
  <si>
    <t>22056</t>
  </si>
  <si>
    <t>EVRAN</t>
  </si>
  <si>
    <t>COTES-D'ARMOR</t>
  </si>
  <si>
    <t>03313</t>
  </si>
  <si>
    <t>LE VILHAIN</t>
  </si>
  <si>
    <t>03</t>
  </si>
  <si>
    <t>ALLIER</t>
  </si>
  <si>
    <t>64306</t>
  </si>
  <si>
    <t>LAHOURCADE</t>
  </si>
  <si>
    <t>77471</t>
  </si>
  <si>
    <t>TOUSSON</t>
  </si>
  <si>
    <t>17175</t>
  </si>
  <si>
    <t>GERMIGNAC</t>
  </si>
  <si>
    <t>17</t>
  </si>
  <si>
    <t>CHARENTE-MARITIME</t>
  </si>
  <si>
    <t>02296</t>
  </si>
  <si>
    <t>ETREILLERS</t>
  </si>
  <si>
    <t>29141</t>
  </si>
  <si>
    <t>LOQUEFFRET</t>
  </si>
  <si>
    <t>65395</t>
  </si>
  <si>
    <t>SAINT-PE-DE-BIGORRE</t>
  </si>
  <si>
    <t>07315</t>
  </si>
  <si>
    <t>LA SOUCHE</t>
  </si>
  <si>
    <t>15032</t>
  </si>
  <si>
    <t>CELOUX</t>
  </si>
  <si>
    <t>15</t>
  </si>
  <si>
    <t>CANTAL</t>
  </si>
  <si>
    <t>25430</t>
  </si>
  <si>
    <t>OLLANS</t>
  </si>
  <si>
    <t>34149</t>
  </si>
  <si>
    <t>MARGON</t>
  </si>
  <si>
    <t>34</t>
  </si>
  <si>
    <t>HERAULT</t>
  </si>
  <si>
    <t>42139</t>
  </si>
  <si>
    <t>MARLHES</t>
  </si>
  <si>
    <t>France</t>
  </si>
  <si>
    <t>Commune la plus peuplée</t>
  </si>
  <si>
    <t>3ème commune la plus peuplée</t>
  </si>
  <si>
    <t>2nd commune la plus peuplée</t>
  </si>
  <si>
    <t>4ème commune la plus peuplée</t>
  </si>
  <si>
    <t>5ème commune la plus peuplée</t>
  </si>
  <si>
    <t>Nom commune</t>
  </si>
  <si>
    <t>Population</t>
  </si>
  <si>
    <t>ALCA (CHAMPAGNE+ALSACE+LORRAINE)</t>
  </si>
  <si>
    <t>commune</t>
  </si>
</sst>
</file>

<file path=xl/styles.xml><?xml version="1.0" encoding="utf-8"?>
<styleSheet xmlns="http://schemas.openxmlformats.org/spreadsheetml/2006/main">
  <numFmts count="1">
    <numFmt numFmtId="164" formatCode="0.0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1" fontId="0" fillId="0" borderId="0" xfId="0" applyNumberFormat="1"/>
    <xf numFmtId="0" fontId="0" fillId="0" borderId="0" xfId="0" applyBorder="1"/>
    <xf numFmtId="0" fontId="20" fillId="0" borderId="10" xfId="0" applyFont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vertical="center"/>
    </xf>
    <xf numFmtId="164" fontId="20" fillId="0" borderId="10" xfId="0" applyNumberFormat="1" applyFont="1" applyFill="1" applyBorder="1" applyAlignment="1">
      <alignment vertical="center"/>
    </xf>
    <xf numFmtId="0" fontId="20" fillId="0" borderId="10" xfId="0" applyFont="1" applyBorder="1" applyAlignment="1">
      <alignment vertical="center"/>
    </xf>
    <xf numFmtId="2" fontId="20" fillId="0" borderId="10" xfId="0" applyNumberFormat="1" applyFont="1" applyBorder="1"/>
    <xf numFmtId="2" fontId="20" fillId="0" borderId="15" xfId="0" applyNumberFormat="1" applyFont="1" applyBorder="1"/>
    <xf numFmtId="2" fontId="20" fillId="0" borderId="16" xfId="0" applyNumberFormat="1" applyFont="1" applyBorder="1"/>
    <xf numFmtId="1" fontId="21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2" fontId="20" fillId="0" borderId="0" xfId="0" applyNumberFormat="1" applyFont="1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6" fillId="0" borderId="10" xfId="0" applyFont="1" applyBorder="1" applyAlignment="1">
      <alignment horizontal="center" vertical="center"/>
    </xf>
    <xf numFmtId="1" fontId="18" fillId="0" borderId="10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0" fillId="0" borderId="14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1" fontId="18" fillId="0" borderId="11" xfId="0" applyNumberFormat="1" applyFont="1" applyBorder="1" applyAlignment="1">
      <alignment horizontal="center" vertical="center"/>
    </xf>
    <xf numFmtId="1" fontId="18" fillId="0" borderId="13" xfId="0" applyNumberFormat="1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9"/>
  <sheetViews>
    <sheetView topLeftCell="A158" workbookViewId="0">
      <selection activeCell="A200" sqref="A200:H36530"/>
    </sheetView>
  </sheetViews>
  <sheetFormatPr defaultColWidth="14.5703125" defaultRowHeight="15"/>
  <cols>
    <col min="1" max="1" width="13.5703125" style="1" bestFit="1" customWidth="1"/>
    <col min="2" max="2" width="50.7109375" style="1" bestFit="1" customWidth="1"/>
    <col min="3" max="3" width="14.85546875" style="1" bestFit="1" customWidth="1"/>
    <col min="4" max="4" width="13.5703125" style="1" bestFit="1" customWidth="1"/>
    <col min="5" max="5" width="26.5703125" style="1" bestFit="1" customWidth="1"/>
    <col min="6" max="6" width="12.5703125" style="1" bestFit="1" customWidth="1"/>
    <col min="7" max="7" width="29.140625" style="1" bestFit="1" customWidth="1"/>
    <col min="8" max="8" width="13.140625" style="1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105</v>
      </c>
    </row>
    <row r="2" spans="1:8">
      <c r="A2" s="1" t="s">
        <v>106</v>
      </c>
      <c r="B2" s="1" t="s">
        <v>107</v>
      </c>
      <c r="C2" s="1">
        <v>140</v>
      </c>
      <c r="D2" s="1" t="s">
        <v>108</v>
      </c>
      <c r="E2" s="1" t="s">
        <v>109</v>
      </c>
      <c r="F2" s="1" t="s">
        <v>110</v>
      </c>
      <c r="G2" s="1" t="s">
        <v>111</v>
      </c>
      <c r="H2" s="1">
        <v>966</v>
      </c>
    </row>
    <row r="3" spans="1:8">
      <c r="A3" s="1" t="s">
        <v>112</v>
      </c>
      <c r="B3" s="1" t="s">
        <v>113</v>
      </c>
      <c r="C3" s="1">
        <v>414</v>
      </c>
      <c r="D3" s="1" t="s">
        <v>114</v>
      </c>
      <c r="E3" s="1" t="s">
        <v>115</v>
      </c>
      <c r="F3" s="1" t="s">
        <v>116</v>
      </c>
      <c r="G3" s="1" t="s">
        <v>117</v>
      </c>
      <c r="H3" s="1">
        <v>1019</v>
      </c>
    </row>
    <row r="4" spans="1:8">
      <c r="A4" s="1" t="s">
        <v>118</v>
      </c>
      <c r="B4" s="1" t="s">
        <v>119</v>
      </c>
      <c r="C4" s="1">
        <v>99</v>
      </c>
      <c r="D4" s="1" t="s">
        <v>108</v>
      </c>
      <c r="E4" s="1" t="s">
        <v>109</v>
      </c>
      <c r="F4" s="1" t="s">
        <v>110</v>
      </c>
      <c r="G4" s="1" t="s">
        <v>111</v>
      </c>
      <c r="H4" s="1">
        <v>932</v>
      </c>
    </row>
    <row r="5" spans="1:8">
      <c r="A5" s="1" t="s">
        <v>120</v>
      </c>
      <c r="B5" s="1" t="s">
        <v>121</v>
      </c>
      <c r="C5" s="1">
        <v>1368</v>
      </c>
      <c r="D5" s="1" t="s">
        <v>122</v>
      </c>
      <c r="E5" s="1" t="s">
        <v>123</v>
      </c>
      <c r="F5" s="1" t="s">
        <v>124</v>
      </c>
      <c r="G5" s="1" t="s">
        <v>125</v>
      </c>
      <c r="H5" s="1">
        <v>3371</v>
      </c>
    </row>
    <row r="6" spans="1:8">
      <c r="A6" s="1" t="s">
        <v>126</v>
      </c>
      <c r="B6" s="1" t="s">
        <v>127</v>
      </c>
      <c r="C6" s="1">
        <v>179</v>
      </c>
      <c r="D6" s="1" t="s">
        <v>128</v>
      </c>
      <c r="E6" s="1" t="s">
        <v>129</v>
      </c>
      <c r="F6" s="1" t="s">
        <v>130</v>
      </c>
      <c r="G6" s="1" t="s">
        <v>131</v>
      </c>
      <c r="H6" s="1">
        <v>1023</v>
      </c>
    </row>
    <row r="7" spans="1:8">
      <c r="A7" s="1" t="s">
        <v>8</v>
      </c>
      <c r="B7" s="1" t="s">
        <v>9</v>
      </c>
      <c r="C7" s="1">
        <v>83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438</v>
      </c>
    </row>
    <row r="8" spans="1:8">
      <c r="A8" s="1" t="s">
        <v>132</v>
      </c>
      <c r="B8" s="1" t="s">
        <v>133</v>
      </c>
      <c r="C8" s="1">
        <v>99</v>
      </c>
      <c r="D8" s="1" t="s">
        <v>108</v>
      </c>
      <c r="E8" s="1" t="s">
        <v>109</v>
      </c>
      <c r="F8" s="1" t="s">
        <v>110</v>
      </c>
      <c r="G8" s="1" t="s">
        <v>111</v>
      </c>
      <c r="H8" s="1">
        <v>919</v>
      </c>
    </row>
    <row r="9" spans="1:8">
      <c r="A9" s="1" t="s">
        <v>14</v>
      </c>
      <c r="B9" s="1" t="s">
        <v>15</v>
      </c>
      <c r="C9" s="1">
        <v>366</v>
      </c>
      <c r="D9" s="1" t="s">
        <v>7</v>
      </c>
      <c r="E9" s="1" t="s">
        <v>16</v>
      </c>
      <c r="F9" s="1" t="s">
        <v>12</v>
      </c>
      <c r="G9" s="1" t="s">
        <v>13</v>
      </c>
      <c r="H9" s="1">
        <v>1904</v>
      </c>
    </row>
    <row r="10" spans="1:8">
      <c r="A10" s="1" t="s">
        <v>134</v>
      </c>
      <c r="B10" s="1" t="s">
        <v>135</v>
      </c>
      <c r="C10" s="1">
        <v>282</v>
      </c>
      <c r="D10" s="1" t="s">
        <v>136</v>
      </c>
      <c r="E10" s="1" t="s">
        <v>137</v>
      </c>
      <c r="F10" s="1" t="s">
        <v>138</v>
      </c>
      <c r="G10" s="1" t="s">
        <v>139</v>
      </c>
      <c r="H10" s="1">
        <v>2217</v>
      </c>
    </row>
    <row r="11" spans="1:8">
      <c r="A11" s="1" t="s">
        <v>140</v>
      </c>
      <c r="B11" s="1" t="s">
        <v>141</v>
      </c>
      <c r="C11" s="1">
        <v>895</v>
      </c>
      <c r="D11" s="1" t="s">
        <v>17</v>
      </c>
      <c r="E11" s="1" t="s">
        <v>142</v>
      </c>
      <c r="F11" s="1" t="s">
        <v>124</v>
      </c>
      <c r="G11" s="1" t="s">
        <v>125</v>
      </c>
      <c r="H11" s="1">
        <v>2667</v>
      </c>
    </row>
    <row r="12" spans="1:8">
      <c r="A12" s="1" t="s">
        <v>143</v>
      </c>
      <c r="B12" s="1" t="s">
        <v>144</v>
      </c>
      <c r="C12" s="1">
        <v>8</v>
      </c>
      <c r="D12" s="1" t="s">
        <v>130</v>
      </c>
      <c r="E12" s="1" t="s">
        <v>145</v>
      </c>
      <c r="F12" s="1" t="s">
        <v>110</v>
      </c>
      <c r="G12" s="1" t="s">
        <v>111</v>
      </c>
      <c r="H12" s="1">
        <v>306</v>
      </c>
    </row>
    <row r="13" spans="1:8">
      <c r="A13" s="1" t="s">
        <v>146</v>
      </c>
      <c r="B13" s="1" t="s">
        <v>147</v>
      </c>
      <c r="C13" s="1">
        <v>166</v>
      </c>
      <c r="D13" s="1" t="s">
        <v>148</v>
      </c>
      <c r="E13" s="1" t="s">
        <v>149</v>
      </c>
      <c r="F13" s="1" t="s">
        <v>150</v>
      </c>
      <c r="G13" s="1" t="s">
        <v>18</v>
      </c>
      <c r="H13" s="1">
        <v>1261</v>
      </c>
    </row>
    <row r="14" spans="1:8">
      <c r="A14" s="1" t="s">
        <v>151</v>
      </c>
      <c r="B14" s="1" t="s">
        <v>152</v>
      </c>
      <c r="C14" s="1">
        <v>953</v>
      </c>
      <c r="D14" s="1" t="s">
        <v>153</v>
      </c>
      <c r="E14" s="1" t="s">
        <v>154</v>
      </c>
      <c r="F14" s="1" t="s">
        <v>19</v>
      </c>
      <c r="G14" s="1" t="s">
        <v>155</v>
      </c>
      <c r="H14" s="1">
        <v>4223</v>
      </c>
    </row>
    <row r="15" spans="1:8">
      <c r="A15" s="1" t="s">
        <v>156</v>
      </c>
      <c r="B15" s="1" t="s">
        <v>157</v>
      </c>
      <c r="C15" s="1">
        <v>880</v>
      </c>
      <c r="D15" s="1" t="s">
        <v>158</v>
      </c>
      <c r="E15" s="1" t="s">
        <v>159</v>
      </c>
      <c r="F15" s="1" t="s">
        <v>20</v>
      </c>
      <c r="G15" s="1" t="s">
        <v>160</v>
      </c>
      <c r="H15" s="1">
        <v>417</v>
      </c>
    </row>
    <row r="16" spans="1:8">
      <c r="A16" s="1" t="s">
        <v>161</v>
      </c>
      <c r="B16" s="1" t="s">
        <v>162</v>
      </c>
      <c r="C16" s="1">
        <v>264</v>
      </c>
      <c r="D16" s="1" t="s">
        <v>122</v>
      </c>
      <c r="E16" s="1" t="s">
        <v>123</v>
      </c>
      <c r="F16" s="1" t="s">
        <v>124</v>
      </c>
      <c r="G16" s="1" t="s">
        <v>125</v>
      </c>
      <c r="H16" s="1">
        <v>1453</v>
      </c>
    </row>
    <row r="17" spans="1:8">
      <c r="A17" s="1" t="s">
        <v>163</v>
      </c>
      <c r="B17" s="1" t="s">
        <v>164</v>
      </c>
      <c r="C17" s="1">
        <v>344</v>
      </c>
      <c r="D17" s="1" t="s">
        <v>165</v>
      </c>
      <c r="E17" s="1" t="s">
        <v>166</v>
      </c>
      <c r="F17" s="1" t="s">
        <v>167</v>
      </c>
      <c r="G17" s="1" t="s">
        <v>168</v>
      </c>
      <c r="H17" s="1">
        <v>826</v>
      </c>
    </row>
    <row r="18" spans="1:8">
      <c r="A18" s="1" t="s">
        <v>169</v>
      </c>
      <c r="B18" s="1" t="s">
        <v>170</v>
      </c>
      <c r="C18" s="1">
        <v>1265</v>
      </c>
      <c r="D18" s="1" t="s">
        <v>171</v>
      </c>
      <c r="E18" s="1" t="s">
        <v>172</v>
      </c>
      <c r="F18" s="1" t="s">
        <v>173</v>
      </c>
      <c r="G18" s="1" t="s">
        <v>174</v>
      </c>
      <c r="H18" s="1">
        <v>2574</v>
      </c>
    </row>
    <row r="19" spans="1:8">
      <c r="A19" s="1" t="s">
        <v>175</v>
      </c>
      <c r="B19" s="1" t="s">
        <v>176</v>
      </c>
      <c r="C19" s="1">
        <v>138</v>
      </c>
      <c r="D19" s="1" t="s">
        <v>165</v>
      </c>
      <c r="E19" s="1" t="s">
        <v>166</v>
      </c>
      <c r="F19" s="1" t="s">
        <v>167</v>
      </c>
      <c r="G19" s="1" t="s">
        <v>168</v>
      </c>
      <c r="H19" s="1">
        <v>371</v>
      </c>
    </row>
    <row r="20" spans="1:8">
      <c r="A20" s="1" t="s">
        <v>177</v>
      </c>
      <c r="B20" s="1" t="s">
        <v>178</v>
      </c>
      <c r="C20" s="1">
        <v>331</v>
      </c>
      <c r="D20" s="1" t="s">
        <v>167</v>
      </c>
      <c r="E20" s="1" t="s">
        <v>179</v>
      </c>
      <c r="F20" s="1" t="s">
        <v>180</v>
      </c>
      <c r="G20" s="1" t="s">
        <v>181</v>
      </c>
      <c r="H20" s="1">
        <v>1844</v>
      </c>
    </row>
    <row r="21" spans="1:8">
      <c r="A21" s="1" t="s">
        <v>21</v>
      </c>
      <c r="B21" s="1" t="s">
        <v>22</v>
      </c>
      <c r="C21" s="1">
        <v>109</v>
      </c>
      <c r="D21" s="1" t="s">
        <v>23</v>
      </c>
      <c r="E21" s="1" t="s">
        <v>24</v>
      </c>
      <c r="F21" s="1" t="s">
        <v>25</v>
      </c>
      <c r="G21" s="1" t="s">
        <v>26</v>
      </c>
      <c r="H21" s="1">
        <v>562</v>
      </c>
    </row>
    <row r="22" spans="1:8">
      <c r="A22" s="1" t="s">
        <v>182</v>
      </c>
      <c r="B22" s="1" t="s">
        <v>183</v>
      </c>
      <c r="C22" s="1">
        <v>7910</v>
      </c>
      <c r="D22" s="1" t="s">
        <v>130</v>
      </c>
      <c r="E22" s="1" t="s">
        <v>145</v>
      </c>
      <c r="F22" s="1" t="s">
        <v>110</v>
      </c>
      <c r="G22" s="1" t="s">
        <v>111</v>
      </c>
      <c r="H22" s="1">
        <v>2532</v>
      </c>
    </row>
    <row r="23" spans="1:8">
      <c r="A23" s="1" t="s">
        <v>184</v>
      </c>
      <c r="B23" s="1" t="s">
        <v>185</v>
      </c>
      <c r="C23" s="1">
        <v>909</v>
      </c>
      <c r="D23" s="1" t="s">
        <v>186</v>
      </c>
      <c r="E23" s="1" t="s">
        <v>187</v>
      </c>
      <c r="F23" s="1" t="s">
        <v>116</v>
      </c>
      <c r="G23" s="1" t="s">
        <v>117</v>
      </c>
      <c r="H23" s="1">
        <v>1336</v>
      </c>
    </row>
    <row r="24" spans="1:8">
      <c r="A24" s="1" t="s">
        <v>188</v>
      </c>
      <c r="B24" s="1" t="s">
        <v>189</v>
      </c>
      <c r="C24" s="1">
        <v>142</v>
      </c>
      <c r="D24" s="1" t="s">
        <v>190</v>
      </c>
      <c r="E24" s="1" t="s">
        <v>191</v>
      </c>
      <c r="F24" s="1" t="s">
        <v>167</v>
      </c>
      <c r="G24" s="1" t="s">
        <v>168</v>
      </c>
      <c r="H24" s="1">
        <v>695</v>
      </c>
    </row>
    <row r="25" spans="1:8">
      <c r="A25" s="1" t="s">
        <v>27</v>
      </c>
      <c r="B25" s="1" t="s">
        <v>28</v>
      </c>
      <c r="C25" s="1">
        <v>728</v>
      </c>
      <c r="D25" s="1" t="s">
        <v>23</v>
      </c>
      <c r="E25" s="1" t="s">
        <v>24</v>
      </c>
      <c r="F25" s="1" t="s">
        <v>25</v>
      </c>
      <c r="G25" s="1" t="s">
        <v>26</v>
      </c>
      <c r="H25" s="1">
        <v>3603</v>
      </c>
    </row>
    <row r="26" spans="1:8">
      <c r="A26" s="1" t="s">
        <v>29</v>
      </c>
      <c r="B26" s="1" t="s">
        <v>30</v>
      </c>
      <c r="C26" s="1">
        <v>52</v>
      </c>
      <c r="D26" s="1" t="s">
        <v>31</v>
      </c>
      <c r="E26" s="1" t="s">
        <v>32</v>
      </c>
      <c r="F26" s="1" t="s">
        <v>25</v>
      </c>
      <c r="G26" s="1" t="s">
        <v>26</v>
      </c>
      <c r="H26" s="1">
        <v>428</v>
      </c>
    </row>
    <row r="27" spans="1:8">
      <c r="A27" s="1" t="s">
        <v>192</v>
      </c>
      <c r="B27" s="1" t="s">
        <v>193</v>
      </c>
      <c r="C27" s="1">
        <v>187</v>
      </c>
      <c r="D27" s="1" t="s">
        <v>194</v>
      </c>
      <c r="E27" s="1" t="s">
        <v>195</v>
      </c>
      <c r="F27" s="1" t="s">
        <v>196</v>
      </c>
      <c r="G27" s="1" t="s">
        <v>197</v>
      </c>
      <c r="H27" s="1">
        <v>2400</v>
      </c>
    </row>
    <row r="28" spans="1:8">
      <c r="A28" s="1" t="s">
        <v>198</v>
      </c>
      <c r="B28" s="1" t="s">
        <v>199</v>
      </c>
      <c r="C28" s="1">
        <v>867</v>
      </c>
      <c r="D28" s="1" t="s">
        <v>114</v>
      </c>
      <c r="E28" s="1" t="s">
        <v>115</v>
      </c>
      <c r="F28" s="1" t="s">
        <v>116</v>
      </c>
      <c r="G28" s="1" t="s">
        <v>117</v>
      </c>
      <c r="H28" s="1">
        <v>1301</v>
      </c>
    </row>
    <row r="29" spans="1:8">
      <c r="A29" s="1" t="s">
        <v>200</v>
      </c>
      <c r="B29" s="1" t="s">
        <v>201</v>
      </c>
      <c r="C29" s="1">
        <v>1678</v>
      </c>
      <c r="D29" s="1" t="s">
        <v>202</v>
      </c>
      <c r="E29" s="1" t="s">
        <v>203</v>
      </c>
      <c r="F29" s="1" t="s">
        <v>124</v>
      </c>
      <c r="G29" s="1" t="s">
        <v>125</v>
      </c>
      <c r="H29" s="1">
        <v>1300</v>
      </c>
    </row>
    <row r="30" spans="1:8">
      <c r="A30" s="1" t="s">
        <v>204</v>
      </c>
      <c r="B30" s="1" t="s">
        <v>205</v>
      </c>
      <c r="C30" s="1">
        <v>131</v>
      </c>
      <c r="D30" s="1" t="s">
        <v>206</v>
      </c>
      <c r="E30" s="1" t="s">
        <v>207</v>
      </c>
      <c r="F30" s="1" t="s">
        <v>208</v>
      </c>
      <c r="G30" s="1" t="s">
        <v>209</v>
      </c>
      <c r="H30" s="1">
        <v>1104</v>
      </c>
    </row>
    <row r="31" spans="1:8">
      <c r="A31" s="1" t="s">
        <v>210</v>
      </c>
      <c r="B31" s="1" t="s">
        <v>33</v>
      </c>
      <c r="C31" s="1">
        <v>126</v>
      </c>
      <c r="D31" s="1" t="s">
        <v>211</v>
      </c>
      <c r="E31" s="1" t="s">
        <v>212</v>
      </c>
      <c r="F31" s="1" t="s">
        <v>116</v>
      </c>
      <c r="G31" s="1" t="s">
        <v>117</v>
      </c>
      <c r="H31" s="1">
        <v>720</v>
      </c>
    </row>
    <row r="32" spans="1:8">
      <c r="A32" s="1" t="s">
        <v>213</v>
      </c>
      <c r="B32" s="1" t="s">
        <v>214</v>
      </c>
      <c r="C32" s="1">
        <v>664</v>
      </c>
      <c r="D32" s="1" t="s">
        <v>25</v>
      </c>
      <c r="E32" s="1" t="s">
        <v>215</v>
      </c>
      <c r="F32" s="1" t="s">
        <v>196</v>
      </c>
      <c r="G32" s="1" t="s">
        <v>197</v>
      </c>
      <c r="H32" s="1">
        <v>954</v>
      </c>
    </row>
    <row r="33" spans="1:8">
      <c r="A33" s="1" t="s">
        <v>216</v>
      </c>
      <c r="B33" s="1" t="s">
        <v>217</v>
      </c>
      <c r="C33" s="1">
        <v>78</v>
      </c>
      <c r="D33" s="1" t="s">
        <v>148</v>
      </c>
      <c r="E33" s="1" t="s">
        <v>149</v>
      </c>
      <c r="F33" s="1" t="s">
        <v>150</v>
      </c>
      <c r="G33" s="1" t="s">
        <v>18</v>
      </c>
      <c r="H33" s="1">
        <v>657</v>
      </c>
    </row>
    <row r="34" spans="1:8">
      <c r="A34" s="1" t="s">
        <v>34</v>
      </c>
      <c r="B34" s="1" t="s">
        <v>35</v>
      </c>
      <c r="C34" s="1">
        <v>547</v>
      </c>
      <c r="D34" s="1" t="s">
        <v>36</v>
      </c>
      <c r="E34" s="1" t="s">
        <v>37</v>
      </c>
      <c r="F34" s="1" t="s">
        <v>25</v>
      </c>
      <c r="G34" s="1" t="s">
        <v>26</v>
      </c>
      <c r="H34" s="1">
        <v>670</v>
      </c>
    </row>
    <row r="35" spans="1:8">
      <c r="A35" s="1" t="s">
        <v>218</v>
      </c>
      <c r="B35" s="1" t="s">
        <v>219</v>
      </c>
      <c r="C35" s="1">
        <v>9632</v>
      </c>
      <c r="D35" s="1" t="s">
        <v>186</v>
      </c>
      <c r="E35" s="1" t="s">
        <v>187</v>
      </c>
      <c r="F35" s="1" t="s">
        <v>116</v>
      </c>
      <c r="G35" s="1" t="s">
        <v>117</v>
      </c>
      <c r="H35" s="1">
        <v>938</v>
      </c>
    </row>
    <row r="36" spans="1:8">
      <c r="A36" s="1" t="s">
        <v>220</v>
      </c>
      <c r="B36" s="1" t="s">
        <v>221</v>
      </c>
      <c r="C36" s="1">
        <v>133</v>
      </c>
      <c r="D36" s="1" t="s">
        <v>128</v>
      </c>
      <c r="E36" s="1" t="s">
        <v>129</v>
      </c>
      <c r="F36" s="1" t="s">
        <v>130</v>
      </c>
      <c r="G36" s="1" t="s">
        <v>131</v>
      </c>
      <c r="H36" s="1">
        <v>318</v>
      </c>
    </row>
    <row r="37" spans="1:8">
      <c r="A37" s="1" t="s">
        <v>222</v>
      </c>
      <c r="B37" s="1" t="s">
        <v>223</v>
      </c>
      <c r="C37" s="1">
        <v>494</v>
      </c>
      <c r="D37" s="1" t="s">
        <v>224</v>
      </c>
      <c r="E37" s="1" t="s">
        <v>225</v>
      </c>
      <c r="F37" s="1" t="s">
        <v>20</v>
      </c>
      <c r="G37" s="1" t="s">
        <v>160</v>
      </c>
      <c r="H37" s="1">
        <v>4067</v>
      </c>
    </row>
    <row r="38" spans="1:8">
      <c r="A38" s="1" t="s">
        <v>226</v>
      </c>
      <c r="B38" s="1" t="s">
        <v>227</v>
      </c>
      <c r="C38" s="1">
        <v>332</v>
      </c>
      <c r="D38" s="1" t="s">
        <v>196</v>
      </c>
      <c r="E38" s="1" t="s">
        <v>228</v>
      </c>
      <c r="F38" s="1" t="s">
        <v>116</v>
      </c>
      <c r="G38" s="1" t="s">
        <v>117</v>
      </c>
      <c r="H38" s="1">
        <v>1930</v>
      </c>
    </row>
    <row r="39" spans="1:8">
      <c r="A39" s="1" t="s">
        <v>229</v>
      </c>
      <c r="B39" s="1" t="s">
        <v>230</v>
      </c>
      <c r="C39" s="1">
        <v>76</v>
      </c>
      <c r="D39" s="1" t="s">
        <v>231</v>
      </c>
      <c r="E39" s="1" t="s">
        <v>232</v>
      </c>
      <c r="F39" s="1" t="s">
        <v>180</v>
      </c>
      <c r="G39" s="1" t="s">
        <v>181</v>
      </c>
      <c r="H39" s="1">
        <v>1038</v>
      </c>
    </row>
    <row r="40" spans="1:8">
      <c r="A40" s="1" t="s">
        <v>233</v>
      </c>
      <c r="B40" s="1" t="s">
        <v>234</v>
      </c>
      <c r="C40" s="1">
        <v>1232</v>
      </c>
      <c r="D40" s="1" t="s">
        <v>124</v>
      </c>
      <c r="E40" s="1" t="s">
        <v>235</v>
      </c>
      <c r="F40" s="1" t="s">
        <v>110</v>
      </c>
      <c r="G40" s="1" t="s">
        <v>111</v>
      </c>
      <c r="H40" s="1">
        <v>3856</v>
      </c>
    </row>
    <row r="41" spans="1:8">
      <c r="A41" s="1" t="s">
        <v>236</v>
      </c>
      <c r="B41" s="1" t="s">
        <v>237</v>
      </c>
      <c r="C41" s="1">
        <v>1037</v>
      </c>
      <c r="D41" s="1" t="s">
        <v>238</v>
      </c>
      <c r="E41" s="1" t="s">
        <v>239</v>
      </c>
      <c r="F41" s="1" t="s">
        <v>19</v>
      </c>
      <c r="G41" s="1" t="s">
        <v>155</v>
      </c>
      <c r="H41" s="1">
        <v>892</v>
      </c>
    </row>
    <row r="42" spans="1:8">
      <c r="A42" s="1" t="s">
        <v>240</v>
      </c>
      <c r="B42" s="1" t="s">
        <v>241</v>
      </c>
      <c r="C42" s="1">
        <v>122</v>
      </c>
      <c r="D42" s="1" t="s">
        <v>122</v>
      </c>
      <c r="E42" s="1" t="s">
        <v>123</v>
      </c>
      <c r="F42" s="1" t="s">
        <v>124</v>
      </c>
      <c r="G42" s="1" t="s">
        <v>125</v>
      </c>
      <c r="H42" s="1">
        <v>743</v>
      </c>
    </row>
    <row r="43" spans="1:8">
      <c r="A43" s="1" t="s">
        <v>242</v>
      </c>
      <c r="B43" s="1" t="s">
        <v>243</v>
      </c>
      <c r="C43" s="1">
        <v>930</v>
      </c>
      <c r="D43" s="1" t="s">
        <v>244</v>
      </c>
      <c r="E43" s="1" t="s">
        <v>245</v>
      </c>
      <c r="F43" s="1" t="s">
        <v>124</v>
      </c>
      <c r="G43" s="1" t="s">
        <v>125</v>
      </c>
      <c r="H43" s="1">
        <v>758</v>
      </c>
    </row>
    <row r="44" spans="1:8">
      <c r="A44" s="1" t="s">
        <v>246</v>
      </c>
      <c r="B44" s="1" t="s">
        <v>247</v>
      </c>
      <c r="C44" s="1">
        <v>1649</v>
      </c>
      <c r="D44" s="1" t="s">
        <v>248</v>
      </c>
      <c r="E44" s="1" t="s">
        <v>249</v>
      </c>
      <c r="F44" s="1" t="s">
        <v>250</v>
      </c>
      <c r="G44" s="1" t="s">
        <v>251</v>
      </c>
      <c r="H44" s="1">
        <v>522</v>
      </c>
    </row>
    <row r="45" spans="1:8">
      <c r="A45" s="1" t="s">
        <v>252</v>
      </c>
      <c r="B45" s="1" t="s">
        <v>253</v>
      </c>
      <c r="C45" s="1">
        <v>19</v>
      </c>
      <c r="D45" s="1" t="s">
        <v>128</v>
      </c>
      <c r="E45" s="1" t="s">
        <v>129</v>
      </c>
      <c r="F45" s="1" t="s">
        <v>130</v>
      </c>
      <c r="G45" s="1" t="s">
        <v>131</v>
      </c>
      <c r="H45" s="1">
        <v>225</v>
      </c>
    </row>
    <row r="46" spans="1:8">
      <c r="A46" s="1" t="s">
        <v>254</v>
      </c>
      <c r="B46" s="1" t="s">
        <v>255</v>
      </c>
      <c r="C46" s="1">
        <v>223</v>
      </c>
      <c r="D46" s="1" t="s">
        <v>256</v>
      </c>
      <c r="E46" s="1" t="s">
        <v>257</v>
      </c>
      <c r="F46" s="1" t="s">
        <v>110</v>
      </c>
      <c r="G46" s="1" t="s">
        <v>111</v>
      </c>
      <c r="H46" s="1">
        <v>2308</v>
      </c>
    </row>
    <row r="47" spans="1:8">
      <c r="A47" s="1" t="s">
        <v>258</v>
      </c>
      <c r="B47" s="1" t="s">
        <v>259</v>
      </c>
      <c r="C47" s="1">
        <v>522</v>
      </c>
      <c r="D47" s="1" t="s">
        <v>250</v>
      </c>
      <c r="E47" s="1" t="s">
        <v>260</v>
      </c>
      <c r="F47" s="1" t="s">
        <v>261</v>
      </c>
      <c r="G47" s="1" t="s">
        <v>262</v>
      </c>
      <c r="H47" s="1">
        <v>2314</v>
      </c>
    </row>
    <row r="48" spans="1:8">
      <c r="A48" s="1" t="s">
        <v>263</v>
      </c>
      <c r="B48" s="1" t="s">
        <v>264</v>
      </c>
      <c r="C48" s="1">
        <v>23744</v>
      </c>
      <c r="D48" s="1" t="s">
        <v>256</v>
      </c>
      <c r="E48" s="1" t="s">
        <v>257</v>
      </c>
      <c r="F48" s="1" t="s">
        <v>110</v>
      </c>
      <c r="G48" s="1" t="s">
        <v>111</v>
      </c>
      <c r="H48" s="1">
        <v>1127</v>
      </c>
    </row>
    <row r="49" spans="1:8">
      <c r="A49" s="1" t="s">
        <v>265</v>
      </c>
      <c r="B49" s="1" t="s">
        <v>266</v>
      </c>
      <c r="C49" s="1">
        <v>98</v>
      </c>
      <c r="D49" s="1" t="s">
        <v>206</v>
      </c>
      <c r="E49" s="1" t="s">
        <v>207</v>
      </c>
      <c r="F49" s="1" t="s">
        <v>208</v>
      </c>
      <c r="G49" s="1" t="s">
        <v>209</v>
      </c>
      <c r="H49" s="1">
        <v>527</v>
      </c>
    </row>
    <row r="50" spans="1:8">
      <c r="A50" s="1" t="s">
        <v>267</v>
      </c>
      <c r="B50" s="1" t="s">
        <v>268</v>
      </c>
      <c r="C50" s="1">
        <v>292</v>
      </c>
      <c r="D50" s="1" t="s">
        <v>269</v>
      </c>
      <c r="E50" s="1" t="s">
        <v>270</v>
      </c>
      <c r="F50" s="1" t="s">
        <v>196</v>
      </c>
      <c r="G50" s="1" t="s">
        <v>197</v>
      </c>
      <c r="H50" s="1">
        <v>1220</v>
      </c>
    </row>
    <row r="51" spans="1:8">
      <c r="A51" s="1" t="s">
        <v>271</v>
      </c>
      <c r="B51" s="1" t="s">
        <v>272</v>
      </c>
      <c r="C51" s="1">
        <v>194</v>
      </c>
      <c r="D51" s="1" t="s">
        <v>273</v>
      </c>
      <c r="E51" s="1" t="s">
        <v>274</v>
      </c>
      <c r="F51" s="1" t="s">
        <v>180</v>
      </c>
      <c r="G51" s="1" t="s">
        <v>181</v>
      </c>
      <c r="H51" s="1">
        <v>997</v>
      </c>
    </row>
    <row r="52" spans="1:8">
      <c r="A52" s="1" t="s">
        <v>275</v>
      </c>
      <c r="B52" s="1" t="s">
        <v>276</v>
      </c>
      <c r="C52" s="1">
        <v>453</v>
      </c>
      <c r="D52" s="1" t="s">
        <v>165</v>
      </c>
      <c r="E52" s="1" t="s">
        <v>166</v>
      </c>
      <c r="F52" s="1" t="s">
        <v>167</v>
      </c>
      <c r="G52" s="1" t="s">
        <v>168</v>
      </c>
      <c r="H52" s="1">
        <v>1169</v>
      </c>
    </row>
    <row r="53" spans="1:8">
      <c r="A53" s="1" t="s">
        <v>277</v>
      </c>
      <c r="B53" s="1" t="s">
        <v>278</v>
      </c>
      <c r="C53" s="1">
        <v>715</v>
      </c>
      <c r="D53" s="1" t="s">
        <v>279</v>
      </c>
      <c r="E53" s="1" t="s">
        <v>280</v>
      </c>
      <c r="F53" s="1" t="s">
        <v>281</v>
      </c>
      <c r="G53" s="1" t="s">
        <v>282</v>
      </c>
      <c r="H53" s="1">
        <v>2189</v>
      </c>
    </row>
    <row r="54" spans="1:8">
      <c r="A54" s="1" t="s">
        <v>283</v>
      </c>
      <c r="B54" s="1" t="s">
        <v>284</v>
      </c>
      <c r="C54" s="1">
        <v>5187</v>
      </c>
      <c r="D54" s="1" t="s">
        <v>285</v>
      </c>
      <c r="E54" s="1" t="s">
        <v>286</v>
      </c>
      <c r="F54" s="1" t="s">
        <v>110</v>
      </c>
      <c r="G54" s="1" t="s">
        <v>111</v>
      </c>
      <c r="H54" s="1">
        <v>6658</v>
      </c>
    </row>
    <row r="55" spans="1:8">
      <c r="A55" s="1" t="s">
        <v>38</v>
      </c>
      <c r="B55" s="1" t="s">
        <v>39</v>
      </c>
      <c r="C55" s="1">
        <v>572</v>
      </c>
      <c r="D55" s="1" t="s">
        <v>36</v>
      </c>
      <c r="E55" s="1" t="s">
        <v>37</v>
      </c>
      <c r="F55" s="1" t="s">
        <v>25</v>
      </c>
      <c r="G55" s="1" t="s">
        <v>26</v>
      </c>
      <c r="H55" s="1">
        <v>1312</v>
      </c>
    </row>
    <row r="56" spans="1:8">
      <c r="A56" s="1" t="s">
        <v>287</v>
      </c>
      <c r="B56" s="1" t="s">
        <v>288</v>
      </c>
      <c r="C56" s="1">
        <v>412</v>
      </c>
      <c r="D56" s="1" t="s">
        <v>248</v>
      </c>
      <c r="E56" s="1" t="s">
        <v>249</v>
      </c>
      <c r="F56" s="1" t="s">
        <v>250</v>
      </c>
      <c r="G56" s="1" t="s">
        <v>251</v>
      </c>
      <c r="H56" s="1">
        <v>291</v>
      </c>
    </row>
    <row r="57" spans="1:8">
      <c r="A57" s="1" t="s">
        <v>289</v>
      </c>
      <c r="B57" s="1" t="s">
        <v>290</v>
      </c>
      <c r="C57" s="1">
        <v>185</v>
      </c>
      <c r="D57" s="1" t="s">
        <v>291</v>
      </c>
      <c r="E57" s="1" t="s">
        <v>292</v>
      </c>
      <c r="F57" s="1" t="s">
        <v>250</v>
      </c>
      <c r="G57" s="1" t="s">
        <v>251</v>
      </c>
      <c r="H57" s="1">
        <v>1202</v>
      </c>
    </row>
    <row r="58" spans="1:8">
      <c r="A58" s="1" t="s">
        <v>40</v>
      </c>
      <c r="B58" s="1" t="s">
        <v>41</v>
      </c>
      <c r="C58" s="1">
        <v>72</v>
      </c>
      <c r="D58" s="1" t="s">
        <v>19</v>
      </c>
      <c r="E58" s="1" t="s">
        <v>42</v>
      </c>
      <c r="F58" s="1" t="s">
        <v>12</v>
      </c>
      <c r="G58" s="1" t="s">
        <v>13</v>
      </c>
      <c r="H58" s="1">
        <v>1180</v>
      </c>
    </row>
    <row r="59" spans="1:8">
      <c r="A59" s="1" t="s">
        <v>293</v>
      </c>
      <c r="B59" s="1" t="s">
        <v>294</v>
      </c>
      <c r="C59" s="1">
        <v>840</v>
      </c>
      <c r="D59" s="1" t="s">
        <v>295</v>
      </c>
      <c r="E59" s="1" t="s">
        <v>296</v>
      </c>
      <c r="F59" s="1" t="s">
        <v>297</v>
      </c>
      <c r="G59" s="1" t="s">
        <v>298</v>
      </c>
      <c r="H59" s="1">
        <v>1037</v>
      </c>
    </row>
    <row r="60" spans="1:8">
      <c r="A60" s="1" t="s">
        <v>299</v>
      </c>
      <c r="B60" s="1" t="s">
        <v>300</v>
      </c>
      <c r="C60" s="1">
        <v>2083</v>
      </c>
      <c r="D60" s="1" t="s">
        <v>165</v>
      </c>
      <c r="E60" s="1" t="s">
        <v>166</v>
      </c>
      <c r="F60" s="1" t="s">
        <v>167</v>
      </c>
      <c r="G60" s="1" t="s">
        <v>168</v>
      </c>
      <c r="H60" s="1">
        <v>584</v>
      </c>
    </row>
    <row r="61" spans="1:8">
      <c r="A61" s="1" t="s">
        <v>301</v>
      </c>
      <c r="B61" s="1" t="s">
        <v>302</v>
      </c>
      <c r="C61" s="1">
        <v>444</v>
      </c>
      <c r="D61" s="1" t="s">
        <v>196</v>
      </c>
      <c r="E61" s="1" t="s">
        <v>228</v>
      </c>
      <c r="F61" s="1" t="s">
        <v>116</v>
      </c>
      <c r="G61" s="1" t="s">
        <v>117</v>
      </c>
      <c r="H61" s="1">
        <v>2062</v>
      </c>
    </row>
    <row r="62" spans="1:8">
      <c r="A62" s="1" t="s">
        <v>43</v>
      </c>
      <c r="B62" s="1" t="s">
        <v>44</v>
      </c>
      <c r="C62" s="1">
        <v>1563</v>
      </c>
      <c r="D62" s="1" t="s">
        <v>45</v>
      </c>
      <c r="E62" s="1" t="s">
        <v>46</v>
      </c>
      <c r="F62" s="1" t="s">
        <v>17</v>
      </c>
      <c r="G62" s="1" t="s">
        <v>47</v>
      </c>
      <c r="H62" s="1">
        <v>737</v>
      </c>
    </row>
    <row r="63" spans="1:8">
      <c r="A63" s="1" t="s">
        <v>303</v>
      </c>
      <c r="B63" s="1" t="s">
        <v>304</v>
      </c>
      <c r="C63" s="1">
        <v>240</v>
      </c>
      <c r="D63" s="1" t="s">
        <v>173</v>
      </c>
      <c r="E63" s="1" t="s">
        <v>305</v>
      </c>
      <c r="F63" s="1" t="s">
        <v>297</v>
      </c>
      <c r="G63" s="1" t="s">
        <v>298</v>
      </c>
      <c r="H63" s="1">
        <v>467</v>
      </c>
    </row>
    <row r="64" spans="1:8">
      <c r="A64" s="1" t="s">
        <v>306</v>
      </c>
      <c r="B64" s="1" t="s">
        <v>307</v>
      </c>
      <c r="C64" s="1">
        <v>12770</v>
      </c>
      <c r="D64" s="1" t="s">
        <v>308</v>
      </c>
      <c r="E64" s="1" t="s">
        <v>309</v>
      </c>
      <c r="F64" s="1" t="s">
        <v>173</v>
      </c>
      <c r="G64" s="1" t="s">
        <v>174</v>
      </c>
      <c r="H64" s="1">
        <v>1009</v>
      </c>
    </row>
    <row r="65" spans="1:8">
      <c r="A65" s="1" t="s">
        <v>310</v>
      </c>
      <c r="B65" s="1" t="s">
        <v>311</v>
      </c>
      <c r="C65" s="1">
        <v>177</v>
      </c>
      <c r="D65" s="1" t="s">
        <v>108</v>
      </c>
      <c r="E65" s="1" t="s">
        <v>109</v>
      </c>
      <c r="F65" s="1" t="s">
        <v>110</v>
      </c>
      <c r="G65" s="1" t="s">
        <v>111</v>
      </c>
      <c r="H65" s="1">
        <v>1270</v>
      </c>
    </row>
    <row r="66" spans="1:8">
      <c r="A66" s="1" t="s">
        <v>312</v>
      </c>
      <c r="B66" s="1" t="s">
        <v>313</v>
      </c>
      <c r="C66" s="1">
        <v>29</v>
      </c>
      <c r="D66" s="1" t="s">
        <v>314</v>
      </c>
      <c r="E66" s="1" t="s">
        <v>315</v>
      </c>
      <c r="F66" s="1" t="s">
        <v>208</v>
      </c>
      <c r="G66" s="1" t="s">
        <v>209</v>
      </c>
      <c r="H66" s="1">
        <v>305</v>
      </c>
    </row>
    <row r="67" spans="1:8">
      <c r="A67" s="1" t="s">
        <v>316</v>
      </c>
      <c r="B67" s="1" t="s">
        <v>317</v>
      </c>
      <c r="C67" s="1">
        <v>582</v>
      </c>
      <c r="D67" s="1" t="s">
        <v>206</v>
      </c>
      <c r="E67" s="1" t="s">
        <v>207</v>
      </c>
      <c r="F67" s="1" t="s">
        <v>208</v>
      </c>
      <c r="G67" s="1" t="s">
        <v>209</v>
      </c>
      <c r="H67" s="1">
        <v>2416</v>
      </c>
    </row>
    <row r="68" spans="1:8">
      <c r="A68" s="1" t="s">
        <v>318</v>
      </c>
      <c r="B68" s="1" t="s">
        <v>319</v>
      </c>
      <c r="C68" s="1">
        <v>5651</v>
      </c>
      <c r="D68" s="1" t="s">
        <v>130</v>
      </c>
      <c r="E68" s="1" t="s">
        <v>145</v>
      </c>
      <c r="F68" s="1" t="s">
        <v>110</v>
      </c>
      <c r="G68" s="1" t="s">
        <v>111</v>
      </c>
      <c r="H68" s="1">
        <v>1494</v>
      </c>
    </row>
    <row r="69" spans="1:8">
      <c r="A69" s="1" t="s">
        <v>320</v>
      </c>
      <c r="B69" s="1" t="s">
        <v>321</v>
      </c>
      <c r="C69" s="1">
        <v>269</v>
      </c>
      <c r="D69" s="1" t="s">
        <v>108</v>
      </c>
      <c r="E69" s="1" t="s">
        <v>109</v>
      </c>
      <c r="F69" s="1" t="s">
        <v>110</v>
      </c>
      <c r="G69" s="1" t="s">
        <v>111</v>
      </c>
      <c r="H69" s="1">
        <v>767</v>
      </c>
    </row>
    <row r="70" spans="1:8">
      <c r="A70" s="1" t="s">
        <v>322</v>
      </c>
      <c r="B70" s="1" t="s">
        <v>323</v>
      </c>
      <c r="C70" s="1">
        <v>916</v>
      </c>
      <c r="D70" s="1" t="s">
        <v>180</v>
      </c>
      <c r="E70" s="1" t="s">
        <v>324</v>
      </c>
      <c r="F70" s="1" t="s">
        <v>281</v>
      </c>
      <c r="G70" s="1" t="s">
        <v>282</v>
      </c>
      <c r="H70" s="1">
        <v>1122</v>
      </c>
    </row>
    <row r="71" spans="1:8">
      <c r="A71" s="1" t="s">
        <v>48</v>
      </c>
      <c r="B71" s="1" t="s">
        <v>49</v>
      </c>
      <c r="C71" s="1">
        <v>320</v>
      </c>
      <c r="D71" s="1" t="s">
        <v>23</v>
      </c>
      <c r="E71" s="1" t="s">
        <v>24</v>
      </c>
      <c r="F71" s="1" t="s">
        <v>25</v>
      </c>
      <c r="G71" s="1" t="s">
        <v>26</v>
      </c>
      <c r="H71" s="1">
        <v>2263</v>
      </c>
    </row>
    <row r="72" spans="1:8">
      <c r="A72" s="1" t="s">
        <v>50</v>
      </c>
      <c r="B72" s="1" t="s">
        <v>51</v>
      </c>
      <c r="C72" s="1">
        <v>61</v>
      </c>
      <c r="D72" s="1" t="s">
        <v>52</v>
      </c>
      <c r="E72" s="1" t="s">
        <v>53</v>
      </c>
      <c r="F72" s="1" t="s">
        <v>12</v>
      </c>
      <c r="G72" s="1" t="s">
        <v>13</v>
      </c>
      <c r="H72" s="1">
        <v>1014</v>
      </c>
    </row>
    <row r="73" spans="1:8">
      <c r="A73" s="1" t="s">
        <v>325</v>
      </c>
      <c r="B73" s="1" t="s">
        <v>326</v>
      </c>
      <c r="C73" s="1">
        <v>407</v>
      </c>
      <c r="D73" s="1" t="s">
        <v>124</v>
      </c>
      <c r="E73" s="1" t="s">
        <v>235</v>
      </c>
      <c r="F73" s="1" t="s">
        <v>110</v>
      </c>
      <c r="G73" s="1" t="s">
        <v>111</v>
      </c>
      <c r="H73" s="1">
        <v>782</v>
      </c>
    </row>
    <row r="74" spans="1:8">
      <c r="A74" s="1" t="s">
        <v>54</v>
      </c>
      <c r="B74" s="1" t="s">
        <v>55</v>
      </c>
      <c r="C74" s="1">
        <v>212</v>
      </c>
      <c r="D74" s="1" t="s">
        <v>23</v>
      </c>
      <c r="E74" s="1" t="s">
        <v>24</v>
      </c>
      <c r="F74" s="1" t="s">
        <v>25</v>
      </c>
      <c r="G74" s="1" t="s">
        <v>26</v>
      </c>
      <c r="H74" s="1">
        <v>1534</v>
      </c>
    </row>
    <row r="75" spans="1:8">
      <c r="A75" s="1" t="s">
        <v>56</v>
      </c>
      <c r="B75" s="1" t="s">
        <v>57</v>
      </c>
      <c r="C75" s="1">
        <v>311</v>
      </c>
      <c r="D75" s="1" t="s">
        <v>19</v>
      </c>
      <c r="E75" s="1" t="s">
        <v>42</v>
      </c>
      <c r="F75" s="1" t="s">
        <v>12</v>
      </c>
      <c r="G75" s="1" t="s">
        <v>13</v>
      </c>
      <c r="H75" s="1">
        <v>713</v>
      </c>
    </row>
    <row r="76" spans="1:8">
      <c r="A76" s="1" t="s">
        <v>327</v>
      </c>
      <c r="B76" s="1" t="s">
        <v>328</v>
      </c>
      <c r="C76" s="1">
        <v>120</v>
      </c>
      <c r="D76" s="1" t="s">
        <v>329</v>
      </c>
      <c r="E76" s="1" t="s">
        <v>330</v>
      </c>
      <c r="F76" s="1" t="s">
        <v>110</v>
      </c>
      <c r="G76" s="1" t="s">
        <v>111</v>
      </c>
      <c r="H76" s="1">
        <v>274</v>
      </c>
    </row>
    <row r="77" spans="1:8">
      <c r="A77" s="1" t="s">
        <v>331</v>
      </c>
      <c r="B77" s="1" t="s">
        <v>332</v>
      </c>
      <c r="C77" s="1">
        <v>269</v>
      </c>
      <c r="D77" s="1" t="s">
        <v>333</v>
      </c>
      <c r="E77" s="1" t="s">
        <v>334</v>
      </c>
      <c r="F77" s="1" t="s">
        <v>110</v>
      </c>
      <c r="G77" s="1" t="s">
        <v>111</v>
      </c>
      <c r="H77" s="1">
        <v>2635</v>
      </c>
    </row>
    <row r="78" spans="1:8">
      <c r="A78" s="1" t="s">
        <v>335</v>
      </c>
      <c r="B78" s="1" t="s">
        <v>336</v>
      </c>
      <c r="C78" s="1">
        <v>2430</v>
      </c>
      <c r="D78" s="1" t="s">
        <v>314</v>
      </c>
      <c r="E78" s="1" t="s">
        <v>315</v>
      </c>
      <c r="F78" s="1" t="s">
        <v>208</v>
      </c>
      <c r="G78" s="1" t="s">
        <v>209</v>
      </c>
      <c r="H78" s="1">
        <v>2904</v>
      </c>
    </row>
    <row r="79" spans="1:8">
      <c r="A79" s="1" t="s">
        <v>337</v>
      </c>
      <c r="B79" s="1" t="s">
        <v>338</v>
      </c>
      <c r="C79" s="1">
        <v>119</v>
      </c>
      <c r="D79" s="1" t="s">
        <v>339</v>
      </c>
      <c r="E79" s="1" t="s">
        <v>340</v>
      </c>
      <c r="F79" s="1" t="s">
        <v>138</v>
      </c>
      <c r="G79" s="1" t="s">
        <v>139</v>
      </c>
      <c r="H79" s="1">
        <v>1490</v>
      </c>
    </row>
    <row r="80" spans="1:8">
      <c r="A80" s="1" t="s">
        <v>341</v>
      </c>
      <c r="B80" s="1" t="s">
        <v>342</v>
      </c>
      <c r="C80" s="1">
        <v>309</v>
      </c>
      <c r="D80" s="1" t="s">
        <v>116</v>
      </c>
      <c r="E80" s="1" t="s">
        <v>343</v>
      </c>
      <c r="F80" s="1" t="s">
        <v>19</v>
      </c>
      <c r="G80" s="1" t="s">
        <v>155</v>
      </c>
      <c r="H80" s="1">
        <v>2145</v>
      </c>
    </row>
    <row r="81" spans="1:8">
      <c r="A81" s="1" t="s">
        <v>58</v>
      </c>
      <c r="B81" s="1" t="s">
        <v>59</v>
      </c>
      <c r="C81" s="1">
        <v>6556</v>
      </c>
      <c r="D81" s="1" t="s">
        <v>36</v>
      </c>
      <c r="E81" s="1" t="s">
        <v>37</v>
      </c>
      <c r="F81" s="1" t="s">
        <v>25</v>
      </c>
      <c r="G81" s="1" t="s">
        <v>26</v>
      </c>
      <c r="H81" s="1">
        <v>381</v>
      </c>
    </row>
    <row r="82" spans="1:8">
      <c r="A82" s="1" t="s">
        <v>344</v>
      </c>
      <c r="B82" s="1" t="s">
        <v>345</v>
      </c>
      <c r="C82" s="1">
        <v>502</v>
      </c>
      <c r="D82" s="1" t="s">
        <v>194</v>
      </c>
      <c r="E82" s="1" t="s">
        <v>195</v>
      </c>
      <c r="F82" s="1" t="s">
        <v>196</v>
      </c>
      <c r="G82" s="1" t="s">
        <v>197</v>
      </c>
      <c r="H82" s="1">
        <v>2997</v>
      </c>
    </row>
    <row r="83" spans="1:8">
      <c r="A83" s="1" t="s">
        <v>60</v>
      </c>
      <c r="B83" s="1" t="s">
        <v>61</v>
      </c>
      <c r="C83" s="1">
        <v>127</v>
      </c>
      <c r="D83" s="1" t="s">
        <v>7</v>
      </c>
      <c r="E83" s="1" t="s">
        <v>16</v>
      </c>
      <c r="F83" s="1" t="s">
        <v>12</v>
      </c>
      <c r="G83" s="1" t="s">
        <v>13</v>
      </c>
      <c r="H83" s="1">
        <v>1168</v>
      </c>
    </row>
    <row r="84" spans="1:8">
      <c r="A84" s="1" t="s">
        <v>346</v>
      </c>
      <c r="B84" s="1" t="s">
        <v>347</v>
      </c>
      <c r="C84" s="1">
        <v>838</v>
      </c>
      <c r="D84" s="1" t="s">
        <v>308</v>
      </c>
      <c r="E84" s="1" t="s">
        <v>309</v>
      </c>
      <c r="F84" s="1" t="s">
        <v>173</v>
      </c>
      <c r="G84" s="1" t="s">
        <v>174</v>
      </c>
      <c r="H84" s="1">
        <v>1686</v>
      </c>
    </row>
    <row r="85" spans="1:8">
      <c r="A85" s="1" t="s">
        <v>348</v>
      </c>
      <c r="B85" s="1" t="s">
        <v>349</v>
      </c>
      <c r="C85" s="1">
        <v>2685</v>
      </c>
      <c r="D85" s="1" t="s">
        <v>350</v>
      </c>
      <c r="E85" s="1" t="s">
        <v>351</v>
      </c>
      <c r="F85" s="1" t="s">
        <v>153</v>
      </c>
      <c r="G85" s="1" t="s">
        <v>352</v>
      </c>
      <c r="H85" s="1">
        <v>127</v>
      </c>
    </row>
    <row r="86" spans="1:8">
      <c r="A86" s="1" t="s">
        <v>353</v>
      </c>
      <c r="B86" s="1" t="s">
        <v>354</v>
      </c>
      <c r="C86" s="1">
        <v>264</v>
      </c>
      <c r="D86" s="1" t="s">
        <v>308</v>
      </c>
      <c r="E86" s="1" t="s">
        <v>309</v>
      </c>
      <c r="F86" s="1" t="s">
        <v>173</v>
      </c>
      <c r="G86" s="1" t="s">
        <v>174</v>
      </c>
      <c r="H86" s="1">
        <v>932</v>
      </c>
    </row>
    <row r="87" spans="1:8">
      <c r="A87" s="1" t="s">
        <v>355</v>
      </c>
      <c r="B87" s="1" t="s">
        <v>356</v>
      </c>
      <c r="C87" s="1">
        <v>1128</v>
      </c>
      <c r="D87" s="1" t="s">
        <v>130</v>
      </c>
      <c r="E87" s="1" t="s">
        <v>145</v>
      </c>
      <c r="F87" s="1" t="s">
        <v>110</v>
      </c>
      <c r="G87" s="1" t="s">
        <v>111</v>
      </c>
      <c r="H87" s="1">
        <v>1026</v>
      </c>
    </row>
    <row r="88" spans="1:8">
      <c r="A88" s="1" t="s">
        <v>357</v>
      </c>
      <c r="B88" s="1" t="s">
        <v>358</v>
      </c>
      <c r="C88" s="1">
        <v>452</v>
      </c>
      <c r="D88" s="1" t="s">
        <v>359</v>
      </c>
      <c r="E88" s="1" t="s">
        <v>360</v>
      </c>
      <c r="F88" s="1" t="s">
        <v>196</v>
      </c>
      <c r="G88" s="1" t="s">
        <v>197</v>
      </c>
      <c r="H88" s="1">
        <v>1270</v>
      </c>
    </row>
    <row r="89" spans="1:8">
      <c r="A89" s="1" t="s">
        <v>361</v>
      </c>
      <c r="B89" s="1" t="s">
        <v>362</v>
      </c>
      <c r="C89" s="1">
        <v>57</v>
      </c>
      <c r="D89" s="1" t="s">
        <v>363</v>
      </c>
      <c r="E89" s="1" t="s">
        <v>364</v>
      </c>
      <c r="F89" s="1" t="s">
        <v>365</v>
      </c>
      <c r="G89" s="1" t="s">
        <v>366</v>
      </c>
      <c r="H89" s="1">
        <v>2065</v>
      </c>
    </row>
    <row r="90" spans="1:8">
      <c r="A90" s="1" t="s">
        <v>62</v>
      </c>
      <c r="B90" s="1" t="s">
        <v>63</v>
      </c>
      <c r="C90" s="1">
        <v>1205</v>
      </c>
      <c r="D90" s="1" t="s">
        <v>20</v>
      </c>
      <c r="E90" s="1" t="s">
        <v>64</v>
      </c>
      <c r="F90" s="1" t="s">
        <v>25</v>
      </c>
      <c r="G90" s="1" t="s">
        <v>26</v>
      </c>
      <c r="H90" s="1">
        <v>927</v>
      </c>
    </row>
    <row r="91" spans="1:8">
      <c r="A91" s="1" t="s">
        <v>367</v>
      </c>
      <c r="B91" s="1" t="s">
        <v>368</v>
      </c>
      <c r="C91" s="1">
        <v>235</v>
      </c>
      <c r="D91" s="1" t="s">
        <v>308</v>
      </c>
      <c r="E91" s="1" t="s">
        <v>309</v>
      </c>
      <c r="F91" s="1" t="s">
        <v>173</v>
      </c>
      <c r="G91" s="1" t="s">
        <v>174</v>
      </c>
      <c r="H91" s="1">
        <v>442</v>
      </c>
    </row>
    <row r="92" spans="1:8">
      <c r="A92" s="1" t="s">
        <v>369</v>
      </c>
      <c r="B92" s="1" t="s">
        <v>370</v>
      </c>
      <c r="C92" s="1">
        <v>320</v>
      </c>
      <c r="D92" s="1" t="s">
        <v>279</v>
      </c>
      <c r="E92" s="1" t="s">
        <v>280</v>
      </c>
      <c r="F92" s="1" t="s">
        <v>281</v>
      </c>
      <c r="G92" s="1" t="s">
        <v>282</v>
      </c>
      <c r="H92" s="1">
        <v>285</v>
      </c>
    </row>
    <row r="93" spans="1:8">
      <c r="A93" s="1" t="s">
        <v>371</v>
      </c>
      <c r="B93" s="1" t="s">
        <v>372</v>
      </c>
      <c r="C93" s="1">
        <v>188</v>
      </c>
      <c r="D93" s="1" t="s">
        <v>167</v>
      </c>
      <c r="E93" s="1" t="s">
        <v>179</v>
      </c>
      <c r="F93" s="1" t="s">
        <v>180</v>
      </c>
      <c r="G93" s="1" t="s">
        <v>181</v>
      </c>
      <c r="H93" s="1">
        <v>228</v>
      </c>
    </row>
    <row r="94" spans="1:8">
      <c r="A94" s="1" t="s">
        <v>373</v>
      </c>
      <c r="B94" s="1" t="s">
        <v>374</v>
      </c>
      <c r="C94" s="1">
        <v>916</v>
      </c>
      <c r="D94" s="1" t="s">
        <v>279</v>
      </c>
      <c r="E94" s="1" t="s">
        <v>280</v>
      </c>
      <c r="F94" s="1" t="s">
        <v>281</v>
      </c>
      <c r="G94" s="1" t="s">
        <v>282</v>
      </c>
      <c r="H94" s="1">
        <v>978</v>
      </c>
    </row>
    <row r="95" spans="1:8">
      <c r="A95" s="1" t="s">
        <v>65</v>
      </c>
      <c r="B95" s="1" t="s">
        <v>66</v>
      </c>
      <c r="C95" s="1">
        <v>445</v>
      </c>
      <c r="D95" s="1" t="s">
        <v>36</v>
      </c>
      <c r="E95" s="1" t="s">
        <v>37</v>
      </c>
      <c r="F95" s="1" t="s">
        <v>25</v>
      </c>
      <c r="G95" s="1" t="s">
        <v>26</v>
      </c>
      <c r="H95" s="1">
        <v>1678</v>
      </c>
    </row>
    <row r="96" spans="1:8">
      <c r="A96" s="1" t="s">
        <v>375</v>
      </c>
      <c r="B96" s="1" t="s">
        <v>376</v>
      </c>
      <c r="C96" s="1">
        <v>605</v>
      </c>
      <c r="D96" s="1" t="s">
        <v>273</v>
      </c>
      <c r="E96" s="1" t="s">
        <v>274</v>
      </c>
      <c r="F96" s="1" t="s">
        <v>180</v>
      </c>
      <c r="G96" s="1" t="s">
        <v>181</v>
      </c>
      <c r="H96" s="1">
        <v>1274</v>
      </c>
    </row>
    <row r="97" spans="1:8">
      <c r="A97" s="1" t="s">
        <v>377</v>
      </c>
      <c r="B97" s="1" t="s">
        <v>378</v>
      </c>
      <c r="C97" s="1">
        <v>206</v>
      </c>
      <c r="D97" s="1" t="s">
        <v>108</v>
      </c>
      <c r="E97" s="1" t="s">
        <v>109</v>
      </c>
      <c r="F97" s="1" t="s">
        <v>110</v>
      </c>
      <c r="G97" s="1" t="s">
        <v>111</v>
      </c>
      <c r="H97" s="1">
        <v>982</v>
      </c>
    </row>
    <row r="98" spans="1:8">
      <c r="A98" s="1" t="s">
        <v>379</v>
      </c>
      <c r="B98" s="1" t="s">
        <v>380</v>
      </c>
      <c r="C98" s="1">
        <v>1072</v>
      </c>
      <c r="D98" s="1" t="s">
        <v>285</v>
      </c>
      <c r="E98" s="1" t="s">
        <v>286</v>
      </c>
      <c r="F98" s="1" t="s">
        <v>110</v>
      </c>
      <c r="G98" s="1" t="s">
        <v>111</v>
      </c>
      <c r="H98" s="1">
        <v>3064</v>
      </c>
    </row>
    <row r="99" spans="1:8">
      <c r="A99" s="1" t="s">
        <v>381</v>
      </c>
      <c r="B99" s="1" t="s">
        <v>382</v>
      </c>
      <c r="C99" s="1">
        <v>369</v>
      </c>
      <c r="D99" s="1" t="s">
        <v>273</v>
      </c>
      <c r="E99" s="1" t="s">
        <v>274</v>
      </c>
      <c r="F99" s="1" t="s">
        <v>180</v>
      </c>
      <c r="G99" s="1" t="s">
        <v>181</v>
      </c>
      <c r="H99" s="1">
        <v>839</v>
      </c>
    </row>
    <row r="100" spans="1:8">
      <c r="A100" s="1" t="s">
        <v>383</v>
      </c>
      <c r="B100" s="1" t="s">
        <v>384</v>
      </c>
      <c r="C100" s="1">
        <v>135</v>
      </c>
      <c r="D100" s="1" t="s">
        <v>291</v>
      </c>
      <c r="E100" s="1" t="s">
        <v>292</v>
      </c>
      <c r="F100" s="1" t="s">
        <v>250</v>
      </c>
      <c r="G100" s="1" t="s">
        <v>251</v>
      </c>
      <c r="H100" s="1">
        <v>406</v>
      </c>
    </row>
    <row r="101" spans="1:8">
      <c r="A101" s="1" t="s">
        <v>385</v>
      </c>
      <c r="B101" s="1" t="s">
        <v>386</v>
      </c>
      <c r="C101" s="1">
        <v>200</v>
      </c>
      <c r="D101" s="1" t="s">
        <v>269</v>
      </c>
      <c r="E101" s="1" t="s">
        <v>270</v>
      </c>
      <c r="F101" s="1" t="s">
        <v>196</v>
      </c>
      <c r="G101" s="1" t="s">
        <v>197</v>
      </c>
      <c r="H101" s="1">
        <v>959</v>
      </c>
    </row>
    <row r="102" spans="1:8">
      <c r="A102" s="1" t="s">
        <v>387</v>
      </c>
      <c r="B102" s="1" t="s">
        <v>388</v>
      </c>
      <c r="C102" s="1">
        <v>197</v>
      </c>
      <c r="D102" s="1" t="s">
        <v>25</v>
      </c>
      <c r="E102" s="1" t="s">
        <v>215</v>
      </c>
      <c r="F102" s="1" t="s">
        <v>196</v>
      </c>
      <c r="G102" s="1" t="s">
        <v>197</v>
      </c>
      <c r="H102" s="1">
        <v>2267</v>
      </c>
    </row>
    <row r="103" spans="1:8">
      <c r="A103" s="1" t="s">
        <v>389</v>
      </c>
      <c r="B103" s="1" t="s">
        <v>390</v>
      </c>
      <c r="C103" s="1">
        <v>783</v>
      </c>
      <c r="D103" s="1" t="s">
        <v>391</v>
      </c>
      <c r="E103" s="1" t="s">
        <v>392</v>
      </c>
      <c r="F103" s="1" t="s">
        <v>167</v>
      </c>
      <c r="G103" s="1" t="s">
        <v>168</v>
      </c>
      <c r="H103" s="1">
        <v>702</v>
      </c>
    </row>
    <row r="104" spans="1:8">
      <c r="A104" s="1" t="s">
        <v>393</v>
      </c>
      <c r="B104" s="1" t="s">
        <v>394</v>
      </c>
      <c r="C104" s="1">
        <v>678</v>
      </c>
      <c r="D104" s="1" t="s">
        <v>291</v>
      </c>
      <c r="E104" s="1" t="s">
        <v>292</v>
      </c>
      <c r="F104" s="1" t="s">
        <v>250</v>
      </c>
      <c r="G104" s="1" t="s">
        <v>251</v>
      </c>
      <c r="H104" s="1">
        <v>1195</v>
      </c>
    </row>
    <row r="105" spans="1:8">
      <c r="A105" s="1" t="s">
        <v>395</v>
      </c>
      <c r="B105" s="1" t="s">
        <v>396</v>
      </c>
      <c r="C105" s="1">
        <v>605</v>
      </c>
      <c r="D105" s="1" t="s">
        <v>196</v>
      </c>
      <c r="E105" s="1" t="s">
        <v>228</v>
      </c>
      <c r="F105" s="1" t="s">
        <v>116</v>
      </c>
      <c r="G105" s="1" t="s">
        <v>117</v>
      </c>
      <c r="H105" s="1">
        <v>1634</v>
      </c>
    </row>
    <row r="106" spans="1:8">
      <c r="A106" s="1" t="s">
        <v>397</v>
      </c>
      <c r="B106" s="1" t="s">
        <v>398</v>
      </c>
      <c r="C106" s="1">
        <v>146</v>
      </c>
      <c r="D106" s="1" t="s">
        <v>314</v>
      </c>
      <c r="E106" s="1" t="s">
        <v>315</v>
      </c>
      <c r="F106" s="1" t="s">
        <v>208</v>
      </c>
      <c r="G106" s="1" t="s">
        <v>209</v>
      </c>
      <c r="H106" s="1">
        <v>467</v>
      </c>
    </row>
    <row r="107" spans="1:8">
      <c r="A107" s="1" t="s">
        <v>67</v>
      </c>
      <c r="B107" s="1" t="s">
        <v>68</v>
      </c>
      <c r="C107" s="1">
        <v>208</v>
      </c>
      <c r="D107" s="1" t="s">
        <v>52</v>
      </c>
      <c r="E107" s="1" t="s">
        <v>53</v>
      </c>
      <c r="F107" s="1" t="s">
        <v>12</v>
      </c>
      <c r="G107" s="1" t="s">
        <v>13</v>
      </c>
      <c r="H107" s="1">
        <v>401</v>
      </c>
    </row>
    <row r="108" spans="1:8">
      <c r="A108" s="1" t="s">
        <v>399</v>
      </c>
      <c r="B108" s="1" t="s">
        <v>400</v>
      </c>
      <c r="C108" s="1">
        <v>5684</v>
      </c>
      <c r="D108" s="1" t="s">
        <v>128</v>
      </c>
      <c r="E108" s="1" t="s">
        <v>129</v>
      </c>
      <c r="F108" s="1" t="s">
        <v>130</v>
      </c>
      <c r="G108" s="1" t="s">
        <v>131</v>
      </c>
      <c r="H108" s="1">
        <v>1052</v>
      </c>
    </row>
    <row r="109" spans="1:8">
      <c r="A109" s="1" t="s">
        <v>401</v>
      </c>
      <c r="B109" s="1" t="s">
        <v>402</v>
      </c>
      <c r="C109" s="1">
        <v>922</v>
      </c>
      <c r="D109" s="1" t="s">
        <v>224</v>
      </c>
      <c r="E109" s="1" t="s">
        <v>225</v>
      </c>
      <c r="F109" s="1" t="s">
        <v>20</v>
      </c>
      <c r="G109" s="1" t="s">
        <v>160</v>
      </c>
      <c r="H109" s="1">
        <v>4346</v>
      </c>
    </row>
    <row r="110" spans="1:8">
      <c r="A110" s="1" t="s">
        <v>403</v>
      </c>
      <c r="B110" s="1" t="s">
        <v>404</v>
      </c>
      <c r="C110" s="1">
        <v>3644</v>
      </c>
      <c r="D110" s="1" t="s">
        <v>405</v>
      </c>
      <c r="E110" s="1" t="s">
        <v>406</v>
      </c>
      <c r="F110" s="1" t="s">
        <v>124</v>
      </c>
      <c r="G110" s="1" t="s">
        <v>125</v>
      </c>
      <c r="H110" s="1">
        <v>1665</v>
      </c>
    </row>
    <row r="111" spans="1:8">
      <c r="A111" s="1" t="s">
        <v>407</v>
      </c>
      <c r="B111" s="1" t="s">
        <v>33</v>
      </c>
      <c r="C111" s="1">
        <v>2719</v>
      </c>
      <c r="D111" s="1" t="s">
        <v>190</v>
      </c>
      <c r="E111" s="1" t="s">
        <v>191</v>
      </c>
      <c r="F111" s="1" t="s">
        <v>167</v>
      </c>
      <c r="G111" s="1" t="s">
        <v>168</v>
      </c>
      <c r="H111" s="1">
        <v>568</v>
      </c>
    </row>
    <row r="112" spans="1:8">
      <c r="A112" s="1" t="s">
        <v>408</v>
      </c>
      <c r="B112" s="1" t="s">
        <v>409</v>
      </c>
      <c r="C112" s="1">
        <v>138</v>
      </c>
      <c r="D112" s="1" t="s">
        <v>130</v>
      </c>
      <c r="E112" s="1" t="s">
        <v>145</v>
      </c>
      <c r="F112" s="1" t="s">
        <v>110</v>
      </c>
      <c r="G112" s="1" t="s">
        <v>111</v>
      </c>
      <c r="H112" s="1">
        <v>336</v>
      </c>
    </row>
    <row r="113" spans="1:8">
      <c r="A113" s="1" t="s">
        <v>410</v>
      </c>
      <c r="B113" s="1" t="s">
        <v>411</v>
      </c>
      <c r="C113" s="1">
        <v>876</v>
      </c>
      <c r="D113" s="1" t="s">
        <v>122</v>
      </c>
      <c r="E113" s="1" t="s">
        <v>123</v>
      </c>
      <c r="F113" s="1" t="s">
        <v>124</v>
      </c>
      <c r="G113" s="1" t="s">
        <v>125</v>
      </c>
      <c r="H113" s="1">
        <v>1108</v>
      </c>
    </row>
    <row r="114" spans="1:8">
      <c r="A114" s="1" t="s">
        <v>69</v>
      </c>
      <c r="B114" s="1" t="s">
        <v>70</v>
      </c>
      <c r="C114" s="1">
        <v>165</v>
      </c>
      <c r="D114" s="1" t="s">
        <v>10</v>
      </c>
      <c r="E114" s="1" t="s">
        <v>11</v>
      </c>
      <c r="F114" s="1" t="s">
        <v>12</v>
      </c>
      <c r="G114" s="1" t="s">
        <v>13</v>
      </c>
      <c r="H114" s="1">
        <v>1916</v>
      </c>
    </row>
    <row r="115" spans="1:8">
      <c r="A115" s="1" t="s">
        <v>412</v>
      </c>
      <c r="B115" s="1" t="s">
        <v>413</v>
      </c>
      <c r="C115" s="1">
        <v>193</v>
      </c>
      <c r="D115" s="1" t="s">
        <v>414</v>
      </c>
      <c r="E115" s="1" t="s">
        <v>415</v>
      </c>
      <c r="F115" s="1" t="s">
        <v>110</v>
      </c>
      <c r="G115" s="1" t="s">
        <v>111</v>
      </c>
      <c r="H115" s="1">
        <v>1135</v>
      </c>
    </row>
    <row r="116" spans="1:8">
      <c r="A116" s="1" t="s">
        <v>416</v>
      </c>
      <c r="B116" s="1" t="s">
        <v>417</v>
      </c>
      <c r="C116" s="1">
        <v>227</v>
      </c>
      <c r="D116" s="1" t="s">
        <v>418</v>
      </c>
      <c r="E116" s="1" t="s">
        <v>419</v>
      </c>
      <c r="F116" s="1" t="s">
        <v>261</v>
      </c>
      <c r="G116" s="1" t="s">
        <v>262</v>
      </c>
      <c r="H116" s="1">
        <v>1993</v>
      </c>
    </row>
    <row r="117" spans="1:8">
      <c r="A117" s="1" t="s">
        <v>420</v>
      </c>
      <c r="B117" s="1" t="s">
        <v>421</v>
      </c>
      <c r="C117" s="1">
        <v>133</v>
      </c>
      <c r="D117" s="1" t="s">
        <v>329</v>
      </c>
      <c r="E117" s="1" t="s">
        <v>330</v>
      </c>
      <c r="F117" s="1" t="s">
        <v>110</v>
      </c>
      <c r="G117" s="1" t="s">
        <v>111</v>
      </c>
      <c r="H117" s="1">
        <v>8394</v>
      </c>
    </row>
    <row r="118" spans="1:8">
      <c r="A118" s="1" t="s">
        <v>422</v>
      </c>
      <c r="B118" s="1" t="s">
        <v>423</v>
      </c>
      <c r="C118" s="1">
        <v>3225</v>
      </c>
      <c r="D118" s="1" t="s">
        <v>136</v>
      </c>
      <c r="E118" s="1" t="s">
        <v>137</v>
      </c>
      <c r="F118" s="1" t="s">
        <v>138</v>
      </c>
      <c r="G118" s="1" t="s">
        <v>139</v>
      </c>
      <c r="H118" s="1">
        <v>1135</v>
      </c>
    </row>
    <row r="119" spans="1:8">
      <c r="A119" s="1" t="s">
        <v>71</v>
      </c>
      <c r="B119" s="1" t="s">
        <v>72</v>
      </c>
      <c r="C119" s="1">
        <v>39</v>
      </c>
      <c r="D119" s="1" t="s">
        <v>73</v>
      </c>
      <c r="E119" s="1" t="s">
        <v>74</v>
      </c>
      <c r="F119" s="1" t="s">
        <v>17</v>
      </c>
      <c r="G119" s="1" t="s">
        <v>47</v>
      </c>
      <c r="H119" s="1">
        <v>1036</v>
      </c>
    </row>
    <row r="120" spans="1:8">
      <c r="A120" s="1" t="s">
        <v>424</v>
      </c>
      <c r="B120" s="1" t="s">
        <v>425</v>
      </c>
      <c r="C120" s="1">
        <v>502</v>
      </c>
      <c r="D120" s="1" t="s">
        <v>25</v>
      </c>
      <c r="E120" s="1" t="s">
        <v>215</v>
      </c>
      <c r="F120" s="1" t="s">
        <v>196</v>
      </c>
      <c r="G120" s="1" t="s">
        <v>197</v>
      </c>
      <c r="H120" s="1">
        <v>1716</v>
      </c>
    </row>
    <row r="121" spans="1:8">
      <c r="A121" s="1" t="s">
        <v>426</v>
      </c>
      <c r="B121" s="1" t="s">
        <v>427</v>
      </c>
      <c r="C121" s="1">
        <v>18599</v>
      </c>
      <c r="D121" s="1" t="s">
        <v>180</v>
      </c>
      <c r="E121" s="1" t="s">
        <v>324</v>
      </c>
      <c r="F121" s="1" t="s">
        <v>281</v>
      </c>
      <c r="G121" s="1" t="s">
        <v>282</v>
      </c>
      <c r="H121" s="1">
        <v>1689</v>
      </c>
    </row>
    <row r="122" spans="1:8">
      <c r="A122" s="1" t="s">
        <v>75</v>
      </c>
      <c r="B122" s="1" t="s">
        <v>76</v>
      </c>
      <c r="C122" s="1">
        <v>959</v>
      </c>
      <c r="D122" s="1" t="s">
        <v>10</v>
      </c>
      <c r="E122" s="1" t="s">
        <v>11</v>
      </c>
      <c r="F122" s="1" t="s">
        <v>12</v>
      </c>
      <c r="G122" s="1" t="s">
        <v>13</v>
      </c>
      <c r="H122" s="1">
        <v>669</v>
      </c>
    </row>
    <row r="123" spans="1:8">
      <c r="A123" s="1" t="s">
        <v>428</v>
      </c>
      <c r="B123" s="1" t="s">
        <v>429</v>
      </c>
      <c r="C123" s="1">
        <v>1044</v>
      </c>
      <c r="D123" s="1" t="s">
        <v>130</v>
      </c>
      <c r="E123" s="1" t="s">
        <v>145</v>
      </c>
      <c r="F123" s="1" t="s">
        <v>110</v>
      </c>
      <c r="G123" s="1" t="s">
        <v>111</v>
      </c>
      <c r="H123" s="1">
        <v>271</v>
      </c>
    </row>
    <row r="124" spans="1:8">
      <c r="A124" s="1" t="s">
        <v>430</v>
      </c>
      <c r="B124" s="1" t="s">
        <v>431</v>
      </c>
      <c r="C124" s="1">
        <v>635</v>
      </c>
      <c r="D124" s="1" t="s">
        <v>273</v>
      </c>
      <c r="E124" s="1" t="s">
        <v>274</v>
      </c>
      <c r="F124" s="1" t="s">
        <v>180</v>
      </c>
      <c r="G124" s="1" t="s">
        <v>181</v>
      </c>
      <c r="H124" s="1">
        <v>2130</v>
      </c>
    </row>
    <row r="125" spans="1:8">
      <c r="A125" s="1" t="s">
        <v>432</v>
      </c>
      <c r="B125" s="1" t="s">
        <v>433</v>
      </c>
      <c r="C125" s="1">
        <v>4541</v>
      </c>
      <c r="D125" s="1" t="s">
        <v>130</v>
      </c>
      <c r="E125" s="1" t="s">
        <v>145</v>
      </c>
      <c r="F125" s="1" t="s">
        <v>110</v>
      </c>
      <c r="G125" s="1" t="s">
        <v>111</v>
      </c>
      <c r="H125" s="1">
        <v>448</v>
      </c>
    </row>
    <row r="126" spans="1:8">
      <c r="A126" s="1" t="s">
        <v>434</v>
      </c>
      <c r="B126" s="1" t="s">
        <v>435</v>
      </c>
      <c r="C126" s="1">
        <v>435</v>
      </c>
      <c r="D126" s="1" t="s">
        <v>206</v>
      </c>
      <c r="E126" s="1" t="s">
        <v>207</v>
      </c>
      <c r="F126" s="1" t="s">
        <v>208</v>
      </c>
      <c r="G126" s="1" t="s">
        <v>209</v>
      </c>
      <c r="H126" s="1">
        <v>729</v>
      </c>
    </row>
    <row r="127" spans="1:8">
      <c r="A127" s="1" t="s">
        <v>77</v>
      </c>
      <c r="B127" s="1" t="s">
        <v>78</v>
      </c>
      <c r="C127" s="1">
        <v>1224</v>
      </c>
      <c r="D127" s="1" t="s">
        <v>10</v>
      </c>
      <c r="E127" s="1" t="s">
        <v>11</v>
      </c>
      <c r="F127" s="1" t="s">
        <v>12</v>
      </c>
      <c r="G127" s="1" t="s">
        <v>13</v>
      </c>
      <c r="H127" s="1">
        <v>1041</v>
      </c>
    </row>
    <row r="128" spans="1:8">
      <c r="A128" s="1" t="s">
        <v>79</v>
      </c>
      <c r="B128" s="1" t="s">
        <v>80</v>
      </c>
      <c r="C128" s="1">
        <v>157</v>
      </c>
      <c r="D128" s="1" t="s">
        <v>7</v>
      </c>
      <c r="E128" s="1" t="s">
        <v>16</v>
      </c>
      <c r="F128" s="1" t="s">
        <v>12</v>
      </c>
      <c r="G128" s="1" t="s">
        <v>13</v>
      </c>
      <c r="H128" s="1">
        <v>557</v>
      </c>
    </row>
    <row r="129" spans="1:8">
      <c r="A129" s="1" t="s">
        <v>436</v>
      </c>
      <c r="B129" s="1" t="s">
        <v>437</v>
      </c>
      <c r="C129" s="1">
        <v>652</v>
      </c>
      <c r="D129" s="1" t="s">
        <v>438</v>
      </c>
      <c r="E129" s="1" t="s">
        <v>439</v>
      </c>
      <c r="F129" s="1" t="s">
        <v>196</v>
      </c>
      <c r="G129" s="1" t="s">
        <v>197</v>
      </c>
      <c r="H129" s="1">
        <v>1758</v>
      </c>
    </row>
    <row r="130" spans="1:8">
      <c r="A130" s="1" t="s">
        <v>440</v>
      </c>
      <c r="B130" s="1" t="s">
        <v>441</v>
      </c>
      <c r="C130" s="1">
        <v>738</v>
      </c>
      <c r="D130" s="1" t="s">
        <v>442</v>
      </c>
      <c r="E130" s="1" t="s">
        <v>443</v>
      </c>
      <c r="F130" s="1" t="s">
        <v>130</v>
      </c>
      <c r="G130" s="1" t="s">
        <v>131</v>
      </c>
      <c r="H130" s="1">
        <v>288</v>
      </c>
    </row>
    <row r="131" spans="1:8">
      <c r="A131" s="1" t="s">
        <v>444</v>
      </c>
      <c r="B131" s="1" t="s">
        <v>445</v>
      </c>
      <c r="C131" s="1">
        <v>11168</v>
      </c>
      <c r="D131" s="1" t="s">
        <v>128</v>
      </c>
      <c r="E131" s="1" t="s">
        <v>129</v>
      </c>
      <c r="F131" s="1" t="s">
        <v>130</v>
      </c>
      <c r="G131" s="1" t="s">
        <v>131</v>
      </c>
      <c r="H131" s="1">
        <v>1291</v>
      </c>
    </row>
    <row r="132" spans="1:8">
      <c r="A132" s="1" t="s">
        <v>446</v>
      </c>
      <c r="B132" s="1" t="s">
        <v>447</v>
      </c>
      <c r="C132" s="1">
        <v>264</v>
      </c>
      <c r="D132" s="1" t="s">
        <v>25</v>
      </c>
      <c r="E132" s="1" t="s">
        <v>215</v>
      </c>
      <c r="F132" s="1" t="s">
        <v>196</v>
      </c>
      <c r="G132" s="1" t="s">
        <v>197</v>
      </c>
      <c r="H132" s="1">
        <v>1576</v>
      </c>
    </row>
    <row r="133" spans="1:8">
      <c r="A133" s="1" t="s">
        <v>448</v>
      </c>
      <c r="B133" s="1" t="s">
        <v>449</v>
      </c>
      <c r="C133" s="1">
        <v>235</v>
      </c>
      <c r="D133" s="1" t="s">
        <v>165</v>
      </c>
      <c r="E133" s="1" t="s">
        <v>166</v>
      </c>
      <c r="F133" s="1" t="s">
        <v>167</v>
      </c>
      <c r="G133" s="1" t="s">
        <v>168</v>
      </c>
      <c r="H133" s="1">
        <v>1094</v>
      </c>
    </row>
    <row r="134" spans="1:8">
      <c r="A134" s="1" t="s">
        <v>450</v>
      </c>
      <c r="B134" s="1" t="s">
        <v>451</v>
      </c>
      <c r="C134" s="1">
        <v>1337</v>
      </c>
      <c r="D134" s="1" t="s">
        <v>224</v>
      </c>
      <c r="E134" s="1" t="s">
        <v>225</v>
      </c>
      <c r="F134" s="1" t="s">
        <v>20</v>
      </c>
      <c r="G134" s="1" t="s">
        <v>160</v>
      </c>
      <c r="H134" s="1">
        <v>3286</v>
      </c>
    </row>
    <row r="135" spans="1:8">
      <c r="A135" s="1" t="s">
        <v>452</v>
      </c>
      <c r="B135" s="1" t="s">
        <v>453</v>
      </c>
      <c r="C135" s="1">
        <v>214</v>
      </c>
      <c r="D135" s="1" t="s">
        <v>405</v>
      </c>
      <c r="E135" s="1" t="s">
        <v>406</v>
      </c>
      <c r="F135" s="1" t="s">
        <v>124</v>
      </c>
      <c r="G135" s="1" t="s">
        <v>125</v>
      </c>
      <c r="H135" s="1">
        <v>781</v>
      </c>
    </row>
    <row r="136" spans="1:8">
      <c r="A136" s="1" t="s">
        <v>454</v>
      </c>
      <c r="B136" s="1" t="s">
        <v>455</v>
      </c>
      <c r="C136" s="1">
        <v>123</v>
      </c>
      <c r="D136" s="1" t="s">
        <v>329</v>
      </c>
      <c r="E136" s="1" t="s">
        <v>330</v>
      </c>
      <c r="F136" s="1" t="s">
        <v>110</v>
      </c>
      <c r="G136" s="1" t="s">
        <v>111</v>
      </c>
      <c r="H136" s="1">
        <v>723</v>
      </c>
    </row>
    <row r="137" spans="1:8">
      <c r="A137" s="1" t="s">
        <v>456</v>
      </c>
      <c r="B137" s="1" t="s">
        <v>457</v>
      </c>
      <c r="C137" s="1">
        <v>1018</v>
      </c>
      <c r="D137" s="1" t="s">
        <v>458</v>
      </c>
      <c r="E137" s="1" t="s">
        <v>459</v>
      </c>
      <c r="F137" s="1" t="s">
        <v>180</v>
      </c>
      <c r="G137" s="1" t="s">
        <v>181</v>
      </c>
      <c r="H137" s="1">
        <v>838</v>
      </c>
    </row>
    <row r="138" spans="1:8">
      <c r="A138" s="1" t="s">
        <v>460</v>
      </c>
      <c r="B138" s="1" t="s">
        <v>461</v>
      </c>
      <c r="C138" s="1">
        <v>712</v>
      </c>
      <c r="D138" s="1" t="s">
        <v>462</v>
      </c>
      <c r="E138" s="1" t="s">
        <v>463</v>
      </c>
      <c r="F138" s="1" t="s">
        <v>19</v>
      </c>
      <c r="G138" s="1" t="s">
        <v>155</v>
      </c>
      <c r="H138" s="1">
        <v>3378</v>
      </c>
    </row>
    <row r="139" spans="1:8">
      <c r="A139" s="1" t="s">
        <v>464</v>
      </c>
      <c r="B139" s="1" t="s">
        <v>465</v>
      </c>
      <c r="C139" s="1">
        <v>3321</v>
      </c>
      <c r="D139" s="1" t="s">
        <v>466</v>
      </c>
      <c r="E139" s="1" t="s">
        <v>467</v>
      </c>
      <c r="F139" s="1" t="s">
        <v>150</v>
      </c>
      <c r="G139" s="1" t="s">
        <v>18</v>
      </c>
      <c r="H139" s="1">
        <v>1698</v>
      </c>
    </row>
    <row r="140" spans="1:8">
      <c r="A140" s="1" t="s">
        <v>468</v>
      </c>
      <c r="B140" s="1" t="s">
        <v>469</v>
      </c>
      <c r="C140" s="1">
        <v>522</v>
      </c>
      <c r="D140" s="1" t="s">
        <v>291</v>
      </c>
      <c r="E140" s="1" t="s">
        <v>292</v>
      </c>
      <c r="F140" s="1" t="s">
        <v>250</v>
      </c>
      <c r="G140" s="1" t="s">
        <v>251</v>
      </c>
      <c r="H140" s="1">
        <v>1124</v>
      </c>
    </row>
    <row r="141" spans="1:8">
      <c r="A141" s="1" t="s">
        <v>470</v>
      </c>
      <c r="B141" s="1" t="s">
        <v>471</v>
      </c>
      <c r="C141" s="1">
        <v>1844</v>
      </c>
      <c r="D141" s="1" t="s">
        <v>244</v>
      </c>
      <c r="E141" s="1" t="s">
        <v>245</v>
      </c>
      <c r="F141" s="1" t="s">
        <v>124</v>
      </c>
      <c r="G141" s="1" t="s">
        <v>125</v>
      </c>
      <c r="H141" s="1">
        <v>640</v>
      </c>
    </row>
    <row r="142" spans="1:8">
      <c r="A142" s="1" t="s">
        <v>472</v>
      </c>
      <c r="B142" s="1" t="s">
        <v>473</v>
      </c>
      <c r="C142" s="1">
        <v>2082</v>
      </c>
      <c r="D142" s="1" t="s">
        <v>244</v>
      </c>
      <c r="E142" s="1" t="s">
        <v>245</v>
      </c>
      <c r="F142" s="1" t="s">
        <v>124</v>
      </c>
      <c r="G142" s="1" t="s">
        <v>125</v>
      </c>
      <c r="H142" s="1">
        <v>1275</v>
      </c>
    </row>
    <row r="143" spans="1:8">
      <c r="A143" s="1" t="s">
        <v>474</v>
      </c>
      <c r="B143" s="1" t="s">
        <v>475</v>
      </c>
      <c r="C143" s="1">
        <v>3548</v>
      </c>
      <c r="D143" s="1" t="s">
        <v>136</v>
      </c>
      <c r="E143" s="1" t="s">
        <v>137</v>
      </c>
      <c r="F143" s="1" t="s">
        <v>138</v>
      </c>
      <c r="G143" s="1" t="s">
        <v>139</v>
      </c>
      <c r="H143" s="1">
        <v>727</v>
      </c>
    </row>
    <row r="144" spans="1:8">
      <c r="A144" s="1" t="s">
        <v>476</v>
      </c>
      <c r="B144" s="1" t="s">
        <v>477</v>
      </c>
      <c r="C144" s="1">
        <v>1580</v>
      </c>
      <c r="D144" s="1" t="s">
        <v>405</v>
      </c>
      <c r="E144" s="1" t="s">
        <v>406</v>
      </c>
      <c r="F144" s="1" t="s">
        <v>124</v>
      </c>
      <c r="G144" s="1" t="s">
        <v>125</v>
      </c>
      <c r="H144" s="1">
        <v>462</v>
      </c>
    </row>
    <row r="145" spans="1:8">
      <c r="A145" s="1" t="s">
        <v>478</v>
      </c>
      <c r="B145" s="1" t="s">
        <v>81</v>
      </c>
      <c r="C145" s="1">
        <v>160</v>
      </c>
      <c r="D145" s="1" t="s">
        <v>333</v>
      </c>
      <c r="E145" s="1" t="s">
        <v>334</v>
      </c>
      <c r="F145" s="1" t="s">
        <v>110</v>
      </c>
      <c r="G145" s="1" t="s">
        <v>111</v>
      </c>
      <c r="H145" s="1">
        <v>1175</v>
      </c>
    </row>
    <row r="146" spans="1:8">
      <c r="A146" s="1" t="s">
        <v>479</v>
      </c>
      <c r="B146" s="1" t="s">
        <v>480</v>
      </c>
      <c r="C146" s="1">
        <v>1608</v>
      </c>
      <c r="D146" s="1" t="s">
        <v>481</v>
      </c>
      <c r="E146" s="1" t="s">
        <v>482</v>
      </c>
      <c r="F146" s="1" t="s">
        <v>153</v>
      </c>
      <c r="G146" s="1" t="s">
        <v>352</v>
      </c>
      <c r="H146" s="1">
        <v>3158</v>
      </c>
    </row>
    <row r="147" spans="1:8">
      <c r="A147" s="1" t="s">
        <v>82</v>
      </c>
      <c r="B147" s="1" t="s">
        <v>83</v>
      </c>
      <c r="C147" s="1">
        <v>933</v>
      </c>
      <c r="D147" s="1" t="s">
        <v>45</v>
      </c>
      <c r="E147" s="1" t="s">
        <v>46</v>
      </c>
      <c r="F147" s="1" t="s">
        <v>17</v>
      </c>
      <c r="G147" s="1" t="s">
        <v>47</v>
      </c>
      <c r="H147" s="1">
        <v>1126</v>
      </c>
    </row>
    <row r="148" spans="1:8">
      <c r="A148" s="1" t="s">
        <v>483</v>
      </c>
      <c r="B148" s="1" t="s">
        <v>484</v>
      </c>
      <c r="C148" s="1">
        <v>462</v>
      </c>
      <c r="D148" s="1" t="s">
        <v>291</v>
      </c>
      <c r="E148" s="1" t="s">
        <v>292</v>
      </c>
      <c r="F148" s="1" t="s">
        <v>250</v>
      </c>
      <c r="G148" s="1" t="s">
        <v>251</v>
      </c>
      <c r="H148" s="1">
        <v>1130</v>
      </c>
    </row>
    <row r="149" spans="1:8">
      <c r="A149" s="1" t="s">
        <v>485</v>
      </c>
      <c r="B149" s="1" t="s">
        <v>486</v>
      </c>
      <c r="C149" s="1">
        <v>259</v>
      </c>
      <c r="D149" s="1" t="s">
        <v>487</v>
      </c>
      <c r="E149" s="1" t="s">
        <v>488</v>
      </c>
      <c r="F149" s="1" t="s">
        <v>116</v>
      </c>
      <c r="G149" s="1" t="s">
        <v>117</v>
      </c>
      <c r="H149" s="1">
        <v>10301</v>
      </c>
    </row>
    <row r="150" spans="1:8">
      <c r="A150" s="1" t="s">
        <v>489</v>
      </c>
      <c r="B150" s="1" t="s">
        <v>490</v>
      </c>
      <c r="C150" s="1">
        <v>9131</v>
      </c>
      <c r="D150" s="1" t="s">
        <v>491</v>
      </c>
      <c r="E150" s="1" t="s">
        <v>492</v>
      </c>
      <c r="F150" s="1" t="s">
        <v>153</v>
      </c>
      <c r="G150" s="1" t="s">
        <v>352</v>
      </c>
      <c r="H150" s="1">
        <v>1913</v>
      </c>
    </row>
    <row r="151" spans="1:8">
      <c r="A151" s="1" t="s">
        <v>493</v>
      </c>
      <c r="B151" s="1" t="s">
        <v>494</v>
      </c>
      <c r="C151" s="1">
        <v>284</v>
      </c>
      <c r="D151" s="1" t="s">
        <v>124</v>
      </c>
      <c r="E151" s="1" t="s">
        <v>235</v>
      </c>
      <c r="F151" s="1" t="s">
        <v>110</v>
      </c>
      <c r="G151" s="1" t="s">
        <v>111</v>
      </c>
      <c r="H151" s="1">
        <v>1238</v>
      </c>
    </row>
    <row r="152" spans="1:8">
      <c r="A152" s="1" t="s">
        <v>495</v>
      </c>
      <c r="B152" s="1" t="s">
        <v>496</v>
      </c>
      <c r="C152" s="1">
        <v>1312</v>
      </c>
      <c r="D152" s="1" t="s">
        <v>314</v>
      </c>
      <c r="E152" s="1" t="s">
        <v>315</v>
      </c>
      <c r="F152" s="1" t="s">
        <v>208</v>
      </c>
      <c r="G152" s="1" t="s">
        <v>209</v>
      </c>
      <c r="H152" s="1">
        <v>1073</v>
      </c>
    </row>
    <row r="153" spans="1:8">
      <c r="A153" s="1" t="s">
        <v>84</v>
      </c>
      <c r="B153" s="1" t="s">
        <v>85</v>
      </c>
      <c r="C153" s="1">
        <v>194</v>
      </c>
      <c r="D153" s="1" t="s">
        <v>31</v>
      </c>
      <c r="E153" s="1" t="s">
        <v>32</v>
      </c>
      <c r="F153" s="1" t="s">
        <v>25</v>
      </c>
      <c r="G153" s="1" t="s">
        <v>26</v>
      </c>
      <c r="H153" s="1">
        <v>632</v>
      </c>
    </row>
    <row r="154" spans="1:8">
      <c r="A154" s="1" t="s">
        <v>497</v>
      </c>
      <c r="B154" s="1" t="s">
        <v>498</v>
      </c>
      <c r="C154" s="1">
        <v>562</v>
      </c>
      <c r="D154" s="1" t="s">
        <v>442</v>
      </c>
      <c r="E154" s="1" t="s">
        <v>443</v>
      </c>
      <c r="F154" s="1" t="s">
        <v>130</v>
      </c>
      <c r="G154" s="1" t="s">
        <v>131</v>
      </c>
      <c r="H154" s="1">
        <v>130</v>
      </c>
    </row>
    <row r="155" spans="1:8">
      <c r="A155" s="1" t="s">
        <v>499</v>
      </c>
      <c r="B155" s="1" t="s">
        <v>500</v>
      </c>
      <c r="C155" s="1">
        <v>1332</v>
      </c>
      <c r="D155" s="1" t="s">
        <v>261</v>
      </c>
      <c r="E155" s="1" t="s">
        <v>501</v>
      </c>
      <c r="F155" s="1" t="s">
        <v>124</v>
      </c>
      <c r="G155" s="1" t="s">
        <v>125</v>
      </c>
      <c r="H155" s="1">
        <v>410</v>
      </c>
    </row>
    <row r="156" spans="1:8">
      <c r="A156" s="1" t="s">
        <v>502</v>
      </c>
      <c r="B156" s="1" t="s">
        <v>503</v>
      </c>
      <c r="C156" s="1">
        <v>678</v>
      </c>
      <c r="D156" s="1" t="s">
        <v>314</v>
      </c>
      <c r="E156" s="1" t="s">
        <v>315</v>
      </c>
      <c r="F156" s="1" t="s">
        <v>208</v>
      </c>
      <c r="G156" s="1" t="s">
        <v>209</v>
      </c>
      <c r="H156" s="1">
        <v>704</v>
      </c>
    </row>
    <row r="157" spans="1:8">
      <c r="A157" s="1" t="s">
        <v>504</v>
      </c>
      <c r="B157" s="1" t="s">
        <v>505</v>
      </c>
      <c r="C157" s="1">
        <v>249</v>
      </c>
      <c r="D157" s="1" t="s">
        <v>506</v>
      </c>
      <c r="E157" s="1" t="s">
        <v>507</v>
      </c>
      <c r="F157" s="1" t="s">
        <v>208</v>
      </c>
      <c r="G157" s="1" t="s">
        <v>209</v>
      </c>
      <c r="H157" s="1">
        <v>504</v>
      </c>
    </row>
    <row r="158" spans="1:8">
      <c r="A158" s="1" t="s">
        <v>508</v>
      </c>
      <c r="B158" s="1" t="s">
        <v>509</v>
      </c>
      <c r="C158" s="1">
        <v>150</v>
      </c>
      <c r="D158" s="1" t="s">
        <v>231</v>
      </c>
      <c r="E158" s="1" t="s">
        <v>232</v>
      </c>
      <c r="F158" s="1" t="s">
        <v>180</v>
      </c>
      <c r="G158" s="1" t="s">
        <v>181</v>
      </c>
      <c r="H158" s="1">
        <v>929</v>
      </c>
    </row>
    <row r="159" spans="1:8">
      <c r="A159" s="1" t="s">
        <v>510</v>
      </c>
      <c r="B159" s="1" t="s">
        <v>511</v>
      </c>
      <c r="C159" s="1">
        <v>26343</v>
      </c>
      <c r="D159" s="1" t="s">
        <v>512</v>
      </c>
      <c r="E159" s="1" t="s">
        <v>513</v>
      </c>
      <c r="F159" s="1" t="s">
        <v>173</v>
      </c>
      <c r="G159" s="1" t="s">
        <v>174</v>
      </c>
      <c r="H159" s="1">
        <v>2030</v>
      </c>
    </row>
    <row r="160" spans="1:8">
      <c r="A160" s="1" t="s">
        <v>86</v>
      </c>
      <c r="B160" s="1" t="s">
        <v>87</v>
      </c>
      <c r="C160" s="1">
        <v>264</v>
      </c>
      <c r="D160" s="1" t="s">
        <v>36</v>
      </c>
      <c r="E160" s="1" t="s">
        <v>37</v>
      </c>
      <c r="F160" s="1" t="s">
        <v>25</v>
      </c>
      <c r="G160" s="1" t="s">
        <v>26</v>
      </c>
      <c r="H160" s="1">
        <v>964</v>
      </c>
    </row>
    <row r="161" spans="1:8">
      <c r="A161" s="1" t="s">
        <v>514</v>
      </c>
      <c r="B161" s="1" t="s">
        <v>515</v>
      </c>
      <c r="C161" s="1">
        <v>236</v>
      </c>
      <c r="D161" s="1" t="s">
        <v>128</v>
      </c>
      <c r="E161" s="1" t="s">
        <v>129</v>
      </c>
      <c r="F161" s="1" t="s">
        <v>130</v>
      </c>
      <c r="G161" s="1" t="s">
        <v>131</v>
      </c>
      <c r="H161" s="1">
        <v>345</v>
      </c>
    </row>
    <row r="162" spans="1:8">
      <c r="A162" s="1" t="s">
        <v>516</v>
      </c>
      <c r="B162" s="1" t="s">
        <v>517</v>
      </c>
      <c r="C162" s="1">
        <v>303</v>
      </c>
      <c r="D162" s="1" t="s">
        <v>518</v>
      </c>
      <c r="E162" s="1" t="s">
        <v>519</v>
      </c>
      <c r="F162" s="1" t="s">
        <v>150</v>
      </c>
      <c r="G162" s="1" t="s">
        <v>18</v>
      </c>
      <c r="H162" s="1">
        <v>856</v>
      </c>
    </row>
    <row r="163" spans="1:8">
      <c r="A163" s="1" t="s">
        <v>520</v>
      </c>
      <c r="B163" s="1" t="s">
        <v>521</v>
      </c>
      <c r="C163" s="1">
        <v>1293</v>
      </c>
      <c r="D163" s="1" t="s">
        <v>196</v>
      </c>
      <c r="E163" s="1" t="s">
        <v>228</v>
      </c>
      <c r="F163" s="1" t="s">
        <v>116</v>
      </c>
      <c r="G163" s="1" t="s">
        <v>117</v>
      </c>
      <c r="H163" s="1">
        <v>1716</v>
      </c>
    </row>
    <row r="164" spans="1:8">
      <c r="A164" s="1" t="s">
        <v>522</v>
      </c>
      <c r="B164" s="1" t="s">
        <v>523</v>
      </c>
      <c r="C164" s="1">
        <v>305</v>
      </c>
      <c r="D164" s="1" t="s">
        <v>180</v>
      </c>
      <c r="E164" s="1" t="s">
        <v>324</v>
      </c>
      <c r="F164" s="1" t="s">
        <v>281</v>
      </c>
      <c r="G164" s="1" t="s">
        <v>282</v>
      </c>
      <c r="H164" s="1">
        <v>1683</v>
      </c>
    </row>
    <row r="165" spans="1:8">
      <c r="A165" s="1" t="s">
        <v>524</v>
      </c>
      <c r="B165" s="1" t="s">
        <v>525</v>
      </c>
      <c r="C165" s="1">
        <v>109</v>
      </c>
      <c r="D165" s="1" t="s">
        <v>391</v>
      </c>
      <c r="E165" s="1" t="s">
        <v>392</v>
      </c>
      <c r="F165" s="1" t="s">
        <v>167</v>
      </c>
      <c r="G165" s="1" t="s">
        <v>168</v>
      </c>
      <c r="H165" s="1">
        <v>589</v>
      </c>
    </row>
    <row r="166" spans="1:8">
      <c r="A166" s="1" t="s">
        <v>526</v>
      </c>
      <c r="B166" s="1" t="s">
        <v>527</v>
      </c>
      <c r="C166" s="1">
        <v>434</v>
      </c>
      <c r="D166" s="1" t="s">
        <v>238</v>
      </c>
      <c r="E166" s="1" t="s">
        <v>239</v>
      </c>
      <c r="F166" s="1" t="s">
        <v>19</v>
      </c>
      <c r="G166" s="1" t="s">
        <v>155</v>
      </c>
      <c r="H166" s="1">
        <v>1342</v>
      </c>
    </row>
    <row r="167" spans="1:8">
      <c r="A167" s="1" t="s">
        <v>528</v>
      </c>
      <c r="B167" s="1" t="s">
        <v>529</v>
      </c>
      <c r="C167" s="1">
        <v>105</v>
      </c>
      <c r="D167" s="1" t="s">
        <v>314</v>
      </c>
      <c r="E167" s="1" t="s">
        <v>315</v>
      </c>
      <c r="F167" s="1" t="s">
        <v>208</v>
      </c>
      <c r="G167" s="1" t="s">
        <v>209</v>
      </c>
      <c r="H167" s="1">
        <v>408</v>
      </c>
    </row>
    <row r="168" spans="1:8">
      <c r="A168" s="1" t="s">
        <v>530</v>
      </c>
      <c r="B168" s="1" t="s">
        <v>531</v>
      </c>
      <c r="C168" s="1">
        <v>89</v>
      </c>
      <c r="D168" s="1" t="s">
        <v>231</v>
      </c>
      <c r="E168" s="1" t="s">
        <v>232</v>
      </c>
      <c r="F168" s="1" t="s">
        <v>180</v>
      </c>
      <c r="G168" s="1" t="s">
        <v>181</v>
      </c>
      <c r="H168" s="1">
        <v>526</v>
      </c>
    </row>
    <row r="169" spans="1:8">
      <c r="A169" s="1" t="s">
        <v>88</v>
      </c>
      <c r="B169" s="1" t="s">
        <v>89</v>
      </c>
      <c r="C169" s="1">
        <v>339</v>
      </c>
      <c r="D169" s="1" t="s">
        <v>7</v>
      </c>
      <c r="E169" s="1" t="s">
        <v>16</v>
      </c>
      <c r="F169" s="1" t="s">
        <v>12</v>
      </c>
      <c r="G169" s="1" t="s">
        <v>13</v>
      </c>
      <c r="H169" s="1">
        <v>1868</v>
      </c>
    </row>
    <row r="170" spans="1:8">
      <c r="A170" s="1" t="s">
        <v>532</v>
      </c>
      <c r="B170" s="1" t="s">
        <v>533</v>
      </c>
      <c r="C170" s="1">
        <v>169</v>
      </c>
      <c r="D170" s="1" t="s">
        <v>128</v>
      </c>
      <c r="E170" s="1" t="s">
        <v>129</v>
      </c>
      <c r="F170" s="1" t="s">
        <v>130</v>
      </c>
      <c r="G170" s="1" t="s">
        <v>131</v>
      </c>
      <c r="H170" s="1">
        <v>447</v>
      </c>
    </row>
    <row r="171" spans="1:8">
      <c r="A171" s="1" t="s">
        <v>534</v>
      </c>
      <c r="B171" s="1" t="s">
        <v>535</v>
      </c>
      <c r="C171" s="1">
        <v>553</v>
      </c>
      <c r="D171" s="1" t="s">
        <v>481</v>
      </c>
      <c r="E171" s="1" t="s">
        <v>482</v>
      </c>
      <c r="F171" s="1" t="s">
        <v>153</v>
      </c>
      <c r="G171" s="1" t="s">
        <v>352</v>
      </c>
      <c r="H171" s="1">
        <v>1227</v>
      </c>
    </row>
    <row r="172" spans="1:8">
      <c r="A172" s="1" t="s">
        <v>536</v>
      </c>
      <c r="B172" s="1" t="s">
        <v>537</v>
      </c>
      <c r="C172" s="1">
        <v>493</v>
      </c>
      <c r="D172" s="1" t="s">
        <v>12</v>
      </c>
      <c r="E172" s="1" t="s">
        <v>538</v>
      </c>
      <c r="F172" s="1" t="s">
        <v>150</v>
      </c>
      <c r="G172" s="1" t="s">
        <v>18</v>
      </c>
      <c r="H172" s="1">
        <v>2440</v>
      </c>
    </row>
    <row r="173" spans="1:8">
      <c r="A173" s="1" t="s">
        <v>90</v>
      </c>
      <c r="B173" s="1" t="s">
        <v>91</v>
      </c>
      <c r="C173" s="1">
        <v>941</v>
      </c>
      <c r="D173" s="1" t="s">
        <v>52</v>
      </c>
      <c r="E173" s="1" t="s">
        <v>53</v>
      </c>
      <c r="F173" s="1" t="s">
        <v>12</v>
      </c>
      <c r="G173" s="1" t="s">
        <v>13</v>
      </c>
      <c r="H173" s="1">
        <v>1174</v>
      </c>
    </row>
    <row r="174" spans="1:8">
      <c r="A174" s="1" t="s">
        <v>539</v>
      </c>
      <c r="B174" s="1" t="s">
        <v>540</v>
      </c>
      <c r="C174" s="1">
        <v>202</v>
      </c>
      <c r="D174" s="1" t="s">
        <v>391</v>
      </c>
      <c r="E174" s="1" t="s">
        <v>392</v>
      </c>
      <c r="F174" s="1" t="s">
        <v>167</v>
      </c>
      <c r="G174" s="1" t="s">
        <v>168</v>
      </c>
      <c r="H174" s="1">
        <v>1142</v>
      </c>
    </row>
    <row r="175" spans="1:8">
      <c r="A175" s="1" t="s">
        <v>92</v>
      </c>
      <c r="B175" s="1" t="s">
        <v>93</v>
      </c>
      <c r="C175" s="1">
        <v>271</v>
      </c>
      <c r="D175" s="1" t="s">
        <v>36</v>
      </c>
      <c r="E175" s="1" t="s">
        <v>37</v>
      </c>
      <c r="F175" s="1" t="s">
        <v>25</v>
      </c>
      <c r="G175" s="1" t="s">
        <v>26</v>
      </c>
      <c r="H175" s="1">
        <v>491</v>
      </c>
    </row>
    <row r="176" spans="1:8">
      <c r="A176" s="1" t="s">
        <v>541</v>
      </c>
      <c r="B176" s="1" t="s">
        <v>542</v>
      </c>
      <c r="C176" s="1">
        <v>2730</v>
      </c>
      <c r="D176" s="1" t="s">
        <v>314</v>
      </c>
      <c r="E176" s="1" t="s">
        <v>315</v>
      </c>
      <c r="F176" s="1" t="s">
        <v>208</v>
      </c>
      <c r="G176" s="1" t="s">
        <v>209</v>
      </c>
      <c r="H176" s="1">
        <v>981</v>
      </c>
    </row>
    <row r="177" spans="1:8">
      <c r="A177" s="1" t="s">
        <v>543</v>
      </c>
      <c r="B177" s="1" t="s">
        <v>544</v>
      </c>
      <c r="C177" s="1">
        <v>46017</v>
      </c>
      <c r="D177" s="1" t="s">
        <v>297</v>
      </c>
      <c r="E177" s="1" t="s">
        <v>545</v>
      </c>
      <c r="F177" s="1" t="s">
        <v>173</v>
      </c>
      <c r="G177" s="1" t="s">
        <v>174</v>
      </c>
      <c r="H177" s="1">
        <v>1104</v>
      </c>
    </row>
    <row r="178" spans="1:8">
      <c r="A178" s="1" t="s">
        <v>546</v>
      </c>
      <c r="B178" s="1" t="s">
        <v>547</v>
      </c>
      <c r="C178" s="1">
        <v>677</v>
      </c>
      <c r="D178" s="1" t="s">
        <v>273</v>
      </c>
      <c r="E178" s="1" t="s">
        <v>274</v>
      </c>
      <c r="F178" s="1" t="s">
        <v>180</v>
      </c>
      <c r="G178" s="1" t="s">
        <v>181</v>
      </c>
      <c r="H178" s="1">
        <v>1594</v>
      </c>
    </row>
    <row r="179" spans="1:8">
      <c r="A179" s="1" t="s">
        <v>548</v>
      </c>
      <c r="B179" s="1" t="s">
        <v>549</v>
      </c>
      <c r="C179" s="1">
        <v>475</v>
      </c>
      <c r="D179" s="1" t="s">
        <v>308</v>
      </c>
      <c r="E179" s="1" t="s">
        <v>309</v>
      </c>
      <c r="F179" s="1" t="s">
        <v>173</v>
      </c>
      <c r="G179" s="1" t="s">
        <v>174</v>
      </c>
      <c r="H179" s="1">
        <v>160</v>
      </c>
    </row>
    <row r="180" spans="1:8">
      <c r="A180" s="1" t="s">
        <v>550</v>
      </c>
      <c r="B180" s="1" t="s">
        <v>551</v>
      </c>
      <c r="C180" s="1">
        <v>321</v>
      </c>
      <c r="D180" s="1" t="s">
        <v>552</v>
      </c>
      <c r="E180" s="1" t="s">
        <v>553</v>
      </c>
      <c r="F180" s="1" t="s">
        <v>20</v>
      </c>
      <c r="G180" s="1" t="s">
        <v>160</v>
      </c>
      <c r="H180" s="1">
        <v>1919</v>
      </c>
    </row>
    <row r="181" spans="1:8">
      <c r="A181" s="1" t="s">
        <v>94</v>
      </c>
      <c r="B181" s="1" t="s">
        <v>95</v>
      </c>
      <c r="C181" s="1">
        <v>100</v>
      </c>
      <c r="D181" s="1" t="s">
        <v>20</v>
      </c>
      <c r="E181" s="1" t="s">
        <v>64</v>
      </c>
      <c r="F181" s="1" t="s">
        <v>25</v>
      </c>
      <c r="G181" s="1" t="s">
        <v>26</v>
      </c>
      <c r="H181" s="1">
        <v>796</v>
      </c>
    </row>
    <row r="182" spans="1:8">
      <c r="A182" s="1" t="s">
        <v>554</v>
      </c>
      <c r="B182" s="1" t="s">
        <v>555</v>
      </c>
      <c r="C182" s="1">
        <v>252</v>
      </c>
      <c r="D182" s="1" t="s">
        <v>165</v>
      </c>
      <c r="E182" s="1" t="s">
        <v>166</v>
      </c>
      <c r="F182" s="1" t="s">
        <v>167</v>
      </c>
      <c r="G182" s="1" t="s">
        <v>168</v>
      </c>
      <c r="H182" s="1">
        <v>476</v>
      </c>
    </row>
    <row r="183" spans="1:8">
      <c r="A183" s="1" t="s">
        <v>556</v>
      </c>
      <c r="B183" s="1" t="s">
        <v>557</v>
      </c>
      <c r="C183" s="1">
        <v>673</v>
      </c>
      <c r="D183" s="1" t="s">
        <v>314</v>
      </c>
      <c r="E183" s="1" t="s">
        <v>315</v>
      </c>
      <c r="F183" s="1" t="s">
        <v>208</v>
      </c>
      <c r="G183" s="1" t="s">
        <v>209</v>
      </c>
      <c r="H183" s="1">
        <v>1170</v>
      </c>
    </row>
    <row r="184" spans="1:8">
      <c r="A184" s="1" t="s">
        <v>558</v>
      </c>
      <c r="B184" s="1" t="s">
        <v>559</v>
      </c>
      <c r="C184" s="1">
        <v>57499</v>
      </c>
      <c r="D184" s="1" t="s">
        <v>512</v>
      </c>
      <c r="E184" s="1" t="s">
        <v>513</v>
      </c>
      <c r="F184" s="1" t="s">
        <v>173</v>
      </c>
      <c r="G184" s="1" t="s">
        <v>174</v>
      </c>
      <c r="H184" s="1">
        <v>839</v>
      </c>
    </row>
    <row r="185" spans="1:8">
      <c r="A185" s="1" t="s">
        <v>560</v>
      </c>
      <c r="B185" s="1" t="s">
        <v>561</v>
      </c>
      <c r="C185" s="1">
        <v>442</v>
      </c>
      <c r="D185" s="1" t="s">
        <v>231</v>
      </c>
      <c r="E185" s="1" t="s">
        <v>232</v>
      </c>
      <c r="F185" s="1" t="s">
        <v>180</v>
      </c>
      <c r="G185" s="1" t="s">
        <v>181</v>
      </c>
      <c r="H185" s="1">
        <v>542</v>
      </c>
    </row>
    <row r="186" spans="1:8">
      <c r="A186" s="1" t="s">
        <v>562</v>
      </c>
      <c r="B186" s="1" t="s">
        <v>563</v>
      </c>
      <c r="C186" s="1">
        <v>189</v>
      </c>
      <c r="D186" s="1" t="s">
        <v>167</v>
      </c>
      <c r="E186" s="1" t="s">
        <v>179</v>
      </c>
      <c r="F186" s="1" t="s">
        <v>180</v>
      </c>
      <c r="G186" s="1" t="s">
        <v>181</v>
      </c>
      <c r="H186" s="1">
        <v>970</v>
      </c>
    </row>
    <row r="187" spans="1:8">
      <c r="A187" s="1" t="s">
        <v>564</v>
      </c>
      <c r="B187" s="1" t="s">
        <v>565</v>
      </c>
      <c r="C187" s="1">
        <v>1749</v>
      </c>
      <c r="D187" s="1" t="s">
        <v>208</v>
      </c>
      <c r="E187" s="1" t="s">
        <v>566</v>
      </c>
      <c r="F187" s="1" t="s">
        <v>153</v>
      </c>
      <c r="G187" s="1" t="s">
        <v>352</v>
      </c>
      <c r="H187" s="1">
        <v>2428</v>
      </c>
    </row>
    <row r="188" spans="1:8">
      <c r="A188" s="1" t="s">
        <v>567</v>
      </c>
      <c r="B188" s="1" t="s">
        <v>568</v>
      </c>
      <c r="C188" s="1">
        <v>258</v>
      </c>
      <c r="D188" s="1" t="s">
        <v>569</v>
      </c>
      <c r="E188" s="1" t="s">
        <v>570</v>
      </c>
      <c r="F188" s="1" t="s">
        <v>281</v>
      </c>
      <c r="G188" s="1" t="s">
        <v>282</v>
      </c>
      <c r="H188" s="1">
        <v>2648</v>
      </c>
    </row>
    <row r="189" spans="1:8">
      <c r="A189" s="1" t="s">
        <v>571</v>
      </c>
      <c r="B189" s="1" t="s">
        <v>572</v>
      </c>
      <c r="C189" s="1">
        <v>718</v>
      </c>
      <c r="D189" s="1" t="s">
        <v>211</v>
      </c>
      <c r="E189" s="1" t="s">
        <v>212</v>
      </c>
      <c r="F189" s="1" t="s">
        <v>116</v>
      </c>
      <c r="G189" s="1" t="s">
        <v>117</v>
      </c>
      <c r="H189" s="1">
        <v>1090</v>
      </c>
    </row>
    <row r="190" spans="1:8">
      <c r="A190" s="1" t="s">
        <v>573</v>
      </c>
      <c r="B190" s="1" t="s">
        <v>574</v>
      </c>
      <c r="C190" s="1">
        <v>358</v>
      </c>
      <c r="D190" s="1" t="s">
        <v>308</v>
      </c>
      <c r="E190" s="1" t="s">
        <v>309</v>
      </c>
      <c r="F190" s="1" t="s">
        <v>173</v>
      </c>
      <c r="G190" s="1" t="s">
        <v>174</v>
      </c>
      <c r="H190" s="1">
        <v>1327</v>
      </c>
    </row>
    <row r="191" spans="1:8">
      <c r="A191" s="1" t="s">
        <v>575</v>
      </c>
      <c r="B191" s="1" t="s">
        <v>576</v>
      </c>
      <c r="C191" s="1">
        <v>642</v>
      </c>
      <c r="D191" s="1" t="s">
        <v>577</v>
      </c>
      <c r="E191" s="1" t="s">
        <v>578</v>
      </c>
      <c r="F191" s="1" t="s">
        <v>20</v>
      </c>
      <c r="G191" s="1" t="s">
        <v>160</v>
      </c>
      <c r="H191" s="1">
        <v>1435</v>
      </c>
    </row>
    <row r="192" spans="1:8">
      <c r="A192" s="1" t="s">
        <v>579</v>
      </c>
      <c r="B192" s="1" t="s">
        <v>580</v>
      </c>
      <c r="C192" s="1">
        <v>1202</v>
      </c>
      <c r="D192" s="1" t="s">
        <v>206</v>
      </c>
      <c r="E192" s="1" t="s">
        <v>207</v>
      </c>
      <c r="F192" s="1" t="s">
        <v>208</v>
      </c>
      <c r="G192" s="1" t="s">
        <v>209</v>
      </c>
      <c r="H192" s="1">
        <v>869</v>
      </c>
    </row>
    <row r="193" spans="1:8">
      <c r="A193" s="1" t="s">
        <v>581</v>
      </c>
      <c r="B193" s="1" t="s">
        <v>582</v>
      </c>
      <c r="C193" s="1">
        <v>395</v>
      </c>
      <c r="D193" s="1" t="s">
        <v>491</v>
      </c>
      <c r="E193" s="1" t="s">
        <v>492</v>
      </c>
      <c r="F193" s="1" t="s">
        <v>153</v>
      </c>
      <c r="G193" s="1" t="s">
        <v>352</v>
      </c>
      <c r="H193" s="1">
        <v>2770</v>
      </c>
    </row>
    <row r="194" spans="1:8">
      <c r="A194" s="1" t="s">
        <v>583</v>
      </c>
      <c r="B194" s="1" t="s">
        <v>584</v>
      </c>
      <c r="C194" s="1">
        <v>1236</v>
      </c>
      <c r="D194" s="1" t="s">
        <v>329</v>
      </c>
      <c r="E194" s="1" t="s">
        <v>330</v>
      </c>
      <c r="F194" s="1" t="s">
        <v>110</v>
      </c>
      <c r="G194" s="1" t="s">
        <v>111</v>
      </c>
      <c r="H194" s="1">
        <v>4274</v>
      </c>
    </row>
    <row r="195" spans="1:8">
      <c r="A195" s="1" t="s">
        <v>585</v>
      </c>
      <c r="B195" s="1" t="s">
        <v>586</v>
      </c>
      <c r="C195" s="1">
        <v>358</v>
      </c>
      <c r="D195" s="1" t="s">
        <v>202</v>
      </c>
      <c r="E195" s="1" t="s">
        <v>203</v>
      </c>
      <c r="F195" s="1" t="s">
        <v>124</v>
      </c>
      <c r="G195" s="1" t="s">
        <v>125</v>
      </c>
      <c r="H195" s="1">
        <v>3186</v>
      </c>
    </row>
    <row r="196" spans="1:8">
      <c r="A196" s="1" t="s">
        <v>587</v>
      </c>
      <c r="B196" s="1" t="s">
        <v>588</v>
      </c>
      <c r="C196" s="1">
        <v>71</v>
      </c>
      <c r="D196" s="1" t="s">
        <v>589</v>
      </c>
      <c r="E196" s="1" t="s">
        <v>590</v>
      </c>
      <c r="F196" s="1" t="s">
        <v>281</v>
      </c>
      <c r="G196" s="1" t="s">
        <v>282</v>
      </c>
      <c r="H196" s="1">
        <v>974</v>
      </c>
    </row>
    <row r="197" spans="1:8">
      <c r="A197" s="1" t="s">
        <v>591</v>
      </c>
      <c r="B197" s="1" t="s">
        <v>592</v>
      </c>
      <c r="C197" s="1">
        <v>41</v>
      </c>
      <c r="D197" s="1" t="s">
        <v>167</v>
      </c>
      <c r="E197" s="1" t="s">
        <v>179</v>
      </c>
      <c r="F197" s="1" t="s">
        <v>180</v>
      </c>
      <c r="G197" s="1" t="s">
        <v>181</v>
      </c>
      <c r="H197" s="1">
        <v>224</v>
      </c>
    </row>
    <row r="198" spans="1:8">
      <c r="A198" s="1" t="s">
        <v>593</v>
      </c>
      <c r="B198" s="1" t="s">
        <v>594</v>
      </c>
      <c r="C198" s="1">
        <v>588</v>
      </c>
      <c r="D198" s="1" t="s">
        <v>595</v>
      </c>
      <c r="E198" s="1" t="s">
        <v>596</v>
      </c>
      <c r="F198" s="1" t="s">
        <v>297</v>
      </c>
      <c r="G198" s="1" t="s">
        <v>298</v>
      </c>
      <c r="H198" s="1">
        <v>453</v>
      </c>
    </row>
    <row r="199" spans="1:8">
      <c r="A199" s="1" t="s">
        <v>597</v>
      </c>
      <c r="B199" s="1" t="s">
        <v>598</v>
      </c>
      <c r="C199" s="1">
        <v>1382</v>
      </c>
      <c r="D199" s="1" t="s">
        <v>17</v>
      </c>
      <c r="E199" s="1" t="s">
        <v>142</v>
      </c>
      <c r="F199" s="1" t="s">
        <v>124</v>
      </c>
      <c r="G199" s="1" t="s">
        <v>125</v>
      </c>
      <c r="H199" s="1">
        <v>3259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6"/>
  <sheetViews>
    <sheetView showGridLines="0" tabSelected="1" workbookViewId="0">
      <selection activeCell="I17" sqref="I17:I21"/>
    </sheetView>
  </sheetViews>
  <sheetFormatPr defaultColWidth="11.42578125" defaultRowHeight="15"/>
  <cols>
    <col min="1" max="12" width="15.7109375" customWidth="1"/>
  </cols>
  <sheetData>
    <row r="1" spans="1:12" ht="24.95" customHeight="1">
      <c r="C1" s="28" t="s">
        <v>103</v>
      </c>
      <c r="D1" s="29"/>
      <c r="E1" s="29"/>
      <c r="F1" s="29"/>
      <c r="G1" s="29"/>
      <c r="H1" s="29"/>
      <c r="I1" s="29"/>
      <c r="J1" s="30"/>
      <c r="K1" s="21" t="s">
        <v>599</v>
      </c>
      <c r="L1" s="22"/>
    </row>
    <row r="2" spans="1:12" ht="24.95" customHeight="1">
      <c r="A2" s="33" t="s">
        <v>104</v>
      </c>
      <c r="B2" s="33"/>
      <c r="C2" s="31" t="s">
        <v>13</v>
      </c>
      <c r="D2" s="32"/>
      <c r="E2" s="31" t="s">
        <v>47</v>
      </c>
      <c r="F2" s="32"/>
      <c r="G2" s="31" t="s">
        <v>26</v>
      </c>
      <c r="H2" s="32"/>
      <c r="I2" s="31" t="s">
        <v>99</v>
      </c>
      <c r="J2" s="32"/>
      <c r="K2" s="23"/>
      <c r="L2" s="24"/>
    </row>
    <row r="3" spans="1:12" ht="24.95" customHeight="1">
      <c r="A3" s="3" t="s">
        <v>101</v>
      </c>
      <c r="B3" s="3" t="s">
        <v>102</v>
      </c>
      <c r="C3" s="12" t="s">
        <v>97</v>
      </c>
      <c r="D3" s="13" t="s">
        <v>98</v>
      </c>
      <c r="E3" s="12" t="s">
        <v>97</v>
      </c>
      <c r="F3" s="13" t="s">
        <v>98</v>
      </c>
      <c r="G3" s="12" t="s">
        <v>97</v>
      </c>
      <c r="H3" s="13" t="s">
        <v>98</v>
      </c>
      <c r="I3" s="12" t="s">
        <v>97</v>
      </c>
      <c r="J3" s="13" t="s">
        <v>98</v>
      </c>
      <c r="K3" s="12" t="s">
        <v>97</v>
      </c>
      <c r="L3" s="13" t="s">
        <v>98</v>
      </c>
    </row>
    <row r="4" spans="1:12" ht="24.95" customHeight="1">
      <c r="A4" s="4">
        <f>MIN(COMMUNE!C2:C5192)</f>
        <v>8</v>
      </c>
      <c r="B4" s="5">
        <v>100</v>
      </c>
      <c r="C4" s="6">
        <f>COUNTIFS(COMMUNE!$C$2:$C$36955,"&gt;="&amp;$A4,COMMUNE!$C$2:$C$36955,"&lt;="&amp;$B4,COMMUNE!$G$2:$G$36955,CALCUL!C$2)</f>
        <v>3</v>
      </c>
      <c r="D4" s="7">
        <f t="shared" ref="D4:D9" si="0">100*C4/$C$11</f>
        <v>23.076923076923077</v>
      </c>
      <c r="E4" s="6">
        <f>COUNTIFS(COMMUNE!$C$2:$C$36955,"&gt;="&amp;$A4,COMMUNE!$C$2:$C$36955,"&lt;="&amp;$B4,COMMUNE!$G$2:$G$36955,CALCUL!E$2)</f>
        <v>1</v>
      </c>
      <c r="F4" s="7">
        <f>100*E4/$E$11</f>
        <v>33.333333333333336</v>
      </c>
      <c r="G4" s="6">
        <f>COUNTIFS(COMMUNE!$C$2:$C$36955,"&gt;="&amp;$A4,COMMUNE!$C$2:$C$36955,"&lt;="&amp;$B4,COMMUNE!$G$2:$G$36955,CALCUL!G$2)</f>
        <v>2</v>
      </c>
      <c r="H4" s="7">
        <f>100*G4/$G$11</f>
        <v>13.333333333333334</v>
      </c>
      <c r="I4" s="6">
        <f t="shared" ref="I4:I5" si="1">SUM(C4,E4,G4,)</f>
        <v>6</v>
      </c>
      <c r="J4" s="7">
        <f t="shared" ref="J4:J5" si="2">100*I4/$I$11</f>
        <v>19.35483870967742</v>
      </c>
      <c r="K4" s="6">
        <f>COUNTIFS(COMMUNE!$C$2:$C$36955,"&gt;="&amp;$A4,COMMUNE!$C$2:$C$36955,"&lt;="&amp;$B4)</f>
        <v>18</v>
      </c>
      <c r="L4" s="7">
        <f>100*K4/$K$11</f>
        <v>9.0452261306532655</v>
      </c>
    </row>
    <row r="5" spans="1:12" ht="24.95" customHeight="1">
      <c r="A5" s="5">
        <f t="shared" ref="A5:A9" si="3">B4+0.0000000000001</f>
        <v>100.0000000000001</v>
      </c>
      <c r="B5" s="5">
        <v>500</v>
      </c>
      <c r="C5" s="6">
        <f>COUNTIFS(COMMUNE!$C$2:$C$36955,"&gt;="&amp;$A5,COMMUNE!$C$2:$C$36955,"&lt;="&amp;$B5,COMMUNE!$G$2:$G$36955,CALCUL!C$2)</f>
        <v>7</v>
      </c>
      <c r="D5" s="7">
        <f t="shared" si="0"/>
        <v>53.846153846153847</v>
      </c>
      <c r="E5" s="6">
        <f>COUNTIFS(COMMUNE!$C$2:$C$36955,"&gt;="&amp;$A5,COMMUNE!$C$2:$C$36955,"&lt;="&amp;$B5,COMMUNE!$G$2:$G$36955,CALCUL!E$2)</f>
        <v>0</v>
      </c>
      <c r="F5" s="7">
        <f t="shared" ref="F5:F9" si="4">100*E5/$E$11</f>
        <v>0</v>
      </c>
      <c r="G5" s="6">
        <f>COUNTIFS(COMMUNE!$C$2:$C$36955,"&gt;="&amp;$A5,COMMUNE!$C$2:$C$36955,"&lt;="&amp;$B5,COMMUNE!$G$2:$G$36955,CALCUL!G$2)</f>
        <v>8</v>
      </c>
      <c r="H5" s="7">
        <f t="shared" ref="H5:H9" si="5">100*G5/$G$11</f>
        <v>53.333333333333336</v>
      </c>
      <c r="I5" s="6">
        <f t="shared" si="1"/>
        <v>15</v>
      </c>
      <c r="J5" s="7">
        <f t="shared" si="2"/>
        <v>48.387096774193552</v>
      </c>
      <c r="K5" s="6">
        <f>COUNTIFS(COMMUNE!$C$2:$C$36955,"&gt;="&amp;$A5,COMMUNE!$C$2:$C$36955,"&lt;="&amp;$B5)</f>
        <v>91</v>
      </c>
      <c r="L5" s="7">
        <f t="shared" ref="L5:L9" si="6">100*K5/$K$11</f>
        <v>45.7286432160804</v>
      </c>
    </row>
    <row r="6" spans="1:12" ht="24.95" customHeight="1">
      <c r="A6" s="5">
        <f t="shared" si="3"/>
        <v>500.00000000000011</v>
      </c>
      <c r="B6" s="5">
        <v>2000</v>
      </c>
      <c r="C6" s="6">
        <f>COUNTIFS(COMMUNE!$C$2:$C$36955,"&gt;="&amp;$A6,COMMUNE!$C$2:$C$36955,"&lt;="&amp;$B6,COMMUNE!$G$2:$G$36955,CALCUL!C$2)</f>
        <v>3</v>
      </c>
      <c r="D6" s="7">
        <f t="shared" si="0"/>
        <v>23.076923076923077</v>
      </c>
      <c r="E6" s="6">
        <f>COUNTIFS(COMMUNE!$C$2:$C$36955,"&gt;="&amp;$A6,COMMUNE!$C$2:$C$36955,"&lt;="&amp;$B6,COMMUNE!$G$2:$G$36955,CALCUL!E$2)</f>
        <v>2</v>
      </c>
      <c r="F6" s="7">
        <f t="shared" si="4"/>
        <v>66.666666666666671</v>
      </c>
      <c r="G6" s="6">
        <f>COUNTIFS(COMMUNE!$C$2:$C$36955,"&gt;="&amp;$A6,COMMUNE!$C$2:$C$36955,"&lt;="&amp;$B6,COMMUNE!$G$2:$G$36955,CALCUL!G$2)</f>
        <v>4</v>
      </c>
      <c r="H6" s="7">
        <f t="shared" si="5"/>
        <v>26.666666666666668</v>
      </c>
      <c r="I6" s="6">
        <f>SUM(C6,E6,G6,)</f>
        <v>9</v>
      </c>
      <c r="J6" s="7">
        <f>100*I6/$I$11</f>
        <v>29.032258064516128</v>
      </c>
      <c r="K6" s="6">
        <f>COUNTIFS(COMMUNE!$C$2:$C$36955,"&gt;="&amp;$A6,COMMUNE!$C$2:$C$36955,"&lt;="&amp;$B6)</f>
        <v>65</v>
      </c>
      <c r="L6" s="7">
        <f t="shared" si="6"/>
        <v>32.663316582914575</v>
      </c>
    </row>
    <row r="7" spans="1:12" ht="24.95" customHeight="1">
      <c r="A7" s="5">
        <f>B6+0.0000000000001</f>
        <v>2000</v>
      </c>
      <c r="B7" s="5">
        <v>15000</v>
      </c>
      <c r="C7" s="6">
        <f>COUNTIFS(COMMUNE!$C$2:$C$36955,"&gt;="&amp;$A7,COMMUNE!$C$2:$C$36955,"&lt;="&amp;$B7,COMMUNE!$G$2:$G$36955,CALCUL!C$2)</f>
        <v>0</v>
      </c>
      <c r="D7" s="7">
        <f t="shared" si="0"/>
        <v>0</v>
      </c>
      <c r="E7" s="6">
        <f>COUNTIFS(COMMUNE!$C$2:$C$36955,"&gt;="&amp;$A7,COMMUNE!$C$2:$C$36955,"&lt;="&amp;$B7,COMMUNE!$G$2:$G$36955,CALCUL!E$2)</f>
        <v>0</v>
      </c>
      <c r="F7" s="7">
        <f t="shared" si="4"/>
        <v>0</v>
      </c>
      <c r="G7" s="6">
        <f>COUNTIFS(COMMUNE!$C$2:$C$36955,"&gt;="&amp;$A7,COMMUNE!$C$2:$C$36955,"&lt;="&amp;$B7,COMMUNE!$G$2:$G$36955,CALCUL!G$2)</f>
        <v>1</v>
      </c>
      <c r="H7" s="7">
        <f t="shared" si="5"/>
        <v>6.666666666666667</v>
      </c>
      <c r="I7" s="6">
        <f t="shared" ref="I7:I9" si="7">SUM(C7,E7,G7,)</f>
        <v>1</v>
      </c>
      <c r="J7" s="7">
        <f>100*I7/$I$11</f>
        <v>3.225806451612903</v>
      </c>
      <c r="K7" s="6">
        <f>COUNTIFS(COMMUNE!$C$2:$C$36955,"&gt;="&amp;$A7,COMMUNE!$C$2:$C$36955,"&lt;="&amp;$B7)</f>
        <v>20</v>
      </c>
      <c r="L7" s="7">
        <f t="shared" si="6"/>
        <v>10.050251256281408</v>
      </c>
    </row>
    <row r="8" spans="1:12" ht="24.95" customHeight="1">
      <c r="A8" s="5">
        <f t="shared" si="3"/>
        <v>15000</v>
      </c>
      <c r="B8" s="5">
        <v>50000</v>
      </c>
      <c r="C8" s="6">
        <f>COUNTIFS(COMMUNE!$C$2:$C$36955,"&gt;="&amp;$A8,COMMUNE!$C$2:$C$36955,"&lt;="&amp;$B8,COMMUNE!$G$2:$G$36955,CALCUL!C$2)</f>
        <v>0</v>
      </c>
      <c r="D8" s="7">
        <f t="shared" si="0"/>
        <v>0</v>
      </c>
      <c r="E8" s="6">
        <f>COUNTIFS(COMMUNE!$C$2:$C$36955,"&gt;="&amp;$A8,COMMUNE!$C$2:$C$36955,"&lt;="&amp;$B8,COMMUNE!$G$2:$G$36955,CALCUL!E$2)</f>
        <v>0</v>
      </c>
      <c r="F8" s="7">
        <f t="shared" si="4"/>
        <v>0</v>
      </c>
      <c r="G8" s="6">
        <f>COUNTIFS(COMMUNE!$C$2:$C$36955,"&gt;="&amp;$A8,COMMUNE!$C$2:$C$36955,"&lt;="&amp;$B8,COMMUNE!$G$2:$G$36955,CALCUL!G$2)</f>
        <v>0</v>
      </c>
      <c r="H8" s="7">
        <f t="shared" si="5"/>
        <v>0</v>
      </c>
      <c r="I8" s="6">
        <f t="shared" si="7"/>
        <v>0</v>
      </c>
      <c r="J8" s="7">
        <f>100*I8/$I$11</f>
        <v>0</v>
      </c>
      <c r="K8" s="6">
        <f>COUNTIFS(COMMUNE!$C$2:$C$36955,"&gt;="&amp;$A8,COMMUNE!$C$2:$C$36955,"&lt;="&amp;$B8)</f>
        <v>4</v>
      </c>
      <c r="L8" s="7">
        <f t="shared" si="6"/>
        <v>2.0100502512562812</v>
      </c>
    </row>
    <row r="9" spans="1:12" ht="24.95" customHeight="1">
      <c r="A9" s="5">
        <f t="shared" si="3"/>
        <v>50000</v>
      </c>
      <c r="B9" s="4">
        <f>MAX(COMMUNE!C2:C36955)</f>
        <v>57499</v>
      </c>
      <c r="C9" s="6">
        <f>COUNTIFS(COMMUNE!$C$2:$C$36955,"&gt;="&amp;$A9,COMMUNE!$C$2:$C$36955,"&lt;="&amp;$B9,COMMUNE!$G$2:$G$36955,CALCUL!C$2)</f>
        <v>0</v>
      </c>
      <c r="D9" s="7">
        <f t="shared" si="0"/>
        <v>0</v>
      </c>
      <c r="E9" s="6">
        <f>COUNTIFS(COMMUNE!$C$2:$C$36955,"&gt;="&amp;$A9,COMMUNE!$C$2:$C$36955,"&lt;="&amp;$B9,COMMUNE!$G$2:$G$36955,CALCUL!E$2)</f>
        <v>0</v>
      </c>
      <c r="F9" s="7">
        <f t="shared" si="4"/>
        <v>0</v>
      </c>
      <c r="G9" s="6">
        <f>COUNTIFS(COMMUNE!$C$2:$C$36955,"&gt;="&amp;$A9,COMMUNE!$C$2:$C$36955,"&lt;="&amp;$B9,COMMUNE!$G$2:$G$36955,CALCUL!G$2)</f>
        <v>0</v>
      </c>
      <c r="H9" s="7">
        <f t="shared" si="5"/>
        <v>0</v>
      </c>
      <c r="I9" s="6">
        <f t="shared" si="7"/>
        <v>0</v>
      </c>
      <c r="J9" s="7">
        <f>100*I9/$I$11</f>
        <v>0</v>
      </c>
      <c r="K9" s="6">
        <f>COUNTIFS(COMMUNE!$C$2:$C$36955,"&gt;="&amp;$A9,COMMUNE!$C$2:$C$36955,"&lt;="&amp;$B9)</f>
        <v>1</v>
      </c>
      <c r="L9" s="7">
        <f t="shared" si="6"/>
        <v>0.50251256281407031</v>
      </c>
    </row>
    <row r="10" spans="1:12" ht="24.95" customHeight="1">
      <c r="A10" s="26"/>
      <c r="B10" s="26"/>
      <c r="C10" s="26"/>
      <c r="D10" s="26"/>
      <c r="E10" s="26"/>
      <c r="F10" s="26"/>
      <c r="G10" s="26"/>
      <c r="H10" s="26"/>
      <c r="I10" s="26"/>
      <c r="J10" s="27"/>
    </row>
    <row r="11" spans="1:12" ht="24.95" customHeight="1">
      <c r="A11" s="25" t="s">
        <v>96</v>
      </c>
      <c r="B11" s="25"/>
      <c r="C11" s="8">
        <f t="shared" ref="C11:K11" si="8">SUM(C4:C9)</f>
        <v>13</v>
      </c>
      <c r="D11" s="8">
        <f t="shared" si="8"/>
        <v>100</v>
      </c>
      <c r="E11" s="8">
        <f t="shared" si="8"/>
        <v>3</v>
      </c>
      <c r="F11" s="8">
        <f t="shared" si="8"/>
        <v>100</v>
      </c>
      <c r="G11" s="8">
        <f t="shared" si="8"/>
        <v>15</v>
      </c>
      <c r="H11" s="8">
        <f t="shared" si="8"/>
        <v>100.00000000000001</v>
      </c>
      <c r="I11" s="8">
        <f t="shared" si="8"/>
        <v>31</v>
      </c>
      <c r="J11" s="8">
        <f t="shared" si="8"/>
        <v>100</v>
      </c>
      <c r="K11" s="8">
        <f t="shared" si="8"/>
        <v>199</v>
      </c>
    </row>
    <row r="12" spans="1:12" ht="24.95" customHeight="1">
      <c r="A12" s="25" t="s">
        <v>100</v>
      </c>
      <c r="B12" s="25"/>
      <c r="C12" s="9">
        <f>C11*100/$I$11</f>
        <v>41.935483870967744</v>
      </c>
      <c r="D12" s="10"/>
      <c r="E12" s="9">
        <f t="shared" ref="E12:I12" si="9">E11*100/$I$11</f>
        <v>9.67741935483871</v>
      </c>
      <c r="F12" s="10"/>
      <c r="G12" s="9">
        <f t="shared" si="9"/>
        <v>48.387096774193552</v>
      </c>
      <c r="H12" s="10"/>
      <c r="I12" s="9">
        <f t="shared" si="9"/>
        <v>100</v>
      </c>
      <c r="J12" s="11"/>
    </row>
    <row r="13" spans="1:12" ht="24.95" customHeight="1">
      <c r="A13" s="14"/>
      <c r="B13" s="14"/>
      <c r="C13" s="15"/>
      <c r="D13" s="15"/>
      <c r="E13" s="15"/>
      <c r="F13" s="15"/>
      <c r="G13" s="15"/>
      <c r="H13" s="15"/>
      <c r="I13" s="15"/>
      <c r="J13" s="15"/>
    </row>
    <row r="14" spans="1:12" ht="24.95" customHeight="1">
      <c r="A14" s="14"/>
      <c r="B14" s="14"/>
      <c r="C14" s="15"/>
      <c r="D14" s="15"/>
      <c r="E14" s="15"/>
      <c r="F14" s="15"/>
      <c r="G14" s="15"/>
      <c r="H14" s="15"/>
      <c r="I14" s="15"/>
      <c r="J14" s="15"/>
    </row>
    <row r="15" spans="1:12" ht="24.95" customHeight="1">
      <c r="C15" s="20" t="str">
        <f>C2</f>
        <v>CHAMPAGNE-ARDENNE</v>
      </c>
      <c r="D15" s="20"/>
      <c r="E15" s="20" t="str">
        <f t="shared" ref="E15" si="10">E2</f>
        <v>ALSACE</v>
      </c>
      <c r="F15" s="20"/>
      <c r="G15" s="20" t="str">
        <f t="shared" ref="G15" si="11">G2</f>
        <v>LORRAINE</v>
      </c>
      <c r="H15" s="20"/>
      <c r="I15" s="20" t="s">
        <v>607</v>
      </c>
      <c r="J15" s="20"/>
      <c r="K15" s="19" t="s">
        <v>599</v>
      </c>
      <c r="L15" s="19"/>
    </row>
    <row r="16" spans="1:12" ht="24.95" customHeight="1">
      <c r="B16" s="2"/>
      <c r="C16" s="17" t="s">
        <v>605</v>
      </c>
      <c r="D16" s="17" t="s">
        <v>606</v>
      </c>
      <c r="E16" s="17" t="s">
        <v>605</v>
      </c>
      <c r="F16" s="17" t="s">
        <v>606</v>
      </c>
      <c r="G16" s="17" t="s">
        <v>605</v>
      </c>
      <c r="H16" s="17" t="s">
        <v>606</v>
      </c>
      <c r="I16" s="17" t="s">
        <v>605</v>
      </c>
      <c r="J16" s="17" t="s">
        <v>606</v>
      </c>
      <c r="K16" s="17" t="s">
        <v>605</v>
      </c>
      <c r="L16" s="17" t="s">
        <v>606</v>
      </c>
    </row>
    <row r="17" spans="1:12" ht="24.95" customHeight="1">
      <c r="A17" s="18" t="s">
        <v>600</v>
      </c>
      <c r="B17" s="18"/>
      <c r="C17" s="17" t="str">
        <f>INDEX(COMMUNE!$B$2:$B$199,MATCH(D17,COMMUNE!$C$2:$C$199,0))</f>
        <v>POURU-SAINT-REMY</v>
      </c>
      <c r="D17" s="17">
        <f t="array" ref="D17">LARGE((COMMUNE!$G$2:$G$199=CALCUL!C$15)*COMMUNE!$C$2:$C$199,ROW(A1))</f>
        <v>1224</v>
      </c>
      <c r="E17" s="17" t="str">
        <f>INDEX(COMMUNE!$B$2:$B$199,MATCH(F17,COMMUNE!$C$2:$C$199,0))</f>
        <v>DUPPIGHEIM</v>
      </c>
      <c r="F17" s="17">
        <f t="array" ref="F17">LARGE((COMMUNE!$G$2:$G$199=CALCUL!E$15)*COMMUNE!$C$2:$C$199,ROW(C1))</f>
        <v>1563</v>
      </c>
      <c r="G17" s="17" t="str">
        <f>INDEX(COMMUNE!$B$2:$B$199,MATCH(H17,COMMUNE!$C$2:$C$199,0))</f>
        <v>TERVILLE</v>
      </c>
      <c r="H17" s="17">
        <f t="array" ref="H17">LARGE((COMMUNE!$G$2:$G$199=CALCUL!G$15)*COMMUNE!$C$2:$C$199,ROW(E1))</f>
        <v>6556</v>
      </c>
      <c r="I17" s="17" t="str">
        <f>INDEX($A$102:$A$116,MATCH(J17,$B$102:$B$116,0))</f>
        <v>TERVILLE</v>
      </c>
      <c r="J17" s="17">
        <f>LARGE($B$102:$B$116,ROW(A1))</f>
        <v>6556</v>
      </c>
      <c r="K17" s="16" t="str">
        <f>INDEX(COMMUNE!B2:B36530,MATCH(L17,COMMUNE!C2:C36530,0))</f>
        <v>SARCELLES</v>
      </c>
      <c r="L17" s="16">
        <f>LARGE(COMMUNE!C2:C36530,1)</f>
        <v>57499</v>
      </c>
    </row>
    <row r="18" spans="1:12" ht="24.95" customHeight="1">
      <c r="A18" s="18" t="s">
        <v>602</v>
      </c>
      <c r="B18" s="18"/>
      <c r="C18" s="17" t="str">
        <f>INDEX(COMMUNE!$B$2:$B$199,MATCH(D18,COMMUNE!$C$2:$C$199,0))</f>
        <v>BOULZICOURT</v>
      </c>
      <c r="D18" s="17">
        <f t="array" ref="D18">LARGE((COMMUNE!$G$2:$G$199=CALCUL!C$15)*COMMUNE!$C$2:$C$199,ROW(A2))</f>
        <v>959</v>
      </c>
      <c r="E18" s="17" t="str">
        <f>INDEX(COMMUNE!$B$2:$B$199,MATCH(F18,COMMUNE!$C$2:$C$199,0))</f>
        <v>ARTOLSHEIM</v>
      </c>
      <c r="F18" s="17">
        <f t="array" ref="F18">LARGE((COMMUNE!$G$2:$G$199=CALCUL!E$15)*COMMUNE!$C$2:$C$199,ROW(C2))</f>
        <v>933</v>
      </c>
      <c r="G18" s="17" t="str">
        <f>INDEX(COMMUNE!$B$2:$B$199,MATCH(H18,COMMUNE!$C$2:$C$199,0))</f>
        <v>PULLIGNY</v>
      </c>
      <c r="H18" s="17">
        <f t="array" ref="H18">LARGE((COMMUNE!$G$2:$G$199=CALCUL!G$15)*COMMUNE!$C$2:$C$199,ROW(E2))</f>
        <v>1205</v>
      </c>
      <c r="I18" s="17" t="str">
        <f t="shared" ref="I18:I21" si="12">INDEX($A$102:$A$116,MATCH(J18,$B$102:$B$116,0))</f>
        <v>DUPPIGHEIM</v>
      </c>
      <c r="J18" s="17">
        <f t="shared" ref="J18:J21" si="13">LARGE($B$102:$B$116,ROW(A2))</f>
        <v>1563</v>
      </c>
      <c r="K18" s="16" t="str">
        <f>INDEX(COMMUNE!B3:B36531,MATCH(L18,COMMUNE!C3:C36531,0))</f>
        <v>CORBEIL-ESSONNES</v>
      </c>
      <c r="L18" s="16">
        <f>LARGE(COMMUNE!C3:C36531,2)</f>
        <v>46017</v>
      </c>
    </row>
    <row r="19" spans="1:12" ht="24.95" customHeight="1">
      <c r="A19" s="18" t="s">
        <v>601</v>
      </c>
      <c r="B19" s="18"/>
      <c r="C19" s="17" t="str">
        <f>INDEX(COMMUNE!$B$2:$B$199,MATCH(D19,COMMUNE!$C$2:$C$199,0))</f>
        <v>AMBONNAY</v>
      </c>
      <c r="D19" s="17">
        <f t="array" ref="D19">LARGE((COMMUNE!$G$2:$G$199=CALCUL!C$15)*COMMUNE!$C$2:$C$199,ROW(A3))</f>
        <v>941</v>
      </c>
      <c r="E19" s="17" t="str">
        <f>INDEX(COMMUNE!$B$2:$B$199,MATCH(F19,COMMUNE!$C$2:$C$199,0))</f>
        <v>LUCELLE</v>
      </c>
      <c r="F19" s="17">
        <f t="array" ref="F19">LARGE((COMMUNE!$G$2:$G$199=CALCUL!E$15)*COMMUNE!$C$2:$C$199,ROW(C3))</f>
        <v>39</v>
      </c>
      <c r="G19" s="17" t="str">
        <f>INDEX(COMMUNE!$B$2:$B$199,MATCH(H19,COMMUNE!$C$2:$C$199,0))</f>
        <v>MOUZAY</v>
      </c>
      <c r="H19" s="17">
        <f t="array" ref="H19">LARGE((COMMUNE!$G$2:$G$199=CALCUL!G$15)*COMMUNE!$C$2:$C$199,ROW(E3))</f>
        <v>728</v>
      </c>
      <c r="I19" s="17" t="str">
        <f t="shared" si="12"/>
        <v>POURU-SAINT-REMY</v>
      </c>
      <c r="J19" s="17">
        <f t="shared" si="13"/>
        <v>1224</v>
      </c>
      <c r="K19" s="16" t="str">
        <f>INDEX(COMMUNE!B4:B36532,MATCH(L19,COMMUNE!C4:C36532,0))</f>
        <v>GONESSE</v>
      </c>
      <c r="L19" s="16">
        <f>LARGE(COMMUNE!C4:C36532,3)</f>
        <v>26343</v>
      </c>
    </row>
    <row r="20" spans="1:12" ht="24.95" customHeight="1">
      <c r="A20" s="18" t="s">
        <v>603</v>
      </c>
      <c r="B20" s="18"/>
      <c r="C20" s="17" t="str">
        <f>INDEX(COMMUNE!$B$2:$B$199,MATCH(D20,COMMUNE!$C$2:$C$199,0))</f>
        <v>RIGNY-LE-FERRON</v>
      </c>
      <c r="D20" s="17">
        <f t="array" ref="D20">LARGE((COMMUNE!$G$2:$G$199=CALCUL!C$15)*COMMUNE!$C$2:$C$199,ROW(A4))</f>
        <v>366</v>
      </c>
      <c r="E20" s="17" t="e">
        <f>INDEX(COMMUNE!$B$2:$B$199,MATCH(F20,COMMUNE!$C$2:$C$199,0))</f>
        <v>#N/A</v>
      </c>
      <c r="F20" s="17">
        <f t="array" ref="F20">LARGE((COMMUNE!$G$2:$G$199=CALCUL!E$15)*COMMUNE!$C$2:$C$199,ROW(C4))</f>
        <v>0</v>
      </c>
      <c r="G20" s="17" t="str">
        <f>INDEX(COMMUNE!$B$2:$B$199,MATCH(H20,COMMUNE!$C$2:$C$199,0))</f>
        <v>LANGATTE</v>
      </c>
      <c r="H20" s="17">
        <f t="array" ref="H20">LARGE((COMMUNE!$G$2:$G$199=CALCUL!G$15)*COMMUNE!$C$2:$C$199,ROW(E4))</f>
        <v>572</v>
      </c>
      <c r="I20" s="17" t="str">
        <f t="shared" si="12"/>
        <v>PULLIGNY</v>
      </c>
      <c r="J20" s="17">
        <f t="shared" si="13"/>
        <v>1205</v>
      </c>
      <c r="K20" s="16" t="str">
        <f>INDEX(COMMUNE!B5:B36533,MATCH(L20,COMMUNE!C5:C36533,0))</f>
        <v>RODEZ</v>
      </c>
      <c r="L20" s="16">
        <f>LARGE(COMMUNE!C5:C36533,4)</f>
        <v>23744</v>
      </c>
    </row>
    <row r="21" spans="1:12" ht="24.95" customHeight="1">
      <c r="A21" s="18" t="s">
        <v>604</v>
      </c>
      <c r="B21" s="18"/>
      <c r="C21" s="17" t="str">
        <f>INDEX(COMMUNE!$B$2:$B$199,MATCH(D21,COMMUNE!$C$2:$C$199,0))</f>
        <v>DROUPT-SAINT-BASLE</v>
      </c>
      <c r="D21" s="17">
        <f t="array" ref="D21">LARGE((COMMUNE!$G$2:$G$199=CALCUL!C$15)*COMMUNE!$C$2:$C$199,ROW(A5))</f>
        <v>339</v>
      </c>
      <c r="E21" s="17" t="e">
        <f>INDEX(COMMUNE!$B$2:$B$199,MATCH(F21,COMMUNE!$C$2:$C$199,0))</f>
        <v>#N/A</v>
      </c>
      <c r="F21" s="17">
        <f t="array" ref="F21">LARGE((COMMUNE!$G$2:$G$199=CALCUL!E$15)*COMMUNE!$C$2:$C$199,ROW(C5))</f>
        <v>0</v>
      </c>
      <c r="G21" s="17" t="str">
        <f>INDEX(COMMUNE!$B$2:$B$199,MATCH(H21,COMMUNE!$C$2:$C$199,0))</f>
        <v>FAILLY</v>
      </c>
      <c r="H21" s="17">
        <f t="array" ref="H21">LARGE((COMMUNE!$G$2:$G$199=CALCUL!G$15)*COMMUNE!$C$2:$C$199,ROW(E5))</f>
        <v>547</v>
      </c>
      <c r="I21" s="17" t="str">
        <f t="shared" si="12"/>
        <v>BOULZICOURT</v>
      </c>
      <c r="J21" s="17">
        <f t="shared" si="13"/>
        <v>959</v>
      </c>
      <c r="K21" s="16" t="str">
        <f>INDEX(COMMUNE!B6:B36534,MATCH(L21,COMMUNE!C6:C36534,0))</f>
        <v>LE PUY-EN-VELAY</v>
      </c>
      <c r="L21" s="16">
        <f>LARGE(COMMUNE!C6:C36534,5)</f>
        <v>18599</v>
      </c>
    </row>
    <row r="22" spans="1:12" ht="24.95" customHeight="1">
      <c r="B22" s="2"/>
      <c r="C22" s="2"/>
      <c r="D22" s="2"/>
      <c r="E22" s="2"/>
    </row>
    <row r="23" spans="1:12" ht="24.95" customHeight="1">
      <c r="B23" s="2"/>
      <c r="C23" s="2"/>
      <c r="D23" s="2"/>
      <c r="E23" s="2"/>
    </row>
    <row r="24" spans="1:12" ht="24.95" customHeight="1">
      <c r="B24" s="2"/>
      <c r="C24" s="2"/>
      <c r="D24" s="2"/>
      <c r="E24" s="2"/>
    </row>
    <row r="25" spans="1:12">
      <c r="B25" s="2"/>
      <c r="C25" s="2"/>
      <c r="D25" s="2"/>
      <c r="E25" s="2"/>
    </row>
    <row r="101" spans="1:2">
      <c r="A101" t="s">
        <v>608</v>
      </c>
    </row>
    <row r="102" spans="1:2">
      <c r="A102" t="str">
        <f>C17</f>
        <v>POURU-SAINT-REMY</v>
      </c>
      <c r="B102">
        <f>D17</f>
        <v>1224</v>
      </c>
    </row>
    <row r="103" spans="1:2">
      <c r="A103" t="str">
        <f t="shared" ref="A103:B103" si="14">C18</f>
        <v>BOULZICOURT</v>
      </c>
      <c r="B103">
        <f t="shared" si="14"/>
        <v>959</v>
      </c>
    </row>
    <row r="104" spans="1:2">
      <c r="A104" t="str">
        <f t="shared" ref="A104:B104" si="15">C19</f>
        <v>AMBONNAY</v>
      </c>
      <c r="B104">
        <f t="shared" si="15"/>
        <v>941</v>
      </c>
    </row>
    <row r="105" spans="1:2">
      <c r="A105" t="str">
        <f t="shared" ref="A105:B105" si="16">C20</f>
        <v>RIGNY-LE-FERRON</v>
      </c>
      <c r="B105">
        <f t="shared" si="16"/>
        <v>366</v>
      </c>
    </row>
    <row r="106" spans="1:2">
      <c r="A106" t="str">
        <f t="shared" ref="A106:B106" si="17">C21</f>
        <v>DROUPT-SAINT-BASLE</v>
      </c>
      <c r="B106">
        <f t="shared" si="17"/>
        <v>339</v>
      </c>
    </row>
    <row r="107" spans="1:2">
      <c r="A107" t="str">
        <f>E17</f>
        <v>DUPPIGHEIM</v>
      </c>
      <c r="B107">
        <f>F17</f>
        <v>1563</v>
      </c>
    </row>
    <row r="108" spans="1:2">
      <c r="A108" t="str">
        <f t="shared" ref="A108:B108" si="18">E18</f>
        <v>ARTOLSHEIM</v>
      </c>
      <c r="B108">
        <f t="shared" si="18"/>
        <v>933</v>
      </c>
    </row>
    <row r="109" spans="1:2">
      <c r="A109" t="str">
        <f t="shared" ref="A109:B109" si="19">E19</f>
        <v>LUCELLE</v>
      </c>
      <c r="B109">
        <f t="shared" si="19"/>
        <v>39</v>
      </c>
    </row>
    <row r="110" spans="1:2">
      <c r="A110" t="e">
        <f t="shared" ref="A110:B110" si="20">E20</f>
        <v>#N/A</v>
      </c>
      <c r="B110">
        <f t="shared" si="20"/>
        <v>0</v>
      </c>
    </row>
    <row r="111" spans="1:2">
      <c r="A111" t="e">
        <f t="shared" ref="A111:B111" si="21">E21</f>
        <v>#N/A</v>
      </c>
      <c r="B111">
        <f t="shared" si="21"/>
        <v>0</v>
      </c>
    </row>
    <row r="112" spans="1:2">
      <c r="A112" t="str">
        <f>G17</f>
        <v>TERVILLE</v>
      </c>
      <c r="B112">
        <f>H17</f>
        <v>6556</v>
      </c>
    </row>
    <row r="113" spans="1:2">
      <c r="A113" t="str">
        <f t="shared" ref="A113:B113" si="22">G18</f>
        <v>PULLIGNY</v>
      </c>
      <c r="B113">
        <f t="shared" si="22"/>
        <v>1205</v>
      </c>
    </row>
    <row r="114" spans="1:2">
      <c r="A114" t="str">
        <f t="shared" ref="A114:B114" si="23">G19</f>
        <v>MOUZAY</v>
      </c>
      <c r="B114">
        <f t="shared" si="23"/>
        <v>728</v>
      </c>
    </row>
    <row r="115" spans="1:2">
      <c r="A115" t="str">
        <f t="shared" ref="A115:B115" si="24">G20</f>
        <v>LANGATTE</v>
      </c>
      <c r="B115">
        <f t="shared" si="24"/>
        <v>572</v>
      </c>
    </row>
    <row r="116" spans="1:2">
      <c r="A116" t="str">
        <f t="shared" ref="A116:B116" si="25">G21</f>
        <v>FAILLY</v>
      </c>
      <c r="B116">
        <f t="shared" si="25"/>
        <v>547</v>
      </c>
    </row>
  </sheetData>
  <mergeCells count="20">
    <mergeCell ref="K1:L2"/>
    <mergeCell ref="A17:B17"/>
    <mergeCell ref="A18:B18"/>
    <mergeCell ref="A20:B20"/>
    <mergeCell ref="A19:B19"/>
    <mergeCell ref="A11:B11"/>
    <mergeCell ref="A12:B12"/>
    <mergeCell ref="A10:J10"/>
    <mergeCell ref="C1:J1"/>
    <mergeCell ref="C2:D2"/>
    <mergeCell ref="E2:F2"/>
    <mergeCell ref="G2:H2"/>
    <mergeCell ref="I2:J2"/>
    <mergeCell ref="A2:B2"/>
    <mergeCell ref="A21:B21"/>
    <mergeCell ref="K15:L15"/>
    <mergeCell ref="C15:D15"/>
    <mergeCell ref="E15:F15"/>
    <mergeCell ref="G15:H15"/>
    <mergeCell ref="I15:J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COMMUNE</vt:lpstr>
      <vt:lpstr>CALCUL</vt:lpstr>
      <vt:lpstr>Database</vt:lpstr>
      <vt:lpstr>TOUT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Leplomb Benoît</dc:creator>
  <cp:lastModifiedBy>h2so4</cp:lastModifiedBy>
  <dcterms:created xsi:type="dcterms:W3CDTF">2015-08-26T13:50:40Z</dcterms:created>
  <dcterms:modified xsi:type="dcterms:W3CDTF">2015-08-27T10:38:10Z</dcterms:modified>
</cp:coreProperties>
</file>