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360" yWindow="375" windowWidth="14955" windowHeight="7680"/>
  </bookViews>
  <sheets>
    <sheet name="Feuil1" sheetId="1" r:id="rId1"/>
    <sheet name="Feuil2" sheetId="2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K10" i="1"/>
  <c r="K9"/>
  <c r="K8"/>
  <c r="K7"/>
  <c r="K6"/>
  <c r="K5"/>
  <c r="K11" s="1"/>
  <c r="I9"/>
  <c r="I8"/>
  <c r="I7"/>
  <c r="I6"/>
  <c r="I5"/>
  <c r="I10"/>
  <c r="L14"/>
  <c r="L13"/>
  <c r="L11"/>
  <c r="L10"/>
  <c r="G6"/>
  <c r="G7"/>
  <c r="G8"/>
  <c r="G9"/>
  <c r="G10"/>
  <c r="G5"/>
  <c r="M5" s="1"/>
  <c r="Q5" s="1"/>
  <c r="O6"/>
  <c r="O7"/>
  <c r="O8"/>
  <c r="O5"/>
  <c r="N6"/>
  <c r="P6" s="1"/>
  <c r="N7"/>
  <c r="P7" s="1"/>
  <c r="N8"/>
  <c r="P8" s="1"/>
  <c r="N5"/>
  <c r="P5" s="1"/>
  <c r="M6"/>
  <c r="Q6" s="1"/>
  <c r="M7"/>
  <c r="Q7" s="1"/>
  <c r="M8"/>
  <c r="Q8" s="1"/>
  <c r="I11" l="1"/>
  <c r="R5"/>
  <c r="R6"/>
  <c r="R7"/>
  <c r="R8"/>
</calcChain>
</file>

<file path=xl/sharedStrings.xml><?xml version="1.0" encoding="utf-8"?>
<sst xmlns="http://schemas.openxmlformats.org/spreadsheetml/2006/main" count="45" uniqueCount="27">
  <si>
    <t>Match</t>
  </si>
  <si>
    <t>Resultat</t>
  </si>
  <si>
    <t>GROUPE   A</t>
  </si>
  <si>
    <t>Points</t>
  </si>
  <si>
    <t>France</t>
  </si>
  <si>
    <t>Italie</t>
  </si>
  <si>
    <t>N</t>
  </si>
  <si>
    <t>Bresil</t>
  </si>
  <si>
    <t>Angleterre</t>
  </si>
  <si>
    <t>QUALIFIES</t>
  </si>
  <si>
    <t>TOTAL</t>
  </si>
  <si>
    <t>ELIMINES</t>
  </si>
  <si>
    <t xml:space="preserve">comment avoir les points au fur et a mesure des matchs pour chaque equipe +les retrouvé dans les cases qualifiés ou eliminés </t>
  </si>
  <si>
    <t>merci beaucoup</t>
  </si>
  <si>
    <t>Fred</t>
  </si>
  <si>
    <t>seb</t>
  </si>
  <si>
    <t xml:space="preserve">EN VERT LE BON RESULTAT </t>
  </si>
  <si>
    <t xml:space="preserve">EN JAUNE LE RESULTAT DE FRED </t>
  </si>
  <si>
    <t>EN ORANGE LE RESULTAT DE SEB</t>
  </si>
  <si>
    <t>MERCI A VOUS</t>
  </si>
  <si>
    <t>si bon resultat 2 points  si mauvais resultat 0 points</t>
  </si>
  <si>
    <t>Classement</t>
  </si>
  <si>
    <t>Score</t>
  </si>
  <si>
    <t>GP</t>
  </si>
  <si>
    <t>GC</t>
  </si>
  <si>
    <t>DdB</t>
  </si>
  <si>
    <t>magic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</si>
</sst>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</fills>
  <borders count="10">
    <border>
      <left/>
      <right/>
      <top/>
      <bottom/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 style="double">
        <color indexed="64"/>
      </right>
      <top/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1" fillId="0" borderId="8" xfId="0" applyFont="1" applyBorder="1" applyAlignment="1">
      <alignment horizontal="center" vertical="center" wrapText="1"/>
    </xf>
    <xf numFmtId="0" fontId="2" fillId="0" borderId="9" xfId="0" applyFont="1" applyBorder="1"/>
    <xf numFmtId="0" fontId="0" fillId="0" borderId="0" xfId="0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2" borderId="8" xfId="0" applyFill="1" applyBorder="1" applyAlignment="1">
      <alignment horizontal="center" vertical="center"/>
    </xf>
    <xf numFmtId="0" fontId="1" fillId="3" borderId="3" xfId="0" applyFont="1" applyFill="1" applyBorder="1" applyAlignment="1">
      <alignment horizontal="center" vertical="center"/>
    </xf>
    <xf numFmtId="0" fontId="2" fillId="3" borderId="5" xfId="0" applyFont="1" applyFill="1" applyBorder="1" applyAlignment="1">
      <alignment horizontal="center" vertical="center"/>
    </xf>
    <xf numFmtId="0" fontId="0" fillId="3" borderId="5" xfId="0" applyFill="1" applyBorder="1" applyAlignment="1">
      <alignment horizontal="center" vertical="center"/>
    </xf>
    <xf numFmtId="0" fontId="0" fillId="3" borderId="3" xfId="0" applyFill="1" applyBorder="1" applyAlignment="1">
      <alignment horizontal="center" vertical="center"/>
    </xf>
    <xf numFmtId="0" fontId="1" fillId="4" borderId="3" xfId="0" applyFont="1" applyFill="1" applyBorder="1" applyAlignment="1">
      <alignment horizontal="center" vertical="center" wrapText="1"/>
    </xf>
    <xf numFmtId="0" fontId="2" fillId="4" borderId="3" xfId="0" applyFont="1" applyFill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4" fillId="0" borderId="0" xfId="0" applyFont="1"/>
    <xf numFmtId="0" fontId="3" fillId="0" borderId="0" xfId="0" applyFont="1"/>
    <xf numFmtId="0" fontId="3" fillId="3" borderId="3" xfId="0" applyFont="1" applyFill="1" applyBorder="1" applyAlignment="1">
      <alignment horizontal="center" vertical="center"/>
    </xf>
    <xf numFmtId="0" fontId="1" fillId="0" borderId="6" xfId="0" applyFont="1" applyFill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1" fontId="0" fillId="0" borderId="5" xfId="0" applyNumberFormat="1" applyBorder="1" applyAlignment="1">
      <alignment horizontal="center" vertical="center"/>
    </xf>
    <xf numFmtId="1" fontId="0" fillId="0" borderId="8" xfId="0" quotePrefix="1" applyNumberFormat="1" applyBorder="1" applyAlignment="1">
      <alignment horizontal="center" vertical="center"/>
    </xf>
    <xf numFmtId="1" fontId="0" fillId="0" borderId="8" xfId="0" applyNumberForma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C3:R25"/>
  <sheetViews>
    <sheetView tabSelected="1" workbookViewId="0">
      <selection activeCell="J13" sqref="J13"/>
    </sheetView>
  </sheetViews>
  <sheetFormatPr defaultColWidth="11.42578125" defaultRowHeight="15"/>
  <cols>
    <col min="5" max="5" width="8.28515625" customWidth="1"/>
    <col min="6" max="6" width="7" customWidth="1"/>
    <col min="8" max="8" width="9.28515625" customWidth="1"/>
    <col min="9" max="9" width="8.42578125" customWidth="1"/>
    <col min="10" max="10" width="8" customWidth="1"/>
    <col min="17" max="17" width="0.42578125" customWidth="1"/>
  </cols>
  <sheetData>
    <row r="3" spans="3:18" ht="15.75" thickBot="1"/>
    <row r="4" spans="3:18" ht="16.5" thickTop="1" thickBot="1">
      <c r="C4" s="30" t="s">
        <v>0</v>
      </c>
      <c r="D4" s="31"/>
      <c r="E4" s="21" t="s">
        <v>22</v>
      </c>
      <c r="F4" s="21" t="s">
        <v>22</v>
      </c>
      <c r="G4" s="19" t="s">
        <v>1</v>
      </c>
      <c r="H4" s="10" t="s">
        <v>14</v>
      </c>
      <c r="I4" s="2" t="s">
        <v>3</v>
      </c>
      <c r="J4" s="15" t="s">
        <v>15</v>
      </c>
      <c r="K4" s="2" t="s">
        <v>3</v>
      </c>
      <c r="L4" s="1" t="s">
        <v>2</v>
      </c>
      <c r="M4" s="2" t="s">
        <v>3</v>
      </c>
      <c r="N4" s="25" t="s">
        <v>23</v>
      </c>
      <c r="O4" s="25" t="s">
        <v>24</v>
      </c>
      <c r="P4" s="25" t="s">
        <v>25</v>
      </c>
      <c r="Q4" s="25" t="s">
        <v>26</v>
      </c>
      <c r="R4" s="25" t="s">
        <v>21</v>
      </c>
    </row>
    <row r="5" spans="3:18" ht="16.5" thickTop="1" thickBot="1">
      <c r="C5" s="3" t="s">
        <v>4</v>
      </c>
      <c r="D5" s="5" t="s">
        <v>7</v>
      </c>
      <c r="E5" s="27">
        <v>1</v>
      </c>
      <c r="F5" s="27">
        <v>0</v>
      </c>
      <c r="G5" s="20" t="str">
        <f>IF(E5&gt;F5,"1",IF(E5&lt;F5,"2","N"))</f>
        <v>1</v>
      </c>
      <c r="H5" s="11" t="s">
        <v>6</v>
      </c>
      <c r="I5" s="3">
        <f t="shared" ref="I5:K9" si="0">IF(H5&amp;""=$G5,2,0)</f>
        <v>0</v>
      </c>
      <c r="J5" s="16">
        <v>1</v>
      </c>
      <c r="K5" s="3">
        <f t="shared" si="0"/>
        <v>2</v>
      </c>
      <c r="L5" s="4" t="s">
        <v>4</v>
      </c>
      <c r="M5" s="3">
        <f>COUNTIFS($C$5:$C$10,L5,$G$5:$G$10,"1")*3+COUNTIFS($D$5:$D$10,L5,$G$5:$G$10,"2")*3+COUNTIFS($C$5:$C$10,L5,$G$5:$G$10,"N")+COUNTIFS($D$5:$D$10,L5,$G$5:$G$10,"N")</f>
        <v>3</v>
      </c>
      <c r="N5">
        <f>SUMIF($C$5:$C$10,L5,$E$5:$E$10)+SUMIF($D$5:$D$10,L5,$F$5:$F$10)</f>
        <v>1</v>
      </c>
      <c r="O5">
        <f>SUMIF($C$5:$C$10,L5,$F$5:$F$10)+SUMIF($D$5:$D$10,L5,$E$5:$E$10)</f>
        <v>3</v>
      </c>
      <c r="P5">
        <f>N5-O5</f>
        <v>-2</v>
      </c>
      <c r="Q5">
        <f>M5*10000+P5*1000+N5*10+ROW()</f>
        <v>28015</v>
      </c>
      <c r="R5">
        <f>RANK(Q5,$Q$5:$Q$8)</f>
        <v>4</v>
      </c>
    </row>
    <row r="6" spans="3:18" ht="16.5" thickTop="1" thickBot="1">
      <c r="C6" s="5" t="s">
        <v>8</v>
      </c>
      <c r="D6" s="5" t="s">
        <v>5</v>
      </c>
      <c r="E6" s="28">
        <v>1</v>
      </c>
      <c r="F6" s="28">
        <v>1</v>
      </c>
      <c r="G6" s="20" t="str">
        <f t="shared" ref="G6:G10" si="1">IF(E6&gt;F6,"1",IF(E6&lt;F6,"2","N"))</f>
        <v>N</v>
      </c>
      <c r="H6" s="12">
        <v>2</v>
      </c>
      <c r="I6" s="3">
        <f t="shared" si="0"/>
        <v>0</v>
      </c>
      <c r="J6" s="17">
        <v>2</v>
      </c>
      <c r="K6" s="3">
        <f t="shared" si="0"/>
        <v>0</v>
      </c>
      <c r="L6" s="5" t="s">
        <v>7</v>
      </c>
      <c r="M6" s="3">
        <f t="shared" ref="M6:M8" si="2">COUNTIFS($C$5:$C$10,L6,$G$5:$G$10,"1")*3+COUNTIFS($D$5:$D$10,L6,$G$5:$G$10,"2")*3+COUNTIFS($C$5:$C$10,L6,$G$5:$G$10,"N")+COUNTIFS($D$5:$D$10,L6,$G$5:$G$10,"N")</f>
        <v>4</v>
      </c>
      <c r="N6">
        <f t="shared" ref="N6:N8" si="3">SUMIF($C$5:$C$10,L6,$E$5:$E$10)+SUMIF($D$5:$D$10,L6,$F$5:$F$10)</f>
        <v>4</v>
      </c>
      <c r="O6">
        <f t="shared" ref="O6:O8" si="4">SUMIF($C$5:$C$10,L6,$F$5:$F$10)+SUMIF($D$5:$D$10,L6,$E$5:$E$10)</f>
        <v>4</v>
      </c>
      <c r="P6">
        <f t="shared" ref="P6:P8" si="5">N6-O6</f>
        <v>0</v>
      </c>
      <c r="Q6">
        <f t="shared" ref="Q6:Q8" si="6">M6*10000+P6*1000+N6*10+ROW()</f>
        <v>40046</v>
      </c>
      <c r="R6">
        <f t="shared" ref="R6:R8" si="7">RANK(Q6,$Q$5:$Q$8)</f>
        <v>2</v>
      </c>
    </row>
    <row r="7" spans="3:18" ht="16.5" thickTop="1" thickBot="1">
      <c r="C7" s="3" t="s">
        <v>4</v>
      </c>
      <c r="D7" s="5" t="s">
        <v>8</v>
      </c>
      <c r="E7" s="28">
        <v>0</v>
      </c>
      <c r="F7" s="28">
        <v>2</v>
      </c>
      <c r="G7" s="20" t="str">
        <f t="shared" si="1"/>
        <v>2</v>
      </c>
      <c r="H7" s="12">
        <v>0</v>
      </c>
      <c r="I7" s="3">
        <f t="shared" si="0"/>
        <v>0</v>
      </c>
      <c r="J7" s="17">
        <v>2</v>
      </c>
      <c r="K7" s="3">
        <f t="shared" si="0"/>
        <v>2</v>
      </c>
      <c r="L7" s="5" t="s">
        <v>8</v>
      </c>
      <c r="M7" s="3">
        <f t="shared" si="2"/>
        <v>5</v>
      </c>
      <c r="N7">
        <f t="shared" si="3"/>
        <v>6</v>
      </c>
      <c r="O7">
        <f t="shared" si="4"/>
        <v>4</v>
      </c>
      <c r="P7">
        <f t="shared" si="5"/>
        <v>2</v>
      </c>
      <c r="Q7">
        <f t="shared" si="6"/>
        <v>52067</v>
      </c>
      <c r="R7">
        <f t="shared" si="7"/>
        <v>1</v>
      </c>
    </row>
    <row r="8" spans="3:18" ht="16.5" thickTop="1" thickBot="1">
      <c r="C8" s="5" t="s">
        <v>7</v>
      </c>
      <c r="D8" s="5" t="s">
        <v>8</v>
      </c>
      <c r="E8" s="28">
        <v>3</v>
      </c>
      <c r="F8" s="28">
        <v>3</v>
      </c>
      <c r="G8" s="20" t="str">
        <f t="shared" si="1"/>
        <v>N</v>
      </c>
      <c r="H8" s="12" t="s">
        <v>6</v>
      </c>
      <c r="I8" s="3">
        <f t="shared" si="0"/>
        <v>2</v>
      </c>
      <c r="J8" s="17">
        <v>1</v>
      </c>
      <c r="K8" s="3">
        <f t="shared" si="0"/>
        <v>0</v>
      </c>
      <c r="L8" s="5" t="s">
        <v>5</v>
      </c>
      <c r="M8" s="3">
        <f t="shared" si="2"/>
        <v>4</v>
      </c>
      <c r="N8">
        <f t="shared" si="3"/>
        <v>2</v>
      </c>
      <c r="O8">
        <f t="shared" si="4"/>
        <v>2</v>
      </c>
      <c r="P8">
        <f t="shared" si="5"/>
        <v>0</v>
      </c>
      <c r="Q8">
        <f t="shared" si="6"/>
        <v>40028</v>
      </c>
      <c r="R8">
        <f t="shared" si="7"/>
        <v>3</v>
      </c>
    </row>
    <row r="9" spans="3:18" ht="16.5" thickTop="1" thickBot="1">
      <c r="C9" s="3" t="s">
        <v>4</v>
      </c>
      <c r="D9" s="5" t="s">
        <v>5</v>
      </c>
      <c r="E9" s="29">
        <v>0</v>
      </c>
      <c r="F9" s="29">
        <v>1</v>
      </c>
      <c r="G9" s="20" t="str">
        <f t="shared" si="1"/>
        <v>2</v>
      </c>
      <c r="H9" s="10">
        <v>2</v>
      </c>
      <c r="I9" s="3">
        <f t="shared" si="0"/>
        <v>2</v>
      </c>
      <c r="J9" s="24" t="s">
        <v>6</v>
      </c>
      <c r="K9" s="3">
        <f t="shared" si="0"/>
        <v>0</v>
      </c>
      <c r="L9" s="1" t="s">
        <v>9</v>
      </c>
      <c r="M9" s="9"/>
    </row>
    <row r="10" spans="3:18" ht="16.5" thickTop="1" thickBot="1">
      <c r="C10" s="5" t="s">
        <v>7</v>
      </c>
      <c r="D10" s="5" t="s">
        <v>5</v>
      </c>
      <c r="E10" s="29">
        <v>1</v>
      </c>
      <c r="F10" s="29">
        <v>0</v>
      </c>
      <c r="G10" s="20" t="str">
        <f t="shared" si="1"/>
        <v>1</v>
      </c>
      <c r="H10" s="13">
        <v>1</v>
      </c>
      <c r="I10" s="3">
        <f>IF(H10&amp;""=$G10,2,0)</f>
        <v>2</v>
      </c>
      <c r="J10" s="18">
        <v>2</v>
      </c>
      <c r="K10" s="3">
        <f>IF(J10&amp;""=$G10,2,0)</f>
        <v>0</v>
      </c>
      <c r="L10" s="3" t="str">
        <f>INDEX($L$5:$L$8,MATCH(1,$R$5:$R$8,0))</f>
        <v>Angleterre</v>
      </c>
      <c r="M10" s="9"/>
    </row>
    <row r="11" spans="3:18" ht="16.5" thickTop="1" thickBot="1">
      <c r="C11" s="6"/>
      <c r="D11" s="5"/>
      <c r="E11" s="26"/>
      <c r="F11" s="26"/>
      <c r="G11" s="7" t="s">
        <v>10</v>
      </c>
      <c r="H11" s="14"/>
      <c r="I11" s="3">
        <f>SUM(I5:I10)</f>
        <v>6</v>
      </c>
      <c r="J11" s="18"/>
      <c r="K11" s="3">
        <f>SUM(K5:K10)</f>
        <v>4</v>
      </c>
      <c r="L11" s="3" t="str">
        <f>INDEX($L$5:$L$8,MATCH(2,$R$5:$R$8,0))</f>
        <v>Bresil</v>
      </c>
      <c r="M11" s="9"/>
    </row>
    <row r="12" spans="3:18" ht="16.5" thickTop="1" thickBot="1">
      <c r="C12" s="9"/>
      <c r="D12" s="9"/>
      <c r="E12" s="9"/>
      <c r="F12" s="9"/>
      <c r="G12" s="9"/>
      <c r="H12" s="9"/>
      <c r="I12" s="9"/>
      <c r="J12" s="9"/>
      <c r="K12" s="9"/>
      <c r="L12" s="2" t="s">
        <v>11</v>
      </c>
      <c r="M12" s="9"/>
    </row>
    <row r="13" spans="3:18" ht="16.5" thickTop="1" thickBot="1">
      <c r="C13" s="9"/>
      <c r="D13" s="9"/>
      <c r="E13" s="9"/>
      <c r="F13" s="9"/>
      <c r="G13" s="9"/>
      <c r="H13" s="9"/>
      <c r="I13" s="9"/>
      <c r="J13" s="9"/>
      <c r="K13" s="9"/>
      <c r="L13" s="3" t="str">
        <f>INDEX($L$5:$L$8,MATCH(3,$R$5:$R$8,0))</f>
        <v>Italie</v>
      </c>
      <c r="M13" s="9"/>
    </row>
    <row r="14" spans="3:18" ht="16.5" thickTop="1" thickBot="1">
      <c r="C14" s="9"/>
      <c r="D14" s="9"/>
      <c r="E14" s="9"/>
      <c r="F14" s="9"/>
      <c r="G14" s="9"/>
      <c r="H14" s="9"/>
      <c r="I14" s="9"/>
      <c r="J14" s="9"/>
      <c r="K14" s="9"/>
      <c r="L14" s="3" t="str">
        <f>INDEX($L$5:$L$8,MATCH(4,$R$5:$R$8,0))</f>
        <v>France</v>
      </c>
      <c r="M14" s="9"/>
    </row>
    <row r="15" spans="3:18" ht="16.5" thickTop="1" thickBot="1">
      <c r="J15" s="8"/>
    </row>
    <row r="16" spans="3:18" ht="15.75" thickTop="1"/>
    <row r="18" spans="3:12" ht="18.75">
      <c r="D18" s="22"/>
      <c r="E18" s="22"/>
      <c r="F18" s="22"/>
    </row>
    <row r="20" spans="3:12">
      <c r="C20" t="s">
        <v>12</v>
      </c>
    </row>
    <row r="21" spans="3:12">
      <c r="C21" t="s">
        <v>13</v>
      </c>
    </row>
    <row r="22" spans="3:12">
      <c r="C22" t="s">
        <v>16</v>
      </c>
    </row>
    <row r="23" spans="3:12">
      <c r="C23" t="s">
        <v>17</v>
      </c>
      <c r="H23" s="23" t="s">
        <v>20</v>
      </c>
      <c r="I23" s="23"/>
      <c r="J23" s="23"/>
      <c r="K23" s="23"/>
      <c r="L23" s="23"/>
    </row>
    <row r="24" spans="3:12">
      <c r="C24" t="s">
        <v>18</v>
      </c>
      <c r="H24" s="23" t="s">
        <v>20</v>
      </c>
      <c r="I24" s="23"/>
      <c r="J24" s="23"/>
      <c r="K24" s="23"/>
      <c r="L24" s="23"/>
    </row>
    <row r="25" spans="3:12">
      <c r="C25" t="s">
        <v>19</v>
      </c>
    </row>
  </sheetData>
  <mergeCells count="1">
    <mergeCell ref="C4:D4"/>
  </mergeCells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ColWidth="11.42578125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ColWidth="11.42578125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JOUVE</dc:creator>
  <cp:lastModifiedBy>Eric De Schrevel</cp:lastModifiedBy>
  <dcterms:created xsi:type="dcterms:W3CDTF">2013-12-04T18:15:50Z</dcterms:created>
  <dcterms:modified xsi:type="dcterms:W3CDTF">2013-12-05T13:40:55Z</dcterms:modified>
</cp:coreProperties>
</file>