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5"/>
  </bookViews>
  <sheets>
    <sheet name="Sheet1" sheetId="1" r:id="rId1"/>
    <sheet name="GK" sheetId="2" r:id="rId2"/>
    <sheet name="DEF" sheetId="3" r:id="rId3"/>
    <sheet name="MIL" sheetId="4" r:id="rId4"/>
    <sheet name="FW" sheetId="5" r:id="rId5"/>
    <sheet name="TEAM" sheetId="6" r:id="rId6"/>
    <sheet name="PROJ" sheetId="8" r:id="rId7"/>
  </sheets>
  <definedNames>
    <definedName name="_xlnm._FilterDatabase" localSheetId="1" hidden="1">GK!$D$1:$D$20</definedName>
    <definedName name="Prono">PROJ!$O$3:$Q$26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0" i="8"/>
  <c r="J100" s="1"/>
  <c r="H100"/>
  <c r="G100"/>
  <c r="F100"/>
  <c r="E100"/>
  <c r="D100"/>
  <c r="M99"/>
  <c r="L99"/>
  <c r="I99" s="1"/>
  <c r="J99"/>
  <c r="H99"/>
  <c r="G99"/>
  <c r="F99"/>
  <c r="E99"/>
  <c r="D99"/>
  <c r="M98"/>
  <c r="H98"/>
  <c r="G98"/>
  <c r="F98"/>
  <c r="E98"/>
  <c r="D98"/>
  <c r="M97"/>
  <c r="J97" s="1"/>
  <c r="H97"/>
  <c r="G97"/>
  <c r="F97"/>
  <c r="E97"/>
  <c r="D97"/>
  <c r="M96"/>
  <c r="L96"/>
  <c r="I96" s="1"/>
  <c r="H96"/>
  <c r="G96"/>
  <c r="F96"/>
  <c r="E96"/>
  <c r="D96"/>
  <c r="M95"/>
  <c r="H95"/>
  <c r="G95"/>
  <c r="F95"/>
  <c r="E95"/>
  <c r="D95"/>
  <c r="M94"/>
  <c r="J94" s="1"/>
  <c r="H94"/>
  <c r="G94"/>
  <c r="F94"/>
  <c r="E94"/>
  <c r="D94"/>
  <c r="M93"/>
  <c r="H93"/>
  <c r="G93"/>
  <c r="F93"/>
  <c r="E93"/>
  <c r="D93"/>
  <c r="M92"/>
  <c r="H92"/>
  <c r="G92"/>
  <c r="F92"/>
  <c r="E92"/>
  <c r="D92"/>
  <c r="M91"/>
  <c r="H91"/>
  <c r="G91"/>
  <c r="F91"/>
  <c r="E91"/>
  <c r="D91"/>
  <c r="M90"/>
  <c r="H90"/>
  <c r="G90"/>
  <c r="F90"/>
  <c r="E90"/>
  <c r="D90"/>
  <c r="M89"/>
  <c r="L89"/>
  <c r="I89" s="1"/>
  <c r="H89"/>
  <c r="G89"/>
  <c r="F89"/>
  <c r="J89" s="1"/>
  <c r="E89"/>
  <c r="D89"/>
  <c r="M88"/>
  <c r="H88"/>
  <c r="G88"/>
  <c r="F88"/>
  <c r="E88"/>
  <c r="D88"/>
  <c r="M87"/>
  <c r="L87"/>
  <c r="I87" s="1"/>
  <c r="H87"/>
  <c r="G87"/>
  <c r="F87"/>
  <c r="E87"/>
  <c r="D87"/>
  <c r="M86"/>
  <c r="L86"/>
  <c r="I86" s="1"/>
  <c r="H86"/>
  <c r="G86"/>
  <c r="F86"/>
  <c r="E86"/>
  <c r="D86"/>
  <c r="M85"/>
  <c r="L85"/>
  <c r="I85" s="1"/>
  <c r="H85"/>
  <c r="G85"/>
  <c r="F85"/>
  <c r="E85"/>
  <c r="D85"/>
  <c r="M84"/>
  <c r="H84"/>
  <c r="G84"/>
  <c r="F84"/>
  <c r="E84"/>
  <c r="D84"/>
  <c r="M83"/>
  <c r="H83"/>
  <c r="G83"/>
  <c r="J83" s="1"/>
  <c r="F83"/>
  <c r="E83"/>
  <c r="D83"/>
  <c r="M82"/>
  <c r="H82"/>
  <c r="G82"/>
  <c r="F82"/>
  <c r="E82"/>
  <c r="D82"/>
  <c r="M81"/>
  <c r="J81" s="1"/>
  <c r="H81"/>
  <c r="G81"/>
  <c r="F81"/>
  <c r="E81"/>
  <c r="D81"/>
  <c r="M80"/>
  <c r="L80"/>
  <c r="I80" s="1"/>
  <c r="H80"/>
  <c r="G80"/>
  <c r="F80"/>
  <c r="E80"/>
  <c r="D80"/>
  <c r="M79"/>
  <c r="J79" s="1"/>
  <c r="L79"/>
  <c r="I79" s="1"/>
  <c r="H79"/>
  <c r="G79"/>
  <c r="F79"/>
  <c r="E79"/>
  <c r="D79"/>
  <c r="M78"/>
  <c r="L78"/>
  <c r="I78" s="1"/>
  <c r="H78"/>
  <c r="G78"/>
  <c r="F78"/>
  <c r="E78"/>
  <c r="D78"/>
  <c r="M77"/>
  <c r="H77"/>
  <c r="G77"/>
  <c r="F77"/>
  <c r="E77"/>
  <c r="D77"/>
  <c r="M76"/>
  <c r="H76"/>
  <c r="G76"/>
  <c r="F76"/>
  <c r="E76"/>
  <c r="D76"/>
  <c r="M75"/>
  <c r="J75" s="1"/>
  <c r="H75"/>
  <c r="G75"/>
  <c r="F75"/>
  <c r="E75"/>
  <c r="D75"/>
  <c r="M74"/>
  <c r="L74"/>
  <c r="I74" s="1"/>
  <c r="H74"/>
  <c r="G74"/>
  <c r="F74"/>
  <c r="E74"/>
  <c r="D74"/>
  <c r="M73"/>
  <c r="H73"/>
  <c r="G73"/>
  <c r="F73"/>
  <c r="E73"/>
  <c r="D73"/>
  <c r="M72"/>
  <c r="J72" s="1"/>
  <c r="H72"/>
  <c r="G72"/>
  <c r="F72"/>
  <c r="E72"/>
  <c r="D72"/>
  <c r="M71"/>
  <c r="H71"/>
  <c r="G71"/>
  <c r="F71"/>
  <c r="E71"/>
  <c r="D71"/>
  <c r="M70"/>
  <c r="J70"/>
  <c r="H70"/>
  <c r="G70"/>
  <c r="F70"/>
  <c r="E70"/>
  <c r="D70"/>
  <c r="M69"/>
  <c r="L69"/>
  <c r="I69" s="1"/>
  <c r="H69"/>
  <c r="G69"/>
  <c r="F69"/>
  <c r="E69"/>
  <c r="D69"/>
  <c r="M68"/>
  <c r="L68"/>
  <c r="I68" s="1"/>
  <c r="H68"/>
  <c r="G68"/>
  <c r="F68"/>
  <c r="E68"/>
  <c r="D68"/>
  <c r="M67"/>
  <c r="J67" s="1"/>
  <c r="H67"/>
  <c r="G67"/>
  <c r="F67"/>
  <c r="E67"/>
  <c r="D67"/>
  <c r="M66"/>
  <c r="H66"/>
  <c r="G66"/>
  <c r="F66"/>
  <c r="E66"/>
  <c r="D66"/>
  <c r="M65"/>
  <c r="H65"/>
  <c r="G65"/>
  <c r="F65"/>
  <c r="E65"/>
  <c r="D65"/>
  <c r="M64"/>
  <c r="H64"/>
  <c r="G64"/>
  <c r="F64"/>
  <c r="E64"/>
  <c r="D64"/>
  <c r="M63"/>
  <c r="L63"/>
  <c r="I63" s="1"/>
  <c r="H63"/>
  <c r="G63"/>
  <c r="F63"/>
  <c r="J63" s="1"/>
  <c r="E63"/>
  <c r="D63"/>
  <c r="M62"/>
  <c r="H62"/>
  <c r="G62"/>
  <c r="F62"/>
  <c r="E62"/>
  <c r="D62"/>
  <c r="M61"/>
  <c r="H61"/>
  <c r="G61"/>
  <c r="F61"/>
  <c r="E61"/>
  <c r="D61"/>
  <c r="M60"/>
  <c r="L60"/>
  <c r="I60" s="1"/>
  <c r="H60"/>
  <c r="G60"/>
  <c r="F60"/>
  <c r="E60"/>
  <c r="D60"/>
  <c r="M59"/>
  <c r="J59" s="1"/>
  <c r="H59"/>
  <c r="G59"/>
  <c r="F59"/>
  <c r="E59"/>
  <c r="D59"/>
  <c r="M58"/>
  <c r="H58"/>
  <c r="G58"/>
  <c r="F58"/>
  <c r="E58"/>
  <c r="D58"/>
  <c r="M57"/>
  <c r="L57"/>
  <c r="I57" s="1"/>
  <c r="H57"/>
  <c r="G57"/>
  <c r="F57"/>
  <c r="E57"/>
  <c r="D57"/>
  <c r="M56"/>
  <c r="H56"/>
  <c r="G56"/>
  <c r="F56"/>
  <c r="E56"/>
  <c r="D56"/>
  <c r="M55"/>
  <c r="H55"/>
  <c r="G55"/>
  <c r="F55"/>
  <c r="E55"/>
  <c r="D55"/>
  <c r="M54"/>
  <c r="H54"/>
  <c r="G54"/>
  <c r="F54"/>
  <c r="E54"/>
  <c r="D54"/>
  <c r="M53"/>
  <c r="H53"/>
  <c r="G53"/>
  <c r="F53"/>
  <c r="E53"/>
  <c r="D53"/>
  <c r="M52"/>
  <c r="H52"/>
  <c r="G52"/>
  <c r="F52"/>
  <c r="E52"/>
  <c r="D52"/>
  <c r="M51"/>
  <c r="H51"/>
  <c r="G51"/>
  <c r="F51"/>
  <c r="E51"/>
  <c r="D51"/>
  <c r="M50"/>
  <c r="H50"/>
  <c r="G50"/>
  <c r="F50"/>
  <c r="E50"/>
  <c r="D50"/>
  <c r="M49"/>
  <c r="H49"/>
  <c r="G49"/>
  <c r="F49"/>
  <c r="E49"/>
  <c r="D49"/>
  <c r="M48"/>
  <c r="H48"/>
  <c r="G48"/>
  <c r="F48"/>
  <c r="E48"/>
  <c r="D48"/>
  <c r="M47"/>
  <c r="J47" s="1"/>
  <c r="H47"/>
  <c r="G47"/>
  <c r="F47"/>
  <c r="E47"/>
  <c r="D47"/>
  <c r="M46"/>
  <c r="L46"/>
  <c r="I46" s="1"/>
  <c r="H46"/>
  <c r="G46"/>
  <c r="F46"/>
  <c r="J46" s="1"/>
  <c r="E46"/>
  <c r="D46"/>
  <c r="M45"/>
  <c r="L45"/>
  <c r="I45" s="1"/>
  <c r="H45"/>
  <c r="G45"/>
  <c r="F45"/>
  <c r="E45"/>
  <c r="D45"/>
  <c r="M44"/>
  <c r="H44"/>
  <c r="G44"/>
  <c r="F44"/>
  <c r="E44"/>
  <c r="D44"/>
  <c r="M43"/>
  <c r="H43"/>
  <c r="G43"/>
  <c r="F43"/>
  <c r="E43"/>
  <c r="D43"/>
  <c r="M42"/>
  <c r="H42"/>
  <c r="G42"/>
  <c r="F42"/>
  <c r="E42"/>
  <c r="D42"/>
  <c r="M41"/>
  <c r="L41"/>
  <c r="I41" s="1"/>
  <c r="H41"/>
  <c r="G41"/>
  <c r="F41"/>
  <c r="E41"/>
  <c r="D41"/>
  <c r="M40"/>
  <c r="L40"/>
  <c r="I40" s="1"/>
  <c r="H40"/>
  <c r="G40"/>
  <c r="F40"/>
  <c r="E40"/>
  <c r="D40"/>
  <c r="M39"/>
  <c r="J39" s="1"/>
  <c r="H39"/>
  <c r="G39"/>
  <c r="F39"/>
  <c r="E39"/>
  <c r="D39"/>
  <c r="M38"/>
  <c r="H38"/>
  <c r="G38"/>
  <c r="F38"/>
  <c r="E38"/>
  <c r="D38"/>
  <c r="M37"/>
  <c r="H37"/>
  <c r="G37"/>
  <c r="F37"/>
  <c r="E37"/>
  <c r="D37"/>
  <c r="M36"/>
  <c r="H36"/>
  <c r="G36"/>
  <c r="F36"/>
  <c r="E36"/>
  <c r="D36"/>
  <c r="M35"/>
  <c r="H35"/>
  <c r="G35"/>
  <c r="F35"/>
  <c r="E35"/>
  <c r="D35"/>
  <c r="M34"/>
  <c r="H34"/>
  <c r="G34"/>
  <c r="F34"/>
  <c r="E34"/>
  <c r="D34"/>
  <c r="M33"/>
  <c r="J33" s="1"/>
  <c r="H33"/>
  <c r="G33"/>
  <c r="F33"/>
  <c r="E33"/>
  <c r="D33"/>
  <c r="M32"/>
  <c r="H32"/>
  <c r="G32"/>
  <c r="F32"/>
  <c r="E32"/>
  <c r="D32"/>
  <c r="M31"/>
  <c r="H31"/>
  <c r="G31"/>
  <c r="F31"/>
  <c r="E31"/>
  <c r="D31"/>
  <c r="M30"/>
  <c r="H30"/>
  <c r="G30"/>
  <c r="F30"/>
  <c r="E30"/>
  <c r="D30"/>
  <c r="M29"/>
  <c r="L29"/>
  <c r="I29" s="1"/>
  <c r="H29"/>
  <c r="G29"/>
  <c r="F29"/>
  <c r="E29"/>
  <c r="D29"/>
  <c r="M28"/>
  <c r="H28"/>
  <c r="G28"/>
  <c r="F28"/>
  <c r="E28"/>
  <c r="D28"/>
  <c r="M27"/>
  <c r="H27"/>
  <c r="G27"/>
  <c r="F27"/>
  <c r="E27"/>
  <c r="D27"/>
  <c r="Q26"/>
  <c r="M26"/>
  <c r="H26"/>
  <c r="G26"/>
  <c r="F26"/>
  <c r="E26"/>
  <c r="D26"/>
  <c r="Q25"/>
  <c r="M25"/>
  <c r="H25"/>
  <c r="G25"/>
  <c r="F25"/>
  <c r="E25"/>
  <c r="D25"/>
  <c r="Q24"/>
  <c r="M24"/>
  <c r="H24"/>
  <c r="G24"/>
  <c r="F24"/>
  <c r="E24"/>
  <c r="D24"/>
  <c r="Q23"/>
  <c r="M23"/>
  <c r="J23" s="1"/>
  <c r="H23"/>
  <c r="G23"/>
  <c r="F23"/>
  <c r="E23"/>
  <c r="D23"/>
  <c r="Q22"/>
  <c r="M22"/>
  <c r="H22"/>
  <c r="G22"/>
  <c r="F22"/>
  <c r="E22"/>
  <c r="D22"/>
  <c r="Q21"/>
  <c r="M21"/>
  <c r="H21"/>
  <c r="G21"/>
  <c r="F21"/>
  <c r="E21"/>
  <c r="D21"/>
  <c r="Q20"/>
  <c r="M20"/>
  <c r="J20" s="1"/>
  <c r="H20"/>
  <c r="G20"/>
  <c r="F20"/>
  <c r="E20"/>
  <c r="D20"/>
  <c r="Q19"/>
  <c r="M19"/>
  <c r="H19"/>
  <c r="G19"/>
  <c r="F19"/>
  <c r="E19"/>
  <c r="D19"/>
  <c r="Q18"/>
  <c r="M18"/>
  <c r="H18"/>
  <c r="G18"/>
  <c r="F18"/>
  <c r="E18"/>
  <c r="D18"/>
  <c r="Q17"/>
  <c r="M17"/>
  <c r="H17"/>
  <c r="G17"/>
  <c r="F17"/>
  <c r="E17"/>
  <c r="D17"/>
  <c r="Q16"/>
  <c r="M16"/>
  <c r="J16" s="1"/>
  <c r="H16"/>
  <c r="G16"/>
  <c r="F16"/>
  <c r="E16"/>
  <c r="D16"/>
  <c r="Q15"/>
  <c r="M15"/>
  <c r="H15"/>
  <c r="G15"/>
  <c r="F15"/>
  <c r="E15"/>
  <c r="D15"/>
  <c r="Q14"/>
  <c r="M14"/>
  <c r="J14" s="1"/>
  <c r="H14"/>
  <c r="G14"/>
  <c r="F14"/>
  <c r="E14"/>
  <c r="D14"/>
  <c r="Q13"/>
  <c r="M13"/>
  <c r="H13"/>
  <c r="G13"/>
  <c r="F13"/>
  <c r="E13"/>
  <c r="D13"/>
  <c r="Q12"/>
  <c r="M12"/>
  <c r="H12"/>
  <c r="G12"/>
  <c r="F12"/>
  <c r="E12"/>
  <c r="D12"/>
  <c r="Q11"/>
  <c r="M11"/>
  <c r="L11"/>
  <c r="I11" s="1"/>
  <c r="H11"/>
  <c r="G11"/>
  <c r="F11"/>
  <c r="E11"/>
  <c r="D11"/>
  <c r="Q10"/>
  <c r="M10"/>
  <c r="H10"/>
  <c r="G10"/>
  <c r="F10"/>
  <c r="E10"/>
  <c r="D10"/>
  <c r="Q9"/>
  <c r="M9"/>
  <c r="L9"/>
  <c r="I9" s="1"/>
  <c r="H9"/>
  <c r="G9"/>
  <c r="F9"/>
  <c r="E9"/>
  <c r="D9"/>
  <c r="Q8"/>
  <c r="M8"/>
  <c r="H8"/>
  <c r="G8"/>
  <c r="F8"/>
  <c r="E8"/>
  <c r="D8"/>
  <c r="Q7"/>
  <c r="M7"/>
  <c r="L7"/>
  <c r="I7" s="1"/>
  <c r="H7"/>
  <c r="G7"/>
  <c r="F7"/>
  <c r="E7"/>
  <c r="D7"/>
  <c r="Q6"/>
  <c r="L77" s="1"/>
  <c r="I77" s="1"/>
  <c r="M6"/>
  <c r="H6"/>
  <c r="G6"/>
  <c r="F6"/>
  <c r="E6"/>
  <c r="D6"/>
  <c r="Q5"/>
  <c r="L35" s="1"/>
  <c r="I35" s="1"/>
  <c r="M5"/>
  <c r="L5"/>
  <c r="I5" s="1"/>
  <c r="H5"/>
  <c r="G5"/>
  <c r="F5"/>
  <c r="E5"/>
  <c r="D5"/>
  <c r="Q4"/>
  <c r="L95" s="1"/>
  <c r="I95" s="1"/>
  <c r="M4"/>
  <c r="H4"/>
  <c r="G4"/>
  <c r="F4"/>
  <c r="E4"/>
  <c r="D4"/>
  <c r="Q3"/>
  <c r="M3"/>
  <c r="L3"/>
  <c r="I3" s="1"/>
  <c r="H3"/>
  <c r="G3"/>
  <c r="F3"/>
  <c r="E3"/>
  <c r="D3"/>
  <c r="M2"/>
  <c r="H2"/>
  <c r="G2"/>
  <c r="F2"/>
  <c r="E2"/>
  <c r="D2"/>
  <c r="J98" l="1"/>
  <c r="J52"/>
  <c r="J61"/>
  <c r="J78"/>
  <c r="J85"/>
  <c r="J69"/>
  <c r="J80"/>
  <c r="J62"/>
  <c r="J58"/>
  <c r="J36"/>
  <c r="J44"/>
  <c r="J64"/>
  <c r="L13"/>
  <c r="I13" s="1"/>
  <c r="J17"/>
  <c r="J74"/>
  <c r="K74" s="1"/>
  <c r="L62"/>
  <c r="I62" s="1"/>
  <c r="K62" s="1"/>
  <c r="L66"/>
  <c r="I66" s="1"/>
  <c r="L70"/>
  <c r="I70" s="1"/>
  <c r="K70" s="1"/>
  <c r="L76"/>
  <c r="I76" s="1"/>
  <c r="J45"/>
  <c r="K45" s="1"/>
  <c r="J86"/>
  <c r="K86" s="1"/>
  <c r="J41"/>
  <c r="K41" s="1"/>
  <c r="J92"/>
  <c r="J93"/>
  <c r="J4"/>
  <c r="J9"/>
  <c r="K9" s="1"/>
  <c r="J12"/>
  <c r="J27"/>
  <c r="J40"/>
  <c r="J51"/>
  <c r="J53"/>
  <c r="J54"/>
  <c r="J68"/>
  <c r="K68" s="1"/>
  <c r="J77"/>
  <c r="J84"/>
  <c r="J88"/>
  <c r="J48"/>
  <c r="J50"/>
  <c r="J19"/>
  <c r="L36"/>
  <c r="I36" s="1"/>
  <c r="L39"/>
  <c r="I39" s="1"/>
  <c r="K39" s="1"/>
  <c r="L58"/>
  <c r="I58" s="1"/>
  <c r="K58" s="1"/>
  <c r="L59"/>
  <c r="I59" s="1"/>
  <c r="L61"/>
  <c r="I61" s="1"/>
  <c r="K61" s="1"/>
  <c r="L81"/>
  <c r="I81" s="1"/>
  <c r="K81" s="1"/>
  <c r="J82"/>
  <c r="J90"/>
  <c r="L19"/>
  <c r="I19" s="1"/>
  <c r="L50"/>
  <c r="I50" s="1"/>
  <c r="L75"/>
  <c r="I75" s="1"/>
  <c r="K75" s="1"/>
  <c r="L82"/>
  <c r="I82" s="1"/>
  <c r="L84"/>
  <c r="I84" s="1"/>
  <c r="L90"/>
  <c r="I90" s="1"/>
  <c r="K90" s="1"/>
  <c r="L93"/>
  <c r="I93" s="1"/>
  <c r="L2"/>
  <c r="I2" s="1"/>
  <c r="L38"/>
  <c r="I38" s="1"/>
  <c r="L48"/>
  <c r="I48" s="1"/>
  <c r="K48" s="1"/>
  <c r="J7"/>
  <c r="K7" s="1"/>
  <c r="J15"/>
  <c r="J29"/>
  <c r="K29" s="1"/>
  <c r="J66"/>
  <c r="J71"/>
  <c r="J22"/>
  <c r="J96"/>
  <c r="K96" s="1"/>
  <c r="J21"/>
  <c r="J91"/>
  <c r="K89"/>
  <c r="J76"/>
  <c r="K59"/>
  <c r="J57"/>
  <c r="K57" s="1"/>
  <c r="J49"/>
  <c r="J43"/>
  <c r="J42"/>
  <c r="K40"/>
  <c r="J38"/>
  <c r="J34"/>
  <c r="J28"/>
  <c r="J25"/>
  <c r="J13"/>
  <c r="K13" s="1"/>
  <c r="J3"/>
  <c r="K3" s="1"/>
  <c r="J2"/>
  <c r="J5"/>
  <c r="K5" s="1"/>
  <c r="J11"/>
  <c r="K11" s="1"/>
  <c r="J30"/>
  <c r="J31"/>
  <c r="J32"/>
  <c r="J35"/>
  <c r="K35" s="1"/>
  <c r="K36"/>
  <c r="J37"/>
  <c r="J55"/>
  <c r="J56"/>
  <c r="J60"/>
  <c r="K60" s="1"/>
  <c r="J65"/>
  <c r="J73"/>
  <c r="K79"/>
  <c r="J87"/>
  <c r="K87" s="1"/>
  <c r="J95"/>
  <c r="K95" s="1"/>
  <c r="K99"/>
  <c r="K77"/>
  <c r="L26"/>
  <c r="I26" s="1"/>
  <c r="L20"/>
  <c r="I20" s="1"/>
  <c r="K20" s="1"/>
  <c r="L10"/>
  <c r="I10" s="1"/>
  <c r="L98"/>
  <c r="I98" s="1"/>
  <c r="K98" s="1"/>
  <c r="L12"/>
  <c r="I12" s="1"/>
  <c r="L4"/>
  <c r="I4" s="1"/>
  <c r="L100"/>
  <c r="I100" s="1"/>
  <c r="K100" s="1"/>
  <c r="L97"/>
  <c r="I97" s="1"/>
  <c r="K97" s="1"/>
  <c r="L94"/>
  <c r="I94" s="1"/>
  <c r="K94" s="1"/>
  <c r="J6"/>
  <c r="L22"/>
  <c r="I22" s="1"/>
  <c r="L16"/>
  <c r="I16" s="1"/>
  <c r="K16" s="1"/>
  <c r="L6"/>
  <c r="I6" s="1"/>
  <c r="L92"/>
  <c r="I92" s="1"/>
  <c r="J8"/>
  <c r="J10"/>
  <c r="L15"/>
  <c r="I15" s="1"/>
  <c r="L17"/>
  <c r="I17" s="1"/>
  <c r="K17" s="1"/>
  <c r="J18"/>
  <c r="L21"/>
  <c r="I21" s="1"/>
  <c r="L23"/>
  <c r="I23" s="1"/>
  <c r="K23" s="1"/>
  <c r="J24"/>
  <c r="L25"/>
  <c r="I25" s="1"/>
  <c r="K25" s="1"/>
  <c r="J26"/>
  <c r="L27"/>
  <c r="I27" s="1"/>
  <c r="K27" s="1"/>
  <c r="L28"/>
  <c r="I28" s="1"/>
  <c r="L30"/>
  <c r="I30" s="1"/>
  <c r="L31"/>
  <c r="I31" s="1"/>
  <c r="L32"/>
  <c r="I32" s="1"/>
  <c r="L33"/>
  <c r="I33" s="1"/>
  <c r="K33" s="1"/>
  <c r="L34"/>
  <c r="I34" s="1"/>
  <c r="L37"/>
  <c r="I37" s="1"/>
  <c r="L42"/>
  <c r="I42" s="1"/>
  <c r="L43"/>
  <c r="I43" s="1"/>
  <c r="L44"/>
  <c r="I44" s="1"/>
  <c r="K44" s="1"/>
  <c r="K46"/>
  <c r="L47"/>
  <c r="I47" s="1"/>
  <c r="K47" s="1"/>
  <c r="L49"/>
  <c r="I49" s="1"/>
  <c r="L51"/>
  <c r="I51" s="1"/>
  <c r="L52"/>
  <c r="I52" s="1"/>
  <c r="K52" s="1"/>
  <c r="L53"/>
  <c r="I53" s="1"/>
  <c r="K53" s="1"/>
  <c r="L54"/>
  <c r="I54" s="1"/>
  <c r="K54" s="1"/>
  <c r="L55"/>
  <c r="I55" s="1"/>
  <c r="L56"/>
  <c r="I56" s="1"/>
  <c r="K63"/>
  <c r="L64"/>
  <c r="I64" s="1"/>
  <c r="K64" s="1"/>
  <c r="L65"/>
  <c r="I65" s="1"/>
  <c r="L67"/>
  <c r="I67" s="1"/>
  <c r="K67" s="1"/>
  <c r="K69"/>
  <c r="L71"/>
  <c r="I71" s="1"/>
  <c r="L72"/>
  <c r="I72" s="1"/>
  <c r="K72" s="1"/>
  <c r="L73"/>
  <c r="I73" s="1"/>
  <c r="K78"/>
  <c r="K80"/>
  <c r="L88"/>
  <c r="I88" s="1"/>
  <c r="L83"/>
  <c r="I83" s="1"/>
  <c r="K83" s="1"/>
  <c r="K85"/>
  <c r="L91"/>
  <c r="I91" s="1"/>
  <c r="L8"/>
  <c r="I8" s="1"/>
  <c r="L14"/>
  <c r="I14" s="1"/>
  <c r="K14" s="1"/>
  <c r="L18"/>
  <c r="I18" s="1"/>
  <c r="L24"/>
  <c r="I24" s="1"/>
  <c r="K43" l="1"/>
  <c r="K66"/>
  <c r="K88"/>
  <c r="K51"/>
  <c r="K37"/>
  <c r="K31"/>
  <c r="K92"/>
  <c r="K4"/>
  <c r="K2"/>
  <c r="K84"/>
  <c r="K76"/>
  <c r="K56"/>
  <c r="K93"/>
  <c r="K19"/>
  <c r="K50"/>
  <c r="K38"/>
  <c r="K49"/>
  <c r="K42"/>
  <c r="K32"/>
  <c r="K30"/>
  <c r="K6"/>
  <c r="K12"/>
  <c r="K55"/>
  <c r="K28"/>
  <c r="K71"/>
  <c r="K82"/>
  <c r="K65"/>
  <c r="K21"/>
  <c r="K34"/>
  <c r="K15"/>
  <c r="K22"/>
  <c r="K24"/>
  <c r="K8"/>
  <c r="K91"/>
  <c r="K10"/>
  <c r="K73"/>
  <c r="K26"/>
  <c r="K18"/>
  <c r="D17" i="6"/>
  <c r="C17"/>
</calcChain>
</file>

<file path=xl/sharedStrings.xml><?xml version="1.0" encoding="utf-8"?>
<sst xmlns="http://schemas.openxmlformats.org/spreadsheetml/2006/main" count="1025" uniqueCount="149">
  <si>
    <t>First Name</t>
  </si>
  <si>
    <t>M</t>
  </si>
  <si>
    <t>G</t>
  </si>
  <si>
    <t>D</t>
  </si>
  <si>
    <t>F</t>
  </si>
  <si>
    <t>Salary</t>
  </si>
  <si>
    <t>PPG</t>
  </si>
  <si>
    <t>Club</t>
  </si>
  <si>
    <t>Name</t>
  </si>
  <si>
    <t>Position</t>
  </si>
  <si>
    <t>Team</t>
  </si>
  <si>
    <t>Games</t>
  </si>
  <si>
    <t>Minutes</t>
  </si>
  <si>
    <t>Yellow Cards</t>
  </si>
  <si>
    <t>Red Cards</t>
  </si>
  <si>
    <t>Fouls Won</t>
  </si>
  <si>
    <t>Fouls Committed</t>
  </si>
  <si>
    <t>Goals</t>
  </si>
  <si>
    <t>Assists</t>
  </si>
  <si>
    <t>Clean Sheets</t>
  </si>
  <si>
    <t>Single Goal Match</t>
  </si>
  <si>
    <t>Shots On Target</t>
  </si>
  <si>
    <t>Penalty Kicks Missed</t>
  </si>
  <si>
    <t>Passes Completed</t>
  </si>
  <si>
    <t>Passes Intercepted</t>
  </si>
  <si>
    <t>Tackles Won</t>
  </si>
  <si>
    <t>Saves</t>
  </si>
  <si>
    <t>Goals Allowed</t>
  </si>
  <si>
    <t>Penalty Kicks Saved</t>
  </si>
  <si>
    <t>FPPG</t>
  </si>
  <si>
    <t>Points</t>
  </si>
  <si>
    <t>GK</t>
  </si>
  <si>
    <t>DEF</t>
  </si>
  <si>
    <t>MIL</t>
  </si>
  <si>
    <t>FW</t>
  </si>
  <si>
    <t>x</t>
  </si>
  <si>
    <t>All</t>
  </si>
  <si>
    <t>Bonus D</t>
  </si>
  <si>
    <t>Bonus Off</t>
  </si>
  <si>
    <t>Total</t>
  </si>
  <si>
    <t>Buts enc</t>
  </si>
  <si>
    <t>Buts M</t>
  </si>
  <si>
    <t>Pronos</t>
  </si>
  <si>
    <t>Republic of Ireland</t>
  </si>
  <si>
    <t>Norway</t>
  </si>
  <si>
    <t>Hungary</t>
  </si>
  <si>
    <t>Per Skjelbred</t>
  </si>
  <si>
    <t>David Forde</t>
  </si>
  <si>
    <t>Joshua King</t>
  </si>
  <si>
    <t>Tamas Priskin</t>
  </si>
  <si>
    <t>Zlatan Ibrahimovic</t>
  </si>
  <si>
    <t>Sweden</t>
  </si>
  <si>
    <t>Robert Beric</t>
  </si>
  <si>
    <t>Slovenia</t>
  </si>
  <si>
    <t>Josip Ilicic</t>
  </si>
  <si>
    <t>Andriy Yarmolenko</t>
  </si>
  <si>
    <t>Ukraine</t>
  </si>
  <si>
    <t>Milivoje Novakovic</t>
  </si>
  <si>
    <t>Christian Eriksen</t>
  </si>
  <si>
    <t>Denmark</t>
  </si>
  <si>
    <t>Oleg Gusev</t>
  </si>
  <si>
    <t>Jan Oblak</t>
  </si>
  <si>
    <t>Andriy Pyatov</t>
  </si>
  <si>
    <t>Yevhen Khacheridi</t>
  </si>
  <si>
    <t>Yevhen Konoplyanka</t>
  </si>
  <si>
    <t>Erkan Zengin</t>
  </si>
  <si>
    <t>Samir Handanovic</t>
  </si>
  <si>
    <t>Daniel Agger</t>
  </si>
  <si>
    <t>Andreas Granqvist</t>
  </si>
  <si>
    <t>Evgen Seleznyov</t>
  </si>
  <si>
    <t>Albin Ekdal</t>
  </si>
  <si>
    <t>Viacheslav Shevchuk</t>
  </si>
  <si>
    <t>Daniel Wass</t>
  </si>
  <si>
    <t>Oscar Wendt</t>
  </si>
  <si>
    <t>Yaroslav Rakitskiy</t>
  </si>
  <si>
    <t>Martin Braithwaite</t>
  </si>
  <si>
    <t>Denys Boyko</t>
  </si>
  <si>
    <t>Riza Durmisi</t>
  </si>
  <si>
    <t>Andreas Isaksson</t>
  </si>
  <si>
    <t>Lasse Vibe</t>
  </si>
  <si>
    <t>Simon Kjaer</t>
  </si>
  <si>
    <t>Andraz Struna</t>
  </si>
  <si>
    <t>Bostjan Cesar</t>
  </si>
  <si>
    <t>Martin Olsson</t>
  </si>
  <si>
    <t>Bojan Jokic</t>
  </si>
  <si>
    <t>Branko Ilic</t>
  </si>
  <si>
    <t>Artem Fedetskiy</t>
  </si>
  <si>
    <t>John Guidetti</t>
  </si>
  <si>
    <t>Mikael Lustig</t>
  </si>
  <si>
    <t>Kevin Kampl</t>
  </si>
  <si>
    <t>Kristoffer Nordfeldt</t>
  </si>
  <si>
    <t>Jonas LÃ¶ssl</t>
  </si>
  <si>
    <t>Lars Jacobsen</t>
  </si>
  <si>
    <t>Anatoliy Tymoshchuk</t>
  </si>
  <si>
    <t>Pione Sisto</t>
  </si>
  <si>
    <t>Pierre-Emile HÃ¸jbjerg</t>
  </si>
  <si>
    <t>Jimmy Durmaz</t>
  </si>
  <si>
    <t>Olexandr Kucher</t>
  </si>
  <si>
    <t>Mikael Antonsson</t>
  </si>
  <si>
    <t>Pontus Wernbloom</t>
  </si>
  <si>
    <t>Ruslan Rotan</t>
  </si>
  <si>
    <t>Simon Poulsen</t>
  </si>
  <si>
    <t>Miral Samardzic</t>
  </si>
  <si>
    <t>Anton Tinnerholm</t>
  </si>
  <si>
    <t>Pierre Bengtsson</t>
  </si>
  <si>
    <t>Erik Sviatchenko</t>
  </si>
  <si>
    <t>Robin Olsen</t>
  </si>
  <si>
    <t>Nejc Skubic</t>
  </si>
  <si>
    <t>Ruslan Malinovsky</t>
  </si>
  <si>
    <t>Nikita Kamenyuka</t>
  </si>
  <si>
    <t>Andriy Pylyavskyi</t>
  </si>
  <si>
    <t>Mykyta Shevchenko</t>
  </si>
  <si>
    <t>Abdul Khalili</t>
  </si>
  <si>
    <t>Oleksandr Karavayev</t>
  </si>
  <si>
    <t>Oscar Lewicki</t>
  </si>
  <si>
    <t>Kasper Schmeichel</t>
  </si>
  <si>
    <t>Sebastian Larsson</t>
  </si>
  <si>
    <t>Michael Krohn-Dehli</t>
  </si>
  <si>
    <t>Jannik Vestergaard</t>
  </si>
  <si>
    <t>Pylyp Budkivsky</t>
  </si>
  <si>
    <t>Artem Kravets</t>
  </si>
  <si>
    <t>Taras Stepanenko</t>
  </si>
  <si>
    <t>Valter Birsa</t>
  </si>
  <si>
    <t>Dejan Trajkovski</t>
  </si>
  <si>
    <t>Jakob Poulsen</t>
  </si>
  <si>
    <t>Thomas Kahlenberg</t>
  </si>
  <si>
    <t>Andraz Kirm</t>
  </si>
  <si>
    <t>William Kvist</t>
  </si>
  <si>
    <t>Kim KÃ¤llstrÃ¶m</t>
  </si>
  <si>
    <t>Rajko Rotman</t>
  </si>
  <si>
    <t>Marcus Berg</t>
  </si>
  <si>
    <t>Jasmin Kurtic</t>
  </si>
  <si>
    <t>Thomas Delaney</t>
  </si>
  <si>
    <t>Gustav Svensson</t>
  </si>
  <si>
    <t>Denis Garmash</t>
  </si>
  <si>
    <t>Yussuf Poulsen</t>
  </si>
  <si>
    <t>Rene Krhin</t>
  </si>
  <si>
    <t>Filip Helander</t>
  </si>
  <si>
    <t>Sergiy Sydorchuk</t>
  </si>
  <si>
    <t>Stephan Andersen</t>
  </si>
  <si>
    <t>Alexander Zinchenko</t>
  </si>
  <si>
    <t>Nicklas Bendtner</t>
  </si>
  <si>
    <t>Zlatan Ljubijankic</t>
  </si>
  <si>
    <t>Ola Toivonen</t>
  </si>
  <si>
    <t>Isaac Thelin</t>
  </si>
  <si>
    <t>Nejc Pecnik</t>
  </si>
  <si>
    <t>Dejan Lazarevic</t>
  </si>
  <si>
    <t>Tim Matavz</t>
  </si>
  <si>
    <t>Nicolai JÃ¸rgensen</t>
  </si>
</sst>
</file>

<file path=xl/styles.xml><?xml version="1.0" encoding="utf-8"?>
<styleSheet xmlns="http://schemas.openxmlformats.org/spreadsheetml/2006/main">
  <numFmts count="3">
    <numFmt numFmtId="164" formatCode="0\.00"/>
    <numFmt numFmtId="165" formatCode="0.00_ ;\-0.00\ "/>
    <numFmt numFmtId="166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/>
    <xf numFmtId="164" fontId="1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96"/>
  <sheetViews>
    <sheetView workbookViewId="0">
      <selection activeCell="C19" sqref="C19"/>
    </sheetView>
  </sheetViews>
  <sheetFormatPr defaultColWidth="9.140625" defaultRowHeight="15"/>
  <cols>
    <col min="1" max="1" width="18.85546875" customWidth="1"/>
    <col min="2" max="2" width="7.42578125" customWidth="1"/>
    <col min="3" max="3" width="16.42578125" bestFit="1" customWidth="1"/>
    <col min="4" max="4" width="14.140625" style="5" bestFit="1" customWidth="1"/>
    <col min="5" max="5" width="10.28515625" bestFit="1" customWidth="1"/>
    <col min="6" max="6" width="12" bestFit="1" customWidth="1"/>
    <col min="7" max="7" width="7" bestFit="1" customWidth="1"/>
    <col min="23" max="23" width="9.140625" style="15"/>
  </cols>
  <sheetData>
    <row r="1" spans="1:25">
      <c r="A1" s="3" t="s">
        <v>8</v>
      </c>
      <c r="B1" s="3" t="s">
        <v>9</v>
      </c>
      <c r="C1" s="3" t="s">
        <v>10</v>
      </c>
      <c r="D1" s="13" t="s">
        <v>5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27</v>
      </c>
      <c r="V1" s="3" t="s">
        <v>28</v>
      </c>
      <c r="W1" s="14" t="s">
        <v>29</v>
      </c>
      <c r="X1" s="3" t="s">
        <v>30</v>
      </c>
      <c r="Y1" s="3"/>
    </row>
    <row r="2" spans="1:25">
      <c r="A2" t="s">
        <v>50</v>
      </c>
      <c r="B2" t="s">
        <v>4</v>
      </c>
      <c r="C2" t="s">
        <v>51</v>
      </c>
      <c r="D2" s="5">
        <v>17800000</v>
      </c>
      <c r="E2">
        <v>6</v>
      </c>
      <c r="F2">
        <v>494</v>
      </c>
      <c r="G2">
        <v>2</v>
      </c>
      <c r="H2">
        <v>0</v>
      </c>
      <c r="I2">
        <v>13</v>
      </c>
      <c r="J2">
        <v>13</v>
      </c>
      <c r="K2">
        <v>6</v>
      </c>
      <c r="L2">
        <v>0</v>
      </c>
      <c r="M2">
        <v>1</v>
      </c>
      <c r="N2">
        <v>4</v>
      </c>
      <c r="O2">
        <v>10</v>
      </c>
      <c r="P2">
        <v>0</v>
      </c>
      <c r="Q2">
        <v>134</v>
      </c>
      <c r="R2">
        <v>3</v>
      </c>
      <c r="S2">
        <v>1</v>
      </c>
      <c r="T2">
        <v>0</v>
      </c>
      <c r="U2">
        <v>8</v>
      </c>
      <c r="V2">
        <v>0</v>
      </c>
      <c r="W2" s="16">
        <v>20.235833333333336</v>
      </c>
      <c r="X2">
        <v>71.400000000000006</v>
      </c>
    </row>
    <row r="3" spans="1:25">
      <c r="A3" t="s">
        <v>52</v>
      </c>
      <c r="B3" t="s">
        <v>4</v>
      </c>
      <c r="C3" t="s">
        <v>53</v>
      </c>
      <c r="D3" s="5">
        <v>10900000</v>
      </c>
      <c r="E3">
        <v>2</v>
      </c>
      <c r="F3">
        <v>95</v>
      </c>
      <c r="G3">
        <v>0</v>
      </c>
      <c r="H3">
        <v>0</v>
      </c>
      <c r="I3">
        <v>0</v>
      </c>
      <c r="J3">
        <v>2</v>
      </c>
      <c r="K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19</v>
      </c>
      <c r="R3">
        <v>0</v>
      </c>
      <c r="S3">
        <v>0</v>
      </c>
      <c r="T3">
        <v>0</v>
      </c>
      <c r="U3">
        <v>0</v>
      </c>
      <c r="V3">
        <v>0</v>
      </c>
      <c r="W3" s="15">
        <v>5.2350000000000003</v>
      </c>
      <c r="X3">
        <v>17441</v>
      </c>
    </row>
    <row r="4" spans="1:25">
      <c r="A4" t="s">
        <v>54</v>
      </c>
      <c r="B4" t="s">
        <v>1</v>
      </c>
      <c r="C4" t="s">
        <v>53</v>
      </c>
      <c r="D4" s="5">
        <v>10400000</v>
      </c>
      <c r="E4">
        <v>5</v>
      </c>
      <c r="F4">
        <v>339</v>
      </c>
      <c r="G4">
        <v>1</v>
      </c>
      <c r="H4">
        <v>0</v>
      </c>
      <c r="I4">
        <v>6</v>
      </c>
      <c r="J4">
        <v>3</v>
      </c>
      <c r="K4">
        <v>1</v>
      </c>
      <c r="L4">
        <v>2</v>
      </c>
      <c r="M4">
        <v>3</v>
      </c>
      <c r="N4">
        <v>1</v>
      </c>
      <c r="O4">
        <v>3</v>
      </c>
      <c r="P4">
        <v>0</v>
      </c>
      <c r="Q4">
        <v>96</v>
      </c>
      <c r="R4">
        <v>2</v>
      </c>
      <c r="S4">
        <v>2</v>
      </c>
      <c r="T4">
        <v>0</v>
      </c>
      <c r="U4">
        <v>3</v>
      </c>
      <c r="V4">
        <v>0</v>
      </c>
      <c r="W4" s="15">
        <v>6.4160000000000004</v>
      </c>
      <c r="X4">
        <v>40.08</v>
      </c>
    </row>
    <row r="5" spans="1:25">
      <c r="A5" t="s">
        <v>55</v>
      </c>
      <c r="B5" t="s">
        <v>4</v>
      </c>
      <c r="C5" t="s">
        <v>56</v>
      </c>
      <c r="D5" s="5">
        <v>9900000</v>
      </c>
      <c r="E5">
        <v>8</v>
      </c>
      <c r="F5">
        <v>699</v>
      </c>
      <c r="G5">
        <v>0</v>
      </c>
      <c r="H5">
        <v>0</v>
      </c>
      <c r="I5">
        <v>21</v>
      </c>
      <c r="J5">
        <v>4</v>
      </c>
      <c r="K5">
        <v>4</v>
      </c>
      <c r="L5">
        <v>2</v>
      </c>
      <c r="M5">
        <v>5</v>
      </c>
      <c r="N5">
        <v>3</v>
      </c>
      <c r="O5">
        <v>8</v>
      </c>
      <c r="P5">
        <v>1</v>
      </c>
      <c r="Q5">
        <v>243</v>
      </c>
      <c r="R5">
        <v>5</v>
      </c>
      <c r="S5">
        <v>9</v>
      </c>
      <c r="T5">
        <v>0</v>
      </c>
      <c r="U5">
        <v>3</v>
      </c>
      <c r="V5">
        <v>0</v>
      </c>
      <c r="W5" s="15">
        <v>16.798625000000001</v>
      </c>
      <c r="X5">
        <v>82.77</v>
      </c>
    </row>
    <row r="6" spans="1:25">
      <c r="A6" t="s">
        <v>57</v>
      </c>
      <c r="B6" t="s">
        <v>4</v>
      </c>
      <c r="C6" t="s">
        <v>53</v>
      </c>
      <c r="D6" s="5">
        <v>9800000</v>
      </c>
      <c r="E6">
        <v>7</v>
      </c>
      <c r="F6">
        <v>599</v>
      </c>
      <c r="G6">
        <v>1</v>
      </c>
      <c r="H6">
        <v>0</v>
      </c>
      <c r="I6">
        <v>11</v>
      </c>
      <c r="J6">
        <v>11</v>
      </c>
      <c r="K6">
        <v>6</v>
      </c>
      <c r="L6">
        <v>1</v>
      </c>
      <c r="M6">
        <v>3</v>
      </c>
      <c r="N6">
        <v>1</v>
      </c>
      <c r="O6">
        <v>10</v>
      </c>
      <c r="P6">
        <v>0</v>
      </c>
      <c r="Q6">
        <v>87</v>
      </c>
      <c r="R6">
        <v>1</v>
      </c>
      <c r="S6">
        <v>2</v>
      </c>
      <c r="T6">
        <v>0</v>
      </c>
      <c r="U6">
        <v>7</v>
      </c>
      <c r="V6">
        <v>0</v>
      </c>
      <c r="W6" s="15">
        <v>11.227142857142859</v>
      </c>
      <c r="X6">
        <v>79.59</v>
      </c>
    </row>
    <row r="7" spans="1:25">
      <c r="A7" t="s">
        <v>58</v>
      </c>
      <c r="B7" t="s">
        <v>1</v>
      </c>
      <c r="C7" t="s">
        <v>59</v>
      </c>
      <c r="D7" s="5">
        <v>9600000</v>
      </c>
      <c r="E7">
        <v>5</v>
      </c>
      <c r="F7">
        <v>444</v>
      </c>
      <c r="G7">
        <v>0</v>
      </c>
      <c r="H7">
        <v>0</v>
      </c>
      <c r="I7">
        <v>4</v>
      </c>
      <c r="J7">
        <v>4</v>
      </c>
      <c r="K7">
        <v>0</v>
      </c>
      <c r="L7">
        <v>0</v>
      </c>
      <c r="M7">
        <v>2</v>
      </c>
      <c r="N7">
        <v>3</v>
      </c>
      <c r="O7">
        <v>3</v>
      </c>
      <c r="P7">
        <v>0</v>
      </c>
      <c r="Q7">
        <v>253</v>
      </c>
      <c r="R7">
        <v>4</v>
      </c>
      <c r="S7">
        <v>3</v>
      </c>
      <c r="T7">
        <v>0</v>
      </c>
      <c r="U7">
        <v>3</v>
      </c>
      <c r="V7">
        <v>0</v>
      </c>
      <c r="W7" s="15">
        <v>6.5060000000000002</v>
      </c>
      <c r="X7">
        <v>34.53</v>
      </c>
    </row>
    <row r="8" spans="1:25">
      <c r="A8" t="s">
        <v>60</v>
      </c>
      <c r="B8" t="s">
        <v>1</v>
      </c>
      <c r="C8" t="s">
        <v>56</v>
      </c>
      <c r="D8" s="5">
        <v>9600000</v>
      </c>
      <c r="E8">
        <v>2</v>
      </c>
      <c r="F8">
        <v>102</v>
      </c>
      <c r="G8">
        <v>0</v>
      </c>
      <c r="H8">
        <v>0</v>
      </c>
      <c r="I8">
        <v>2</v>
      </c>
      <c r="J8">
        <v>3</v>
      </c>
      <c r="K8">
        <v>0</v>
      </c>
      <c r="L8">
        <v>0</v>
      </c>
      <c r="M8">
        <v>0</v>
      </c>
      <c r="N8">
        <v>1</v>
      </c>
      <c r="O8">
        <v>0</v>
      </c>
      <c r="P8">
        <v>0</v>
      </c>
      <c r="Q8">
        <v>26</v>
      </c>
      <c r="R8">
        <v>1</v>
      </c>
      <c r="S8">
        <v>1</v>
      </c>
      <c r="T8">
        <v>0</v>
      </c>
      <c r="U8">
        <v>1</v>
      </c>
      <c r="V8">
        <v>0</v>
      </c>
      <c r="W8" s="15">
        <v>3.94</v>
      </c>
      <c r="X8">
        <v>12479</v>
      </c>
    </row>
    <row r="9" spans="1:25">
      <c r="A9" t="s">
        <v>61</v>
      </c>
      <c r="B9" t="s">
        <v>2</v>
      </c>
      <c r="C9" t="s">
        <v>53</v>
      </c>
      <c r="D9" s="5">
        <v>9500000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 s="15">
        <v>0</v>
      </c>
      <c r="X9">
        <v>0</v>
      </c>
    </row>
    <row r="10" spans="1:25">
      <c r="A10" t="s">
        <v>62</v>
      </c>
      <c r="B10" t="s">
        <v>2</v>
      </c>
      <c r="C10" t="s">
        <v>56</v>
      </c>
      <c r="D10" s="5">
        <v>9300000</v>
      </c>
      <c r="E10">
        <v>8</v>
      </c>
      <c r="F10">
        <v>720</v>
      </c>
      <c r="G10">
        <v>0</v>
      </c>
      <c r="H10">
        <v>0</v>
      </c>
      <c r="I10">
        <v>1</v>
      </c>
      <c r="J10">
        <v>1</v>
      </c>
      <c r="K10">
        <v>0</v>
      </c>
      <c r="L10">
        <v>0</v>
      </c>
      <c r="M10">
        <v>5</v>
      </c>
      <c r="N10">
        <v>3</v>
      </c>
      <c r="O10">
        <v>0</v>
      </c>
      <c r="P10">
        <v>0</v>
      </c>
      <c r="Q10">
        <v>142</v>
      </c>
      <c r="R10">
        <v>0</v>
      </c>
      <c r="S10">
        <v>0</v>
      </c>
      <c r="T10">
        <v>14</v>
      </c>
      <c r="U10">
        <v>3</v>
      </c>
      <c r="V10">
        <v>0</v>
      </c>
      <c r="W10" s="15">
        <v>9.5500000000000007</v>
      </c>
      <c r="X10">
        <v>60.9</v>
      </c>
    </row>
    <row r="11" spans="1:25">
      <c r="A11" t="s">
        <v>63</v>
      </c>
      <c r="B11" t="s">
        <v>3</v>
      </c>
      <c r="C11" t="s">
        <v>56</v>
      </c>
      <c r="D11" s="5">
        <v>9200000</v>
      </c>
      <c r="E11">
        <v>7</v>
      </c>
      <c r="F11">
        <v>630</v>
      </c>
      <c r="G11">
        <v>2</v>
      </c>
      <c r="H11">
        <v>0</v>
      </c>
      <c r="I11">
        <v>12</v>
      </c>
      <c r="J11">
        <v>9</v>
      </c>
      <c r="K11">
        <v>0</v>
      </c>
      <c r="L11">
        <v>0</v>
      </c>
      <c r="M11">
        <v>5</v>
      </c>
      <c r="N11">
        <v>2</v>
      </c>
      <c r="O11">
        <v>0</v>
      </c>
      <c r="P11">
        <v>0</v>
      </c>
      <c r="Q11">
        <v>385</v>
      </c>
      <c r="R11">
        <v>30</v>
      </c>
      <c r="S11">
        <v>8</v>
      </c>
      <c r="T11">
        <v>0</v>
      </c>
      <c r="U11">
        <v>2</v>
      </c>
      <c r="V11">
        <v>0</v>
      </c>
      <c r="W11" s="15">
        <v>9.7235714285714288</v>
      </c>
      <c r="X11">
        <v>55.35</v>
      </c>
    </row>
    <row r="12" spans="1:25">
      <c r="A12" t="s">
        <v>64</v>
      </c>
      <c r="B12" t="s">
        <v>4</v>
      </c>
      <c r="C12" t="s">
        <v>56</v>
      </c>
      <c r="D12" s="5">
        <v>9200000</v>
      </c>
      <c r="E12">
        <v>7</v>
      </c>
      <c r="F12">
        <v>617</v>
      </c>
      <c r="G12">
        <v>1</v>
      </c>
      <c r="H12">
        <v>0</v>
      </c>
      <c r="I12">
        <v>29</v>
      </c>
      <c r="J12">
        <v>5</v>
      </c>
      <c r="K12">
        <v>2</v>
      </c>
      <c r="L12">
        <v>0</v>
      </c>
      <c r="M12">
        <v>5</v>
      </c>
      <c r="N12">
        <v>2</v>
      </c>
      <c r="O12">
        <v>7</v>
      </c>
      <c r="P12">
        <v>0</v>
      </c>
      <c r="Q12">
        <v>212</v>
      </c>
      <c r="R12">
        <v>10</v>
      </c>
      <c r="S12">
        <v>5</v>
      </c>
      <c r="T12">
        <v>0</v>
      </c>
      <c r="U12">
        <v>2</v>
      </c>
      <c r="V12">
        <v>0</v>
      </c>
      <c r="W12" s="15">
        <v>13.49942857142857</v>
      </c>
      <c r="X12">
        <v>64.2</v>
      </c>
    </row>
    <row r="13" spans="1:25">
      <c r="A13" t="s">
        <v>65</v>
      </c>
      <c r="B13" t="s">
        <v>1</v>
      </c>
      <c r="C13" t="s">
        <v>51</v>
      </c>
      <c r="D13" s="5">
        <v>9000000</v>
      </c>
      <c r="E13">
        <v>7</v>
      </c>
      <c r="F13">
        <v>568</v>
      </c>
      <c r="G13">
        <v>1</v>
      </c>
      <c r="H13">
        <v>0</v>
      </c>
      <c r="I13">
        <v>14</v>
      </c>
      <c r="J13">
        <v>11</v>
      </c>
      <c r="K13">
        <v>2</v>
      </c>
      <c r="L13">
        <v>2</v>
      </c>
      <c r="M13">
        <v>2</v>
      </c>
      <c r="N13">
        <v>4</v>
      </c>
      <c r="O13">
        <v>4</v>
      </c>
      <c r="P13">
        <v>0</v>
      </c>
      <c r="Q13">
        <v>246</v>
      </c>
      <c r="R13">
        <v>3</v>
      </c>
      <c r="S13">
        <v>5</v>
      </c>
      <c r="T13">
        <v>0</v>
      </c>
      <c r="U13">
        <v>6</v>
      </c>
      <c r="V13">
        <v>0</v>
      </c>
      <c r="W13" s="15">
        <v>12.313571428571429</v>
      </c>
      <c r="X13">
        <v>62.16</v>
      </c>
    </row>
    <row r="14" spans="1:25">
      <c r="A14" t="s">
        <v>66</v>
      </c>
      <c r="B14" t="s">
        <v>2</v>
      </c>
      <c r="C14" t="s">
        <v>53</v>
      </c>
      <c r="D14" s="5">
        <v>9000000</v>
      </c>
      <c r="E14">
        <v>8</v>
      </c>
      <c r="F14">
        <v>720</v>
      </c>
      <c r="G14">
        <v>1</v>
      </c>
      <c r="H14">
        <v>0</v>
      </c>
      <c r="I14">
        <v>0</v>
      </c>
      <c r="J14">
        <v>0</v>
      </c>
      <c r="K14">
        <v>0</v>
      </c>
      <c r="L14">
        <v>0</v>
      </c>
      <c r="M14">
        <v>4</v>
      </c>
      <c r="N14">
        <v>1</v>
      </c>
      <c r="O14">
        <v>0</v>
      </c>
      <c r="P14">
        <v>0</v>
      </c>
      <c r="Q14">
        <v>112</v>
      </c>
      <c r="R14">
        <v>0</v>
      </c>
      <c r="S14">
        <v>0</v>
      </c>
      <c r="T14">
        <v>21</v>
      </c>
      <c r="U14">
        <v>10</v>
      </c>
      <c r="V14">
        <v>0</v>
      </c>
      <c r="W14" s="15">
        <v>4.1749999999999998</v>
      </c>
      <c r="X14">
        <v>40.4</v>
      </c>
    </row>
    <row r="15" spans="1:25">
      <c r="A15" t="s">
        <v>67</v>
      </c>
      <c r="B15" t="s">
        <v>3</v>
      </c>
      <c r="C15" t="s">
        <v>59</v>
      </c>
      <c r="D15" s="5">
        <v>8800000</v>
      </c>
      <c r="E15">
        <v>4</v>
      </c>
      <c r="F15">
        <v>360</v>
      </c>
      <c r="G15">
        <v>0</v>
      </c>
      <c r="H15">
        <v>0</v>
      </c>
      <c r="I15">
        <v>1</v>
      </c>
      <c r="J15">
        <v>5</v>
      </c>
      <c r="K15">
        <v>0</v>
      </c>
      <c r="L15">
        <v>0</v>
      </c>
      <c r="M15">
        <v>3</v>
      </c>
      <c r="N15">
        <v>1</v>
      </c>
      <c r="O15">
        <v>1</v>
      </c>
      <c r="P15">
        <v>1</v>
      </c>
      <c r="Q15">
        <v>180</v>
      </c>
      <c r="R15">
        <v>6</v>
      </c>
      <c r="S15">
        <v>2</v>
      </c>
      <c r="T15">
        <v>0</v>
      </c>
      <c r="U15">
        <v>1</v>
      </c>
      <c r="V15">
        <v>0</v>
      </c>
      <c r="W15" s="15">
        <v>3.7749999999999999</v>
      </c>
      <c r="X15">
        <v>20.5</v>
      </c>
    </row>
    <row r="16" spans="1:25">
      <c r="A16" t="s">
        <v>68</v>
      </c>
      <c r="B16" t="s">
        <v>3</v>
      </c>
      <c r="C16" t="s">
        <v>51</v>
      </c>
      <c r="D16" s="5">
        <v>8700000</v>
      </c>
      <c r="E16">
        <v>7</v>
      </c>
      <c r="F16">
        <v>629</v>
      </c>
      <c r="G16">
        <v>1</v>
      </c>
      <c r="H16">
        <v>1</v>
      </c>
      <c r="I16">
        <v>6</v>
      </c>
      <c r="J16">
        <v>11</v>
      </c>
      <c r="K16">
        <v>0</v>
      </c>
      <c r="L16">
        <v>0</v>
      </c>
      <c r="M16">
        <v>2</v>
      </c>
      <c r="N16">
        <v>4</v>
      </c>
      <c r="O16">
        <v>0</v>
      </c>
      <c r="P16">
        <v>0</v>
      </c>
      <c r="Q16">
        <v>273</v>
      </c>
      <c r="R16">
        <v>33</v>
      </c>
      <c r="S16">
        <v>13</v>
      </c>
      <c r="T16">
        <v>0</v>
      </c>
      <c r="U16">
        <v>8</v>
      </c>
      <c r="V16">
        <v>0</v>
      </c>
      <c r="W16" s="15">
        <v>8.3725714285714279</v>
      </c>
      <c r="X16">
        <v>35.42</v>
      </c>
    </row>
    <row r="17" spans="1:24">
      <c r="A17" t="s">
        <v>69</v>
      </c>
      <c r="B17" t="s">
        <v>4</v>
      </c>
      <c r="C17" t="s">
        <v>56</v>
      </c>
      <c r="D17" s="5">
        <v>8400000</v>
      </c>
      <c r="E17">
        <v>1</v>
      </c>
      <c r="F17">
        <v>19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5</v>
      </c>
      <c r="R17">
        <v>0</v>
      </c>
      <c r="S17">
        <v>0</v>
      </c>
      <c r="T17">
        <v>0</v>
      </c>
      <c r="U17">
        <v>0</v>
      </c>
      <c r="V17">
        <v>0</v>
      </c>
      <c r="W17" s="15">
        <v>0.69500000000000006</v>
      </c>
      <c r="X17">
        <v>0.53</v>
      </c>
    </row>
    <row r="18" spans="1:24">
      <c r="A18" t="s">
        <v>70</v>
      </c>
      <c r="B18" t="s">
        <v>1</v>
      </c>
      <c r="C18" t="s">
        <v>51</v>
      </c>
      <c r="D18" s="5">
        <v>8200000</v>
      </c>
      <c r="E18">
        <v>7</v>
      </c>
      <c r="F18">
        <v>609</v>
      </c>
      <c r="G18">
        <v>2</v>
      </c>
      <c r="H18">
        <v>0</v>
      </c>
      <c r="I18">
        <v>24</v>
      </c>
      <c r="J18">
        <v>15</v>
      </c>
      <c r="K18">
        <v>0</v>
      </c>
      <c r="L18">
        <v>1</v>
      </c>
      <c r="M18">
        <v>2</v>
      </c>
      <c r="N18">
        <v>4</v>
      </c>
      <c r="O18">
        <v>1</v>
      </c>
      <c r="P18">
        <v>0</v>
      </c>
      <c r="Q18">
        <v>252</v>
      </c>
      <c r="R18">
        <v>13</v>
      </c>
      <c r="S18">
        <v>5</v>
      </c>
      <c r="T18">
        <v>0</v>
      </c>
      <c r="U18">
        <v>7</v>
      </c>
      <c r="V18">
        <v>0</v>
      </c>
      <c r="W18" s="15">
        <v>7.6642857142857137</v>
      </c>
      <c r="X18">
        <v>44.28</v>
      </c>
    </row>
    <row r="19" spans="1:24">
      <c r="A19" t="s">
        <v>71</v>
      </c>
      <c r="B19" t="s">
        <v>3</v>
      </c>
      <c r="C19" t="s">
        <v>56</v>
      </c>
      <c r="D19" s="5">
        <v>8100000</v>
      </c>
      <c r="E19">
        <v>8</v>
      </c>
      <c r="F19">
        <v>720</v>
      </c>
      <c r="G19">
        <v>0</v>
      </c>
      <c r="H19">
        <v>0</v>
      </c>
      <c r="I19">
        <v>7</v>
      </c>
      <c r="J19">
        <v>6</v>
      </c>
      <c r="K19">
        <v>0</v>
      </c>
      <c r="L19">
        <v>1</v>
      </c>
      <c r="M19">
        <v>5</v>
      </c>
      <c r="N19">
        <v>3</v>
      </c>
      <c r="O19">
        <v>1</v>
      </c>
      <c r="P19">
        <v>0</v>
      </c>
      <c r="Q19">
        <v>266</v>
      </c>
      <c r="R19">
        <v>10</v>
      </c>
      <c r="S19">
        <v>6</v>
      </c>
      <c r="T19">
        <v>0</v>
      </c>
      <c r="U19">
        <v>3</v>
      </c>
      <c r="V19">
        <v>0</v>
      </c>
      <c r="W19" s="15">
        <v>8.7029999999999994</v>
      </c>
      <c r="X19">
        <v>58.38</v>
      </c>
    </row>
    <row r="20" spans="1:24">
      <c r="A20" t="s">
        <v>72</v>
      </c>
      <c r="B20" t="s">
        <v>3</v>
      </c>
      <c r="C20" t="s">
        <v>59</v>
      </c>
      <c r="D20" s="5">
        <v>8100000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 s="15">
        <v>2</v>
      </c>
      <c r="X20">
        <v>0</v>
      </c>
    </row>
    <row r="21" spans="1:24">
      <c r="A21" t="s">
        <v>73</v>
      </c>
      <c r="B21" t="s">
        <v>3</v>
      </c>
      <c r="C21" t="s">
        <v>51</v>
      </c>
      <c r="D21" s="5">
        <v>8000000</v>
      </c>
      <c r="E21">
        <v>2</v>
      </c>
      <c r="F21">
        <v>135</v>
      </c>
      <c r="G21">
        <v>0</v>
      </c>
      <c r="H21">
        <v>0</v>
      </c>
      <c r="I21">
        <v>1</v>
      </c>
      <c r="J21">
        <v>2</v>
      </c>
      <c r="K21">
        <v>0</v>
      </c>
      <c r="L21">
        <v>0</v>
      </c>
      <c r="M21">
        <v>0</v>
      </c>
      <c r="N21">
        <v>2</v>
      </c>
      <c r="O21">
        <v>0</v>
      </c>
      <c r="P21">
        <v>0</v>
      </c>
      <c r="Q21">
        <v>36</v>
      </c>
      <c r="R21">
        <v>5</v>
      </c>
      <c r="S21">
        <v>5</v>
      </c>
      <c r="T21">
        <v>0</v>
      </c>
      <c r="U21">
        <v>2</v>
      </c>
      <c r="V21">
        <v>0</v>
      </c>
      <c r="W21" s="15">
        <v>7.9980000000000011</v>
      </c>
      <c r="X21">
        <v>19603</v>
      </c>
    </row>
    <row r="22" spans="1:24">
      <c r="A22" t="s">
        <v>74</v>
      </c>
      <c r="B22" t="s">
        <v>3</v>
      </c>
      <c r="C22" t="s">
        <v>56</v>
      </c>
      <c r="D22" s="5">
        <v>7900000</v>
      </c>
      <c r="E22">
        <v>5</v>
      </c>
      <c r="F22">
        <v>437</v>
      </c>
      <c r="G22">
        <v>1</v>
      </c>
      <c r="H22">
        <v>0</v>
      </c>
      <c r="I22">
        <v>5</v>
      </c>
      <c r="J22">
        <v>2</v>
      </c>
      <c r="K22">
        <v>0</v>
      </c>
      <c r="L22">
        <v>0</v>
      </c>
      <c r="M22">
        <v>3</v>
      </c>
      <c r="N22">
        <v>2</v>
      </c>
      <c r="O22">
        <v>1</v>
      </c>
      <c r="P22">
        <v>0</v>
      </c>
      <c r="Q22">
        <v>268</v>
      </c>
      <c r="R22">
        <v>8</v>
      </c>
      <c r="S22">
        <v>5</v>
      </c>
      <c r="T22">
        <v>0</v>
      </c>
      <c r="U22">
        <v>2</v>
      </c>
      <c r="V22">
        <v>0</v>
      </c>
      <c r="W22" s="15">
        <v>8.9084000000000003</v>
      </c>
      <c r="X22">
        <v>36.479999999999997</v>
      </c>
    </row>
    <row r="23" spans="1:24">
      <c r="A23" t="s">
        <v>75</v>
      </c>
      <c r="B23" t="s">
        <v>4</v>
      </c>
      <c r="C23" t="s">
        <v>59</v>
      </c>
      <c r="D23" s="5">
        <v>7900000</v>
      </c>
      <c r="E23">
        <v>1</v>
      </c>
      <c r="F23">
        <v>26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9</v>
      </c>
      <c r="R23">
        <v>0</v>
      </c>
      <c r="S23">
        <v>1</v>
      </c>
      <c r="T23">
        <v>0</v>
      </c>
      <c r="U23">
        <v>0</v>
      </c>
      <c r="V23">
        <v>0</v>
      </c>
      <c r="W23" s="15">
        <v>0.79</v>
      </c>
      <c r="X23">
        <v>0.79</v>
      </c>
    </row>
    <row r="24" spans="1:24">
      <c r="A24" t="s">
        <v>76</v>
      </c>
      <c r="B24" t="s">
        <v>2</v>
      </c>
      <c r="C24" t="s">
        <v>56</v>
      </c>
      <c r="D24" s="5">
        <v>7900000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 s="15">
        <v>6</v>
      </c>
      <c r="X24">
        <v>0</v>
      </c>
    </row>
    <row r="25" spans="1:24">
      <c r="A25" t="s">
        <v>77</v>
      </c>
      <c r="B25" t="s">
        <v>3</v>
      </c>
      <c r="C25" t="s">
        <v>59</v>
      </c>
      <c r="D25" s="5">
        <v>7800000</v>
      </c>
      <c r="E25">
        <v>2</v>
      </c>
      <c r="F25">
        <v>180</v>
      </c>
      <c r="G25">
        <v>0</v>
      </c>
      <c r="H25">
        <v>0</v>
      </c>
      <c r="I25">
        <v>2</v>
      </c>
      <c r="J25">
        <v>0</v>
      </c>
      <c r="K25">
        <v>0</v>
      </c>
      <c r="L25">
        <v>0</v>
      </c>
      <c r="M25">
        <v>2</v>
      </c>
      <c r="N25">
        <v>0</v>
      </c>
      <c r="O25">
        <v>1</v>
      </c>
      <c r="P25">
        <v>0</v>
      </c>
      <c r="Q25">
        <v>58</v>
      </c>
      <c r="R25">
        <v>2</v>
      </c>
      <c r="S25">
        <v>7</v>
      </c>
      <c r="T25">
        <v>0</v>
      </c>
      <c r="U25">
        <v>0</v>
      </c>
      <c r="V25">
        <v>0</v>
      </c>
      <c r="W25" s="15">
        <v>7.17</v>
      </c>
      <c r="X25">
        <v>18.34</v>
      </c>
    </row>
    <row r="26" spans="1:24">
      <c r="A26" t="s">
        <v>78</v>
      </c>
      <c r="B26" t="s">
        <v>2</v>
      </c>
      <c r="C26" t="s">
        <v>51</v>
      </c>
      <c r="D26" s="5">
        <v>7700000</v>
      </c>
      <c r="E26">
        <v>8</v>
      </c>
      <c r="F26">
        <v>720</v>
      </c>
      <c r="G26">
        <v>0</v>
      </c>
      <c r="H26">
        <v>0</v>
      </c>
      <c r="I26">
        <v>1</v>
      </c>
      <c r="J26">
        <v>0</v>
      </c>
      <c r="K26">
        <v>0</v>
      </c>
      <c r="L26">
        <v>0</v>
      </c>
      <c r="M26">
        <v>2</v>
      </c>
      <c r="N26">
        <v>5</v>
      </c>
      <c r="O26">
        <v>0</v>
      </c>
      <c r="P26">
        <v>0</v>
      </c>
      <c r="Q26">
        <v>105</v>
      </c>
      <c r="R26">
        <v>0</v>
      </c>
      <c r="S26">
        <v>0</v>
      </c>
      <c r="T26">
        <v>27</v>
      </c>
      <c r="U26">
        <v>9</v>
      </c>
      <c r="V26">
        <v>0</v>
      </c>
      <c r="W26" s="15">
        <v>11.237500000000001</v>
      </c>
      <c r="X26">
        <v>51.4</v>
      </c>
    </row>
    <row r="27" spans="1:24">
      <c r="A27" t="s">
        <v>79</v>
      </c>
      <c r="B27" t="s">
        <v>1</v>
      </c>
      <c r="C27" t="s">
        <v>59</v>
      </c>
      <c r="D27" s="5">
        <v>7600000</v>
      </c>
      <c r="E27">
        <v>5</v>
      </c>
      <c r="F27">
        <v>231</v>
      </c>
      <c r="G27">
        <v>0</v>
      </c>
      <c r="H27">
        <v>0</v>
      </c>
      <c r="I27">
        <v>6</v>
      </c>
      <c r="J27">
        <v>5</v>
      </c>
      <c r="K27">
        <v>1</v>
      </c>
      <c r="L27">
        <v>0</v>
      </c>
      <c r="M27">
        <v>2</v>
      </c>
      <c r="N27">
        <v>1</v>
      </c>
      <c r="O27">
        <v>5</v>
      </c>
      <c r="P27">
        <v>0</v>
      </c>
      <c r="Q27">
        <v>56</v>
      </c>
      <c r="R27">
        <v>2</v>
      </c>
      <c r="S27">
        <v>0</v>
      </c>
      <c r="T27">
        <v>0</v>
      </c>
      <c r="U27">
        <v>1</v>
      </c>
      <c r="V27">
        <v>0</v>
      </c>
      <c r="W27" s="15">
        <v>5.984</v>
      </c>
      <c r="X27">
        <v>30.42</v>
      </c>
    </row>
    <row r="28" spans="1:24">
      <c r="A28" t="s">
        <v>80</v>
      </c>
      <c r="B28" t="s">
        <v>3</v>
      </c>
      <c r="C28" t="s">
        <v>59</v>
      </c>
      <c r="D28" s="5">
        <v>7600000</v>
      </c>
      <c r="E28">
        <v>7</v>
      </c>
      <c r="F28">
        <v>587</v>
      </c>
      <c r="G28">
        <v>2</v>
      </c>
      <c r="H28">
        <v>0</v>
      </c>
      <c r="I28">
        <v>7</v>
      </c>
      <c r="J28">
        <v>7</v>
      </c>
      <c r="K28">
        <v>1</v>
      </c>
      <c r="L28">
        <v>0</v>
      </c>
      <c r="M28">
        <v>3</v>
      </c>
      <c r="N28">
        <v>4</v>
      </c>
      <c r="O28">
        <v>2</v>
      </c>
      <c r="P28">
        <v>0</v>
      </c>
      <c r="Q28">
        <v>324</v>
      </c>
      <c r="R28">
        <v>20</v>
      </c>
      <c r="S28">
        <v>12</v>
      </c>
      <c r="T28">
        <v>0</v>
      </c>
      <c r="U28">
        <v>4</v>
      </c>
      <c r="V28">
        <v>0</v>
      </c>
      <c r="W28" s="15">
        <v>7.0657142857142858</v>
      </c>
      <c r="X28">
        <v>51.26</v>
      </c>
    </row>
    <row r="29" spans="1:24">
      <c r="A29" t="s">
        <v>81</v>
      </c>
      <c r="B29" t="s">
        <v>3</v>
      </c>
      <c r="C29" t="s">
        <v>53</v>
      </c>
      <c r="D29" s="5">
        <v>7500000</v>
      </c>
      <c r="E29">
        <v>7</v>
      </c>
      <c r="F29">
        <v>630</v>
      </c>
      <c r="G29">
        <v>0</v>
      </c>
      <c r="H29">
        <v>0</v>
      </c>
      <c r="I29">
        <v>5</v>
      </c>
      <c r="J29">
        <v>5</v>
      </c>
      <c r="K29">
        <v>1</v>
      </c>
      <c r="L29">
        <v>2</v>
      </c>
      <c r="M29">
        <v>4</v>
      </c>
      <c r="N29">
        <v>1</v>
      </c>
      <c r="O29">
        <v>2</v>
      </c>
      <c r="P29">
        <v>0</v>
      </c>
      <c r="Q29">
        <v>236</v>
      </c>
      <c r="R29">
        <v>18</v>
      </c>
      <c r="S29">
        <v>8</v>
      </c>
      <c r="T29">
        <v>0</v>
      </c>
      <c r="U29">
        <v>7</v>
      </c>
      <c r="V29">
        <v>0</v>
      </c>
      <c r="W29" s="15">
        <v>6.1685714285714282</v>
      </c>
      <c r="X29">
        <v>59.38</v>
      </c>
    </row>
    <row r="30" spans="1:24">
      <c r="A30" t="s">
        <v>82</v>
      </c>
      <c r="B30" t="s">
        <v>3</v>
      </c>
      <c r="C30" t="s">
        <v>53</v>
      </c>
      <c r="D30" s="5">
        <v>7500000</v>
      </c>
      <c r="E30">
        <v>8</v>
      </c>
      <c r="F30">
        <v>720</v>
      </c>
      <c r="G30">
        <v>1</v>
      </c>
      <c r="H30">
        <v>0</v>
      </c>
      <c r="I30">
        <v>6</v>
      </c>
      <c r="J30">
        <v>10</v>
      </c>
      <c r="K30">
        <v>1</v>
      </c>
      <c r="L30">
        <v>1</v>
      </c>
      <c r="M30">
        <v>4</v>
      </c>
      <c r="N30">
        <v>1</v>
      </c>
      <c r="O30">
        <v>3</v>
      </c>
      <c r="P30">
        <v>0</v>
      </c>
      <c r="Q30">
        <v>335</v>
      </c>
      <c r="R30">
        <v>18</v>
      </c>
      <c r="S30">
        <v>7</v>
      </c>
      <c r="T30">
        <v>0</v>
      </c>
      <c r="U30">
        <v>10</v>
      </c>
      <c r="V30">
        <v>0</v>
      </c>
      <c r="W30" s="15">
        <v>4.9312499999999995</v>
      </c>
      <c r="X30">
        <v>54.05</v>
      </c>
    </row>
    <row r="31" spans="1:24">
      <c r="A31" t="s">
        <v>83</v>
      </c>
      <c r="B31" t="s">
        <v>3</v>
      </c>
      <c r="C31" t="s">
        <v>51</v>
      </c>
      <c r="D31" s="5">
        <v>7400000</v>
      </c>
      <c r="E31">
        <v>6</v>
      </c>
      <c r="F31">
        <v>532</v>
      </c>
      <c r="G31">
        <v>1</v>
      </c>
      <c r="H31">
        <v>0</v>
      </c>
      <c r="I31">
        <v>4</v>
      </c>
      <c r="J31">
        <v>5</v>
      </c>
      <c r="K31">
        <v>0</v>
      </c>
      <c r="L31">
        <v>0</v>
      </c>
      <c r="M31">
        <v>2</v>
      </c>
      <c r="N31">
        <v>3</v>
      </c>
      <c r="O31">
        <v>0</v>
      </c>
      <c r="P31">
        <v>0</v>
      </c>
      <c r="Q31">
        <v>187</v>
      </c>
      <c r="R31">
        <v>5</v>
      </c>
      <c r="S31">
        <v>4</v>
      </c>
      <c r="T31">
        <v>0</v>
      </c>
      <c r="U31">
        <v>6</v>
      </c>
      <c r="V31">
        <v>0</v>
      </c>
      <c r="W31" s="15">
        <v>7.1286666666666676</v>
      </c>
      <c r="X31">
        <v>30.2</v>
      </c>
    </row>
    <row r="32" spans="1:24">
      <c r="A32" t="s">
        <v>84</v>
      </c>
      <c r="B32" t="s">
        <v>3</v>
      </c>
      <c r="C32" t="s">
        <v>53</v>
      </c>
      <c r="D32" s="5">
        <v>7400000</v>
      </c>
      <c r="E32">
        <v>3</v>
      </c>
      <c r="F32">
        <v>270</v>
      </c>
      <c r="G32">
        <v>0</v>
      </c>
      <c r="H32">
        <v>0</v>
      </c>
      <c r="I32">
        <v>2</v>
      </c>
      <c r="J32">
        <v>1</v>
      </c>
      <c r="K32">
        <v>0</v>
      </c>
      <c r="L32">
        <v>1</v>
      </c>
      <c r="M32">
        <v>1</v>
      </c>
      <c r="N32">
        <v>0</v>
      </c>
      <c r="O32">
        <v>0</v>
      </c>
      <c r="P32">
        <v>0</v>
      </c>
      <c r="Q32">
        <v>105</v>
      </c>
      <c r="R32">
        <v>4</v>
      </c>
      <c r="S32">
        <v>6</v>
      </c>
      <c r="T32">
        <v>0</v>
      </c>
      <c r="U32">
        <v>6</v>
      </c>
      <c r="V32">
        <v>0</v>
      </c>
      <c r="W32" s="15">
        <v>5.6833333333333336</v>
      </c>
      <c r="X32">
        <v>20.65</v>
      </c>
    </row>
    <row r="33" spans="1:24">
      <c r="A33" t="s">
        <v>85</v>
      </c>
      <c r="B33" t="s">
        <v>3</v>
      </c>
      <c r="C33" t="s">
        <v>53</v>
      </c>
      <c r="D33" s="5">
        <v>7300000</v>
      </c>
      <c r="E33">
        <v>7</v>
      </c>
      <c r="F33">
        <v>630</v>
      </c>
      <c r="G33">
        <v>0</v>
      </c>
      <c r="H33">
        <v>0</v>
      </c>
      <c r="I33">
        <v>10</v>
      </c>
      <c r="J33">
        <v>2</v>
      </c>
      <c r="K33">
        <v>1</v>
      </c>
      <c r="L33">
        <v>0</v>
      </c>
      <c r="M33">
        <v>4</v>
      </c>
      <c r="N33">
        <v>0</v>
      </c>
      <c r="O33">
        <v>4</v>
      </c>
      <c r="P33">
        <v>0</v>
      </c>
      <c r="Q33">
        <v>300</v>
      </c>
      <c r="R33">
        <v>9</v>
      </c>
      <c r="S33">
        <v>11</v>
      </c>
      <c r="T33">
        <v>0</v>
      </c>
      <c r="U33">
        <v>9</v>
      </c>
      <c r="V33">
        <v>0</v>
      </c>
      <c r="W33" s="15">
        <v>5.7642857142857142</v>
      </c>
      <c r="X33">
        <v>57.65</v>
      </c>
    </row>
    <row r="34" spans="1:24">
      <c r="A34" t="s">
        <v>86</v>
      </c>
      <c r="B34" t="s">
        <v>3</v>
      </c>
      <c r="C34" t="s">
        <v>56</v>
      </c>
      <c r="D34" s="5">
        <v>7100000</v>
      </c>
      <c r="E34">
        <v>7</v>
      </c>
      <c r="F34">
        <v>630</v>
      </c>
      <c r="G34">
        <v>3</v>
      </c>
      <c r="H34">
        <v>0</v>
      </c>
      <c r="I34">
        <v>11</v>
      </c>
      <c r="J34">
        <v>9</v>
      </c>
      <c r="K34">
        <v>0</v>
      </c>
      <c r="L34">
        <v>0</v>
      </c>
      <c r="M34">
        <v>4</v>
      </c>
      <c r="N34">
        <v>3</v>
      </c>
      <c r="O34">
        <v>0</v>
      </c>
      <c r="P34">
        <v>0</v>
      </c>
      <c r="Q34">
        <v>220</v>
      </c>
      <c r="R34">
        <v>13</v>
      </c>
      <c r="S34">
        <v>18</v>
      </c>
      <c r="T34">
        <v>0</v>
      </c>
      <c r="U34">
        <v>3</v>
      </c>
      <c r="V34">
        <v>0</v>
      </c>
      <c r="W34" s="15">
        <v>8.5864285714285717</v>
      </c>
      <c r="X34">
        <v>47.05</v>
      </c>
    </row>
    <row r="35" spans="1:24">
      <c r="A35" t="s">
        <v>87</v>
      </c>
      <c r="B35" t="s">
        <v>4</v>
      </c>
      <c r="C35" t="s">
        <v>51</v>
      </c>
      <c r="D35" s="5">
        <v>7100000</v>
      </c>
      <c r="W35" s="15">
        <v>0</v>
      </c>
    </row>
    <row r="36" spans="1:24">
      <c r="A36" t="s">
        <v>88</v>
      </c>
      <c r="B36" t="s">
        <v>3</v>
      </c>
      <c r="C36" t="s">
        <v>51</v>
      </c>
      <c r="D36" s="5">
        <v>7100000</v>
      </c>
      <c r="E36">
        <v>1</v>
      </c>
      <c r="F36">
        <v>45</v>
      </c>
      <c r="G36">
        <v>0</v>
      </c>
      <c r="H36">
        <v>0</v>
      </c>
      <c r="I36">
        <v>1</v>
      </c>
      <c r="J36">
        <v>2</v>
      </c>
      <c r="K36">
        <v>0</v>
      </c>
      <c r="L36">
        <v>0</v>
      </c>
      <c r="M36">
        <v>1</v>
      </c>
      <c r="N36">
        <v>0</v>
      </c>
      <c r="O36">
        <v>0</v>
      </c>
      <c r="P36">
        <v>0</v>
      </c>
      <c r="Q36">
        <v>19</v>
      </c>
      <c r="R36">
        <v>2</v>
      </c>
      <c r="S36">
        <v>6</v>
      </c>
      <c r="T36">
        <v>0</v>
      </c>
      <c r="U36">
        <v>0</v>
      </c>
      <c r="V36">
        <v>0</v>
      </c>
      <c r="W36" s="15">
        <v>9.2840000000000007</v>
      </c>
      <c r="X36">
        <v>21002</v>
      </c>
    </row>
    <row r="37" spans="1:24">
      <c r="A37" t="s">
        <v>89</v>
      </c>
      <c r="B37" t="s">
        <v>1</v>
      </c>
      <c r="C37" t="s">
        <v>53</v>
      </c>
      <c r="D37" s="5">
        <v>7000000</v>
      </c>
      <c r="E37">
        <v>8</v>
      </c>
      <c r="F37">
        <v>720</v>
      </c>
      <c r="G37">
        <v>3</v>
      </c>
      <c r="H37">
        <v>0</v>
      </c>
      <c r="I37">
        <v>8</v>
      </c>
      <c r="J37">
        <v>13</v>
      </c>
      <c r="K37">
        <v>1</v>
      </c>
      <c r="L37">
        <v>0</v>
      </c>
      <c r="M37">
        <v>4</v>
      </c>
      <c r="N37">
        <v>1</v>
      </c>
      <c r="O37">
        <v>4</v>
      </c>
      <c r="P37">
        <v>0</v>
      </c>
      <c r="Q37">
        <v>372</v>
      </c>
      <c r="R37">
        <v>17</v>
      </c>
      <c r="S37">
        <v>15</v>
      </c>
      <c r="T37">
        <v>0</v>
      </c>
      <c r="U37">
        <v>10</v>
      </c>
      <c r="V37">
        <v>0</v>
      </c>
      <c r="W37" s="15">
        <v>4.9375</v>
      </c>
      <c r="X37">
        <v>47</v>
      </c>
    </row>
    <row r="38" spans="1:24">
      <c r="A38" t="s">
        <v>90</v>
      </c>
      <c r="B38" t="s">
        <v>2</v>
      </c>
      <c r="C38" t="s">
        <v>51</v>
      </c>
      <c r="D38" s="5">
        <v>7000000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 s="15">
        <v>6</v>
      </c>
      <c r="X38">
        <v>0</v>
      </c>
    </row>
    <row r="39" spans="1:24">
      <c r="A39" t="s">
        <v>91</v>
      </c>
      <c r="B39" t="s">
        <v>2</v>
      </c>
      <c r="C39" t="s">
        <v>59</v>
      </c>
      <c r="D39" s="5">
        <v>6900000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 s="15">
        <v>3</v>
      </c>
      <c r="X39">
        <v>0</v>
      </c>
    </row>
    <row r="40" spans="1:24">
      <c r="A40" t="s">
        <v>92</v>
      </c>
      <c r="B40" t="s">
        <v>3</v>
      </c>
      <c r="C40" t="s">
        <v>59</v>
      </c>
      <c r="D40" s="5">
        <v>6800000</v>
      </c>
      <c r="E40">
        <v>5</v>
      </c>
      <c r="F40">
        <v>380</v>
      </c>
      <c r="G40">
        <v>2</v>
      </c>
      <c r="H40">
        <v>0</v>
      </c>
      <c r="I40">
        <v>3</v>
      </c>
      <c r="J40">
        <v>3</v>
      </c>
      <c r="K40">
        <v>0</v>
      </c>
      <c r="L40">
        <v>0</v>
      </c>
      <c r="M40">
        <v>3</v>
      </c>
      <c r="N40">
        <v>1</v>
      </c>
      <c r="O40">
        <v>0</v>
      </c>
      <c r="P40">
        <v>0</v>
      </c>
      <c r="Q40">
        <v>99</v>
      </c>
      <c r="R40">
        <v>7</v>
      </c>
      <c r="S40">
        <v>3</v>
      </c>
      <c r="T40">
        <v>0</v>
      </c>
      <c r="U40">
        <v>1</v>
      </c>
      <c r="V40">
        <v>0</v>
      </c>
      <c r="W40" s="15">
        <v>3.9639999999999995</v>
      </c>
      <c r="X40">
        <v>42057</v>
      </c>
    </row>
    <row r="41" spans="1:24">
      <c r="A41" t="s">
        <v>93</v>
      </c>
      <c r="B41" t="s">
        <v>1</v>
      </c>
      <c r="C41" t="s">
        <v>56</v>
      </c>
      <c r="D41" s="5">
        <v>6800000</v>
      </c>
      <c r="E41">
        <v>4</v>
      </c>
      <c r="F41">
        <v>182</v>
      </c>
      <c r="G41">
        <v>0</v>
      </c>
      <c r="H41">
        <v>0</v>
      </c>
      <c r="I41">
        <v>3</v>
      </c>
      <c r="J41">
        <v>2</v>
      </c>
      <c r="K41">
        <v>0</v>
      </c>
      <c r="L41">
        <v>0</v>
      </c>
      <c r="M41">
        <v>1</v>
      </c>
      <c r="N41">
        <v>1</v>
      </c>
      <c r="O41">
        <v>0</v>
      </c>
      <c r="P41">
        <v>0</v>
      </c>
      <c r="Q41">
        <v>104</v>
      </c>
      <c r="R41">
        <v>5</v>
      </c>
      <c r="S41">
        <v>7</v>
      </c>
      <c r="T41">
        <v>0</v>
      </c>
      <c r="U41">
        <v>1</v>
      </c>
      <c r="V41">
        <v>0</v>
      </c>
      <c r="W41" s="15">
        <v>5.375</v>
      </c>
      <c r="X41">
        <v>31017</v>
      </c>
    </row>
    <row r="42" spans="1:24">
      <c r="A42" t="s">
        <v>94</v>
      </c>
      <c r="B42" t="s">
        <v>1</v>
      </c>
      <c r="C42" t="s">
        <v>59</v>
      </c>
      <c r="D42" s="5">
        <v>6700000</v>
      </c>
      <c r="E42">
        <v>1</v>
      </c>
      <c r="F42">
        <v>45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1</v>
      </c>
      <c r="P42">
        <v>0</v>
      </c>
      <c r="Q42">
        <v>9</v>
      </c>
      <c r="R42">
        <v>0</v>
      </c>
      <c r="S42">
        <v>0</v>
      </c>
      <c r="T42">
        <v>0</v>
      </c>
      <c r="U42">
        <v>0</v>
      </c>
      <c r="V42">
        <v>0</v>
      </c>
      <c r="W42" s="15">
        <v>4.3499999999999996</v>
      </c>
      <c r="X42">
        <v>12905</v>
      </c>
    </row>
    <row r="43" spans="1:24">
      <c r="A43" t="s">
        <v>95</v>
      </c>
      <c r="B43" t="s">
        <v>1</v>
      </c>
      <c r="C43" t="s">
        <v>59</v>
      </c>
      <c r="D43" s="5">
        <v>6600000</v>
      </c>
      <c r="E43">
        <v>6</v>
      </c>
      <c r="F43">
        <v>529</v>
      </c>
      <c r="G43">
        <v>1</v>
      </c>
      <c r="H43">
        <v>0</v>
      </c>
      <c r="I43">
        <v>14</v>
      </c>
      <c r="J43">
        <v>11</v>
      </c>
      <c r="K43">
        <v>1</v>
      </c>
      <c r="L43">
        <v>0</v>
      </c>
      <c r="M43">
        <v>3</v>
      </c>
      <c r="N43">
        <v>3</v>
      </c>
      <c r="O43">
        <v>1</v>
      </c>
      <c r="P43">
        <v>0</v>
      </c>
      <c r="Q43">
        <v>365</v>
      </c>
      <c r="R43">
        <v>14</v>
      </c>
      <c r="S43">
        <v>13</v>
      </c>
      <c r="T43">
        <v>0</v>
      </c>
      <c r="U43">
        <v>3</v>
      </c>
      <c r="V43">
        <v>0</v>
      </c>
      <c r="W43" s="15">
        <v>7.2216666666666676</v>
      </c>
      <c r="X43">
        <v>47.33</v>
      </c>
    </row>
    <row r="44" spans="1:24">
      <c r="A44" t="s">
        <v>96</v>
      </c>
      <c r="B44" t="s">
        <v>1</v>
      </c>
      <c r="C44" t="s">
        <v>51</v>
      </c>
      <c r="D44" s="5">
        <v>6600000</v>
      </c>
      <c r="E44">
        <v>6</v>
      </c>
      <c r="F44">
        <v>440</v>
      </c>
      <c r="G44">
        <v>0</v>
      </c>
      <c r="H44">
        <v>0</v>
      </c>
      <c r="I44">
        <v>15</v>
      </c>
      <c r="J44">
        <v>6</v>
      </c>
      <c r="K44">
        <v>1</v>
      </c>
      <c r="L44">
        <v>2</v>
      </c>
      <c r="M44">
        <v>1</v>
      </c>
      <c r="N44">
        <v>4</v>
      </c>
      <c r="O44">
        <v>3</v>
      </c>
      <c r="P44">
        <v>0</v>
      </c>
      <c r="Q44">
        <v>215</v>
      </c>
      <c r="R44">
        <v>7</v>
      </c>
      <c r="S44">
        <v>6</v>
      </c>
      <c r="T44">
        <v>0</v>
      </c>
      <c r="U44">
        <v>5</v>
      </c>
      <c r="V44">
        <v>0</v>
      </c>
      <c r="W44" s="15">
        <v>11.889583333333333</v>
      </c>
      <c r="X44">
        <v>54.55</v>
      </c>
    </row>
    <row r="45" spans="1:24">
      <c r="A45" t="s">
        <v>97</v>
      </c>
      <c r="B45" t="s">
        <v>3</v>
      </c>
      <c r="C45" t="s">
        <v>56</v>
      </c>
      <c r="D45" s="5">
        <v>6600000</v>
      </c>
      <c r="E45">
        <v>5</v>
      </c>
      <c r="F45">
        <v>373</v>
      </c>
      <c r="G45">
        <v>2</v>
      </c>
      <c r="H45">
        <v>0</v>
      </c>
      <c r="I45">
        <v>3</v>
      </c>
      <c r="J45">
        <v>7</v>
      </c>
      <c r="K45">
        <v>0</v>
      </c>
      <c r="L45">
        <v>0</v>
      </c>
      <c r="M45">
        <v>2</v>
      </c>
      <c r="N45">
        <v>2</v>
      </c>
      <c r="O45">
        <v>0</v>
      </c>
      <c r="P45">
        <v>0</v>
      </c>
      <c r="Q45">
        <v>197</v>
      </c>
      <c r="R45">
        <v>9</v>
      </c>
      <c r="S45">
        <v>5</v>
      </c>
      <c r="T45">
        <v>0</v>
      </c>
      <c r="U45">
        <v>2</v>
      </c>
      <c r="V45">
        <v>0</v>
      </c>
      <c r="W45" s="15">
        <v>7.0635999999999992</v>
      </c>
      <c r="X45">
        <v>20.32</v>
      </c>
    </row>
    <row r="46" spans="1:24">
      <c r="A46" t="s">
        <v>98</v>
      </c>
      <c r="B46" t="s">
        <v>3</v>
      </c>
      <c r="C46" t="s">
        <v>51</v>
      </c>
      <c r="D46" s="5">
        <v>6600000</v>
      </c>
      <c r="E46">
        <v>6</v>
      </c>
      <c r="F46">
        <v>540</v>
      </c>
      <c r="G46">
        <v>0</v>
      </c>
      <c r="H46">
        <v>0</v>
      </c>
      <c r="I46">
        <v>1</v>
      </c>
      <c r="J46">
        <v>1</v>
      </c>
      <c r="K46">
        <v>0</v>
      </c>
      <c r="L46">
        <v>0</v>
      </c>
      <c r="M46">
        <v>1</v>
      </c>
      <c r="N46">
        <v>4</v>
      </c>
      <c r="O46">
        <v>0</v>
      </c>
      <c r="P46">
        <v>0</v>
      </c>
      <c r="Q46">
        <v>206</v>
      </c>
      <c r="R46">
        <v>8</v>
      </c>
      <c r="S46">
        <v>7</v>
      </c>
      <c r="T46">
        <v>0</v>
      </c>
      <c r="U46">
        <v>8</v>
      </c>
      <c r="V46">
        <v>0</v>
      </c>
      <c r="W46" s="15">
        <v>8.1359999999999992</v>
      </c>
      <c r="X46">
        <v>33.380000000000003</v>
      </c>
    </row>
    <row r="47" spans="1:24">
      <c r="A47" t="s">
        <v>99</v>
      </c>
      <c r="B47" t="s">
        <v>1</v>
      </c>
      <c r="C47" t="s">
        <v>51</v>
      </c>
      <c r="D47" s="5">
        <v>6600000</v>
      </c>
      <c r="E47">
        <v>6</v>
      </c>
      <c r="F47">
        <v>132</v>
      </c>
      <c r="G47">
        <v>2</v>
      </c>
      <c r="H47">
        <v>0</v>
      </c>
      <c r="I47">
        <v>1</v>
      </c>
      <c r="J47">
        <v>3</v>
      </c>
      <c r="K47">
        <v>0</v>
      </c>
      <c r="L47">
        <v>0</v>
      </c>
      <c r="M47">
        <v>0</v>
      </c>
      <c r="N47">
        <v>1</v>
      </c>
      <c r="O47">
        <v>0</v>
      </c>
      <c r="P47">
        <v>0</v>
      </c>
      <c r="Q47">
        <v>61</v>
      </c>
      <c r="R47">
        <v>1</v>
      </c>
      <c r="S47">
        <v>1</v>
      </c>
      <c r="T47">
        <v>0</v>
      </c>
      <c r="U47">
        <v>1</v>
      </c>
      <c r="V47">
        <v>0</v>
      </c>
      <c r="W47" s="15">
        <v>2.34375</v>
      </c>
      <c r="X47">
        <v>25204</v>
      </c>
    </row>
    <row r="48" spans="1:24">
      <c r="A48" t="s">
        <v>100</v>
      </c>
      <c r="B48" t="s">
        <v>1</v>
      </c>
      <c r="C48" t="s">
        <v>56</v>
      </c>
      <c r="D48" s="5">
        <v>6400000</v>
      </c>
      <c r="E48">
        <v>6</v>
      </c>
      <c r="F48">
        <v>453</v>
      </c>
      <c r="G48">
        <v>2</v>
      </c>
      <c r="H48">
        <v>0</v>
      </c>
      <c r="I48">
        <v>4</v>
      </c>
      <c r="J48">
        <v>16</v>
      </c>
      <c r="K48">
        <v>0</v>
      </c>
      <c r="L48">
        <v>0</v>
      </c>
      <c r="M48">
        <v>4</v>
      </c>
      <c r="N48">
        <v>2</v>
      </c>
      <c r="O48">
        <v>2</v>
      </c>
      <c r="P48">
        <v>0</v>
      </c>
      <c r="Q48">
        <v>222</v>
      </c>
      <c r="R48">
        <v>9</v>
      </c>
      <c r="S48">
        <v>10</v>
      </c>
      <c r="T48">
        <v>0</v>
      </c>
      <c r="U48">
        <v>2</v>
      </c>
      <c r="V48">
        <v>0</v>
      </c>
      <c r="W48" s="15">
        <v>6.3733333333333331</v>
      </c>
      <c r="X48">
        <v>18.66</v>
      </c>
    </row>
    <row r="49" spans="1:24">
      <c r="A49" t="s">
        <v>101</v>
      </c>
      <c r="B49" t="s">
        <v>3</v>
      </c>
      <c r="C49" t="s">
        <v>59</v>
      </c>
      <c r="D49" s="5">
        <v>6300000</v>
      </c>
      <c r="E49">
        <v>2</v>
      </c>
      <c r="F49">
        <v>122</v>
      </c>
      <c r="G49">
        <v>0</v>
      </c>
      <c r="H49">
        <v>0</v>
      </c>
      <c r="I49">
        <v>0</v>
      </c>
      <c r="J49">
        <v>1</v>
      </c>
      <c r="K49">
        <v>0</v>
      </c>
      <c r="L49">
        <v>0</v>
      </c>
      <c r="M49">
        <v>1</v>
      </c>
      <c r="N49">
        <v>0</v>
      </c>
      <c r="O49">
        <v>0</v>
      </c>
      <c r="P49">
        <v>0</v>
      </c>
      <c r="Q49">
        <v>35</v>
      </c>
      <c r="R49">
        <v>4</v>
      </c>
      <c r="S49">
        <v>1</v>
      </c>
      <c r="T49">
        <v>0</v>
      </c>
      <c r="U49">
        <v>1</v>
      </c>
      <c r="V49">
        <v>0</v>
      </c>
      <c r="W49" s="15">
        <v>4.2450000000000001</v>
      </c>
      <c r="X49">
        <v>43647</v>
      </c>
    </row>
    <row r="50" spans="1:24">
      <c r="A50" t="s">
        <v>102</v>
      </c>
      <c r="B50" t="s">
        <v>3</v>
      </c>
      <c r="C50" t="s">
        <v>53</v>
      </c>
      <c r="D50" s="5">
        <v>6300000</v>
      </c>
      <c r="E50">
        <v>2</v>
      </c>
      <c r="F50">
        <v>91</v>
      </c>
      <c r="G50">
        <v>0</v>
      </c>
      <c r="H50">
        <v>0</v>
      </c>
      <c r="I50">
        <v>3</v>
      </c>
      <c r="J50">
        <v>0</v>
      </c>
      <c r="K50">
        <v>0</v>
      </c>
      <c r="L50">
        <v>0</v>
      </c>
      <c r="M50">
        <v>0</v>
      </c>
      <c r="N50">
        <v>1</v>
      </c>
      <c r="O50">
        <v>0</v>
      </c>
      <c r="P50">
        <v>0</v>
      </c>
      <c r="Q50">
        <v>58</v>
      </c>
      <c r="R50">
        <v>0</v>
      </c>
      <c r="S50">
        <v>4</v>
      </c>
      <c r="T50">
        <v>0</v>
      </c>
      <c r="U50">
        <v>2</v>
      </c>
      <c r="V50">
        <v>0</v>
      </c>
      <c r="W50" s="15">
        <v>3.5300000000000002</v>
      </c>
      <c r="X50">
        <v>20729</v>
      </c>
    </row>
    <row r="51" spans="1:24">
      <c r="A51" t="s">
        <v>103</v>
      </c>
      <c r="B51" t="s">
        <v>3</v>
      </c>
      <c r="C51" t="s">
        <v>51</v>
      </c>
      <c r="D51" s="5">
        <v>6200000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 s="15">
        <v>4</v>
      </c>
      <c r="X51">
        <v>0</v>
      </c>
    </row>
    <row r="52" spans="1:24">
      <c r="A52" t="s">
        <v>104</v>
      </c>
      <c r="B52" t="s">
        <v>3</v>
      </c>
      <c r="C52" t="s">
        <v>51</v>
      </c>
      <c r="D52" s="5">
        <v>6200000</v>
      </c>
      <c r="E52">
        <v>7</v>
      </c>
      <c r="F52">
        <v>600</v>
      </c>
      <c r="G52">
        <v>0</v>
      </c>
      <c r="H52">
        <v>0</v>
      </c>
      <c r="I52">
        <v>5</v>
      </c>
      <c r="J52">
        <v>5</v>
      </c>
      <c r="K52">
        <v>0</v>
      </c>
      <c r="L52">
        <v>0</v>
      </c>
      <c r="M52">
        <v>2</v>
      </c>
      <c r="N52">
        <v>5</v>
      </c>
      <c r="O52">
        <v>0</v>
      </c>
      <c r="P52">
        <v>0</v>
      </c>
      <c r="Q52">
        <v>201</v>
      </c>
      <c r="R52">
        <v>6</v>
      </c>
      <c r="S52">
        <v>13</v>
      </c>
      <c r="T52">
        <v>0</v>
      </c>
      <c r="U52">
        <v>5</v>
      </c>
      <c r="V52">
        <v>0</v>
      </c>
      <c r="W52" s="15">
        <v>8.1194285714285712</v>
      </c>
      <c r="X52">
        <v>42.53</v>
      </c>
    </row>
    <row r="53" spans="1:24">
      <c r="A53" t="s">
        <v>105</v>
      </c>
      <c r="B53" t="s">
        <v>3</v>
      </c>
      <c r="C53" t="s">
        <v>59</v>
      </c>
      <c r="D53" s="5">
        <v>6200000</v>
      </c>
      <c r="E53">
        <v>1</v>
      </c>
      <c r="F53">
        <v>10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7</v>
      </c>
      <c r="R53">
        <v>0</v>
      </c>
      <c r="S53">
        <v>0</v>
      </c>
      <c r="T53">
        <v>0</v>
      </c>
      <c r="U53">
        <v>0</v>
      </c>
      <c r="V53">
        <v>0</v>
      </c>
      <c r="W53" s="15">
        <v>2.41</v>
      </c>
      <c r="X53">
        <v>0.41</v>
      </c>
    </row>
    <row r="54" spans="1:24">
      <c r="A54" t="s">
        <v>106</v>
      </c>
      <c r="B54" t="s">
        <v>2</v>
      </c>
      <c r="C54" t="s">
        <v>51</v>
      </c>
      <c r="D54" s="5">
        <v>6100000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 s="15">
        <v>6</v>
      </c>
      <c r="X54">
        <v>0</v>
      </c>
    </row>
    <row r="55" spans="1:24">
      <c r="A55" t="s">
        <v>107</v>
      </c>
      <c r="B55" t="s">
        <v>3</v>
      </c>
      <c r="C55" t="s">
        <v>53</v>
      </c>
      <c r="D55" s="5">
        <v>6100000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 s="15">
        <v>0</v>
      </c>
      <c r="X55">
        <v>0</v>
      </c>
    </row>
    <row r="56" spans="1:24">
      <c r="A56" t="s">
        <v>108</v>
      </c>
      <c r="B56" t="s">
        <v>1</v>
      </c>
      <c r="C56" t="s">
        <v>56</v>
      </c>
      <c r="D56" s="5">
        <v>6000000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 s="15">
        <v>2</v>
      </c>
      <c r="X56">
        <v>0</v>
      </c>
    </row>
    <row r="57" spans="1:24">
      <c r="A57" t="s">
        <v>109</v>
      </c>
      <c r="B57" t="s">
        <v>1</v>
      </c>
      <c r="C57" t="s">
        <v>56</v>
      </c>
      <c r="D57" s="5">
        <v>6000000</v>
      </c>
      <c r="W57" s="15">
        <v>2</v>
      </c>
    </row>
    <row r="58" spans="1:24">
      <c r="A58" t="s">
        <v>110</v>
      </c>
      <c r="B58" t="s">
        <v>1</v>
      </c>
      <c r="C58" t="s">
        <v>56</v>
      </c>
      <c r="D58" s="5">
        <v>6000000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 s="15">
        <v>2</v>
      </c>
      <c r="X58">
        <v>0</v>
      </c>
    </row>
    <row r="59" spans="1:24">
      <c r="A59" t="s">
        <v>111</v>
      </c>
      <c r="B59" t="s">
        <v>2</v>
      </c>
      <c r="C59" t="s">
        <v>56</v>
      </c>
      <c r="D59" s="5">
        <v>6000000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 s="15">
        <v>6</v>
      </c>
      <c r="X59">
        <v>0</v>
      </c>
    </row>
    <row r="60" spans="1:24">
      <c r="A60" t="s">
        <v>112</v>
      </c>
      <c r="B60" t="s">
        <v>1</v>
      </c>
      <c r="C60" t="s">
        <v>51</v>
      </c>
      <c r="D60" s="5">
        <v>6000000</v>
      </c>
      <c r="E60">
        <v>1</v>
      </c>
      <c r="F60">
        <v>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6</v>
      </c>
      <c r="R60">
        <v>0</v>
      </c>
      <c r="S60">
        <v>1</v>
      </c>
      <c r="T60">
        <v>0</v>
      </c>
      <c r="U60">
        <v>1</v>
      </c>
      <c r="V60">
        <v>0</v>
      </c>
      <c r="W60" s="15">
        <v>2.5149999999999997</v>
      </c>
      <c r="X60">
        <v>0.38</v>
      </c>
    </row>
    <row r="61" spans="1:24">
      <c r="A61" t="s">
        <v>113</v>
      </c>
      <c r="B61" t="s">
        <v>1</v>
      </c>
      <c r="C61" t="s">
        <v>56</v>
      </c>
      <c r="D61" s="5">
        <v>6000000</v>
      </c>
      <c r="W61" s="15">
        <v>2</v>
      </c>
    </row>
    <row r="62" spans="1:24">
      <c r="A62" t="s">
        <v>114</v>
      </c>
      <c r="B62" t="s">
        <v>3</v>
      </c>
      <c r="C62" t="s">
        <v>51</v>
      </c>
      <c r="D62" s="5">
        <v>6000000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 s="15">
        <v>4</v>
      </c>
      <c r="X62">
        <v>0</v>
      </c>
    </row>
    <row r="63" spans="1:24">
      <c r="A63" t="s">
        <v>115</v>
      </c>
      <c r="B63" t="s">
        <v>2</v>
      </c>
      <c r="C63" t="s">
        <v>59</v>
      </c>
      <c r="D63" s="5">
        <v>5900000</v>
      </c>
      <c r="E63">
        <v>7</v>
      </c>
      <c r="F63">
        <v>630</v>
      </c>
      <c r="G63">
        <v>0</v>
      </c>
      <c r="H63">
        <v>0</v>
      </c>
      <c r="I63">
        <v>1</v>
      </c>
      <c r="J63">
        <v>0</v>
      </c>
      <c r="K63">
        <v>0</v>
      </c>
      <c r="L63">
        <v>0</v>
      </c>
      <c r="M63">
        <v>3</v>
      </c>
      <c r="N63">
        <v>4</v>
      </c>
      <c r="O63">
        <v>0</v>
      </c>
      <c r="P63">
        <v>0</v>
      </c>
      <c r="Q63">
        <v>134</v>
      </c>
      <c r="R63">
        <v>0</v>
      </c>
      <c r="S63">
        <v>0</v>
      </c>
      <c r="T63">
        <v>15</v>
      </c>
      <c r="U63">
        <v>4</v>
      </c>
      <c r="V63">
        <v>0</v>
      </c>
      <c r="W63" s="15">
        <v>7.0142857142857142</v>
      </c>
      <c r="X63">
        <v>50.6</v>
      </c>
    </row>
    <row r="64" spans="1:24">
      <c r="A64" t="s">
        <v>116</v>
      </c>
      <c r="B64" t="s">
        <v>1</v>
      </c>
      <c r="C64" t="s">
        <v>51</v>
      </c>
      <c r="D64" s="5">
        <v>5900000</v>
      </c>
      <c r="E64">
        <v>7</v>
      </c>
      <c r="F64">
        <v>558</v>
      </c>
      <c r="G64">
        <v>1</v>
      </c>
      <c r="H64">
        <v>0</v>
      </c>
      <c r="I64">
        <v>8</v>
      </c>
      <c r="J64">
        <v>6</v>
      </c>
      <c r="K64">
        <v>0</v>
      </c>
      <c r="L64">
        <v>1</v>
      </c>
      <c r="M64">
        <v>1</v>
      </c>
      <c r="N64">
        <v>4</v>
      </c>
      <c r="O64">
        <v>4</v>
      </c>
      <c r="P64">
        <v>1</v>
      </c>
      <c r="Q64">
        <v>151</v>
      </c>
      <c r="R64">
        <v>7</v>
      </c>
      <c r="S64">
        <v>5</v>
      </c>
      <c r="T64">
        <v>0</v>
      </c>
      <c r="U64">
        <v>9</v>
      </c>
      <c r="V64">
        <v>0</v>
      </c>
      <c r="W64" s="15">
        <v>6.2582142857142848</v>
      </c>
      <c r="X64">
        <v>28.71</v>
      </c>
    </row>
    <row r="65" spans="1:24">
      <c r="A65" t="s">
        <v>117</v>
      </c>
      <c r="B65" t="s">
        <v>1</v>
      </c>
      <c r="C65" t="s">
        <v>59</v>
      </c>
      <c r="D65" s="5">
        <v>5800000</v>
      </c>
      <c r="E65">
        <v>7</v>
      </c>
      <c r="F65">
        <v>568</v>
      </c>
      <c r="G65">
        <v>1</v>
      </c>
      <c r="H65">
        <v>0</v>
      </c>
      <c r="I65">
        <v>10</v>
      </c>
      <c r="J65">
        <v>4</v>
      </c>
      <c r="K65">
        <v>0</v>
      </c>
      <c r="L65">
        <v>1</v>
      </c>
      <c r="M65">
        <v>3</v>
      </c>
      <c r="N65">
        <v>4</v>
      </c>
      <c r="O65">
        <v>2</v>
      </c>
      <c r="P65">
        <v>0</v>
      </c>
      <c r="Q65">
        <v>297</v>
      </c>
      <c r="R65">
        <v>6</v>
      </c>
      <c r="S65">
        <v>6</v>
      </c>
      <c r="T65">
        <v>0</v>
      </c>
      <c r="U65">
        <v>4</v>
      </c>
      <c r="V65">
        <v>0</v>
      </c>
      <c r="W65" s="15">
        <v>6.03</v>
      </c>
      <c r="X65">
        <v>46.71</v>
      </c>
    </row>
    <row r="66" spans="1:24">
      <c r="A66" t="s">
        <v>118</v>
      </c>
      <c r="B66" t="s">
        <v>3</v>
      </c>
      <c r="C66" t="s">
        <v>59</v>
      </c>
      <c r="D66" s="5">
        <v>5700000</v>
      </c>
      <c r="W66" s="15">
        <v>2</v>
      </c>
    </row>
    <row r="67" spans="1:24">
      <c r="A67" t="s">
        <v>119</v>
      </c>
      <c r="B67" t="s">
        <v>4</v>
      </c>
      <c r="C67" t="s">
        <v>56</v>
      </c>
      <c r="D67" s="5">
        <v>5700000</v>
      </c>
      <c r="E67">
        <v>4</v>
      </c>
      <c r="F67">
        <v>43</v>
      </c>
      <c r="G67">
        <v>1</v>
      </c>
      <c r="H67">
        <v>0</v>
      </c>
      <c r="I67">
        <v>1</v>
      </c>
      <c r="J67">
        <v>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14</v>
      </c>
      <c r="R67">
        <v>0</v>
      </c>
      <c r="S67">
        <v>0</v>
      </c>
      <c r="T67">
        <v>0</v>
      </c>
      <c r="U67">
        <v>0</v>
      </c>
      <c r="V67">
        <v>0</v>
      </c>
      <c r="W67" s="15">
        <v>-6.4500000000000043E-2</v>
      </c>
      <c r="X67">
        <v>-0.72</v>
      </c>
    </row>
    <row r="68" spans="1:24">
      <c r="A68" t="s">
        <v>120</v>
      </c>
      <c r="B68" t="s">
        <v>4</v>
      </c>
      <c r="C68" t="s">
        <v>56</v>
      </c>
      <c r="D68" s="5">
        <v>5700000</v>
      </c>
      <c r="E68">
        <v>4</v>
      </c>
      <c r="F68">
        <v>303</v>
      </c>
      <c r="G68">
        <v>1</v>
      </c>
      <c r="H68">
        <v>0</v>
      </c>
      <c r="I68">
        <v>6</v>
      </c>
      <c r="J68">
        <v>6</v>
      </c>
      <c r="K68">
        <v>2</v>
      </c>
      <c r="L68">
        <v>0</v>
      </c>
      <c r="M68">
        <v>3</v>
      </c>
      <c r="N68">
        <v>1</v>
      </c>
      <c r="O68">
        <v>4</v>
      </c>
      <c r="P68">
        <v>0</v>
      </c>
      <c r="Q68">
        <v>42</v>
      </c>
      <c r="R68">
        <v>0</v>
      </c>
      <c r="S68">
        <v>1</v>
      </c>
      <c r="T68">
        <v>0</v>
      </c>
      <c r="U68">
        <v>1</v>
      </c>
      <c r="V68">
        <v>0</v>
      </c>
      <c r="W68" s="15">
        <v>13.226500000000001</v>
      </c>
      <c r="X68">
        <v>27.32</v>
      </c>
    </row>
    <row r="69" spans="1:24">
      <c r="A69" t="s">
        <v>121</v>
      </c>
      <c r="B69" t="s">
        <v>1</v>
      </c>
      <c r="C69" t="s">
        <v>56</v>
      </c>
      <c r="D69" s="5">
        <v>5600000</v>
      </c>
      <c r="E69">
        <v>7</v>
      </c>
      <c r="F69">
        <v>616</v>
      </c>
      <c r="G69">
        <v>2</v>
      </c>
      <c r="H69">
        <v>0</v>
      </c>
      <c r="I69">
        <v>5</v>
      </c>
      <c r="J69">
        <v>12</v>
      </c>
      <c r="K69">
        <v>0</v>
      </c>
      <c r="L69">
        <v>0</v>
      </c>
      <c r="M69">
        <v>4</v>
      </c>
      <c r="N69">
        <v>3</v>
      </c>
      <c r="O69">
        <v>2</v>
      </c>
      <c r="P69">
        <v>0</v>
      </c>
      <c r="Q69">
        <v>272</v>
      </c>
      <c r="R69">
        <v>17</v>
      </c>
      <c r="S69">
        <v>10</v>
      </c>
      <c r="T69">
        <v>0</v>
      </c>
      <c r="U69">
        <v>3</v>
      </c>
      <c r="V69">
        <v>0</v>
      </c>
      <c r="W69" s="15">
        <v>7.2142857142857144</v>
      </c>
      <c r="X69">
        <v>29.42</v>
      </c>
    </row>
    <row r="70" spans="1:24">
      <c r="A70" t="s">
        <v>122</v>
      </c>
      <c r="B70" t="s">
        <v>1</v>
      </c>
      <c r="C70" t="s">
        <v>53</v>
      </c>
      <c r="D70" s="5">
        <v>5600000</v>
      </c>
      <c r="E70">
        <v>8</v>
      </c>
      <c r="F70">
        <v>461</v>
      </c>
      <c r="G70">
        <v>0</v>
      </c>
      <c r="H70">
        <v>0</v>
      </c>
      <c r="I70">
        <v>5</v>
      </c>
      <c r="J70">
        <v>9</v>
      </c>
      <c r="K70">
        <v>0</v>
      </c>
      <c r="L70">
        <v>4</v>
      </c>
      <c r="M70">
        <v>3</v>
      </c>
      <c r="N70">
        <v>1</v>
      </c>
      <c r="O70">
        <v>3</v>
      </c>
      <c r="P70">
        <v>0</v>
      </c>
      <c r="Q70">
        <v>137</v>
      </c>
      <c r="R70">
        <v>4</v>
      </c>
      <c r="S70">
        <v>8</v>
      </c>
      <c r="T70">
        <v>0</v>
      </c>
      <c r="U70">
        <v>5</v>
      </c>
      <c r="V70">
        <v>0</v>
      </c>
      <c r="W70" s="15">
        <v>4.50875</v>
      </c>
      <c r="X70">
        <v>42.57</v>
      </c>
    </row>
    <row r="71" spans="1:24">
      <c r="A71" t="s">
        <v>123</v>
      </c>
      <c r="B71" t="s">
        <v>3</v>
      </c>
      <c r="C71" t="s">
        <v>53</v>
      </c>
      <c r="D71" s="5">
        <v>5600000</v>
      </c>
      <c r="W71" s="15">
        <v>0</v>
      </c>
    </row>
    <row r="72" spans="1:24">
      <c r="A72" t="s">
        <v>124</v>
      </c>
      <c r="B72" t="s">
        <v>1</v>
      </c>
      <c r="C72" t="s">
        <v>59</v>
      </c>
      <c r="D72" s="5">
        <v>5500000</v>
      </c>
      <c r="E72">
        <v>3</v>
      </c>
      <c r="F72">
        <v>164</v>
      </c>
      <c r="G72">
        <v>0</v>
      </c>
      <c r="H72">
        <v>0</v>
      </c>
      <c r="I72">
        <v>1</v>
      </c>
      <c r="J72">
        <v>6</v>
      </c>
      <c r="K72">
        <v>1</v>
      </c>
      <c r="L72">
        <v>0</v>
      </c>
      <c r="M72">
        <v>2</v>
      </c>
      <c r="N72">
        <v>0</v>
      </c>
      <c r="O72">
        <v>1</v>
      </c>
      <c r="P72">
        <v>0</v>
      </c>
      <c r="Q72">
        <v>67</v>
      </c>
      <c r="R72">
        <v>1</v>
      </c>
      <c r="S72">
        <v>1</v>
      </c>
      <c r="T72">
        <v>0</v>
      </c>
      <c r="U72">
        <v>0</v>
      </c>
      <c r="V72">
        <v>0</v>
      </c>
      <c r="W72" s="15">
        <v>5.376666666666666</v>
      </c>
      <c r="X72">
        <v>16.63</v>
      </c>
    </row>
    <row r="73" spans="1:24">
      <c r="A73" t="s">
        <v>125</v>
      </c>
      <c r="B73" t="s">
        <v>1</v>
      </c>
      <c r="C73" t="s">
        <v>59</v>
      </c>
      <c r="D73" s="5">
        <v>5500000</v>
      </c>
      <c r="W73" s="15">
        <v>1</v>
      </c>
    </row>
    <row r="74" spans="1:24">
      <c r="A74" t="s">
        <v>126</v>
      </c>
      <c r="B74" t="s">
        <v>1</v>
      </c>
      <c r="C74" t="s">
        <v>53</v>
      </c>
      <c r="D74" s="5">
        <v>5400000</v>
      </c>
      <c r="E74">
        <v>5</v>
      </c>
      <c r="F74">
        <v>369</v>
      </c>
      <c r="G74">
        <v>0</v>
      </c>
      <c r="H74">
        <v>0</v>
      </c>
      <c r="I74">
        <v>5</v>
      </c>
      <c r="J74">
        <v>7</v>
      </c>
      <c r="K74">
        <v>0</v>
      </c>
      <c r="L74">
        <v>0</v>
      </c>
      <c r="M74">
        <v>3</v>
      </c>
      <c r="N74">
        <v>1</v>
      </c>
      <c r="O74">
        <v>0</v>
      </c>
      <c r="P74">
        <v>0</v>
      </c>
      <c r="Q74">
        <v>100</v>
      </c>
      <c r="R74">
        <v>7</v>
      </c>
      <c r="S74">
        <v>3</v>
      </c>
      <c r="T74">
        <v>0</v>
      </c>
      <c r="U74">
        <v>4</v>
      </c>
      <c r="V74">
        <v>0</v>
      </c>
      <c r="W74" s="15">
        <v>2.2759999999999998</v>
      </c>
      <c r="X74">
        <v>17.38</v>
      </c>
    </row>
    <row r="75" spans="1:24">
      <c r="A75" t="s">
        <v>127</v>
      </c>
      <c r="B75" t="s">
        <v>1</v>
      </c>
      <c r="C75" t="s">
        <v>59</v>
      </c>
      <c r="D75" s="5">
        <v>5400000</v>
      </c>
      <c r="E75">
        <v>6</v>
      </c>
      <c r="F75">
        <v>466</v>
      </c>
      <c r="G75">
        <v>2</v>
      </c>
      <c r="H75">
        <v>0</v>
      </c>
      <c r="I75">
        <v>7</v>
      </c>
      <c r="J75">
        <v>13</v>
      </c>
      <c r="K75">
        <v>0</v>
      </c>
      <c r="L75">
        <v>0</v>
      </c>
      <c r="M75">
        <v>2</v>
      </c>
      <c r="N75">
        <v>4</v>
      </c>
      <c r="O75">
        <v>0</v>
      </c>
      <c r="P75">
        <v>0</v>
      </c>
      <c r="Q75">
        <v>296</v>
      </c>
      <c r="R75">
        <v>10</v>
      </c>
      <c r="S75">
        <v>5</v>
      </c>
      <c r="T75">
        <v>0</v>
      </c>
      <c r="U75">
        <v>4</v>
      </c>
      <c r="V75">
        <v>0</v>
      </c>
      <c r="W75" s="15">
        <v>3.8533333333333335</v>
      </c>
      <c r="X75">
        <v>42361</v>
      </c>
    </row>
    <row r="76" spans="1:24">
      <c r="A76" t="s">
        <v>128</v>
      </c>
      <c r="B76" t="s">
        <v>1</v>
      </c>
      <c r="C76" t="s">
        <v>51</v>
      </c>
      <c r="D76" s="5">
        <v>5400000</v>
      </c>
      <c r="E76">
        <v>7</v>
      </c>
      <c r="F76">
        <v>604</v>
      </c>
      <c r="G76">
        <v>3</v>
      </c>
      <c r="H76">
        <v>0</v>
      </c>
      <c r="I76">
        <v>6</v>
      </c>
      <c r="J76">
        <v>15</v>
      </c>
      <c r="K76">
        <v>0</v>
      </c>
      <c r="L76">
        <v>0</v>
      </c>
      <c r="M76">
        <v>2</v>
      </c>
      <c r="N76">
        <v>4</v>
      </c>
      <c r="O76">
        <v>0</v>
      </c>
      <c r="P76">
        <v>0</v>
      </c>
      <c r="Q76">
        <v>350</v>
      </c>
      <c r="R76">
        <v>15</v>
      </c>
      <c r="S76">
        <v>7</v>
      </c>
      <c r="T76">
        <v>0</v>
      </c>
      <c r="U76">
        <v>8</v>
      </c>
      <c r="V76">
        <v>0</v>
      </c>
      <c r="W76" s="15">
        <v>5.850714285714286</v>
      </c>
      <c r="X76">
        <v>24.58</v>
      </c>
    </row>
    <row r="77" spans="1:24">
      <c r="A77" t="s">
        <v>129</v>
      </c>
      <c r="B77" t="s">
        <v>1</v>
      </c>
      <c r="C77" t="s">
        <v>53</v>
      </c>
      <c r="D77" s="5">
        <v>5300000</v>
      </c>
      <c r="E77">
        <v>3</v>
      </c>
      <c r="F77">
        <v>106</v>
      </c>
      <c r="G77">
        <v>0</v>
      </c>
      <c r="H77">
        <v>0</v>
      </c>
      <c r="I77">
        <v>0</v>
      </c>
      <c r="J77">
        <v>2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55</v>
      </c>
      <c r="R77">
        <v>1</v>
      </c>
      <c r="S77">
        <v>2</v>
      </c>
      <c r="T77">
        <v>0</v>
      </c>
      <c r="U77">
        <v>1</v>
      </c>
      <c r="V77">
        <v>0</v>
      </c>
      <c r="W77" s="15">
        <v>1.29</v>
      </c>
      <c r="X77">
        <v>31837</v>
      </c>
    </row>
    <row r="78" spans="1:24">
      <c r="A78" t="s">
        <v>130</v>
      </c>
      <c r="B78" t="s">
        <v>4</v>
      </c>
      <c r="C78" t="s">
        <v>51</v>
      </c>
      <c r="D78" s="5">
        <v>5200000</v>
      </c>
      <c r="E78">
        <v>4</v>
      </c>
      <c r="F78">
        <v>230</v>
      </c>
      <c r="G78">
        <v>0</v>
      </c>
      <c r="H78">
        <v>0</v>
      </c>
      <c r="I78">
        <v>9</v>
      </c>
      <c r="J78">
        <v>4</v>
      </c>
      <c r="K78">
        <v>1</v>
      </c>
      <c r="L78">
        <v>0</v>
      </c>
      <c r="M78">
        <v>0</v>
      </c>
      <c r="N78">
        <v>1</v>
      </c>
      <c r="O78">
        <v>7</v>
      </c>
      <c r="P78">
        <v>0</v>
      </c>
      <c r="Q78">
        <v>47</v>
      </c>
      <c r="R78">
        <v>0</v>
      </c>
      <c r="S78">
        <v>2</v>
      </c>
      <c r="T78">
        <v>0</v>
      </c>
      <c r="U78">
        <v>5</v>
      </c>
      <c r="V78">
        <v>0</v>
      </c>
      <c r="W78" s="15">
        <v>11.579375000000001</v>
      </c>
      <c r="X78">
        <v>32.01</v>
      </c>
    </row>
    <row r="79" spans="1:24">
      <c r="A79" t="s">
        <v>131</v>
      </c>
      <c r="B79" t="s">
        <v>1</v>
      </c>
      <c r="C79" t="s">
        <v>53</v>
      </c>
      <c r="D79" s="5">
        <v>5200000</v>
      </c>
      <c r="E79">
        <v>8</v>
      </c>
      <c r="F79">
        <v>649</v>
      </c>
      <c r="G79">
        <v>0</v>
      </c>
      <c r="H79">
        <v>0</v>
      </c>
      <c r="I79">
        <v>10</v>
      </c>
      <c r="J79">
        <v>9</v>
      </c>
      <c r="K79">
        <v>0</v>
      </c>
      <c r="L79">
        <v>0</v>
      </c>
      <c r="M79">
        <v>4</v>
      </c>
      <c r="N79">
        <v>1</v>
      </c>
      <c r="O79">
        <v>0</v>
      </c>
      <c r="P79">
        <v>0</v>
      </c>
      <c r="Q79">
        <v>356</v>
      </c>
      <c r="R79">
        <v>13</v>
      </c>
      <c r="S79">
        <v>10</v>
      </c>
      <c r="T79">
        <v>0</v>
      </c>
      <c r="U79">
        <v>9</v>
      </c>
      <c r="V79">
        <v>0</v>
      </c>
      <c r="W79" s="15">
        <v>3.91</v>
      </c>
      <c r="X79">
        <v>39.28</v>
      </c>
    </row>
    <row r="80" spans="1:24">
      <c r="A80" t="s">
        <v>132</v>
      </c>
      <c r="B80" t="s">
        <v>1</v>
      </c>
      <c r="C80" t="s">
        <v>59</v>
      </c>
      <c r="D80" s="5">
        <v>5200000</v>
      </c>
      <c r="E80">
        <v>1</v>
      </c>
      <c r="F80">
        <v>33</v>
      </c>
      <c r="G80">
        <v>0</v>
      </c>
      <c r="H80">
        <v>0</v>
      </c>
      <c r="I80">
        <v>1</v>
      </c>
      <c r="J80">
        <v>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19</v>
      </c>
      <c r="R80">
        <v>1</v>
      </c>
      <c r="S80">
        <v>1</v>
      </c>
      <c r="T80">
        <v>0</v>
      </c>
      <c r="U80">
        <v>0</v>
      </c>
      <c r="V80">
        <v>0</v>
      </c>
      <c r="W80" s="15">
        <v>2.6100000000000003</v>
      </c>
      <c r="X80">
        <v>22282</v>
      </c>
    </row>
    <row r="81" spans="1:24">
      <c r="A81" t="s">
        <v>133</v>
      </c>
      <c r="B81" t="s">
        <v>1</v>
      </c>
      <c r="C81" t="s">
        <v>51</v>
      </c>
      <c r="D81" s="5">
        <v>5200000</v>
      </c>
      <c r="W81" s="15">
        <v>2</v>
      </c>
    </row>
    <row r="82" spans="1:24">
      <c r="A82" t="s">
        <v>134</v>
      </c>
      <c r="B82" t="s">
        <v>1</v>
      </c>
      <c r="C82" t="s">
        <v>56</v>
      </c>
      <c r="D82" s="5">
        <v>5100000</v>
      </c>
      <c r="E82">
        <v>2</v>
      </c>
      <c r="F82">
        <v>59</v>
      </c>
      <c r="G82">
        <v>0</v>
      </c>
      <c r="H82">
        <v>0</v>
      </c>
      <c r="I82">
        <v>1</v>
      </c>
      <c r="J82">
        <v>3</v>
      </c>
      <c r="K82">
        <v>1</v>
      </c>
      <c r="L82">
        <v>0</v>
      </c>
      <c r="M82">
        <v>1</v>
      </c>
      <c r="N82">
        <v>0</v>
      </c>
      <c r="O82">
        <v>1</v>
      </c>
      <c r="P82">
        <v>0</v>
      </c>
      <c r="Q82">
        <v>19</v>
      </c>
      <c r="R82">
        <v>0</v>
      </c>
      <c r="S82">
        <v>2</v>
      </c>
      <c r="T82">
        <v>0</v>
      </c>
      <c r="U82">
        <v>0</v>
      </c>
      <c r="V82">
        <v>0</v>
      </c>
      <c r="W82" s="15">
        <v>11.045</v>
      </c>
      <c r="X82">
        <v>41579</v>
      </c>
    </row>
    <row r="83" spans="1:24">
      <c r="A83" t="s">
        <v>135</v>
      </c>
      <c r="B83" t="s">
        <v>4</v>
      </c>
      <c r="C83" t="s">
        <v>59</v>
      </c>
      <c r="D83" s="5">
        <v>4800000</v>
      </c>
      <c r="E83">
        <v>5</v>
      </c>
      <c r="F83">
        <v>255</v>
      </c>
      <c r="G83">
        <v>0</v>
      </c>
      <c r="H83">
        <v>0</v>
      </c>
      <c r="I83">
        <v>4</v>
      </c>
      <c r="J83">
        <v>5</v>
      </c>
      <c r="K83">
        <v>1</v>
      </c>
      <c r="L83">
        <v>0</v>
      </c>
      <c r="M83">
        <v>3</v>
      </c>
      <c r="N83">
        <v>1</v>
      </c>
      <c r="O83">
        <v>2</v>
      </c>
      <c r="P83">
        <v>0</v>
      </c>
      <c r="Q83">
        <v>50</v>
      </c>
      <c r="R83">
        <v>3</v>
      </c>
      <c r="S83">
        <v>3</v>
      </c>
      <c r="T83">
        <v>0</v>
      </c>
      <c r="U83">
        <v>1</v>
      </c>
      <c r="V83">
        <v>0</v>
      </c>
      <c r="W83" s="15">
        <v>3.42</v>
      </c>
      <c r="X83">
        <v>16.600000000000001</v>
      </c>
    </row>
    <row r="84" spans="1:24">
      <c r="A84" t="s">
        <v>136</v>
      </c>
      <c r="B84" t="s">
        <v>1</v>
      </c>
      <c r="C84" t="s">
        <v>53</v>
      </c>
      <c r="D84" s="5">
        <v>4600000</v>
      </c>
      <c r="E84">
        <v>2</v>
      </c>
      <c r="F84">
        <v>95</v>
      </c>
      <c r="G84">
        <v>0</v>
      </c>
      <c r="H84">
        <v>0</v>
      </c>
      <c r="I84">
        <v>3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62</v>
      </c>
      <c r="R84">
        <v>4</v>
      </c>
      <c r="S84">
        <v>6</v>
      </c>
      <c r="T84">
        <v>0</v>
      </c>
      <c r="U84">
        <v>2</v>
      </c>
      <c r="V84">
        <v>0</v>
      </c>
      <c r="W84" s="15">
        <v>3.25</v>
      </c>
      <c r="X84">
        <v>16650</v>
      </c>
    </row>
    <row r="85" spans="1:24">
      <c r="A85" t="s">
        <v>137</v>
      </c>
      <c r="B85" t="s">
        <v>3</v>
      </c>
      <c r="C85" t="s">
        <v>51</v>
      </c>
      <c r="D85" s="5">
        <v>4600000</v>
      </c>
      <c r="W85" s="15">
        <v>4</v>
      </c>
    </row>
    <row r="86" spans="1:24">
      <c r="A86" t="s">
        <v>138</v>
      </c>
      <c r="B86" t="s">
        <v>1</v>
      </c>
      <c r="C86" t="s">
        <v>56</v>
      </c>
      <c r="D86" s="5">
        <v>4500000</v>
      </c>
      <c r="E86">
        <v>4</v>
      </c>
      <c r="F86">
        <v>295</v>
      </c>
      <c r="G86">
        <v>2</v>
      </c>
      <c r="H86">
        <v>0</v>
      </c>
      <c r="I86">
        <v>1</v>
      </c>
      <c r="J86">
        <v>9</v>
      </c>
      <c r="K86">
        <v>2</v>
      </c>
      <c r="L86">
        <v>1</v>
      </c>
      <c r="M86">
        <v>3</v>
      </c>
      <c r="N86">
        <v>0</v>
      </c>
      <c r="O86">
        <v>2</v>
      </c>
      <c r="P86">
        <v>0</v>
      </c>
      <c r="Q86">
        <v>142</v>
      </c>
      <c r="R86">
        <v>5</v>
      </c>
      <c r="S86">
        <v>2</v>
      </c>
      <c r="T86">
        <v>0</v>
      </c>
      <c r="U86">
        <v>0</v>
      </c>
      <c r="V86">
        <v>0</v>
      </c>
      <c r="W86" s="15">
        <v>14.57</v>
      </c>
      <c r="X86">
        <v>29</v>
      </c>
    </row>
    <row r="87" spans="1:24">
      <c r="A87" t="s">
        <v>139</v>
      </c>
      <c r="B87" t="s">
        <v>2</v>
      </c>
      <c r="C87" t="s">
        <v>59</v>
      </c>
      <c r="D87" s="5">
        <v>4200000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 s="15">
        <v>3</v>
      </c>
      <c r="X87">
        <v>0</v>
      </c>
    </row>
    <row r="88" spans="1:24">
      <c r="A88" t="s">
        <v>140</v>
      </c>
      <c r="B88" t="s">
        <v>1</v>
      </c>
      <c r="C88" t="s">
        <v>56</v>
      </c>
      <c r="D88" s="5">
        <v>4200000</v>
      </c>
      <c r="W88" s="15">
        <v>2</v>
      </c>
    </row>
    <row r="89" spans="1:24">
      <c r="A89" t="s">
        <v>141</v>
      </c>
      <c r="B89" t="s">
        <v>4</v>
      </c>
      <c r="C89" t="s">
        <v>59</v>
      </c>
      <c r="D89" s="5">
        <v>4100000</v>
      </c>
      <c r="E89">
        <v>7</v>
      </c>
      <c r="F89">
        <v>628</v>
      </c>
      <c r="G89">
        <v>0</v>
      </c>
      <c r="H89">
        <v>0</v>
      </c>
      <c r="I89">
        <v>7</v>
      </c>
      <c r="J89">
        <v>15</v>
      </c>
      <c r="K89">
        <v>2</v>
      </c>
      <c r="L89">
        <v>4</v>
      </c>
      <c r="M89">
        <v>3</v>
      </c>
      <c r="N89">
        <v>4</v>
      </c>
      <c r="O89">
        <v>4</v>
      </c>
      <c r="P89">
        <v>0</v>
      </c>
      <c r="Q89">
        <v>154</v>
      </c>
      <c r="R89">
        <v>1</v>
      </c>
      <c r="S89">
        <v>2</v>
      </c>
      <c r="T89">
        <v>0</v>
      </c>
      <c r="U89">
        <v>4</v>
      </c>
      <c r="V89">
        <v>0</v>
      </c>
      <c r="W89" s="15">
        <v>7.3114285714285723</v>
      </c>
      <c r="X89">
        <v>48.18</v>
      </c>
    </row>
    <row r="90" spans="1:24">
      <c r="A90" t="s">
        <v>142</v>
      </c>
      <c r="B90" t="s">
        <v>4</v>
      </c>
      <c r="C90" t="s">
        <v>53</v>
      </c>
      <c r="D90" s="5">
        <v>4100000</v>
      </c>
      <c r="E90">
        <v>3</v>
      </c>
      <c r="F90">
        <v>92</v>
      </c>
      <c r="G90">
        <v>1</v>
      </c>
      <c r="H90">
        <v>0</v>
      </c>
      <c r="I90">
        <v>3</v>
      </c>
      <c r="J90">
        <v>4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20</v>
      </c>
      <c r="R90">
        <v>1</v>
      </c>
      <c r="S90">
        <v>1</v>
      </c>
      <c r="T90">
        <v>0</v>
      </c>
      <c r="U90">
        <v>0</v>
      </c>
      <c r="V90">
        <v>0</v>
      </c>
      <c r="W90" s="15">
        <v>-1.9999999999999962E-2</v>
      </c>
      <c r="X90">
        <v>-0.06</v>
      </c>
    </row>
    <row r="91" spans="1:24">
      <c r="A91" t="s">
        <v>143</v>
      </c>
      <c r="B91" t="s">
        <v>4</v>
      </c>
      <c r="C91" t="s">
        <v>51</v>
      </c>
      <c r="D91" s="5">
        <v>3900000</v>
      </c>
      <c r="E91">
        <v>3</v>
      </c>
      <c r="F91">
        <v>103</v>
      </c>
      <c r="G91">
        <v>0</v>
      </c>
      <c r="H91">
        <v>0</v>
      </c>
      <c r="I91">
        <v>1</v>
      </c>
      <c r="J91">
        <v>2</v>
      </c>
      <c r="K91">
        <v>1</v>
      </c>
      <c r="L91">
        <v>0</v>
      </c>
      <c r="M91">
        <v>0</v>
      </c>
      <c r="N91">
        <v>2</v>
      </c>
      <c r="O91">
        <v>3</v>
      </c>
      <c r="P91">
        <v>0</v>
      </c>
      <c r="Q91">
        <v>14</v>
      </c>
      <c r="R91">
        <v>0</v>
      </c>
      <c r="S91">
        <v>0</v>
      </c>
      <c r="T91">
        <v>0</v>
      </c>
      <c r="U91">
        <v>1</v>
      </c>
      <c r="V91">
        <v>0</v>
      </c>
      <c r="W91" s="15">
        <v>8.3483333333333327</v>
      </c>
      <c r="X91">
        <v>14.98</v>
      </c>
    </row>
    <row r="92" spans="1:24">
      <c r="A92" t="s">
        <v>144</v>
      </c>
      <c r="B92" t="s">
        <v>4</v>
      </c>
      <c r="C92" t="s">
        <v>51</v>
      </c>
      <c r="D92" s="5">
        <v>3900000</v>
      </c>
      <c r="E92">
        <v>4</v>
      </c>
      <c r="F92">
        <v>104</v>
      </c>
      <c r="G92">
        <v>0</v>
      </c>
      <c r="H92">
        <v>0</v>
      </c>
      <c r="I92">
        <v>1</v>
      </c>
      <c r="J92">
        <v>3</v>
      </c>
      <c r="K92">
        <v>0</v>
      </c>
      <c r="L92">
        <v>1</v>
      </c>
      <c r="M92">
        <v>1</v>
      </c>
      <c r="N92">
        <v>0</v>
      </c>
      <c r="O92">
        <v>1</v>
      </c>
      <c r="P92">
        <v>0</v>
      </c>
      <c r="Q92">
        <v>26</v>
      </c>
      <c r="R92">
        <v>1</v>
      </c>
      <c r="S92">
        <v>1</v>
      </c>
      <c r="T92">
        <v>0</v>
      </c>
      <c r="U92">
        <v>2</v>
      </c>
      <c r="V92">
        <v>0</v>
      </c>
      <c r="W92" s="15">
        <v>3.2362500000000001</v>
      </c>
      <c r="X92">
        <v>31564</v>
      </c>
    </row>
    <row r="93" spans="1:24">
      <c r="A93" t="s">
        <v>145</v>
      </c>
      <c r="B93" t="s">
        <v>4</v>
      </c>
      <c r="C93" t="s">
        <v>53</v>
      </c>
      <c r="D93" s="5">
        <v>3900000</v>
      </c>
      <c r="E93">
        <v>4</v>
      </c>
      <c r="F93">
        <v>134</v>
      </c>
      <c r="G93">
        <v>1</v>
      </c>
      <c r="H93">
        <v>0</v>
      </c>
      <c r="I93">
        <v>5</v>
      </c>
      <c r="J93">
        <v>3</v>
      </c>
      <c r="K93">
        <v>1</v>
      </c>
      <c r="L93">
        <v>1</v>
      </c>
      <c r="M93">
        <v>1</v>
      </c>
      <c r="N93">
        <v>0</v>
      </c>
      <c r="O93">
        <v>1</v>
      </c>
      <c r="P93">
        <v>0</v>
      </c>
      <c r="Q93">
        <v>35</v>
      </c>
      <c r="R93">
        <v>2</v>
      </c>
      <c r="S93">
        <v>2</v>
      </c>
      <c r="T93">
        <v>0</v>
      </c>
      <c r="U93">
        <v>5</v>
      </c>
      <c r="V93">
        <v>0</v>
      </c>
      <c r="W93" s="15">
        <v>3.9325000000000001</v>
      </c>
      <c r="X93">
        <v>17.23</v>
      </c>
    </row>
    <row r="94" spans="1:24">
      <c r="A94" t="s">
        <v>146</v>
      </c>
      <c r="B94" t="s">
        <v>4</v>
      </c>
      <c r="C94" t="s">
        <v>53</v>
      </c>
      <c r="D94" s="5">
        <v>3500000</v>
      </c>
      <c r="E94">
        <v>7</v>
      </c>
      <c r="F94">
        <v>120</v>
      </c>
      <c r="G94">
        <v>1</v>
      </c>
      <c r="H94">
        <v>0</v>
      </c>
      <c r="I94">
        <v>3</v>
      </c>
      <c r="J94">
        <v>2</v>
      </c>
      <c r="K94">
        <v>1</v>
      </c>
      <c r="L94">
        <v>0</v>
      </c>
      <c r="M94">
        <v>0</v>
      </c>
      <c r="N94">
        <v>0</v>
      </c>
      <c r="O94">
        <v>2</v>
      </c>
      <c r="P94">
        <v>0</v>
      </c>
      <c r="Q94">
        <v>58</v>
      </c>
      <c r="R94">
        <v>2</v>
      </c>
      <c r="S94">
        <v>5</v>
      </c>
      <c r="T94">
        <v>0</v>
      </c>
      <c r="U94">
        <v>3</v>
      </c>
      <c r="V94">
        <v>0</v>
      </c>
      <c r="W94" s="15">
        <v>1.9485714285714286</v>
      </c>
      <c r="X94">
        <v>13.64</v>
      </c>
    </row>
    <row r="95" spans="1:24">
      <c r="A95" t="s">
        <v>147</v>
      </c>
      <c r="B95" t="s">
        <v>4</v>
      </c>
      <c r="C95" t="s">
        <v>53</v>
      </c>
      <c r="D95" s="5">
        <v>3500000</v>
      </c>
      <c r="W95" s="15">
        <v>0</v>
      </c>
    </row>
    <row r="96" spans="1:24">
      <c r="A96" t="s">
        <v>148</v>
      </c>
      <c r="B96" t="s">
        <v>4</v>
      </c>
      <c r="C96" t="s">
        <v>59</v>
      </c>
      <c r="D96" s="5">
        <v>3500000</v>
      </c>
      <c r="E96">
        <v>2</v>
      </c>
      <c r="F96">
        <v>154</v>
      </c>
      <c r="G96">
        <v>1</v>
      </c>
      <c r="H96">
        <v>0</v>
      </c>
      <c r="I96">
        <v>1</v>
      </c>
      <c r="J96">
        <v>2</v>
      </c>
      <c r="K96">
        <v>0</v>
      </c>
      <c r="L96">
        <v>0</v>
      </c>
      <c r="M96">
        <v>2</v>
      </c>
      <c r="N96">
        <v>0</v>
      </c>
      <c r="O96">
        <v>3</v>
      </c>
      <c r="P96">
        <v>0</v>
      </c>
      <c r="Q96">
        <v>41</v>
      </c>
      <c r="R96">
        <v>2</v>
      </c>
      <c r="S96">
        <v>1</v>
      </c>
      <c r="T96">
        <v>0</v>
      </c>
      <c r="U96">
        <v>0</v>
      </c>
      <c r="V96">
        <v>0</v>
      </c>
      <c r="W96" s="15">
        <v>3.9050000000000002</v>
      </c>
      <c r="X96">
        <v>29768</v>
      </c>
    </row>
  </sheetData>
  <sortState ref="A2:Y188">
    <sortCondition descending="1" ref="W1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39"/>
  <sheetViews>
    <sheetView workbookViewId="0">
      <selection activeCell="D14" sqref="D14"/>
    </sheetView>
  </sheetViews>
  <sheetFormatPr defaultColWidth="9.140625" defaultRowHeight="15"/>
  <cols>
    <col min="1" max="1" width="18.7109375" bestFit="1" customWidth="1"/>
    <col min="2" max="2" width="9" style="9" bestFit="1" customWidth="1"/>
    <col min="3" max="3" width="11.42578125" style="12" bestFit="1" customWidth="1"/>
    <col min="4" max="4" width="5.5703125" style="7" bestFit="1" customWidth="1"/>
    <col min="5" max="5" width="2" bestFit="1" customWidth="1"/>
  </cols>
  <sheetData>
    <row r="1" spans="1:5">
      <c r="A1" s="1" t="s">
        <v>0</v>
      </c>
      <c r="B1" s="2" t="s">
        <v>7</v>
      </c>
      <c r="C1" s="4" t="s">
        <v>5</v>
      </c>
      <c r="D1" s="6" t="s">
        <v>6</v>
      </c>
    </row>
    <row r="2" spans="1:5">
      <c r="A2" t="s">
        <v>78</v>
      </c>
      <c r="B2" t="s">
        <v>51</v>
      </c>
      <c r="C2" s="5">
        <v>7700000</v>
      </c>
      <c r="D2" s="15">
        <v>11.237500000000001</v>
      </c>
      <c r="E2" t="s">
        <v>35</v>
      </c>
    </row>
    <row r="3" spans="1:5">
      <c r="A3" t="s">
        <v>62</v>
      </c>
      <c r="B3" t="s">
        <v>56</v>
      </c>
      <c r="C3" s="5">
        <v>9300000</v>
      </c>
      <c r="D3" s="15">
        <v>9.5500000000000007</v>
      </c>
      <c r="E3" t="s">
        <v>35</v>
      </c>
    </row>
    <row r="4" spans="1:5">
      <c r="A4" t="s">
        <v>76</v>
      </c>
      <c r="B4" t="s">
        <v>56</v>
      </c>
      <c r="C4" s="5">
        <v>7900000</v>
      </c>
      <c r="D4" s="15">
        <v>6</v>
      </c>
      <c r="E4" t="s">
        <v>35</v>
      </c>
    </row>
    <row r="5" spans="1:5">
      <c r="A5" t="s">
        <v>90</v>
      </c>
      <c r="B5" t="s">
        <v>51</v>
      </c>
      <c r="C5" s="5">
        <v>7000000</v>
      </c>
      <c r="D5" s="15">
        <v>6</v>
      </c>
      <c r="E5" t="s">
        <v>35</v>
      </c>
    </row>
    <row r="6" spans="1:5">
      <c r="A6" t="s">
        <v>106</v>
      </c>
      <c r="B6" t="s">
        <v>51</v>
      </c>
      <c r="C6" s="5">
        <v>6100000</v>
      </c>
      <c r="D6" s="15">
        <v>6</v>
      </c>
      <c r="E6" t="s">
        <v>35</v>
      </c>
    </row>
    <row r="7" spans="1:5">
      <c r="A7" t="s">
        <v>66</v>
      </c>
      <c r="B7" t="s">
        <v>53</v>
      </c>
      <c r="C7" s="5">
        <v>9000000</v>
      </c>
      <c r="D7" s="15">
        <v>4.1749999999999998</v>
      </c>
      <c r="E7" t="s">
        <v>35</v>
      </c>
    </row>
    <row r="8" spans="1:5">
      <c r="A8" t="s">
        <v>91</v>
      </c>
      <c r="B8" t="s">
        <v>59</v>
      </c>
      <c r="C8" s="5">
        <v>6900000</v>
      </c>
      <c r="D8" s="15">
        <v>3</v>
      </c>
      <c r="E8" t="s">
        <v>35</v>
      </c>
    </row>
    <row r="9" spans="1:5">
      <c r="A9" t="s">
        <v>61</v>
      </c>
      <c r="B9" t="s">
        <v>53</v>
      </c>
      <c r="C9" s="5">
        <v>9500000</v>
      </c>
      <c r="D9" s="15">
        <v>0</v>
      </c>
      <c r="E9" t="s">
        <v>35</v>
      </c>
    </row>
    <row r="10" spans="1:5">
      <c r="A10" t="s">
        <v>115</v>
      </c>
      <c r="B10" t="s">
        <v>59</v>
      </c>
      <c r="C10" s="5">
        <v>5900000</v>
      </c>
      <c r="D10" s="15">
        <v>7.0142857142857142</v>
      </c>
    </row>
    <row r="11" spans="1:5">
      <c r="A11" t="s">
        <v>111</v>
      </c>
      <c r="B11" t="s">
        <v>56</v>
      </c>
      <c r="C11" s="5">
        <v>6000000</v>
      </c>
      <c r="D11" s="15">
        <v>6</v>
      </c>
    </row>
    <row r="12" spans="1:5">
      <c r="A12" t="s">
        <v>139</v>
      </c>
      <c r="B12" t="s">
        <v>59</v>
      </c>
      <c r="C12" s="5">
        <v>4200000</v>
      </c>
      <c r="D12" s="15">
        <v>3</v>
      </c>
    </row>
    <row r="13" spans="1:5">
      <c r="B13"/>
      <c r="C13" s="5"/>
      <c r="D13" s="15"/>
    </row>
    <row r="14" spans="1:5">
      <c r="B14"/>
      <c r="C14" s="5"/>
      <c r="D14" s="15"/>
    </row>
    <row r="15" spans="1:5">
      <c r="B15"/>
      <c r="C15" s="5"/>
      <c r="D15" s="15"/>
    </row>
    <row r="16" spans="1:5">
      <c r="B16"/>
      <c r="C16" s="5"/>
      <c r="D16" s="15"/>
    </row>
    <row r="17" spans="2:4">
      <c r="B17"/>
      <c r="C17" s="5"/>
      <c r="D17" s="15"/>
    </row>
    <row r="18" spans="2:4">
      <c r="B18"/>
      <c r="C18" s="5"/>
      <c r="D18" s="15"/>
    </row>
    <row r="19" spans="2:4">
      <c r="B19"/>
      <c r="C19" s="5"/>
      <c r="D19" s="15"/>
    </row>
    <row r="20" spans="2:4">
      <c r="B20"/>
      <c r="C20" s="5"/>
      <c r="D20" s="15"/>
    </row>
    <row r="21" spans="2:4">
      <c r="B21"/>
      <c r="C21"/>
      <c r="D21"/>
    </row>
    <row r="22" spans="2:4">
      <c r="B22"/>
      <c r="C22"/>
      <c r="D22"/>
    </row>
    <row r="23" spans="2:4">
      <c r="B23"/>
      <c r="C23"/>
      <c r="D23"/>
    </row>
    <row r="24" spans="2:4">
      <c r="B24"/>
      <c r="C24"/>
      <c r="D24"/>
    </row>
    <row r="25" spans="2:4">
      <c r="B25"/>
      <c r="C25"/>
      <c r="D25"/>
    </row>
    <row r="26" spans="2:4">
      <c r="B26"/>
      <c r="C26"/>
      <c r="D26"/>
    </row>
    <row r="27" spans="2:4">
      <c r="B27"/>
      <c r="C27"/>
      <c r="D27"/>
    </row>
    <row r="28" spans="2:4">
      <c r="B28"/>
      <c r="C28"/>
      <c r="D28"/>
    </row>
    <row r="29" spans="2:4">
      <c r="B29"/>
      <c r="C29"/>
      <c r="D29"/>
    </row>
    <row r="30" spans="2:4">
      <c r="B30"/>
      <c r="C30"/>
      <c r="D30"/>
    </row>
    <row r="31" spans="2:4">
      <c r="B31"/>
      <c r="C31"/>
      <c r="D31"/>
    </row>
    <row r="32" spans="2:4">
      <c r="B32"/>
      <c r="C32"/>
      <c r="D32"/>
    </row>
    <row r="33" spans="2:4">
      <c r="B33"/>
      <c r="C33"/>
      <c r="D33"/>
    </row>
    <row r="34" spans="2:4">
      <c r="B34"/>
      <c r="C34"/>
      <c r="D34"/>
    </row>
    <row r="35" spans="2:4">
      <c r="B35"/>
      <c r="C35"/>
      <c r="D35"/>
    </row>
    <row r="36" spans="2:4">
      <c r="B36"/>
      <c r="C36"/>
      <c r="D36"/>
    </row>
    <row r="37" spans="2:4">
      <c r="B37"/>
      <c r="C37"/>
      <c r="D37"/>
    </row>
    <row r="38" spans="2:4">
      <c r="B38"/>
      <c r="C38"/>
      <c r="D38"/>
    </row>
    <row r="39" spans="2:4">
      <c r="B39"/>
      <c r="C39"/>
      <c r="D39"/>
    </row>
  </sheetData>
  <autoFilter ref="D1:D20"/>
  <sortState ref="A2:E12">
    <sortCondition descending="1" ref="E1"/>
    <sortCondition descending="1" ref="D1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115"/>
  <sheetViews>
    <sheetView workbookViewId="0">
      <selection activeCell="H1" sqref="H1"/>
    </sheetView>
  </sheetViews>
  <sheetFormatPr defaultColWidth="11.42578125" defaultRowHeight="15"/>
  <cols>
    <col min="1" max="1" width="24.140625" customWidth="1"/>
    <col min="2" max="2" width="15.28515625" customWidth="1"/>
    <col min="3" max="3" width="14.7109375" style="5" customWidth="1"/>
    <col min="4" max="4" width="14.42578125" style="10" customWidth="1"/>
  </cols>
  <sheetData>
    <row r="1" spans="1:5">
      <c r="A1" s="1" t="s">
        <v>0</v>
      </c>
      <c r="B1" s="3" t="s">
        <v>7</v>
      </c>
      <c r="C1" s="4" t="s">
        <v>5</v>
      </c>
      <c r="D1" s="8" t="s">
        <v>6</v>
      </c>
    </row>
    <row r="2" spans="1:5">
      <c r="A2" t="s">
        <v>63</v>
      </c>
      <c r="B2" t="s">
        <v>56</v>
      </c>
      <c r="C2" s="5">
        <v>9200000</v>
      </c>
      <c r="D2" s="15">
        <v>9.7235714285714288</v>
      </c>
      <c r="E2" t="s">
        <v>35</v>
      </c>
    </row>
    <row r="3" spans="1:5">
      <c r="A3" t="s">
        <v>88</v>
      </c>
      <c r="B3" t="s">
        <v>51</v>
      </c>
      <c r="C3" s="5">
        <v>7100000</v>
      </c>
      <c r="D3" s="15">
        <v>9.2840000000000007</v>
      </c>
      <c r="E3" t="s">
        <v>35</v>
      </c>
    </row>
    <row r="4" spans="1:5">
      <c r="A4" t="s">
        <v>74</v>
      </c>
      <c r="B4" t="s">
        <v>56</v>
      </c>
      <c r="C4" s="5">
        <v>7900000</v>
      </c>
      <c r="D4" s="15">
        <v>8.9084000000000003</v>
      </c>
      <c r="E4" t="s">
        <v>35</v>
      </c>
    </row>
    <row r="5" spans="1:5">
      <c r="A5" t="s">
        <v>71</v>
      </c>
      <c r="B5" t="s">
        <v>56</v>
      </c>
      <c r="C5" s="5">
        <v>8100000</v>
      </c>
      <c r="D5" s="15">
        <v>8.7029999999999994</v>
      </c>
      <c r="E5" t="s">
        <v>35</v>
      </c>
    </row>
    <row r="6" spans="1:5">
      <c r="A6" t="s">
        <v>86</v>
      </c>
      <c r="B6" t="s">
        <v>56</v>
      </c>
      <c r="C6" s="5">
        <v>7100000</v>
      </c>
      <c r="D6" s="15">
        <v>8.5864285714285717</v>
      </c>
      <c r="E6" t="s">
        <v>35</v>
      </c>
    </row>
    <row r="7" spans="1:5">
      <c r="A7" t="s">
        <v>68</v>
      </c>
      <c r="B7" t="s">
        <v>51</v>
      </c>
      <c r="C7" s="5">
        <v>8700000</v>
      </c>
      <c r="D7" s="15">
        <v>8.3725714285714279</v>
      </c>
      <c r="E7" t="s">
        <v>35</v>
      </c>
    </row>
    <row r="8" spans="1:5">
      <c r="A8" t="s">
        <v>98</v>
      </c>
      <c r="B8" t="s">
        <v>51</v>
      </c>
      <c r="C8" s="5">
        <v>6600000</v>
      </c>
      <c r="D8" s="15">
        <v>8.1359999999999992</v>
      </c>
      <c r="E8" t="s">
        <v>35</v>
      </c>
    </row>
    <row r="9" spans="1:5">
      <c r="A9" t="s">
        <v>104</v>
      </c>
      <c r="B9" t="s">
        <v>51</v>
      </c>
      <c r="C9" s="5">
        <v>6200000</v>
      </c>
      <c r="D9" s="15">
        <v>8.1194285714285712</v>
      </c>
      <c r="E9" t="s">
        <v>35</v>
      </c>
    </row>
    <row r="10" spans="1:5">
      <c r="A10" t="s">
        <v>73</v>
      </c>
      <c r="B10" t="s">
        <v>51</v>
      </c>
      <c r="C10" s="5">
        <v>8000000</v>
      </c>
      <c r="D10" s="15">
        <v>7.9980000000000011</v>
      </c>
      <c r="E10" t="s">
        <v>35</v>
      </c>
    </row>
    <row r="11" spans="1:5">
      <c r="A11" t="s">
        <v>77</v>
      </c>
      <c r="B11" t="s">
        <v>59</v>
      </c>
      <c r="C11" s="5">
        <v>7800000</v>
      </c>
      <c r="D11" s="15">
        <v>7.17</v>
      </c>
      <c r="E11" t="s">
        <v>35</v>
      </c>
    </row>
    <row r="12" spans="1:5">
      <c r="A12" t="s">
        <v>83</v>
      </c>
      <c r="B12" t="s">
        <v>51</v>
      </c>
      <c r="C12" s="5">
        <v>7400000</v>
      </c>
      <c r="D12" s="15">
        <v>7.1286666666666676</v>
      </c>
      <c r="E12" t="s">
        <v>35</v>
      </c>
    </row>
    <row r="13" spans="1:5">
      <c r="A13" t="s">
        <v>80</v>
      </c>
      <c r="B13" t="s">
        <v>59</v>
      </c>
      <c r="C13" s="5">
        <v>7600000</v>
      </c>
      <c r="D13" s="15">
        <v>7.0657142857142858</v>
      </c>
      <c r="E13" t="s">
        <v>35</v>
      </c>
    </row>
    <row r="14" spans="1:5">
      <c r="A14" t="s">
        <v>97</v>
      </c>
      <c r="B14" t="s">
        <v>56</v>
      </c>
      <c r="C14" s="5">
        <v>6600000</v>
      </c>
      <c r="D14" s="15">
        <v>7.0635999999999992</v>
      </c>
      <c r="E14" t="s">
        <v>35</v>
      </c>
    </row>
    <row r="15" spans="1:5">
      <c r="A15" t="s">
        <v>81</v>
      </c>
      <c r="B15" t="s">
        <v>53</v>
      </c>
      <c r="C15" s="5">
        <v>7500000</v>
      </c>
      <c r="D15" s="15">
        <v>6.1685714285714282</v>
      </c>
      <c r="E15" t="s">
        <v>35</v>
      </c>
    </row>
    <row r="16" spans="1:5">
      <c r="A16" t="s">
        <v>85</v>
      </c>
      <c r="B16" t="s">
        <v>53</v>
      </c>
      <c r="C16" s="5">
        <v>7300000</v>
      </c>
      <c r="D16" s="15">
        <v>5.7642857142857142</v>
      </c>
      <c r="E16" t="s">
        <v>35</v>
      </c>
    </row>
    <row r="17" spans="1:5">
      <c r="A17" t="s">
        <v>84</v>
      </c>
      <c r="B17" t="s">
        <v>53</v>
      </c>
      <c r="C17" s="5">
        <v>7400000</v>
      </c>
      <c r="D17" s="15">
        <v>5.6833333333333336</v>
      </c>
      <c r="E17" t="s">
        <v>35</v>
      </c>
    </row>
    <row r="18" spans="1:5">
      <c r="A18" t="s">
        <v>82</v>
      </c>
      <c r="B18" t="s">
        <v>53</v>
      </c>
      <c r="C18" s="5">
        <v>7500000</v>
      </c>
      <c r="D18" s="15">
        <v>4.9312499999999995</v>
      </c>
      <c r="E18" t="s">
        <v>35</v>
      </c>
    </row>
    <row r="19" spans="1:5">
      <c r="A19" t="s">
        <v>101</v>
      </c>
      <c r="B19" t="s">
        <v>59</v>
      </c>
      <c r="C19" s="5">
        <v>6300000</v>
      </c>
      <c r="D19" s="15">
        <v>4.2450000000000001</v>
      </c>
      <c r="E19" t="s">
        <v>35</v>
      </c>
    </row>
    <row r="20" spans="1:5">
      <c r="A20" t="s">
        <v>103</v>
      </c>
      <c r="B20" t="s">
        <v>51</v>
      </c>
      <c r="C20" s="5">
        <v>6200000</v>
      </c>
      <c r="D20" s="15">
        <v>4</v>
      </c>
      <c r="E20" t="s">
        <v>35</v>
      </c>
    </row>
    <row r="21" spans="1:5">
      <c r="A21" t="s">
        <v>114</v>
      </c>
      <c r="B21" t="s">
        <v>51</v>
      </c>
      <c r="C21" s="5">
        <v>6000000</v>
      </c>
      <c r="D21" s="15">
        <v>4</v>
      </c>
      <c r="E21" t="s">
        <v>35</v>
      </c>
    </row>
    <row r="22" spans="1:5">
      <c r="A22" t="s">
        <v>137</v>
      </c>
      <c r="B22" t="s">
        <v>51</v>
      </c>
      <c r="C22" s="5">
        <v>4600000</v>
      </c>
      <c r="D22" s="15">
        <v>4</v>
      </c>
      <c r="E22" t="s">
        <v>35</v>
      </c>
    </row>
    <row r="23" spans="1:5">
      <c r="A23" t="s">
        <v>92</v>
      </c>
      <c r="B23" t="s">
        <v>59</v>
      </c>
      <c r="C23" s="5">
        <v>6800000</v>
      </c>
      <c r="D23" s="15">
        <v>3.9639999999999995</v>
      </c>
      <c r="E23" t="s">
        <v>35</v>
      </c>
    </row>
    <row r="24" spans="1:5">
      <c r="A24" t="s">
        <v>67</v>
      </c>
      <c r="B24" t="s">
        <v>59</v>
      </c>
      <c r="C24" s="5">
        <v>8800000</v>
      </c>
      <c r="D24" s="15">
        <v>3.7749999999999999</v>
      </c>
      <c r="E24" t="s">
        <v>35</v>
      </c>
    </row>
    <row r="25" spans="1:5">
      <c r="A25" t="s">
        <v>102</v>
      </c>
      <c r="B25" t="s">
        <v>53</v>
      </c>
      <c r="C25" s="5">
        <v>6300000</v>
      </c>
      <c r="D25" s="15">
        <v>3.5300000000000002</v>
      </c>
      <c r="E25" t="s">
        <v>35</v>
      </c>
    </row>
    <row r="26" spans="1:5">
      <c r="A26" t="s">
        <v>105</v>
      </c>
      <c r="B26" t="s">
        <v>59</v>
      </c>
      <c r="C26" s="5">
        <v>6200000</v>
      </c>
      <c r="D26" s="15">
        <v>2.41</v>
      </c>
      <c r="E26" t="s">
        <v>35</v>
      </c>
    </row>
    <row r="27" spans="1:5">
      <c r="A27" t="s">
        <v>72</v>
      </c>
      <c r="B27" t="s">
        <v>59</v>
      </c>
      <c r="C27" s="5">
        <v>8100000</v>
      </c>
      <c r="D27" s="15">
        <v>2</v>
      </c>
      <c r="E27" t="s">
        <v>35</v>
      </c>
    </row>
    <row r="28" spans="1:5">
      <c r="A28" t="s">
        <v>107</v>
      </c>
      <c r="B28" t="s">
        <v>53</v>
      </c>
      <c r="C28" s="5">
        <v>6100000</v>
      </c>
      <c r="D28" s="15">
        <v>0</v>
      </c>
      <c r="E28" t="s">
        <v>35</v>
      </c>
    </row>
    <row r="29" spans="1:5">
      <c r="A29" t="s">
        <v>123</v>
      </c>
      <c r="B29" t="s">
        <v>53</v>
      </c>
      <c r="C29" s="5">
        <v>5600000</v>
      </c>
      <c r="D29" s="15">
        <v>0</v>
      </c>
      <c r="E29" t="s">
        <v>35</v>
      </c>
    </row>
    <row r="30" spans="1:5">
      <c r="A30" t="s">
        <v>118</v>
      </c>
      <c r="B30" t="s">
        <v>59</v>
      </c>
      <c r="C30" s="5">
        <v>5700000</v>
      </c>
      <c r="D30" s="15">
        <v>2</v>
      </c>
    </row>
    <row r="31" spans="1:5">
      <c r="D31" s="15"/>
      <c r="E31" t="s">
        <v>35</v>
      </c>
    </row>
    <row r="32" spans="1:5">
      <c r="D32" s="15"/>
      <c r="E32" t="s">
        <v>35</v>
      </c>
    </row>
    <row r="33" spans="4:5">
      <c r="D33" s="15"/>
      <c r="E33" t="s">
        <v>35</v>
      </c>
    </row>
    <row r="34" spans="4:5">
      <c r="D34" s="15"/>
      <c r="E34" t="s">
        <v>35</v>
      </c>
    </row>
    <row r="35" spans="4:5">
      <c r="D35" s="15"/>
      <c r="E35" t="s">
        <v>35</v>
      </c>
    </row>
    <row r="36" spans="4:5">
      <c r="D36" s="15"/>
      <c r="E36" t="s">
        <v>35</v>
      </c>
    </row>
    <row r="37" spans="4:5">
      <c r="D37" s="15"/>
      <c r="E37" t="s">
        <v>35</v>
      </c>
    </row>
    <row r="38" spans="4:5">
      <c r="D38" s="15"/>
      <c r="E38" t="s">
        <v>35</v>
      </c>
    </row>
    <row r="39" spans="4:5">
      <c r="D39" s="15"/>
      <c r="E39" t="s">
        <v>35</v>
      </c>
    </row>
    <row r="40" spans="4:5">
      <c r="D40" s="15"/>
      <c r="E40" t="s">
        <v>35</v>
      </c>
    </row>
    <row r="41" spans="4:5">
      <c r="D41" s="15"/>
      <c r="E41" t="s">
        <v>35</v>
      </c>
    </row>
    <row r="42" spans="4:5">
      <c r="D42" s="15"/>
      <c r="E42" t="s">
        <v>35</v>
      </c>
    </row>
    <row r="43" spans="4:5">
      <c r="D43" s="15"/>
      <c r="E43" t="s">
        <v>35</v>
      </c>
    </row>
    <row r="44" spans="4:5">
      <c r="D44" s="15"/>
      <c r="E44" t="s">
        <v>35</v>
      </c>
    </row>
    <row r="45" spans="4:5">
      <c r="D45" s="15"/>
      <c r="E45" t="s">
        <v>35</v>
      </c>
    </row>
    <row r="46" spans="4:5">
      <c r="D46" s="15"/>
      <c r="E46" t="s">
        <v>35</v>
      </c>
    </row>
    <row r="47" spans="4:5">
      <c r="D47" s="15"/>
      <c r="E47" t="s">
        <v>35</v>
      </c>
    </row>
    <row r="48" spans="4:5">
      <c r="D48" s="15"/>
      <c r="E48" t="s">
        <v>35</v>
      </c>
    </row>
    <row r="49" spans="3:5">
      <c r="D49" s="15"/>
      <c r="E49" t="s">
        <v>35</v>
      </c>
    </row>
    <row r="50" spans="3:5">
      <c r="D50" s="15"/>
      <c r="E50" t="s">
        <v>35</v>
      </c>
    </row>
    <row r="51" spans="3:5">
      <c r="D51" s="15"/>
      <c r="E51" t="s">
        <v>35</v>
      </c>
    </row>
    <row r="52" spans="3:5">
      <c r="D52" s="15"/>
      <c r="E52" t="s">
        <v>35</v>
      </c>
    </row>
    <row r="53" spans="3:5">
      <c r="D53" s="15"/>
      <c r="E53" t="s">
        <v>35</v>
      </c>
    </row>
    <row r="54" spans="3:5">
      <c r="D54" s="15"/>
      <c r="E54" t="s">
        <v>35</v>
      </c>
    </row>
    <row r="55" spans="3:5">
      <c r="D55" s="15"/>
      <c r="E55" t="s">
        <v>35</v>
      </c>
    </row>
    <row r="56" spans="3:5">
      <c r="D56" s="15"/>
      <c r="E56" t="s">
        <v>35</v>
      </c>
    </row>
    <row r="57" spans="3:5">
      <c r="D57" s="15"/>
      <c r="E57" t="s">
        <v>35</v>
      </c>
    </row>
    <row r="58" spans="3:5">
      <c r="D58" s="15"/>
      <c r="E58" t="s">
        <v>35</v>
      </c>
    </row>
    <row r="59" spans="3:5">
      <c r="C59"/>
      <c r="D59"/>
    </row>
    <row r="60" spans="3:5">
      <c r="C60"/>
      <c r="D60"/>
    </row>
    <row r="61" spans="3:5">
      <c r="C61"/>
      <c r="D61"/>
    </row>
    <row r="62" spans="3:5">
      <c r="C62"/>
      <c r="D62"/>
    </row>
    <row r="63" spans="3:5">
      <c r="C63"/>
      <c r="D63"/>
    </row>
    <row r="64" spans="3:5">
      <c r="C64"/>
      <c r="D64"/>
    </row>
    <row r="65" spans="3:4">
      <c r="C65"/>
      <c r="D65"/>
    </row>
    <row r="66" spans="3:4">
      <c r="C66"/>
      <c r="D66"/>
    </row>
    <row r="67" spans="3:4">
      <c r="C67"/>
      <c r="D67"/>
    </row>
    <row r="68" spans="3:4">
      <c r="C68"/>
      <c r="D68"/>
    </row>
    <row r="69" spans="3:4">
      <c r="C69"/>
      <c r="D69"/>
    </row>
    <row r="70" spans="3:4">
      <c r="C70"/>
      <c r="D70"/>
    </row>
    <row r="71" spans="3:4">
      <c r="C71"/>
      <c r="D71"/>
    </row>
    <row r="72" spans="3:4">
      <c r="C72"/>
      <c r="D72"/>
    </row>
    <row r="73" spans="3:4">
      <c r="C73"/>
      <c r="D73"/>
    </row>
    <row r="74" spans="3:4">
      <c r="C74"/>
      <c r="D74"/>
    </row>
    <row r="75" spans="3:4">
      <c r="C75"/>
      <c r="D75"/>
    </row>
    <row r="76" spans="3:4">
      <c r="C76"/>
      <c r="D76"/>
    </row>
    <row r="77" spans="3:4">
      <c r="C77"/>
      <c r="D77"/>
    </row>
    <row r="78" spans="3:4">
      <c r="C78"/>
      <c r="D78"/>
    </row>
    <row r="79" spans="3:4">
      <c r="C79"/>
      <c r="D79"/>
    </row>
    <row r="80" spans="3:4">
      <c r="C80"/>
      <c r="D80"/>
    </row>
    <row r="81" spans="3:4">
      <c r="C81"/>
      <c r="D81"/>
    </row>
    <row r="82" spans="3:4">
      <c r="C82"/>
      <c r="D82"/>
    </row>
    <row r="83" spans="3:4">
      <c r="C83"/>
      <c r="D83"/>
    </row>
    <row r="84" spans="3:4">
      <c r="C84"/>
      <c r="D84"/>
    </row>
    <row r="85" spans="3:4">
      <c r="C85"/>
      <c r="D85"/>
    </row>
    <row r="86" spans="3:4">
      <c r="C86"/>
      <c r="D86"/>
    </row>
    <row r="87" spans="3:4">
      <c r="C87"/>
      <c r="D87"/>
    </row>
    <row r="88" spans="3:4">
      <c r="C88"/>
      <c r="D88"/>
    </row>
    <row r="89" spans="3:4">
      <c r="C89"/>
      <c r="D89"/>
    </row>
    <row r="90" spans="3:4">
      <c r="C90"/>
      <c r="D90"/>
    </row>
    <row r="91" spans="3:4">
      <c r="C91"/>
      <c r="D91"/>
    </row>
    <row r="92" spans="3:4">
      <c r="C92"/>
      <c r="D92"/>
    </row>
    <row r="93" spans="3:4">
      <c r="C93"/>
      <c r="D93"/>
    </row>
    <row r="94" spans="3:4">
      <c r="C94"/>
      <c r="D94"/>
    </row>
    <row r="95" spans="3:4">
      <c r="C95"/>
      <c r="D95"/>
    </row>
    <row r="96" spans="3:4">
      <c r="C96"/>
      <c r="D96"/>
    </row>
    <row r="97" spans="3:4">
      <c r="C97"/>
      <c r="D97"/>
    </row>
    <row r="98" spans="3:4">
      <c r="C98"/>
      <c r="D98"/>
    </row>
    <row r="99" spans="3:4">
      <c r="C99"/>
      <c r="D99"/>
    </row>
    <row r="100" spans="3:4">
      <c r="C100"/>
      <c r="D100"/>
    </row>
    <row r="101" spans="3:4">
      <c r="C101"/>
      <c r="D101"/>
    </row>
    <row r="102" spans="3:4">
      <c r="C102"/>
      <c r="D102"/>
    </row>
    <row r="103" spans="3:4">
      <c r="C103"/>
      <c r="D103"/>
    </row>
    <row r="104" spans="3:4">
      <c r="C104"/>
      <c r="D104"/>
    </row>
    <row r="105" spans="3:4">
      <c r="C105"/>
      <c r="D105"/>
    </row>
    <row r="106" spans="3:4">
      <c r="C106"/>
      <c r="D106"/>
    </row>
    <row r="107" spans="3:4">
      <c r="C107"/>
      <c r="D107"/>
    </row>
    <row r="108" spans="3:4">
      <c r="C108"/>
      <c r="D108"/>
    </row>
    <row r="109" spans="3:4">
      <c r="C109"/>
      <c r="D109"/>
    </row>
    <row r="110" spans="3:4">
      <c r="C110"/>
      <c r="D110"/>
    </row>
    <row r="111" spans="3:4">
      <c r="C111"/>
      <c r="D111"/>
    </row>
    <row r="112" spans="3:4">
      <c r="C112"/>
      <c r="D112"/>
    </row>
    <row r="113" spans="3:4">
      <c r="C113"/>
      <c r="D113"/>
    </row>
    <row r="114" spans="3:4">
      <c r="C114"/>
      <c r="D114"/>
    </row>
    <row r="115" spans="3:4">
      <c r="C115"/>
      <c r="D115"/>
    </row>
  </sheetData>
  <sortState ref="A2:E30">
    <sortCondition descending="1" ref="E1"/>
    <sortCondition descending="1"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E84"/>
  <sheetViews>
    <sheetView workbookViewId="0">
      <selection activeCell="A37" sqref="A37:XFD37"/>
    </sheetView>
  </sheetViews>
  <sheetFormatPr defaultColWidth="11.42578125" defaultRowHeight="15"/>
  <cols>
    <col min="1" max="1" width="23.85546875" customWidth="1"/>
    <col min="2" max="2" width="16.5703125" customWidth="1"/>
    <col min="3" max="3" width="18.140625" style="5" customWidth="1"/>
    <col min="4" max="4" width="13.5703125" style="11" customWidth="1"/>
  </cols>
  <sheetData>
    <row r="1" spans="1:5">
      <c r="A1" s="1" t="s">
        <v>0</v>
      </c>
      <c r="B1" s="3" t="s">
        <v>7</v>
      </c>
      <c r="C1" s="4" t="s">
        <v>5</v>
      </c>
      <c r="D1" s="8" t="s">
        <v>6</v>
      </c>
    </row>
    <row r="2" spans="1:5">
      <c r="A2" t="s">
        <v>138</v>
      </c>
      <c r="B2" t="s">
        <v>56</v>
      </c>
      <c r="C2" s="5">
        <v>4500000</v>
      </c>
      <c r="D2" s="15">
        <v>14.57</v>
      </c>
      <c r="E2" t="s">
        <v>35</v>
      </c>
    </row>
    <row r="3" spans="1:5">
      <c r="A3" t="s">
        <v>65</v>
      </c>
      <c r="B3" t="s">
        <v>51</v>
      </c>
      <c r="C3" s="5">
        <v>9000000</v>
      </c>
      <c r="D3" s="15">
        <v>12.313571428571429</v>
      </c>
      <c r="E3" t="s">
        <v>35</v>
      </c>
    </row>
    <row r="4" spans="1:5">
      <c r="A4" t="s">
        <v>96</v>
      </c>
      <c r="B4" t="s">
        <v>51</v>
      </c>
      <c r="C4" s="5">
        <v>6600000</v>
      </c>
      <c r="D4" s="15">
        <v>11.889583333333333</v>
      </c>
      <c r="E4" t="s">
        <v>35</v>
      </c>
    </row>
    <row r="5" spans="1:5">
      <c r="A5" t="s">
        <v>134</v>
      </c>
      <c r="B5" t="s">
        <v>56</v>
      </c>
      <c r="C5" s="5">
        <v>5100000</v>
      </c>
      <c r="D5" s="15">
        <v>11.045</v>
      </c>
      <c r="E5" t="s">
        <v>35</v>
      </c>
    </row>
    <row r="6" spans="1:5">
      <c r="A6" t="s">
        <v>70</v>
      </c>
      <c r="B6" t="s">
        <v>51</v>
      </c>
      <c r="C6" s="5">
        <v>8200000</v>
      </c>
      <c r="D6" s="15">
        <v>7.6642857142857137</v>
      </c>
      <c r="E6" t="s">
        <v>35</v>
      </c>
    </row>
    <row r="7" spans="1:5">
      <c r="A7" t="s">
        <v>95</v>
      </c>
      <c r="B7" t="s">
        <v>59</v>
      </c>
      <c r="C7" s="5">
        <v>6600000</v>
      </c>
      <c r="D7" s="15">
        <v>7.2216666666666676</v>
      </c>
      <c r="E7" t="s">
        <v>35</v>
      </c>
    </row>
    <row r="8" spans="1:5">
      <c r="A8" t="s">
        <v>121</v>
      </c>
      <c r="B8" t="s">
        <v>56</v>
      </c>
      <c r="C8" s="5">
        <v>5600000</v>
      </c>
      <c r="D8" s="15">
        <v>7.2142857142857144</v>
      </c>
      <c r="E8" t="s">
        <v>35</v>
      </c>
    </row>
    <row r="9" spans="1:5">
      <c r="A9" t="s">
        <v>58</v>
      </c>
      <c r="B9" t="s">
        <v>59</v>
      </c>
      <c r="C9" s="5">
        <v>9600000</v>
      </c>
      <c r="D9" s="15">
        <v>6.5060000000000002</v>
      </c>
      <c r="E9" t="s">
        <v>35</v>
      </c>
    </row>
    <row r="10" spans="1:5">
      <c r="A10" t="s">
        <v>54</v>
      </c>
      <c r="B10" t="s">
        <v>53</v>
      </c>
      <c r="C10" s="5">
        <v>10400000</v>
      </c>
      <c r="D10" s="15">
        <v>6.4160000000000004</v>
      </c>
      <c r="E10" t="s">
        <v>35</v>
      </c>
    </row>
    <row r="11" spans="1:5">
      <c r="A11" t="s">
        <v>100</v>
      </c>
      <c r="B11" t="s">
        <v>56</v>
      </c>
      <c r="C11" s="5">
        <v>6400000</v>
      </c>
      <c r="D11" s="15">
        <v>6.3733333333333331</v>
      </c>
      <c r="E11" t="s">
        <v>35</v>
      </c>
    </row>
    <row r="12" spans="1:5">
      <c r="A12" t="s">
        <v>116</v>
      </c>
      <c r="B12" t="s">
        <v>51</v>
      </c>
      <c r="C12" s="5">
        <v>5900000</v>
      </c>
      <c r="D12" s="15">
        <v>6.2582142857142848</v>
      </c>
      <c r="E12" t="s">
        <v>35</v>
      </c>
    </row>
    <row r="13" spans="1:5">
      <c r="A13" t="s">
        <v>117</v>
      </c>
      <c r="B13" t="s">
        <v>59</v>
      </c>
      <c r="C13" s="5">
        <v>5800000</v>
      </c>
      <c r="D13" s="15">
        <v>6.03</v>
      </c>
      <c r="E13" t="s">
        <v>35</v>
      </c>
    </row>
    <row r="14" spans="1:5">
      <c r="A14" t="s">
        <v>79</v>
      </c>
      <c r="B14" t="s">
        <v>59</v>
      </c>
      <c r="C14" s="5">
        <v>7600000</v>
      </c>
      <c r="D14" s="15">
        <v>5.984</v>
      </c>
      <c r="E14" t="s">
        <v>35</v>
      </c>
    </row>
    <row r="15" spans="1:5">
      <c r="A15" t="s">
        <v>128</v>
      </c>
      <c r="B15" t="s">
        <v>51</v>
      </c>
      <c r="C15" s="5">
        <v>5400000</v>
      </c>
      <c r="D15" s="15">
        <v>5.850714285714286</v>
      </c>
      <c r="E15" t="s">
        <v>35</v>
      </c>
    </row>
    <row r="16" spans="1:5">
      <c r="A16" t="s">
        <v>124</v>
      </c>
      <c r="B16" t="s">
        <v>59</v>
      </c>
      <c r="C16" s="5">
        <v>5500000</v>
      </c>
      <c r="D16" s="15">
        <v>5.376666666666666</v>
      </c>
      <c r="E16" t="s">
        <v>35</v>
      </c>
    </row>
    <row r="17" spans="1:5">
      <c r="A17" t="s">
        <v>93</v>
      </c>
      <c r="B17" t="s">
        <v>56</v>
      </c>
      <c r="C17" s="5">
        <v>6800000</v>
      </c>
      <c r="D17" s="15">
        <v>5.375</v>
      </c>
      <c r="E17" t="s">
        <v>35</v>
      </c>
    </row>
    <row r="18" spans="1:5">
      <c r="A18" t="s">
        <v>89</v>
      </c>
      <c r="B18" t="s">
        <v>53</v>
      </c>
      <c r="C18" s="5">
        <v>7000000</v>
      </c>
      <c r="D18" s="15">
        <v>4.9375</v>
      </c>
      <c r="E18" t="s">
        <v>35</v>
      </c>
    </row>
    <row r="19" spans="1:5">
      <c r="A19" t="s">
        <v>122</v>
      </c>
      <c r="B19" t="s">
        <v>53</v>
      </c>
      <c r="C19" s="5">
        <v>5600000</v>
      </c>
      <c r="D19" s="15">
        <v>4.50875</v>
      </c>
      <c r="E19" t="s">
        <v>35</v>
      </c>
    </row>
    <row r="20" spans="1:5">
      <c r="A20" t="s">
        <v>94</v>
      </c>
      <c r="B20" t="s">
        <v>59</v>
      </c>
      <c r="C20" s="5">
        <v>6700000</v>
      </c>
      <c r="D20" s="15">
        <v>4.3499999999999996</v>
      </c>
      <c r="E20" t="s">
        <v>35</v>
      </c>
    </row>
    <row r="21" spans="1:5">
      <c r="A21" t="s">
        <v>60</v>
      </c>
      <c r="B21" t="s">
        <v>56</v>
      </c>
      <c r="C21" s="5">
        <v>9600000</v>
      </c>
      <c r="D21" s="15">
        <v>3.94</v>
      </c>
      <c r="E21" t="s">
        <v>35</v>
      </c>
    </row>
    <row r="22" spans="1:5">
      <c r="A22" t="s">
        <v>131</v>
      </c>
      <c r="B22" t="s">
        <v>53</v>
      </c>
      <c r="C22" s="5">
        <v>5200000</v>
      </c>
      <c r="D22" s="15">
        <v>3.91</v>
      </c>
      <c r="E22" t="s">
        <v>35</v>
      </c>
    </row>
    <row r="23" spans="1:5">
      <c r="A23" t="s">
        <v>127</v>
      </c>
      <c r="B23" t="s">
        <v>59</v>
      </c>
      <c r="C23" s="5">
        <v>5400000</v>
      </c>
      <c r="D23" s="15">
        <v>3.8533333333333335</v>
      </c>
      <c r="E23" t="s">
        <v>35</v>
      </c>
    </row>
    <row r="24" spans="1:5">
      <c r="A24" t="s">
        <v>136</v>
      </c>
      <c r="B24" t="s">
        <v>53</v>
      </c>
      <c r="C24" s="5">
        <v>4600000</v>
      </c>
      <c r="D24" s="15">
        <v>3.25</v>
      </c>
      <c r="E24" t="s">
        <v>35</v>
      </c>
    </row>
    <row r="25" spans="1:5">
      <c r="A25" t="s">
        <v>132</v>
      </c>
      <c r="B25" t="s">
        <v>59</v>
      </c>
      <c r="C25" s="5">
        <v>5200000</v>
      </c>
      <c r="D25" s="15">
        <v>2.6100000000000003</v>
      </c>
      <c r="E25" t="s">
        <v>35</v>
      </c>
    </row>
    <row r="26" spans="1:5">
      <c r="A26" t="s">
        <v>112</v>
      </c>
      <c r="B26" t="s">
        <v>51</v>
      </c>
      <c r="C26" s="5">
        <v>6000000</v>
      </c>
      <c r="D26" s="15">
        <v>2.5149999999999997</v>
      </c>
      <c r="E26" t="s">
        <v>35</v>
      </c>
    </row>
    <row r="27" spans="1:5">
      <c r="A27" t="s">
        <v>99</v>
      </c>
      <c r="B27" t="s">
        <v>51</v>
      </c>
      <c r="C27" s="5">
        <v>6600000</v>
      </c>
      <c r="D27" s="15">
        <v>2.34375</v>
      </c>
      <c r="E27" t="s">
        <v>35</v>
      </c>
    </row>
    <row r="28" spans="1:5">
      <c r="A28" t="s">
        <v>126</v>
      </c>
      <c r="B28" t="s">
        <v>53</v>
      </c>
      <c r="C28" s="5">
        <v>5400000</v>
      </c>
      <c r="D28" s="15">
        <v>2.2759999999999998</v>
      </c>
      <c r="E28" t="s">
        <v>35</v>
      </c>
    </row>
    <row r="29" spans="1:5">
      <c r="A29" t="s">
        <v>108</v>
      </c>
      <c r="B29" t="s">
        <v>56</v>
      </c>
      <c r="C29" s="5">
        <v>6000000</v>
      </c>
      <c r="D29" s="15">
        <v>2</v>
      </c>
      <c r="E29" t="s">
        <v>35</v>
      </c>
    </row>
    <row r="30" spans="1:5">
      <c r="A30" t="s">
        <v>109</v>
      </c>
      <c r="B30" t="s">
        <v>56</v>
      </c>
      <c r="C30" s="5">
        <v>6000000</v>
      </c>
      <c r="D30" s="15">
        <v>2</v>
      </c>
      <c r="E30" t="s">
        <v>35</v>
      </c>
    </row>
    <row r="31" spans="1:5">
      <c r="A31" t="s">
        <v>110</v>
      </c>
      <c r="B31" t="s">
        <v>56</v>
      </c>
      <c r="C31" s="5">
        <v>6000000</v>
      </c>
      <c r="D31" s="15">
        <v>2</v>
      </c>
      <c r="E31" t="s">
        <v>35</v>
      </c>
    </row>
    <row r="32" spans="1:5">
      <c r="A32" t="s">
        <v>113</v>
      </c>
      <c r="B32" t="s">
        <v>56</v>
      </c>
      <c r="C32" s="5">
        <v>6000000</v>
      </c>
      <c r="D32" s="15">
        <v>2</v>
      </c>
      <c r="E32" t="s">
        <v>35</v>
      </c>
    </row>
    <row r="33" spans="1:5">
      <c r="A33" t="s">
        <v>133</v>
      </c>
      <c r="B33" t="s">
        <v>51</v>
      </c>
      <c r="C33" s="5">
        <v>5200000</v>
      </c>
      <c r="D33" s="15">
        <v>2</v>
      </c>
      <c r="E33" t="s">
        <v>35</v>
      </c>
    </row>
    <row r="34" spans="1:5">
      <c r="A34" t="s">
        <v>140</v>
      </c>
      <c r="B34" t="s">
        <v>56</v>
      </c>
      <c r="C34" s="5">
        <v>4200000</v>
      </c>
      <c r="D34" s="15">
        <v>2</v>
      </c>
      <c r="E34" t="s">
        <v>35</v>
      </c>
    </row>
    <row r="35" spans="1:5">
      <c r="A35" t="s">
        <v>129</v>
      </c>
      <c r="B35" t="s">
        <v>53</v>
      </c>
      <c r="C35" s="5">
        <v>5300000</v>
      </c>
      <c r="D35" s="15">
        <v>1.29</v>
      </c>
      <c r="E35" t="s">
        <v>35</v>
      </c>
    </row>
    <row r="36" spans="1:5">
      <c r="A36" t="s">
        <v>125</v>
      </c>
      <c r="B36" t="s">
        <v>59</v>
      </c>
      <c r="C36" s="5">
        <v>5500000</v>
      </c>
      <c r="D36" s="15">
        <v>1</v>
      </c>
      <c r="E36" t="s">
        <v>35</v>
      </c>
    </row>
    <row r="37" spans="1:5">
      <c r="D37" s="15"/>
      <c r="E37" t="s">
        <v>35</v>
      </c>
    </row>
    <row r="38" spans="1:5">
      <c r="D38" s="15"/>
      <c r="E38" t="s">
        <v>35</v>
      </c>
    </row>
    <row r="39" spans="1:5">
      <c r="D39" s="15"/>
      <c r="E39" t="s">
        <v>35</v>
      </c>
    </row>
    <row r="40" spans="1:5">
      <c r="D40" s="15"/>
    </row>
    <row r="41" spans="1:5">
      <c r="D41" s="15"/>
    </row>
    <row r="42" spans="1:5">
      <c r="D42" s="15"/>
      <c r="E42" t="s">
        <v>35</v>
      </c>
    </row>
    <row r="43" spans="1:5">
      <c r="D43" s="15"/>
      <c r="E43" t="s">
        <v>35</v>
      </c>
    </row>
    <row r="44" spans="1:5">
      <c r="D44" s="15"/>
      <c r="E44" t="s">
        <v>35</v>
      </c>
    </row>
    <row r="45" spans="1:5">
      <c r="D45" s="15"/>
      <c r="E45" t="s">
        <v>35</v>
      </c>
    </row>
    <row r="46" spans="1:5">
      <c r="D46" s="15"/>
      <c r="E46" t="s">
        <v>35</v>
      </c>
    </row>
    <row r="47" spans="1:5">
      <c r="D47" s="15"/>
      <c r="E47" t="s">
        <v>35</v>
      </c>
    </row>
    <row r="48" spans="1:5">
      <c r="D48" s="15"/>
      <c r="E48" t="s">
        <v>35</v>
      </c>
    </row>
    <row r="49" spans="4:5">
      <c r="D49" s="15"/>
      <c r="E49" t="s">
        <v>35</v>
      </c>
    </row>
    <row r="50" spans="4:5">
      <c r="D50" s="15"/>
      <c r="E50" t="s">
        <v>35</v>
      </c>
    </row>
    <row r="51" spans="4:5">
      <c r="D51" s="15"/>
      <c r="E51" t="s">
        <v>35</v>
      </c>
    </row>
    <row r="52" spans="4:5">
      <c r="D52" s="15"/>
      <c r="E52" t="s">
        <v>35</v>
      </c>
    </row>
    <row r="53" spans="4:5">
      <c r="D53" s="15"/>
      <c r="E53" t="s">
        <v>35</v>
      </c>
    </row>
    <row r="54" spans="4:5">
      <c r="D54" s="15"/>
      <c r="E54" t="s">
        <v>35</v>
      </c>
    </row>
    <row r="55" spans="4:5">
      <c r="D55" s="15"/>
      <c r="E55" t="s">
        <v>35</v>
      </c>
    </row>
    <row r="56" spans="4:5">
      <c r="D56" s="15"/>
      <c r="E56" t="s">
        <v>35</v>
      </c>
    </row>
    <row r="57" spans="4:5">
      <c r="D57" s="15"/>
      <c r="E57" t="s">
        <v>35</v>
      </c>
    </row>
    <row r="58" spans="4:5">
      <c r="D58" s="15"/>
      <c r="E58" t="s">
        <v>35</v>
      </c>
    </row>
    <row r="59" spans="4:5">
      <c r="D59" s="15"/>
      <c r="E59" t="s">
        <v>35</v>
      </c>
    </row>
    <row r="60" spans="4:5">
      <c r="D60" s="15"/>
      <c r="E60" t="s">
        <v>35</v>
      </c>
    </row>
    <row r="61" spans="4:5">
      <c r="D61" s="15"/>
      <c r="E61" t="s">
        <v>35</v>
      </c>
    </row>
    <row r="62" spans="4:5">
      <c r="D62" s="15"/>
      <c r="E62" t="s">
        <v>35</v>
      </c>
    </row>
    <row r="63" spans="4:5">
      <c r="D63" s="15"/>
      <c r="E63" t="s">
        <v>35</v>
      </c>
    </row>
    <row r="64" spans="4:5">
      <c r="D64" s="15"/>
      <c r="E64" t="s">
        <v>35</v>
      </c>
    </row>
    <row r="65" spans="4:5">
      <c r="D65" s="15"/>
      <c r="E65" t="s">
        <v>35</v>
      </c>
    </row>
    <row r="66" spans="4:5">
      <c r="D66" s="15"/>
      <c r="E66" t="s">
        <v>35</v>
      </c>
    </row>
    <row r="67" spans="4:5">
      <c r="D67" s="15"/>
      <c r="E67" t="s">
        <v>35</v>
      </c>
    </row>
    <row r="68" spans="4:5">
      <c r="D68" s="15"/>
      <c r="E68" t="s">
        <v>35</v>
      </c>
    </row>
    <row r="69" spans="4:5">
      <c r="D69" s="15"/>
      <c r="E69" t="s">
        <v>35</v>
      </c>
    </row>
    <row r="70" spans="4:5">
      <c r="D70" s="15"/>
      <c r="E70" t="s">
        <v>35</v>
      </c>
    </row>
    <row r="71" spans="4:5">
      <c r="D71" s="15"/>
      <c r="E71" t="s">
        <v>35</v>
      </c>
    </row>
    <row r="72" spans="4:5">
      <c r="D72" s="16"/>
    </row>
    <row r="73" spans="4:5">
      <c r="D73" s="15"/>
    </row>
    <row r="74" spans="4:5">
      <c r="D74" s="15"/>
    </row>
    <row r="75" spans="4:5">
      <c r="D75" s="15"/>
    </row>
    <row r="76" spans="4:5">
      <c r="D76" s="15"/>
    </row>
    <row r="77" spans="4:5">
      <c r="D77" s="15"/>
    </row>
    <row r="78" spans="4:5">
      <c r="D78" s="15"/>
    </row>
    <row r="79" spans="4:5">
      <c r="D79" s="15"/>
    </row>
    <row r="80" spans="4:5">
      <c r="D80" s="15"/>
    </row>
    <row r="81" spans="4:4">
      <c r="D81" s="7"/>
    </row>
    <row r="82" spans="4:4">
      <c r="D82" s="7"/>
    </row>
    <row r="83" spans="4:4">
      <c r="D83" s="7"/>
    </row>
    <row r="84" spans="4:4">
      <c r="D84" s="7"/>
    </row>
  </sheetData>
  <sortState ref="A2:E36">
    <sortCondition descending="1" ref="E1"/>
    <sortCondition descending="1"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E33"/>
  <sheetViews>
    <sheetView workbookViewId="0">
      <selection activeCell="H6" sqref="H6"/>
    </sheetView>
  </sheetViews>
  <sheetFormatPr defaultColWidth="11.42578125" defaultRowHeight="15"/>
  <cols>
    <col min="1" max="1" width="24.42578125" customWidth="1"/>
    <col min="2" max="2" width="14.140625" customWidth="1"/>
    <col min="3" max="3" width="15.85546875" customWidth="1"/>
    <col min="4" max="4" width="15" customWidth="1"/>
  </cols>
  <sheetData>
    <row r="1" spans="1:5">
      <c r="A1" s="1" t="s">
        <v>0</v>
      </c>
      <c r="B1" s="3" t="s">
        <v>7</v>
      </c>
      <c r="C1" s="4" t="s">
        <v>5</v>
      </c>
      <c r="D1" s="8" t="s">
        <v>6</v>
      </c>
    </row>
    <row r="2" spans="1:5">
      <c r="A2" t="s">
        <v>50</v>
      </c>
      <c r="B2" t="s">
        <v>51</v>
      </c>
      <c r="C2" s="5">
        <v>17800000</v>
      </c>
      <c r="D2" s="16">
        <v>20.235833333333336</v>
      </c>
      <c r="E2" t="s">
        <v>35</v>
      </c>
    </row>
    <row r="3" spans="1:5">
      <c r="A3" t="s">
        <v>55</v>
      </c>
      <c r="B3" t="s">
        <v>56</v>
      </c>
      <c r="C3" s="5">
        <v>9900000</v>
      </c>
      <c r="D3" s="15">
        <v>16.798625000000001</v>
      </c>
      <c r="E3" t="s">
        <v>35</v>
      </c>
    </row>
    <row r="4" spans="1:5">
      <c r="A4" t="s">
        <v>64</v>
      </c>
      <c r="B4" t="s">
        <v>56</v>
      </c>
      <c r="C4" s="5">
        <v>9200000</v>
      </c>
      <c r="D4" s="15">
        <v>13.49942857142857</v>
      </c>
      <c r="E4" t="s">
        <v>35</v>
      </c>
    </row>
    <row r="5" spans="1:5">
      <c r="A5" t="s">
        <v>120</v>
      </c>
      <c r="B5" t="s">
        <v>56</v>
      </c>
      <c r="C5" s="5">
        <v>5700000</v>
      </c>
      <c r="D5" s="15">
        <v>13.226500000000001</v>
      </c>
      <c r="E5" t="s">
        <v>35</v>
      </c>
    </row>
    <row r="6" spans="1:5">
      <c r="A6" t="s">
        <v>130</v>
      </c>
      <c r="B6" t="s">
        <v>51</v>
      </c>
      <c r="C6" s="5">
        <v>5200000</v>
      </c>
      <c r="D6" s="15">
        <v>11.579375000000001</v>
      </c>
      <c r="E6" t="s">
        <v>35</v>
      </c>
    </row>
    <row r="7" spans="1:5">
      <c r="A7" t="s">
        <v>57</v>
      </c>
      <c r="B7" t="s">
        <v>53</v>
      </c>
      <c r="C7" s="5">
        <v>9800000</v>
      </c>
      <c r="D7" s="15">
        <v>11.227142857142859</v>
      </c>
      <c r="E7" t="s">
        <v>35</v>
      </c>
    </row>
    <row r="8" spans="1:5">
      <c r="A8" t="s">
        <v>143</v>
      </c>
      <c r="B8" t="s">
        <v>51</v>
      </c>
      <c r="C8" s="5">
        <v>3900000</v>
      </c>
      <c r="D8" s="15">
        <v>8.3483333333333327</v>
      </c>
      <c r="E8" t="s">
        <v>35</v>
      </c>
    </row>
    <row r="9" spans="1:5">
      <c r="A9" t="s">
        <v>141</v>
      </c>
      <c r="B9" t="s">
        <v>59</v>
      </c>
      <c r="C9" s="5">
        <v>4100000</v>
      </c>
      <c r="D9" s="15">
        <v>7.3114285714285723</v>
      </c>
      <c r="E9" t="s">
        <v>35</v>
      </c>
    </row>
    <row r="10" spans="1:5">
      <c r="A10" t="s">
        <v>52</v>
      </c>
      <c r="B10" t="s">
        <v>53</v>
      </c>
      <c r="C10" s="5">
        <v>10900000</v>
      </c>
      <c r="D10" s="15">
        <v>5.2350000000000003</v>
      </c>
      <c r="E10" t="s">
        <v>35</v>
      </c>
    </row>
    <row r="11" spans="1:5">
      <c r="A11" t="s">
        <v>145</v>
      </c>
      <c r="B11" t="s">
        <v>53</v>
      </c>
      <c r="C11" s="5">
        <v>3900000</v>
      </c>
      <c r="D11" s="15">
        <v>3.9325000000000001</v>
      </c>
      <c r="E11" t="s">
        <v>35</v>
      </c>
    </row>
    <row r="12" spans="1:5">
      <c r="A12" t="s">
        <v>148</v>
      </c>
      <c r="B12" t="s">
        <v>59</v>
      </c>
      <c r="C12" s="5">
        <v>3500000</v>
      </c>
      <c r="D12" s="15">
        <v>3.9050000000000002</v>
      </c>
      <c r="E12" t="s">
        <v>35</v>
      </c>
    </row>
    <row r="13" spans="1:5">
      <c r="A13" t="s">
        <v>135</v>
      </c>
      <c r="B13" t="s">
        <v>59</v>
      </c>
      <c r="C13" s="5">
        <v>4800000</v>
      </c>
      <c r="D13" s="15">
        <v>3.42</v>
      </c>
      <c r="E13" t="s">
        <v>35</v>
      </c>
    </row>
    <row r="14" spans="1:5">
      <c r="A14" t="s">
        <v>144</v>
      </c>
      <c r="B14" t="s">
        <v>51</v>
      </c>
      <c r="C14" s="5">
        <v>3900000</v>
      </c>
      <c r="D14" s="15">
        <v>3.2362500000000001</v>
      </c>
      <c r="E14" t="s">
        <v>35</v>
      </c>
    </row>
    <row r="15" spans="1:5">
      <c r="A15" t="s">
        <v>146</v>
      </c>
      <c r="B15" t="s">
        <v>53</v>
      </c>
      <c r="C15" s="5">
        <v>3500000</v>
      </c>
      <c r="D15" s="15">
        <v>1.9485714285714286</v>
      </c>
      <c r="E15" t="s">
        <v>35</v>
      </c>
    </row>
    <row r="16" spans="1:5">
      <c r="A16" t="s">
        <v>75</v>
      </c>
      <c r="B16" t="s">
        <v>59</v>
      </c>
      <c r="C16" s="5">
        <v>7900000</v>
      </c>
      <c r="D16" s="15">
        <v>0.79</v>
      </c>
      <c r="E16" t="s">
        <v>35</v>
      </c>
    </row>
    <row r="17" spans="1:5">
      <c r="A17" t="s">
        <v>69</v>
      </c>
      <c r="B17" t="s">
        <v>56</v>
      </c>
      <c r="C17" s="5">
        <v>8400000</v>
      </c>
      <c r="D17" s="15">
        <v>0.69500000000000006</v>
      </c>
      <c r="E17" t="s">
        <v>35</v>
      </c>
    </row>
    <row r="18" spans="1:5">
      <c r="A18" t="s">
        <v>87</v>
      </c>
      <c r="B18" t="s">
        <v>51</v>
      </c>
      <c r="C18" s="5">
        <v>7100000</v>
      </c>
      <c r="D18" s="15">
        <v>0</v>
      </c>
      <c r="E18" t="s">
        <v>35</v>
      </c>
    </row>
    <row r="19" spans="1:5">
      <c r="A19" t="s">
        <v>147</v>
      </c>
      <c r="B19" t="s">
        <v>53</v>
      </c>
      <c r="C19" s="5">
        <v>3500000</v>
      </c>
      <c r="D19" s="15">
        <v>0</v>
      </c>
      <c r="E19" t="s">
        <v>35</v>
      </c>
    </row>
    <row r="20" spans="1:5">
      <c r="A20" t="s">
        <v>142</v>
      </c>
      <c r="B20" t="s">
        <v>53</v>
      </c>
      <c r="C20" s="5">
        <v>4100000</v>
      </c>
      <c r="D20" s="15">
        <v>-1.9999999999999962E-2</v>
      </c>
      <c r="E20" t="s">
        <v>35</v>
      </c>
    </row>
    <row r="21" spans="1:5">
      <c r="A21" t="s">
        <v>119</v>
      </c>
      <c r="B21" t="s">
        <v>56</v>
      </c>
      <c r="C21" s="5">
        <v>5700000</v>
      </c>
      <c r="D21" s="15">
        <v>-6.4500000000000043E-2</v>
      </c>
      <c r="E21" t="s">
        <v>35</v>
      </c>
    </row>
    <row r="22" spans="1:5">
      <c r="C22" s="5"/>
      <c r="D22" s="15"/>
      <c r="E22" t="s">
        <v>35</v>
      </c>
    </row>
    <row r="23" spans="1:5">
      <c r="C23" s="5"/>
      <c r="D23" s="15"/>
      <c r="E23" t="s">
        <v>35</v>
      </c>
    </row>
    <row r="24" spans="1:5">
      <c r="C24" s="5"/>
      <c r="D24" s="15"/>
      <c r="E24" t="s">
        <v>35</v>
      </c>
    </row>
    <row r="25" spans="1:5">
      <c r="C25" s="5"/>
      <c r="D25" s="15"/>
      <c r="E25" t="s">
        <v>35</v>
      </c>
    </row>
    <row r="26" spans="1:5">
      <c r="C26" s="5"/>
      <c r="D26" s="15"/>
      <c r="E26" t="s">
        <v>35</v>
      </c>
    </row>
    <row r="27" spans="1:5">
      <c r="C27" s="5"/>
      <c r="D27" s="15"/>
      <c r="E27" t="s">
        <v>35</v>
      </c>
    </row>
    <row r="28" spans="1:5">
      <c r="C28" s="5"/>
      <c r="D28" s="15"/>
      <c r="E28" t="s">
        <v>35</v>
      </c>
    </row>
    <row r="29" spans="1:5">
      <c r="C29" s="5"/>
      <c r="D29" s="15"/>
      <c r="E29" t="s">
        <v>35</v>
      </c>
    </row>
    <row r="30" spans="1:5">
      <c r="C30" s="5"/>
      <c r="D30" s="15"/>
      <c r="E30" t="s">
        <v>35</v>
      </c>
    </row>
    <row r="31" spans="1:5">
      <c r="C31" s="5"/>
      <c r="D31" s="15"/>
    </row>
    <row r="32" spans="1:5">
      <c r="C32" s="5"/>
      <c r="D32" s="15"/>
    </row>
    <row r="33" spans="3:4">
      <c r="C33" s="5"/>
      <c r="D33" s="15"/>
    </row>
  </sheetData>
  <sortState ref="A2:E21">
    <sortCondition descending="1" ref="E1"/>
    <sortCondition descending="1" ref="D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E17"/>
  <sheetViews>
    <sheetView tabSelected="1" workbookViewId="0">
      <selection activeCell="B5" sqref="B5"/>
    </sheetView>
  </sheetViews>
  <sheetFormatPr defaultColWidth="11.42578125" defaultRowHeight="15"/>
  <cols>
    <col min="1" max="1" width="21.5703125" customWidth="1"/>
    <col min="2" max="2" width="14.5703125" customWidth="1"/>
    <col min="3" max="3" width="16.7109375" customWidth="1"/>
    <col min="4" max="4" width="10.42578125" customWidth="1"/>
  </cols>
  <sheetData>
    <row r="1" spans="1:5">
      <c r="A1" s="1" t="s">
        <v>0</v>
      </c>
      <c r="B1" s="2" t="s">
        <v>7</v>
      </c>
      <c r="C1" s="4" t="s">
        <v>5</v>
      </c>
      <c r="D1" s="6" t="s">
        <v>6</v>
      </c>
    </row>
    <row r="2" spans="1:5">
      <c r="A2" t="s">
        <v>78</v>
      </c>
      <c r="B2" t="s">
        <v>51</v>
      </c>
      <c r="C2" s="5">
        <v>7700000</v>
      </c>
      <c r="D2" s="15">
        <v>11.237500000000001</v>
      </c>
      <c r="E2" t="s">
        <v>31</v>
      </c>
    </row>
    <row r="3" spans="1:5">
      <c r="A3" t="s">
        <v>63</v>
      </c>
      <c r="B3" t="s">
        <v>56</v>
      </c>
      <c r="C3" s="5">
        <v>9200000</v>
      </c>
      <c r="D3" s="15">
        <v>9.7235714285714288</v>
      </c>
      <c r="E3" t="s">
        <v>32</v>
      </c>
    </row>
    <row r="4" spans="1:5">
      <c r="A4" t="s">
        <v>88</v>
      </c>
      <c r="B4" t="s">
        <v>51</v>
      </c>
      <c r="C4" s="5">
        <v>7100000</v>
      </c>
      <c r="D4" s="15">
        <v>9.2840000000000007</v>
      </c>
      <c r="E4" t="s">
        <v>32</v>
      </c>
    </row>
    <row r="5" spans="1:5">
      <c r="A5" t="s">
        <v>74</v>
      </c>
      <c r="B5" t="s">
        <v>56</v>
      </c>
      <c r="C5" s="5">
        <v>7900000</v>
      </c>
      <c r="D5" s="15">
        <v>8.9084000000000003</v>
      </c>
      <c r="E5" t="s">
        <v>32</v>
      </c>
    </row>
    <row r="6" spans="1:5">
      <c r="A6" t="s">
        <v>138</v>
      </c>
      <c r="B6" t="s">
        <v>56</v>
      </c>
      <c r="C6" s="5">
        <v>4500000</v>
      </c>
      <c r="D6" s="15">
        <v>14.57</v>
      </c>
      <c r="E6" t="s">
        <v>33</v>
      </c>
    </row>
    <row r="7" spans="1:5">
      <c r="A7" t="s">
        <v>65</v>
      </c>
      <c r="B7" t="s">
        <v>51</v>
      </c>
      <c r="C7" s="5">
        <v>9000000</v>
      </c>
      <c r="D7" s="15">
        <v>12.313571428571429</v>
      </c>
      <c r="E7" t="s">
        <v>33</v>
      </c>
    </row>
    <row r="8" spans="1:5">
      <c r="A8" t="s">
        <v>96</v>
      </c>
      <c r="B8" t="s">
        <v>51</v>
      </c>
      <c r="C8" s="5">
        <v>6600000</v>
      </c>
      <c r="D8" s="15">
        <v>11.889583333333333</v>
      </c>
      <c r="E8" t="s">
        <v>33</v>
      </c>
    </row>
    <row r="9" spans="1:5">
      <c r="A9" t="s">
        <v>95</v>
      </c>
      <c r="B9" t="s">
        <v>59</v>
      </c>
      <c r="C9" s="5">
        <v>6600000</v>
      </c>
      <c r="D9" s="15">
        <v>7.2216666666666676</v>
      </c>
      <c r="E9" t="s">
        <v>33</v>
      </c>
    </row>
    <row r="10" spans="1:5">
      <c r="A10" t="s">
        <v>55</v>
      </c>
      <c r="B10" t="s">
        <v>56</v>
      </c>
      <c r="C10" s="5">
        <v>9900000</v>
      </c>
      <c r="D10" s="15">
        <v>16.798625000000001</v>
      </c>
      <c r="E10" t="s">
        <v>34</v>
      </c>
    </row>
    <row r="11" spans="1:5">
      <c r="A11" t="s">
        <v>57</v>
      </c>
      <c r="B11" t="s">
        <v>53</v>
      </c>
      <c r="C11" s="5">
        <v>9800000</v>
      </c>
      <c r="D11" s="15">
        <v>11.227142857142859</v>
      </c>
      <c r="E11" t="s">
        <v>34</v>
      </c>
    </row>
    <row r="12" spans="1:5">
      <c r="A12" t="s">
        <v>141</v>
      </c>
      <c r="B12" t="s">
        <v>59</v>
      </c>
      <c r="C12" s="5">
        <v>4100000</v>
      </c>
      <c r="D12" s="15">
        <v>7.3114285714285723</v>
      </c>
      <c r="E12" t="s">
        <v>34</v>
      </c>
    </row>
    <row r="16" spans="1:5">
      <c r="C16" s="5"/>
      <c r="D16" s="17"/>
    </row>
    <row r="17" spans="3:4">
      <c r="C17" s="5">
        <f>SUM(C2:C12)</f>
        <v>82400000</v>
      </c>
      <c r="D17" s="5">
        <f>SUM(D2:D12)</f>
        <v>120.48548928571431</v>
      </c>
    </row>
  </sheetData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Q100"/>
  <sheetViews>
    <sheetView workbookViewId="0">
      <selection activeCell="K2" sqref="K2:K188"/>
    </sheetView>
  </sheetViews>
  <sheetFormatPr defaultColWidth="11.42578125" defaultRowHeight="15"/>
  <cols>
    <col min="1" max="1" width="21.28515625" bestFit="1" customWidth="1"/>
    <col min="2" max="2" width="2.7109375" bestFit="1" customWidth="1"/>
    <col min="3" max="3" width="17.85546875" bestFit="1" customWidth="1"/>
    <col min="4" max="4" width="6.28515625" style="18" bestFit="1" customWidth="1"/>
    <col min="5" max="6" width="5.5703125" style="18" bestFit="1" customWidth="1"/>
    <col min="7" max="7" width="4.5703125" style="19" bestFit="1" customWidth="1"/>
    <col min="8" max="8" width="5.5703125" style="19" bestFit="1" customWidth="1"/>
    <col min="9" max="9" width="8.140625" style="19" bestFit="1" customWidth="1"/>
    <col min="10" max="10" width="9.7109375" style="19" bestFit="1" customWidth="1"/>
    <col min="11" max="11" width="5.5703125" style="19" bestFit="1" customWidth="1"/>
    <col min="12" max="12" width="8.42578125" style="20" bestFit="1" customWidth="1"/>
    <col min="13" max="13" width="7" style="20" bestFit="1" customWidth="1"/>
    <col min="14" max="14" width="5.7109375" customWidth="1"/>
    <col min="15" max="15" width="18.7109375" bestFit="1" customWidth="1"/>
    <col min="16" max="17" width="2" style="20" bestFit="1" customWidth="1"/>
    <col min="18" max="18" width="8" customWidth="1"/>
    <col min="19" max="19" width="5.85546875" customWidth="1"/>
    <col min="20" max="20" width="5" customWidth="1"/>
  </cols>
  <sheetData>
    <row r="1" spans="1:17">
      <c r="D1" s="18" t="s">
        <v>36</v>
      </c>
      <c r="E1" s="18" t="s">
        <v>31</v>
      </c>
      <c r="F1" s="18" t="s">
        <v>3</v>
      </c>
      <c r="G1" s="19" t="s">
        <v>1</v>
      </c>
      <c r="H1" s="19" t="s">
        <v>4</v>
      </c>
      <c r="I1" s="19" t="s">
        <v>37</v>
      </c>
      <c r="J1" s="19" t="s">
        <v>38</v>
      </c>
      <c r="K1" s="19" t="s">
        <v>39</v>
      </c>
      <c r="L1" s="19" t="s">
        <v>40</v>
      </c>
      <c r="M1" s="19" t="s">
        <v>41</v>
      </c>
      <c r="O1" s="19" t="s">
        <v>42</v>
      </c>
    </row>
    <row r="2" spans="1:17">
      <c r="A2" t="s">
        <v>50</v>
      </c>
      <c r="B2" t="s">
        <v>4</v>
      </c>
      <c r="C2" t="s">
        <v>51</v>
      </c>
      <c r="D2" s="18">
        <f>IF(Sheet1!E2=0,0,((Sheet1!I2/Sheet1!E2)*0.5)+((Sheet1!F2/Sheet1!E2)*0.02)-((Sheet1!J2/Sheet1!E2)*0.5)-((Sheet1!G2/Sheet1!E2)*2)-((Sheet1!H2/Sheet1!E2)*5))</f>
        <v>0.97999999999999965</v>
      </c>
      <c r="E2" s="18">
        <f>IF(Sheet1!E2=0,0,IF(B2="G",((Sheet1!V2/Sheet1!E2)*7)+((Sheet1!T2/Sheet1!E2)*1)+((Sheet1!S2/Sheet1!E2)*1),0))</f>
        <v>0</v>
      </c>
      <c r="F2" s="18">
        <f>IF(Sheet1!E2=0,0,IF(B2="D",((Sheet1!K2/Sheet1!E2)*7)+((Sheet1!L2/Sheet1!E2)*4)+((Sheet1!S2/Sheet1!E2)*0.5)+((Sheet1!R2/Sheet1!E2)*0.25)+((Sheet1!Q2/Sheet1!E2)*0.03)-((Sheet1!P2/Sheet1!E2)*6),0))</f>
        <v>0</v>
      </c>
      <c r="G2" s="19">
        <f>IF(Sheet1!E2=0,0,IF(B2="M",((Sheet1!K2/Sheet1!E2)*7)+((Sheet1!L2/Sheet1!E2)*4)+((Sheet1!O2/Sheet1!E2)*2)+((Sheet1!Q2/Sheet1!E2)*0.05)-((Sheet1!P2/Sheet1!E2)*6),0))</f>
        <v>0</v>
      </c>
      <c r="H2" s="19">
        <f>IF(Sheet1!E2=0,0,IF(B2="F",((Sheet1!K2/Sheet1!E2)*7)+((Sheet1!L2/Sheet1!E2)*4)+((Sheet1!O2/Sheet1!E2)*2)+((Sheet1!Q2/Sheet1!E2)*0.03)-((Sheet1!P2/Sheet1!E2)*6),0))</f>
        <v>11.003333333333334</v>
      </c>
      <c r="I2" s="19">
        <f>IF(AND(L2=0,B2="G"),6,IF(AND(L2=0,B2="D"),4,IF(AND(L2=0,B2="M"),2,IF(AND(L2=1,B2="G"),3,IF(AND(L2=1,B2="D"),2,IF(AND(L2=1,B2="M"),1,0))))))</f>
        <v>0</v>
      </c>
      <c r="J2" s="19">
        <f>IF(AND(B2="F",M2&gt;=3),(H2*2.5)-H2,IF(AND(B2="M",M2&gt;=3),(G2*2.1)-G2,IF(AND(B2="D",M2=3),(F2*1.4)-F2,IF(AND(B2="F",M2=2),(H2*2.1)-H2,IF(AND(B2="M",M2=2),(G2*1.8)-G2,IF(AND(B2="D",M2=2),(F2*1.3)-F2,IF(AND(B2="F",M2=1),(H2*1.75)-H2,IF(AND(B2="M",M2=1),(G2*1.45)-G2,IF(AND(B2="D",M2=1),(F2*1.2)-F2,0)))))))))</f>
        <v>8.2525000000000013</v>
      </c>
      <c r="K2" s="19">
        <f>SUM(D2:J2)</f>
        <v>20.235833333333336</v>
      </c>
      <c r="L2" s="20">
        <f t="shared" ref="L2:L33" si="0">VLOOKUP(C2,Prono,3,FALSE)</f>
        <v>0</v>
      </c>
      <c r="M2" s="20">
        <f t="shared" ref="M2:M33" si="1">VLOOKUP(C2,Prono,2,FALSE)</f>
        <v>1</v>
      </c>
    </row>
    <row r="3" spans="1:17">
      <c r="A3" t="s">
        <v>52</v>
      </c>
      <c r="B3" t="s">
        <v>4</v>
      </c>
      <c r="C3" t="s">
        <v>53</v>
      </c>
      <c r="D3" s="18">
        <f>IF(Sheet1!E3=0,0,((Sheet1!I3/Sheet1!E3)*0.5)+((Sheet1!F3/Sheet1!E3)*0.02)-((Sheet1!J3/Sheet1!E3)*0.5)-((Sheet1!G3/Sheet1!E3)*2)-((Sheet1!H3/Sheet1!E3)*5))</f>
        <v>0.45000000000000007</v>
      </c>
      <c r="E3" s="18">
        <f>IF(Sheet1!E3=0,0,IF(B3="G",((Sheet1!V3/Sheet1!E3)*7)+((Sheet1!T3/Sheet1!E3)*1)+((Sheet1!S3/Sheet1!E3)*1),0))</f>
        <v>0</v>
      </c>
      <c r="F3" s="18">
        <f>IF(Sheet1!E3=0,0,IF(B3="D",((Sheet1!K3/Sheet1!E3)*7)+((Sheet1!L3/Sheet1!E3)*4)+((Sheet1!S3/Sheet1!E3)*0.5)+((Sheet1!R3/Sheet1!E3)*0.25)+((Sheet1!Q3/Sheet1!E3)*0.03)-((Sheet1!P3/Sheet1!E3)*6),0))</f>
        <v>0</v>
      </c>
      <c r="G3" s="19">
        <f>IF(Sheet1!E3=0,0,IF(B3="M",((Sheet1!K3/Sheet1!E3)*7)+((Sheet1!L3/Sheet1!E3)*4)+((Sheet1!O3/Sheet1!E3)*2)+((Sheet1!Q3/Sheet1!E3)*0.05)-((Sheet1!P3/Sheet1!E3)*6),0))</f>
        <v>0</v>
      </c>
      <c r="H3" s="19">
        <f>IF(Sheet1!E3=0,0,IF(B3="F",((Sheet1!K3/Sheet1!E3)*7)+((Sheet1!L3/Sheet1!E3)*4)+((Sheet1!O3/Sheet1!E3)*2)+((Sheet1!Q3/Sheet1!E3)*0.03)-((Sheet1!P3/Sheet1!E3)*6),0))</f>
        <v>4.7850000000000001</v>
      </c>
      <c r="I3" s="19">
        <f t="shared" ref="I3:I66" si="2">IF(AND(L3=0,B3="G"),6,IF(AND(L3=0,B3="D"),4,IF(AND(L3=0,B3="M"),2,IF(AND(L3=1,B3="G"),3,IF(AND(L3=1,B3="D"),2,IF(AND(L3=1,B3="M"),1,0))))))</f>
        <v>0</v>
      </c>
      <c r="J3" s="19">
        <f t="shared" ref="J3:J66" si="3">IF(AND(B3="F",M3&gt;=3),(H3*2.5)-H3,IF(AND(B3="M",M3&gt;=3),(G3*2.1)-G3,IF(AND(B3="D",M3=3),(F3*1.4)-F3,IF(AND(B3="F",M3=2),(H3*2.1)-H3,IF(AND(B3="M",M3=2),(G3*1.8)-G3,IF(AND(B3="D",M3=2),(F3*1.3)-F3,IF(AND(B3="F",M3=1),(H3*1.75)-H3,IF(AND(B3="M",M3=1),(G3*1.45)-G3,IF(AND(B3="D",M3=1),(F3*1.2)-F3,0)))))))))</f>
        <v>0</v>
      </c>
      <c r="K3" s="19">
        <f t="shared" ref="K3:K66" si="4">SUM(D3:J3)</f>
        <v>5.2350000000000003</v>
      </c>
      <c r="L3" s="20">
        <f t="shared" si="0"/>
        <v>2</v>
      </c>
      <c r="M3" s="20">
        <f t="shared" si="1"/>
        <v>0</v>
      </c>
      <c r="O3" s="21" t="s">
        <v>56</v>
      </c>
      <c r="P3" s="22">
        <v>2</v>
      </c>
      <c r="Q3" s="20">
        <f>P4</f>
        <v>0</v>
      </c>
    </row>
    <row r="4" spans="1:17">
      <c r="A4" t="s">
        <v>54</v>
      </c>
      <c r="B4" t="s">
        <v>1</v>
      </c>
      <c r="C4" t="s">
        <v>53</v>
      </c>
      <c r="D4" s="18">
        <f>IF(Sheet1!E4=0,0,((Sheet1!I4/Sheet1!E4)*0.5)+((Sheet1!F4/Sheet1!E4)*0.02)-((Sheet1!J4/Sheet1!E4)*0.5)-((Sheet1!G4/Sheet1!E4)*2)-((Sheet1!H4/Sheet1!E4)*5))</f>
        <v>1.2559999999999998</v>
      </c>
      <c r="E4" s="18">
        <f>IF(Sheet1!E4=0,0,IF(B4="G",((Sheet1!V4/Sheet1!E4)*7)+((Sheet1!T4/Sheet1!E4)*1)+((Sheet1!S4/Sheet1!E4)*1),0))</f>
        <v>0</v>
      </c>
      <c r="F4" s="18">
        <f>IF(Sheet1!E4=0,0,IF(B4="D",((Sheet1!K4/Sheet1!E4)*7)+((Sheet1!L4/Sheet1!E4)*4)+((Sheet1!S4/Sheet1!E4)*0.5)+((Sheet1!R4/Sheet1!E4)*0.25)+((Sheet1!Q4/Sheet1!E4)*0.03)-((Sheet1!P4/Sheet1!E4)*6),0))</f>
        <v>0</v>
      </c>
      <c r="G4" s="19">
        <f>IF(Sheet1!E4=0,0,IF(B4="M",((Sheet1!K4/Sheet1!E4)*7)+((Sheet1!L4/Sheet1!E4)*4)+((Sheet1!O4/Sheet1!E4)*2)+((Sheet1!Q4/Sheet1!E4)*0.05)-((Sheet1!P4/Sheet1!E4)*6),0))</f>
        <v>5.16</v>
      </c>
      <c r="H4" s="19">
        <f>IF(Sheet1!E4=0,0,IF(B4="F",((Sheet1!K4/Sheet1!E4)*7)+((Sheet1!L4/Sheet1!E4)*4)+((Sheet1!O4/Sheet1!E4)*2)+((Sheet1!Q4/Sheet1!E4)*0.03)-((Sheet1!P4/Sheet1!E4)*6),0))</f>
        <v>0</v>
      </c>
      <c r="I4" s="19">
        <f t="shared" si="2"/>
        <v>0</v>
      </c>
      <c r="J4" s="19">
        <f t="shared" si="3"/>
        <v>0</v>
      </c>
      <c r="K4" s="19">
        <f t="shared" si="4"/>
        <v>6.4160000000000004</v>
      </c>
      <c r="L4" s="20">
        <f t="shared" si="0"/>
        <v>2</v>
      </c>
      <c r="M4" s="20">
        <f t="shared" si="1"/>
        <v>0</v>
      </c>
      <c r="O4" s="23" t="s">
        <v>53</v>
      </c>
      <c r="P4" s="24">
        <v>0</v>
      </c>
      <c r="Q4" s="20">
        <f>P3</f>
        <v>2</v>
      </c>
    </row>
    <row r="5" spans="1:17">
      <c r="A5" t="s">
        <v>55</v>
      </c>
      <c r="B5" t="s">
        <v>4</v>
      </c>
      <c r="C5" t="s">
        <v>56</v>
      </c>
      <c r="D5" s="18">
        <f>IF(Sheet1!E5=0,0,((Sheet1!I5/Sheet1!E5)*0.5)+((Sheet1!F5/Sheet1!E5)*0.02)-((Sheet1!J5/Sheet1!E5)*0.5)-((Sheet1!G5/Sheet1!E5)*2)-((Sheet1!H5/Sheet1!E5)*5))</f>
        <v>2.81</v>
      </c>
      <c r="E5" s="18">
        <f>IF(Sheet1!E5=0,0,IF(B5="G",((Sheet1!V5/Sheet1!E5)*7)+((Sheet1!T5/Sheet1!E5)*1)+((Sheet1!S5/Sheet1!E5)*1),0))</f>
        <v>0</v>
      </c>
      <c r="F5" s="18">
        <f>IF(Sheet1!E5=0,0,IF(B5="D",((Sheet1!K5/Sheet1!E5)*7)+((Sheet1!L5/Sheet1!E5)*4)+((Sheet1!S5/Sheet1!E5)*0.5)+((Sheet1!R5/Sheet1!E5)*0.25)+((Sheet1!Q5/Sheet1!E5)*0.03)-((Sheet1!P5/Sheet1!E5)*6),0))</f>
        <v>0</v>
      </c>
      <c r="G5" s="19">
        <f>IF(Sheet1!E5=0,0,IF(B5="M",((Sheet1!K5/Sheet1!E5)*7)+((Sheet1!L5/Sheet1!E5)*4)+((Sheet1!O5/Sheet1!E5)*2)+((Sheet1!Q5/Sheet1!E5)*0.05)-((Sheet1!P5/Sheet1!E5)*6),0))</f>
        <v>0</v>
      </c>
      <c r="H5" s="19">
        <f>IF(Sheet1!E5=0,0,IF(B5="F",((Sheet1!K5/Sheet1!E5)*7)+((Sheet1!L5/Sheet1!E5)*4)+((Sheet1!O5/Sheet1!E5)*2)+((Sheet1!Q5/Sheet1!E5)*0.03)-((Sheet1!P5/Sheet1!E5)*6),0))</f>
        <v>6.6612499999999999</v>
      </c>
      <c r="I5" s="19">
        <f t="shared" si="2"/>
        <v>0</v>
      </c>
      <c r="J5" s="19">
        <f t="shared" si="3"/>
        <v>7.3273750000000009</v>
      </c>
      <c r="K5" s="19">
        <f t="shared" si="4"/>
        <v>16.798625000000001</v>
      </c>
      <c r="L5" s="20">
        <f t="shared" si="0"/>
        <v>0</v>
      </c>
      <c r="M5" s="20">
        <f t="shared" si="1"/>
        <v>2</v>
      </c>
      <c r="O5" t="s">
        <v>51</v>
      </c>
      <c r="P5" s="22">
        <v>1</v>
      </c>
      <c r="Q5" s="20">
        <f t="shared" ref="Q5" si="5">P6</f>
        <v>0</v>
      </c>
    </row>
    <row r="6" spans="1:17">
      <c r="A6" t="s">
        <v>57</v>
      </c>
      <c r="B6" t="s">
        <v>4</v>
      </c>
      <c r="C6" t="s">
        <v>53</v>
      </c>
      <c r="D6" s="18">
        <f>IF(Sheet1!E6=0,0,((Sheet1!I6/Sheet1!E6)*0.5)+((Sheet1!F6/Sheet1!E6)*0.02)-((Sheet1!J6/Sheet1!E6)*0.5)-((Sheet1!G6/Sheet1!E6)*2)-((Sheet1!H6/Sheet1!E6)*5))</f>
        <v>1.4257142857142862</v>
      </c>
      <c r="E6" s="18">
        <f>IF(Sheet1!E6=0,0,IF(B6="G",((Sheet1!V6/Sheet1!E6)*7)+((Sheet1!T6/Sheet1!E6)*1)+((Sheet1!S6/Sheet1!E6)*1),0))</f>
        <v>0</v>
      </c>
      <c r="F6" s="18">
        <f>IF(Sheet1!E6=0,0,IF(B6="D",((Sheet1!K6/Sheet1!E6)*7)+((Sheet1!L6/Sheet1!E6)*4)+((Sheet1!S6/Sheet1!E6)*0.5)+((Sheet1!R6/Sheet1!E6)*0.25)+((Sheet1!Q6/Sheet1!E6)*0.03)-((Sheet1!P6/Sheet1!E6)*6),0))</f>
        <v>0</v>
      </c>
      <c r="G6" s="19">
        <f>IF(Sheet1!E6=0,0,IF(B6="M",((Sheet1!K6/Sheet1!E6)*7)+((Sheet1!L6/Sheet1!E6)*4)+((Sheet1!O6/Sheet1!E6)*2)+((Sheet1!Q6/Sheet1!E6)*0.05)-((Sheet1!P6/Sheet1!E6)*6),0))</f>
        <v>0</v>
      </c>
      <c r="H6" s="19">
        <f>IF(Sheet1!E6=0,0,IF(B6="F",((Sheet1!K6/Sheet1!E6)*7)+((Sheet1!L6/Sheet1!E6)*4)+((Sheet1!O6/Sheet1!E6)*2)+((Sheet1!Q6/Sheet1!E6)*0.03)-((Sheet1!P6/Sheet1!E6)*6),0))</f>
        <v>9.8014285714285716</v>
      </c>
      <c r="I6" s="19">
        <f t="shared" si="2"/>
        <v>0</v>
      </c>
      <c r="J6" s="19">
        <f t="shared" si="3"/>
        <v>0</v>
      </c>
      <c r="K6" s="19">
        <f t="shared" si="4"/>
        <v>11.227142857142859</v>
      </c>
      <c r="L6" s="20">
        <f t="shared" si="0"/>
        <v>2</v>
      </c>
      <c r="M6" s="20">
        <f t="shared" si="1"/>
        <v>0</v>
      </c>
      <c r="O6" t="s">
        <v>59</v>
      </c>
      <c r="P6" s="24">
        <v>0</v>
      </c>
      <c r="Q6" s="20">
        <f t="shared" ref="Q6" si="6">P5</f>
        <v>1</v>
      </c>
    </row>
    <row r="7" spans="1:17">
      <c r="A7" t="s">
        <v>58</v>
      </c>
      <c r="B7" t="s">
        <v>1</v>
      </c>
      <c r="C7" t="s">
        <v>59</v>
      </c>
      <c r="D7" s="18">
        <f>IF(Sheet1!E7=0,0,((Sheet1!I7/Sheet1!E7)*0.5)+((Sheet1!F7/Sheet1!E7)*0.02)-((Sheet1!J7/Sheet1!E7)*0.5)-((Sheet1!G7/Sheet1!E7)*2)-((Sheet1!H7/Sheet1!E7)*5))</f>
        <v>1.7760000000000002</v>
      </c>
      <c r="E7" s="18">
        <f>IF(Sheet1!E7=0,0,IF(B7="G",((Sheet1!V7/Sheet1!E7)*7)+((Sheet1!T7/Sheet1!E7)*1)+((Sheet1!S7/Sheet1!E7)*1),0))</f>
        <v>0</v>
      </c>
      <c r="F7" s="18">
        <f>IF(Sheet1!E7=0,0,IF(B7="D",((Sheet1!K7/Sheet1!E7)*7)+((Sheet1!L7/Sheet1!E7)*4)+((Sheet1!S7/Sheet1!E7)*0.5)+((Sheet1!R7/Sheet1!E7)*0.25)+((Sheet1!Q7/Sheet1!E7)*0.03)-((Sheet1!P7/Sheet1!E7)*6),0))</f>
        <v>0</v>
      </c>
      <c r="G7" s="19">
        <f>IF(Sheet1!E7=0,0,IF(B7="M",((Sheet1!K7/Sheet1!E7)*7)+((Sheet1!L7/Sheet1!E7)*4)+((Sheet1!O7/Sheet1!E7)*2)+((Sheet1!Q7/Sheet1!E7)*0.05)-((Sheet1!P7/Sheet1!E7)*6),0))</f>
        <v>3.7300000000000004</v>
      </c>
      <c r="H7" s="19">
        <f>IF(Sheet1!E7=0,0,IF(B7="F",((Sheet1!K7/Sheet1!E7)*7)+((Sheet1!L7/Sheet1!E7)*4)+((Sheet1!O7/Sheet1!E7)*2)+((Sheet1!Q7/Sheet1!E7)*0.03)-((Sheet1!P7/Sheet1!E7)*6),0))</f>
        <v>0</v>
      </c>
      <c r="I7" s="19">
        <f t="shared" si="2"/>
        <v>1</v>
      </c>
      <c r="J7" s="19">
        <f t="shared" si="3"/>
        <v>0</v>
      </c>
      <c r="K7" s="19">
        <f t="shared" si="4"/>
        <v>6.5060000000000002</v>
      </c>
      <c r="L7" s="20">
        <f t="shared" si="0"/>
        <v>1</v>
      </c>
      <c r="M7" s="20">
        <f t="shared" si="1"/>
        <v>0</v>
      </c>
      <c r="O7" s="21"/>
      <c r="P7" s="22"/>
      <c r="Q7" s="20">
        <f t="shared" ref="Q7" si="7">P8</f>
        <v>0</v>
      </c>
    </row>
    <row r="8" spans="1:17">
      <c r="A8" t="s">
        <v>60</v>
      </c>
      <c r="B8" t="s">
        <v>1</v>
      </c>
      <c r="C8" t="s">
        <v>56</v>
      </c>
      <c r="D8" s="18">
        <f>IF(Sheet1!E8=0,0,((Sheet1!I8/Sheet1!E8)*0.5)+((Sheet1!F8/Sheet1!E8)*0.02)-((Sheet1!J8/Sheet1!E8)*0.5)-((Sheet1!G8/Sheet1!E8)*2)-((Sheet1!H8/Sheet1!E8)*5))</f>
        <v>0.77</v>
      </c>
      <c r="E8" s="18">
        <f>IF(Sheet1!E8=0,0,IF(B8="G",((Sheet1!V8/Sheet1!E8)*7)+((Sheet1!T8/Sheet1!E8)*1)+((Sheet1!S8/Sheet1!E8)*1),0))</f>
        <v>0</v>
      </c>
      <c r="F8" s="18">
        <f>IF(Sheet1!E8=0,0,IF(B8="D",((Sheet1!K8/Sheet1!E8)*7)+((Sheet1!L8/Sheet1!E8)*4)+((Sheet1!S8/Sheet1!E8)*0.5)+((Sheet1!R8/Sheet1!E8)*0.25)+((Sheet1!Q8/Sheet1!E8)*0.03)-((Sheet1!P8/Sheet1!E8)*6),0))</f>
        <v>0</v>
      </c>
      <c r="G8" s="19">
        <f>IF(Sheet1!E8=0,0,IF(B8="M",((Sheet1!K8/Sheet1!E8)*7)+((Sheet1!L8/Sheet1!E8)*4)+((Sheet1!O8/Sheet1!E8)*2)+((Sheet1!Q8/Sheet1!E8)*0.05)-((Sheet1!P8/Sheet1!E8)*6),0))</f>
        <v>0.65</v>
      </c>
      <c r="H8" s="19">
        <f>IF(Sheet1!E8=0,0,IF(B8="F",((Sheet1!K8/Sheet1!E8)*7)+((Sheet1!L8/Sheet1!E8)*4)+((Sheet1!O8/Sheet1!E8)*2)+((Sheet1!Q8/Sheet1!E8)*0.03)-((Sheet1!P8/Sheet1!E8)*6),0))</f>
        <v>0</v>
      </c>
      <c r="I8" s="19">
        <f t="shared" si="2"/>
        <v>2</v>
      </c>
      <c r="J8" s="19">
        <f t="shared" si="3"/>
        <v>0.52000000000000013</v>
      </c>
      <c r="K8" s="19">
        <f t="shared" si="4"/>
        <v>3.94</v>
      </c>
      <c r="L8" s="20">
        <f t="shared" si="0"/>
        <v>0</v>
      </c>
      <c r="M8" s="20">
        <f t="shared" si="1"/>
        <v>2</v>
      </c>
      <c r="O8" s="23"/>
      <c r="P8" s="24"/>
      <c r="Q8" s="20">
        <f t="shared" ref="Q8" si="8">P7</f>
        <v>0</v>
      </c>
    </row>
    <row r="9" spans="1:17">
      <c r="A9" t="s">
        <v>61</v>
      </c>
      <c r="B9" t="s">
        <v>2</v>
      </c>
      <c r="C9" t="s">
        <v>53</v>
      </c>
      <c r="D9" s="18">
        <f>IF(Sheet1!E9=0,0,((Sheet1!I9/Sheet1!E9)*0.5)+((Sheet1!F9/Sheet1!E9)*0.02)-((Sheet1!J9/Sheet1!E9)*0.5)-((Sheet1!G9/Sheet1!E9)*2)-((Sheet1!H9/Sheet1!E9)*5))</f>
        <v>0</v>
      </c>
      <c r="E9" s="18">
        <f>IF(Sheet1!E9=0,0,IF(B9="G",((Sheet1!V9/Sheet1!E9)*7)+((Sheet1!T9/Sheet1!E9)*1)+((Sheet1!S9/Sheet1!E9)*1),0))</f>
        <v>0</v>
      </c>
      <c r="F9" s="18">
        <f>IF(Sheet1!E9=0,0,IF(B9="D",((Sheet1!K9/Sheet1!E9)*7)+((Sheet1!L9/Sheet1!E9)*4)+((Sheet1!S9/Sheet1!E9)*0.5)+((Sheet1!R9/Sheet1!E9)*0.25)+((Sheet1!Q9/Sheet1!E9)*0.03)-((Sheet1!P9/Sheet1!E9)*6),0))</f>
        <v>0</v>
      </c>
      <c r="G9" s="19">
        <f>IF(Sheet1!E9=0,0,IF(B9="M",((Sheet1!K9/Sheet1!E9)*7)+((Sheet1!L9/Sheet1!E9)*4)+((Sheet1!O9/Sheet1!E9)*2)+((Sheet1!Q9/Sheet1!E9)*0.05)-((Sheet1!P9/Sheet1!E9)*6),0))</f>
        <v>0</v>
      </c>
      <c r="H9" s="19">
        <f>IF(Sheet1!E9=0,0,IF(B9="F",((Sheet1!K9/Sheet1!E9)*7)+((Sheet1!L9/Sheet1!E9)*4)+((Sheet1!O9/Sheet1!E9)*2)+((Sheet1!Q9/Sheet1!E9)*0.03)-((Sheet1!P9/Sheet1!E9)*6),0))</f>
        <v>0</v>
      </c>
      <c r="I9" s="19">
        <f t="shared" si="2"/>
        <v>0</v>
      </c>
      <c r="J9" s="19">
        <f t="shared" si="3"/>
        <v>0</v>
      </c>
      <c r="K9" s="19">
        <f t="shared" si="4"/>
        <v>0</v>
      </c>
      <c r="L9" s="20">
        <f t="shared" si="0"/>
        <v>2</v>
      </c>
      <c r="M9" s="20">
        <f t="shared" si="1"/>
        <v>0</v>
      </c>
      <c r="O9" s="21"/>
      <c r="P9" s="22"/>
      <c r="Q9" s="20">
        <f t="shared" ref="Q9" si="9">P10</f>
        <v>0</v>
      </c>
    </row>
    <row r="10" spans="1:17">
      <c r="A10" t="s">
        <v>62</v>
      </c>
      <c r="B10" t="s">
        <v>2</v>
      </c>
      <c r="C10" t="s">
        <v>56</v>
      </c>
      <c r="D10" s="18">
        <f>IF(Sheet1!E10=0,0,((Sheet1!I10/Sheet1!E10)*0.5)+((Sheet1!F10/Sheet1!E10)*0.02)-((Sheet1!J10/Sheet1!E10)*0.5)-((Sheet1!G10/Sheet1!E10)*2)-((Sheet1!H10/Sheet1!E10)*5))</f>
        <v>1.8</v>
      </c>
      <c r="E10" s="18">
        <f>IF(Sheet1!E10=0,0,IF(B10="G",((Sheet1!V10/Sheet1!E10)*7)+((Sheet1!T10/Sheet1!E10)*1)+((Sheet1!S10/Sheet1!E10)*1),0))</f>
        <v>1.75</v>
      </c>
      <c r="F10" s="18">
        <f>IF(Sheet1!E10=0,0,IF(B10="D",((Sheet1!K10/Sheet1!E10)*7)+((Sheet1!L10/Sheet1!E10)*4)+((Sheet1!S10/Sheet1!E10)*0.5)+((Sheet1!R10/Sheet1!E10)*0.25)+((Sheet1!Q10/Sheet1!E10)*0.03)-((Sheet1!P10/Sheet1!E10)*6),0))</f>
        <v>0</v>
      </c>
      <c r="G10" s="19">
        <f>IF(Sheet1!E10=0,0,IF(B10="M",((Sheet1!K10/Sheet1!E10)*7)+((Sheet1!L10/Sheet1!E10)*4)+((Sheet1!O10/Sheet1!E10)*2)+((Sheet1!Q10/Sheet1!E10)*0.05)-((Sheet1!P10/Sheet1!E10)*6),0))</f>
        <v>0</v>
      </c>
      <c r="H10" s="19">
        <f>IF(Sheet1!E10=0,0,IF(B10="F",((Sheet1!K10/Sheet1!E10)*7)+((Sheet1!L10/Sheet1!E10)*4)+((Sheet1!O10/Sheet1!E10)*2)+((Sheet1!Q10/Sheet1!E10)*0.03)-((Sheet1!P10/Sheet1!E10)*6),0))</f>
        <v>0</v>
      </c>
      <c r="I10" s="19">
        <f t="shared" si="2"/>
        <v>6</v>
      </c>
      <c r="J10" s="19">
        <f t="shared" si="3"/>
        <v>0</v>
      </c>
      <c r="K10" s="19">
        <f t="shared" si="4"/>
        <v>9.5500000000000007</v>
      </c>
      <c r="L10" s="20">
        <f t="shared" si="0"/>
        <v>0</v>
      </c>
      <c r="M10" s="20">
        <f t="shared" si="1"/>
        <v>2</v>
      </c>
      <c r="O10" s="23"/>
      <c r="P10" s="24"/>
      <c r="Q10" s="20">
        <f t="shared" ref="Q10" si="10">P9</f>
        <v>0</v>
      </c>
    </row>
    <row r="11" spans="1:17">
      <c r="A11" t="s">
        <v>63</v>
      </c>
      <c r="B11" t="s">
        <v>3</v>
      </c>
      <c r="C11" t="s">
        <v>56</v>
      </c>
      <c r="D11" s="18">
        <f>IF(Sheet1!E11=0,0,((Sheet1!I11/Sheet1!E11)*0.5)+((Sheet1!F11/Sheet1!E11)*0.02)-((Sheet1!J11/Sheet1!E11)*0.5)-((Sheet1!G11/Sheet1!E11)*2)-((Sheet1!H11/Sheet1!E11)*5))</f>
        <v>1.4428571428571428</v>
      </c>
      <c r="E11" s="18">
        <f>IF(Sheet1!E11=0,0,IF(B11="G",((Sheet1!V11/Sheet1!E11)*7)+((Sheet1!T11/Sheet1!E11)*1)+((Sheet1!S11/Sheet1!E11)*1),0))</f>
        <v>0</v>
      </c>
      <c r="F11" s="18">
        <f>IF(Sheet1!E11=0,0,IF(B11="D",((Sheet1!K11/Sheet1!E11)*7)+((Sheet1!L11/Sheet1!E11)*4)+((Sheet1!S11/Sheet1!E11)*0.5)+((Sheet1!R11/Sheet1!E11)*0.25)+((Sheet1!Q11/Sheet1!E11)*0.03)-((Sheet1!P11/Sheet1!E11)*6),0))</f>
        <v>3.2928571428571427</v>
      </c>
      <c r="G11" s="19">
        <f>IF(Sheet1!E11=0,0,IF(B11="M",((Sheet1!K11/Sheet1!E11)*7)+((Sheet1!L11/Sheet1!E11)*4)+((Sheet1!O11/Sheet1!E11)*2)+((Sheet1!Q11/Sheet1!E11)*0.05)-((Sheet1!P11/Sheet1!E11)*6),0))</f>
        <v>0</v>
      </c>
      <c r="H11" s="19">
        <f>IF(Sheet1!E11=0,0,IF(B11="F",((Sheet1!K11/Sheet1!E11)*7)+((Sheet1!L11/Sheet1!E11)*4)+((Sheet1!O11/Sheet1!E11)*2)+((Sheet1!Q11/Sheet1!E11)*0.03)-((Sheet1!P11/Sheet1!E11)*6),0))</f>
        <v>0</v>
      </c>
      <c r="I11" s="19">
        <f t="shared" si="2"/>
        <v>4</v>
      </c>
      <c r="J11" s="19">
        <f t="shared" si="3"/>
        <v>0.98785714285714299</v>
      </c>
      <c r="K11" s="19">
        <f t="shared" si="4"/>
        <v>9.7235714285714288</v>
      </c>
      <c r="L11" s="20">
        <f t="shared" si="0"/>
        <v>0</v>
      </c>
      <c r="M11" s="20">
        <f t="shared" si="1"/>
        <v>2</v>
      </c>
      <c r="O11" s="21"/>
      <c r="P11" s="22"/>
      <c r="Q11" s="20">
        <f t="shared" ref="Q11" si="11">P12</f>
        <v>0</v>
      </c>
    </row>
    <row r="12" spans="1:17">
      <c r="A12" t="s">
        <v>64</v>
      </c>
      <c r="B12" t="s">
        <v>4</v>
      </c>
      <c r="C12" t="s">
        <v>56</v>
      </c>
      <c r="D12" s="18">
        <f>IF(Sheet1!E12=0,0,((Sheet1!I12/Sheet1!E12)*0.5)+((Sheet1!F12/Sheet1!E12)*0.02)-((Sheet1!J12/Sheet1!E12)*0.5)-((Sheet1!G12/Sheet1!E12)*2)-((Sheet1!H12/Sheet1!E12)*5))</f>
        <v>3.1914285714285717</v>
      </c>
      <c r="E12" s="18">
        <f>IF(Sheet1!E12=0,0,IF(B12="G",((Sheet1!V12/Sheet1!E12)*7)+((Sheet1!T12/Sheet1!E12)*1)+((Sheet1!S12/Sheet1!E12)*1),0))</f>
        <v>0</v>
      </c>
      <c r="F12" s="18">
        <f>IF(Sheet1!E12=0,0,IF(B12="D",((Sheet1!K12/Sheet1!E12)*7)+((Sheet1!L12/Sheet1!E12)*4)+((Sheet1!S12/Sheet1!E12)*0.5)+((Sheet1!R12/Sheet1!E12)*0.25)+((Sheet1!Q12/Sheet1!E12)*0.03)-((Sheet1!P12/Sheet1!E12)*6),0))</f>
        <v>0</v>
      </c>
      <c r="G12" s="19">
        <f>IF(Sheet1!E12=0,0,IF(B12="M",((Sheet1!K12/Sheet1!E12)*7)+((Sheet1!L12/Sheet1!E12)*4)+((Sheet1!O12/Sheet1!E12)*2)+((Sheet1!Q12/Sheet1!E12)*0.05)-((Sheet1!P12/Sheet1!E12)*6),0))</f>
        <v>0</v>
      </c>
      <c r="H12" s="19">
        <f>IF(Sheet1!E12=0,0,IF(B12="F",((Sheet1!K12/Sheet1!E12)*7)+((Sheet1!L12/Sheet1!E12)*4)+((Sheet1!O12/Sheet1!E12)*2)+((Sheet1!Q12/Sheet1!E12)*0.03)-((Sheet1!P12/Sheet1!E12)*6),0))</f>
        <v>4.9085714285714284</v>
      </c>
      <c r="I12" s="19">
        <f t="shared" si="2"/>
        <v>0</v>
      </c>
      <c r="J12" s="19">
        <f t="shared" si="3"/>
        <v>5.3994285714285715</v>
      </c>
      <c r="K12" s="19">
        <f t="shared" si="4"/>
        <v>13.49942857142857</v>
      </c>
      <c r="L12" s="20">
        <f t="shared" si="0"/>
        <v>0</v>
      </c>
      <c r="M12" s="20">
        <f t="shared" si="1"/>
        <v>2</v>
      </c>
      <c r="O12" s="23"/>
      <c r="P12" s="24"/>
      <c r="Q12" s="20">
        <f t="shared" ref="Q12" si="12">P11</f>
        <v>0</v>
      </c>
    </row>
    <row r="13" spans="1:17">
      <c r="A13" t="s">
        <v>65</v>
      </c>
      <c r="B13" t="s">
        <v>1</v>
      </c>
      <c r="C13" t="s">
        <v>51</v>
      </c>
      <c r="D13" s="18">
        <f>IF(Sheet1!E13=0,0,((Sheet1!I13/Sheet1!E13)*0.5)+((Sheet1!F13/Sheet1!E13)*0.02)-((Sheet1!J13/Sheet1!E13)*0.5)-((Sheet1!G13/Sheet1!E13)*2)-((Sheet1!H13/Sheet1!E13)*5))</f>
        <v>1.5514285714285716</v>
      </c>
      <c r="E13" s="18">
        <f>IF(Sheet1!E13=0,0,IF(B13="G",((Sheet1!V13/Sheet1!E13)*7)+((Sheet1!T13/Sheet1!E13)*1)+((Sheet1!S13/Sheet1!E13)*1),0))</f>
        <v>0</v>
      </c>
      <c r="F13" s="18">
        <f>IF(Sheet1!E13=0,0,IF(B13="D",((Sheet1!K13/Sheet1!E13)*7)+((Sheet1!L13/Sheet1!E13)*4)+((Sheet1!S13/Sheet1!E13)*0.5)+((Sheet1!R13/Sheet1!E13)*0.25)+((Sheet1!Q13/Sheet1!E13)*0.03)-((Sheet1!P13/Sheet1!E13)*6),0))</f>
        <v>0</v>
      </c>
      <c r="G13" s="19">
        <f>IF(Sheet1!E13=0,0,IF(B13="M",((Sheet1!K13/Sheet1!E13)*7)+((Sheet1!L13/Sheet1!E13)*4)+((Sheet1!O13/Sheet1!E13)*2)+((Sheet1!Q13/Sheet1!E13)*0.05)-((Sheet1!P13/Sheet1!E13)*6),0))</f>
        <v>6.0428571428571427</v>
      </c>
      <c r="H13" s="19">
        <f>IF(Sheet1!E13=0,0,IF(B13="F",((Sheet1!K13/Sheet1!E13)*7)+((Sheet1!L13/Sheet1!E13)*4)+((Sheet1!O13/Sheet1!E13)*2)+((Sheet1!Q13/Sheet1!E13)*0.03)-((Sheet1!P13/Sheet1!E13)*6),0))</f>
        <v>0</v>
      </c>
      <c r="I13" s="19">
        <f t="shared" si="2"/>
        <v>2</v>
      </c>
      <c r="J13" s="19">
        <f t="shared" si="3"/>
        <v>2.7192857142857143</v>
      </c>
      <c r="K13" s="19">
        <f t="shared" si="4"/>
        <v>12.313571428571429</v>
      </c>
      <c r="L13" s="20">
        <f t="shared" si="0"/>
        <v>0</v>
      </c>
      <c r="M13" s="20">
        <f t="shared" si="1"/>
        <v>1</v>
      </c>
      <c r="O13" s="21"/>
      <c r="P13" s="22"/>
      <c r="Q13" s="20">
        <f t="shared" ref="Q13" si="13">P14</f>
        <v>0</v>
      </c>
    </row>
    <row r="14" spans="1:17">
      <c r="A14" t="s">
        <v>66</v>
      </c>
      <c r="B14" t="s">
        <v>2</v>
      </c>
      <c r="C14" t="s">
        <v>53</v>
      </c>
      <c r="D14" s="18">
        <f>IF(Sheet1!E14=0,0,((Sheet1!I14/Sheet1!E14)*0.5)+((Sheet1!F14/Sheet1!E14)*0.02)-((Sheet1!J14/Sheet1!E14)*0.5)-((Sheet1!G14/Sheet1!E14)*2)-((Sheet1!H14/Sheet1!E14)*5))</f>
        <v>1.55</v>
      </c>
      <c r="E14" s="18">
        <f>IF(Sheet1!E14=0,0,IF(B14="G",((Sheet1!V14/Sheet1!E14)*7)+((Sheet1!T14/Sheet1!E14)*1)+((Sheet1!S14/Sheet1!E14)*1),0))</f>
        <v>2.625</v>
      </c>
      <c r="F14" s="18">
        <f>IF(Sheet1!E14=0,0,IF(B14="D",((Sheet1!K14/Sheet1!E14)*7)+((Sheet1!L14/Sheet1!E14)*4)+((Sheet1!S14/Sheet1!E14)*0.5)+((Sheet1!R14/Sheet1!E14)*0.25)+((Sheet1!Q14/Sheet1!E14)*0.03)-((Sheet1!P14/Sheet1!E14)*6),0))</f>
        <v>0</v>
      </c>
      <c r="G14" s="19">
        <f>IF(Sheet1!E14=0,0,IF(B14="M",((Sheet1!K14/Sheet1!E14)*7)+((Sheet1!L14/Sheet1!E14)*4)+((Sheet1!O14/Sheet1!E14)*2)+((Sheet1!Q14/Sheet1!E14)*0.05)-((Sheet1!P14/Sheet1!E14)*6),0))</f>
        <v>0</v>
      </c>
      <c r="H14" s="19">
        <f>IF(Sheet1!E14=0,0,IF(B14="F",((Sheet1!K14/Sheet1!E14)*7)+((Sheet1!L14/Sheet1!E14)*4)+((Sheet1!O14/Sheet1!E14)*2)+((Sheet1!Q14/Sheet1!E14)*0.03)-((Sheet1!P14/Sheet1!E14)*6),0))</f>
        <v>0</v>
      </c>
      <c r="I14" s="19">
        <f t="shared" si="2"/>
        <v>0</v>
      </c>
      <c r="J14" s="19">
        <f t="shared" si="3"/>
        <v>0</v>
      </c>
      <c r="K14" s="19">
        <f t="shared" si="4"/>
        <v>4.1749999999999998</v>
      </c>
      <c r="L14" s="20">
        <f t="shared" si="0"/>
        <v>2</v>
      </c>
      <c r="M14" s="20">
        <f t="shared" si="1"/>
        <v>0</v>
      </c>
      <c r="O14" s="23"/>
      <c r="P14" s="24"/>
      <c r="Q14" s="20">
        <f t="shared" ref="Q14" si="14">P13</f>
        <v>0</v>
      </c>
    </row>
    <row r="15" spans="1:17">
      <c r="A15" t="s">
        <v>67</v>
      </c>
      <c r="B15" t="s">
        <v>3</v>
      </c>
      <c r="C15" t="s">
        <v>59</v>
      </c>
      <c r="D15" s="18">
        <f>IF(Sheet1!E15=0,0,((Sheet1!I15/Sheet1!E15)*0.5)+((Sheet1!F15/Sheet1!E15)*0.02)-((Sheet1!J15/Sheet1!E15)*0.5)-((Sheet1!G15/Sheet1!E15)*2)-((Sheet1!H15/Sheet1!E15)*5))</f>
        <v>1.3</v>
      </c>
      <c r="E15" s="18">
        <f>IF(Sheet1!E15=0,0,IF(B15="G",((Sheet1!V15/Sheet1!E15)*7)+((Sheet1!T15/Sheet1!E15)*1)+((Sheet1!S15/Sheet1!E15)*1),0))</f>
        <v>0</v>
      </c>
      <c r="F15" s="18">
        <f>IF(Sheet1!E15=0,0,IF(B15="D",((Sheet1!K15/Sheet1!E15)*7)+((Sheet1!L15/Sheet1!E15)*4)+((Sheet1!S15/Sheet1!E15)*0.5)+((Sheet1!R15/Sheet1!E15)*0.25)+((Sheet1!Q15/Sheet1!E15)*0.03)-((Sheet1!P15/Sheet1!E15)*6),0))</f>
        <v>0.47499999999999987</v>
      </c>
      <c r="G15" s="19">
        <f>IF(Sheet1!E15=0,0,IF(B15="M",((Sheet1!K15/Sheet1!E15)*7)+((Sheet1!L15/Sheet1!E15)*4)+((Sheet1!O15/Sheet1!E15)*2)+((Sheet1!Q15/Sheet1!E15)*0.05)-((Sheet1!P15/Sheet1!E15)*6),0))</f>
        <v>0</v>
      </c>
      <c r="H15" s="19">
        <f>IF(Sheet1!E15=0,0,IF(B15="F",((Sheet1!K15/Sheet1!E15)*7)+((Sheet1!L15/Sheet1!E15)*4)+((Sheet1!O15/Sheet1!E15)*2)+((Sheet1!Q15/Sheet1!E15)*0.03)-((Sheet1!P15/Sheet1!E15)*6),0))</f>
        <v>0</v>
      </c>
      <c r="I15" s="19">
        <f t="shared" si="2"/>
        <v>2</v>
      </c>
      <c r="J15" s="19">
        <f t="shared" si="3"/>
        <v>0</v>
      </c>
      <c r="K15" s="19">
        <f t="shared" si="4"/>
        <v>3.7749999999999999</v>
      </c>
      <c r="L15" s="20">
        <f t="shared" si="0"/>
        <v>1</v>
      </c>
      <c r="M15" s="20">
        <f t="shared" si="1"/>
        <v>0</v>
      </c>
      <c r="O15" s="21"/>
      <c r="P15" s="22"/>
      <c r="Q15" s="20">
        <f t="shared" ref="Q15" si="15">P16</f>
        <v>0</v>
      </c>
    </row>
    <row r="16" spans="1:17">
      <c r="A16" t="s">
        <v>68</v>
      </c>
      <c r="B16" t="s">
        <v>3</v>
      </c>
      <c r="C16" t="s">
        <v>51</v>
      </c>
      <c r="D16" s="18">
        <f>IF(Sheet1!E16=0,0,((Sheet1!I16/Sheet1!E16)*0.5)+((Sheet1!F16/Sheet1!E16)*0.02)-((Sheet1!J16/Sheet1!E16)*0.5)-((Sheet1!G16/Sheet1!E16)*2)-((Sheet1!H16/Sheet1!E16)*5))</f>
        <v>0.44000000000000017</v>
      </c>
      <c r="E16" s="18">
        <f>IF(Sheet1!E16=0,0,IF(B16="G",((Sheet1!V16/Sheet1!E16)*7)+((Sheet1!T16/Sheet1!E16)*1)+((Sheet1!S16/Sheet1!E16)*1),0))</f>
        <v>0</v>
      </c>
      <c r="F16" s="18">
        <f>IF(Sheet1!E16=0,0,IF(B16="D",((Sheet1!K16/Sheet1!E16)*7)+((Sheet1!L16/Sheet1!E16)*4)+((Sheet1!S16/Sheet1!E16)*0.5)+((Sheet1!R16/Sheet1!E16)*0.25)+((Sheet1!Q16/Sheet1!E16)*0.03)-((Sheet1!P16/Sheet1!E16)*6),0))</f>
        <v>3.2771428571428571</v>
      </c>
      <c r="G16" s="19">
        <f>IF(Sheet1!E16=0,0,IF(B16="M",((Sheet1!K16/Sheet1!E16)*7)+((Sheet1!L16/Sheet1!E16)*4)+((Sheet1!O16/Sheet1!E16)*2)+((Sheet1!Q16/Sheet1!E16)*0.05)-((Sheet1!P16/Sheet1!E16)*6),0))</f>
        <v>0</v>
      </c>
      <c r="H16" s="19">
        <f>IF(Sheet1!E16=0,0,IF(B16="F",((Sheet1!K16/Sheet1!E16)*7)+((Sheet1!L16/Sheet1!E16)*4)+((Sheet1!O16/Sheet1!E16)*2)+((Sheet1!Q16/Sheet1!E16)*0.03)-((Sheet1!P16/Sheet1!E16)*6),0))</f>
        <v>0</v>
      </c>
      <c r="I16" s="19">
        <f t="shared" si="2"/>
        <v>4</v>
      </c>
      <c r="J16" s="19">
        <f t="shared" si="3"/>
        <v>0.65542857142857125</v>
      </c>
      <c r="K16" s="19">
        <f t="shared" si="4"/>
        <v>8.3725714285714279</v>
      </c>
      <c r="L16" s="20">
        <f t="shared" si="0"/>
        <v>0</v>
      </c>
      <c r="M16" s="20">
        <f t="shared" si="1"/>
        <v>1</v>
      </c>
      <c r="O16" s="23"/>
      <c r="P16" s="24"/>
      <c r="Q16" s="20">
        <f t="shared" ref="Q16" si="16">P15</f>
        <v>0</v>
      </c>
    </row>
    <row r="17" spans="1:17">
      <c r="A17" t="s">
        <v>69</v>
      </c>
      <c r="B17" t="s">
        <v>4</v>
      </c>
      <c r="C17" t="s">
        <v>56</v>
      </c>
      <c r="D17" s="18">
        <f>IF(Sheet1!E17=0,0,((Sheet1!I17/Sheet1!E17)*0.5)+((Sheet1!F17/Sheet1!E17)*0.02)-((Sheet1!J17/Sheet1!E17)*0.5)-((Sheet1!G17/Sheet1!E17)*2)-((Sheet1!H17/Sheet1!E17)*5))</f>
        <v>0.38</v>
      </c>
      <c r="E17" s="18">
        <f>IF(Sheet1!E17=0,0,IF(B17="G",((Sheet1!V17/Sheet1!E17)*7)+((Sheet1!T17/Sheet1!E17)*1)+((Sheet1!S17/Sheet1!E17)*1),0))</f>
        <v>0</v>
      </c>
      <c r="F17" s="18">
        <f>IF(Sheet1!E17=0,0,IF(B17="D",((Sheet1!K17/Sheet1!E17)*7)+((Sheet1!L17/Sheet1!E17)*4)+((Sheet1!S17/Sheet1!E17)*0.5)+((Sheet1!R17/Sheet1!E17)*0.25)+((Sheet1!Q17/Sheet1!E17)*0.03)-((Sheet1!P17/Sheet1!E17)*6),0))</f>
        <v>0</v>
      </c>
      <c r="G17" s="19">
        <f>IF(Sheet1!E17=0,0,IF(B17="M",((Sheet1!K17/Sheet1!E17)*7)+((Sheet1!L17/Sheet1!E17)*4)+((Sheet1!O17/Sheet1!E17)*2)+((Sheet1!Q17/Sheet1!E17)*0.05)-((Sheet1!P17/Sheet1!E17)*6),0))</f>
        <v>0</v>
      </c>
      <c r="H17" s="19">
        <f>IF(Sheet1!E17=0,0,IF(B17="F",((Sheet1!K17/Sheet1!E17)*7)+((Sheet1!L17/Sheet1!E17)*4)+((Sheet1!O17/Sheet1!E17)*2)+((Sheet1!Q17/Sheet1!E17)*0.03)-((Sheet1!P17/Sheet1!E17)*6),0))</f>
        <v>0.15</v>
      </c>
      <c r="I17" s="19">
        <f t="shared" si="2"/>
        <v>0</v>
      </c>
      <c r="J17" s="19">
        <f t="shared" si="3"/>
        <v>0.16500000000000001</v>
      </c>
      <c r="K17" s="19">
        <f t="shared" si="4"/>
        <v>0.69500000000000006</v>
      </c>
      <c r="L17" s="20">
        <f t="shared" si="0"/>
        <v>0</v>
      </c>
      <c r="M17" s="20">
        <f t="shared" si="1"/>
        <v>2</v>
      </c>
      <c r="O17" s="21"/>
      <c r="P17" s="22"/>
      <c r="Q17" s="20">
        <f t="shared" ref="Q17" si="17">P18</f>
        <v>0</v>
      </c>
    </row>
    <row r="18" spans="1:17">
      <c r="A18" t="s">
        <v>70</v>
      </c>
      <c r="B18" t="s">
        <v>1</v>
      </c>
      <c r="C18" t="s">
        <v>51</v>
      </c>
      <c r="D18" s="18">
        <f>IF(Sheet1!E18=0,0,((Sheet1!I18/Sheet1!E18)*0.5)+((Sheet1!F18/Sheet1!E18)*0.02)-((Sheet1!J18/Sheet1!E18)*0.5)-((Sheet1!G18/Sheet1!E18)*2)-((Sheet1!H18/Sheet1!E18)*5))</f>
        <v>1.8114285714285712</v>
      </c>
      <c r="E18" s="18">
        <f>IF(Sheet1!E18=0,0,IF(B18="G",((Sheet1!V18/Sheet1!E18)*7)+((Sheet1!T18/Sheet1!E18)*1)+((Sheet1!S18/Sheet1!E18)*1),0))</f>
        <v>0</v>
      </c>
      <c r="F18" s="18">
        <f>IF(Sheet1!E18=0,0,IF(B18="D",((Sheet1!K18/Sheet1!E18)*7)+((Sheet1!L18/Sheet1!E18)*4)+((Sheet1!S18/Sheet1!E18)*0.5)+((Sheet1!R18/Sheet1!E18)*0.25)+((Sheet1!Q18/Sheet1!E18)*0.03)-((Sheet1!P18/Sheet1!E18)*6),0))</f>
        <v>0</v>
      </c>
      <c r="G18" s="19">
        <f>IF(Sheet1!E18=0,0,IF(B18="M",((Sheet1!K18/Sheet1!E18)*7)+((Sheet1!L18/Sheet1!E18)*4)+((Sheet1!O18/Sheet1!E18)*2)+((Sheet1!Q18/Sheet1!E18)*0.05)-((Sheet1!P18/Sheet1!E18)*6),0))</f>
        <v>2.657142857142857</v>
      </c>
      <c r="H18" s="19">
        <f>IF(Sheet1!E18=0,0,IF(B18="F",((Sheet1!K18/Sheet1!E18)*7)+((Sheet1!L18/Sheet1!E18)*4)+((Sheet1!O18/Sheet1!E18)*2)+((Sheet1!Q18/Sheet1!E18)*0.03)-((Sheet1!P18/Sheet1!E18)*6),0))</f>
        <v>0</v>
      </c>
      <c r="I18" s="19">
        <f t="shared" si="2"/>
        <v>2</v>
      </c>
      <c r="J18" s="19">
        <f t="shared" si="3"/>
        <v>1.1957142857142857</v>
      </c>
      <c r="K18" s="19">
        <f t="shared" si="4"/>
        <v>7.6642857142857137</v>
      </c>
      <c r="L18" s="20">
        <f t="shared" si="0"/>
        <v>0</v>
      </c>
      <c r="M18" s="20">
        <f t="shared" si="1"/>
        <v>1</v>
      </c>
      <c r="O18" s="23"/>
      <c r="P18" s="24"/>
      <c r="Q18" s="20">
        <f t="shared" ref="Q18" si="18">P17</f>
        <v>0</v>
      </c>
    </row>
    <row r="19" spans="1:17">
      <c r="A19" t="s">
        <v>71</v>
      </c>
      <c r="B19" t="s">
        <v>3</v>
      </c>
      <c r="C19" t="s">
        <v>56</v>
      </c>
      <c r="D19" s="18">
        <f>IF(Sheet1!E19=0,0,((Sheet1!I19/Sheet1!E19)*0.5)+((Sheet1!F19/Sheet1!E19)*0.02)-((Sheet1!J19/Sheet1!E19)*0.5)-((Sheet1!G19/Sheet1!E19)*2)-((Sheet1!H19/Sheet1!E19)*5))</f>
        <v>1.8624999999999998</v>
      </c>
      <c r="E19" s="18">
        <f>IF(Sheet1!E19=0,0,IF(B19="G",((Sheet1!V19/Sheet1!E19)*7)+((Sheet1!T19/Sheet1!E19)*1)+((Sheet1!S19/Sheet1!E19)*1),0))</f>
        <v>0</v>
      </c>
      <c r="F19" s="18">
        <f>IF(Sheet1!E19=0,0,IF(B19="D",((Sheet1!K19/Sheet1!E19)*7)+((Sheet1!L19/Sheet1!E19)*4)+((Sheet1!S19/Sheet1!E19)*0.5)+((Sheet1!R19/Sheet1!E19)*0.25)+((Sheet1!Q19/Sheet1!E19)*0.03)-((Sheet1!P19/Sheet1!E19)*6),0))</f>
        <v>2.1850000000000001</v>
      </c>
      <c r="G19" s="19">
        <f>IF(Sheet1!E19=0,0,IF(B19="M",((Sheet1!K19/Sheet1!E19)*7)+((Sheet1!L19/Sheet1!E19)*4)+((Sheet1!O19/Sheet1!E19)*2)+((Sheet1!Q19/Sheet1!E19)*0.05)-((Sheet1!P19/Sheet1!E19)*6),0))</f>
        <v>0</v>
      </c>
      <c r="H19" s="19">
        <f>IF(Sheet1!E19=0,0,IF(B19="F",((Sheet1!K19/Sheet1!E19)*7)+((Sheet1!L19/Sheet1!E19)*4)+((Sheet1!O19/Sheet1!E19)*2)+((Sheet1!Q19/Sheet1!E19)*0.03)-((Sheet1!P19/Sheet1!E19)*6),0))</f>
        <v>0</v>
      </c>
      <c r="I19" s="19">
        <f t="shared" si="2"/>
        <v>4</v>
      </c>
      <c r="J19" s="19">
        <f t="shared" si="3"/>
        <v>0.65549999999999997</v>
      </c>
      <c r="K19" s="19">
        <f t="shared" si="4"/>
        <v>8.7029999999999994</v>
      </c>
      <c r="L19" s="20">
        <f t="shared" si="0"/>
        <v>0</v>
      </c>
      <c r="M19" s="20">
        <f t="shared" si="1"/>
        <v>2</v>
      </c>
      <c r="O19" s="21"/>
      <c r="P19" s="22"/>
      <c r="Q19" s="20">
        <f t="shared" ref="Q19" si="19">P20</f>
        <v>0</v>
      </c>
    </row>
    <row r="20" spans="1:17">
      <c r="A20" t="s">
        <v>72</v>
      </c>
      <c r="B20" t="s">
        <v>3</v>
      </c>
      <c r="C20" t="s">
        <v>59</v>
      </c>
      <c r="D20" s="18">
        <f>IF(Sheet1!E20=0,0,((Sheet1!I20/Sheet1!E20)*0.5)+((Sheet1!F20/Sheet1!E20)*0.02)-((Sheet1!J20/Sheet1!E20)*0.5)-((Sheet1!G20/Sheet1!E20)*2)-((Sheet1!H20/Sheet1!E20)*5))</f>
        <v>0</v>
      </c>
      <c r="E20" s="18">
        <f>IF(Sheet1!E20=0,0,IF(B20="G",((Sheet1!V20/Sheet1!E20)*7)+((Sheet1!T20/Sheet1!E20)*1)+((Sheet1!S20/Sheet1!E20)*1),0))</f>
        <v>0</v>
      </c>
      <c r="F20" s="18">
        <f>IF(Sheet1!E20=0,0,IF(B20="D",((Sheet1!K20/Sheet1!E20)*7)+((Sheet1!L20/Sheet1!E20)*4)+((Sheet1!S20/Sheet1!E20)*0.5)+((Sheet1!R20/Sheet1!E20)*0.25)+((Sheet1!Q20/Sheet1!E20)*0.03)-((Sheet1!P20/Sheet1!E20)*6),0))</f>
        <v>0</v>
      </c>
      <c r="G20" s="19">
        <f>IF(Sheet1!E20=0,0,IF(B20="M",((Sheet1!K20/Sheet1!E20)*7)+((Sheet1!L20/Sheet1!E20)*4)+((Sheet1!O20/Sheet1!E20)*2)+((Sheet1!Q20/Sheet1!E20)*0.05)-((Sheet1!P20/Sheet1!E20)*6),0))</f>
        <v>0</v>
      </c>
      <c r="H20" s="19">
        <f>IF(Sheet1!E20=0,0,IF(B20="F",((Sheet1!K20/Sheet1!E20)*7)+((Sheet1!L20/Sheet1!E20)*4)+((Sheet1!O20/Sheet1!E20)*2)+((Sheet1!Q20/Sheet1!E20)*0.03)-((Sheet1!P20/Sheet1!E20)*6),0))</f>
        <v>0</v>
      </c>
      <c r="I20" s="19">
        <f t="shared" si="2"/>
        <v>2</v>
      </c>
      <c r="J20" s="19">
        <f t="shared" si="3"/>
        <v>0</v>
      </c>
      <c r="K20" s="19">
        <f t="shared" si="4"/>
        <v>2</v>
      </c>
      <c r="L20" s="20">
        <f t="shared" si="0"/>
        <v>1</v>
      </c>
      <c r="M20" s="20">
        <f t="shared" si="1"/>
        <v>0</v>
      </c>
      <c r="O20" s="23"/>
      <c r="P20" s="24"/>
      <c r="Q20" s="20">
        <f t="shared" ref="Q20" si="20">P19</f>
        <v>0</v>
      </c>
    </row>
    <row r="21" spans="1:17">
      <c r="A21" t="s">
        <v>73</v>
      </c>
      <c r="B21" t="s">
        <v>3</v>
      </c>
      <c r="C21" t="s">
        <v>51</v>
      </c>
      <c r="D21" s="18">
        <f>IF(Sheet1!E21=0,0,((Sheet1!I21/Sheet1!E21)*0.5)+((Sheet1!F21/Sheet1!E21)*0.02)-((Sheet1!J21/Sheet1!E21)*0.5)-((Sheet1!G21/Sheet1!E21)*2)-((Sheet1!H21/Sheet1!E21)*5))</f>
        <v>1.1000000000000001</v>
      </c>
      <c r="E21" s="18">
        <f>IF(Sheet1!E21=0,0,IF(B21="G",((Sheet1!V21/Sheet1!E21)*7)+((Sheet1!T21/Sheet1!E21)*1)+((Sheet1!S21/Sheet1!E21)*1),0))</f>
        <v>0</v>
      </c>
      <c r="F21" s="18">
        <f>IF(Sheet1!E21=0,0,IF(B21="D",((Sheet1!K21/Sheet1!E21)*7)+((Sheet1!L21/Sheet1!E21)*4)+((Sheet1!S21/Sheet1!E21)*0.5)+((Sheet1!R21/Sheet1!E21)*0.25)+((Sheet1!Q21/Sheet1!E21)*0.03)-((Sheet1!P21/Sheet1!E21)*6),0))</f>
        <v>2.415</v>
      </c>
      <c r="G21" s="19">
        <f>IF(Sheet1!E21=0,0,IF(B21="M",((Sheet1!K21/Sheet1!E21)*7)+((Sheet1!L21/Sheet1!E21)*4)+((Sheet1!O21/Sheet1!E21)*2)+((Sheet1!Q21/Sheet1!E21)*0.05)-((Sheet1!P21/Sheet1!E21)*6),0))</f>
        <v>0</v>
      </c>
      <c r="H21" s="19">
        <f>IF(Sheet1!E21=0,0,IF(B21="F",((Sheet1!K21/Sheet1!E21)*7)+((Sheet1!L21/Sheet1!E21)*4)+((Sheet1!O21/Sheet1!E21)*2)+((Sheet1!Q21/Sheet1!E21)*0.03)-((Sheet1!P21/Sheet1!E21)*6),0))</f>
        <v>0</v>
      </c>
      <c r="I21" s="19">
        <f t="shared" si="2"/>
        <v>4</v>
      </c>
      <c r="J21" s="19">
        <f t="shared" si="3"/>
        <v>0.4830000000000001</v>
      </c>
      <c r="K21" s="19">
        <f t="shared" si="4"/>
        <v>7.9980000000000011</v>
      </c>
      <c r="L21" s="20">
        <f t="shared" si="0"/>
        <v>0</v>
      </c>
      <c r="M21" s="20">
        <f t="shared" si="1"/>
        <v>1</v>
      </c>
      <c r="O21" s="21"/>
      <c r="P21" s="22"/>
      <c r="Q21" s="20">
        <f t="shared" ref="Q21" si="21">P22</f>
        <v>0</v>
      </c>
    </row>
    <row r="22" spans="1:17">
      <c r="A22" t="s">
        <v>74</v>
      </c>
      <c r="B22" t="s">
        <v>3</v>
      </c>
      <c r="C22" t="s">
        <v>56</v>
      </c>
      <c r="D22" s="18">
        <f>IF(Sheet1!E22=0,0,((Sheet1!I22/Sheet1!E22)*0.5)+((Sheet1!F22/Sheet1!E22)*0.02)-((Sheet1!J22/Sheet1!E22)*0.5)-((Sheet1!G22/Sheet1!E22)*2)-((Sheet1!H22/Sheet1!E22)*5))</f>
        <v>1.6480000000000001</v>
      </c>
      <c r="E22" s="18">
        <f>IF(Sheet1!E22=0,0,IF(B22="G",((Sheet1!V22/Sheet1!E22)*7)+((Sheet1!T22/Sheet1!E22)*1)+((Sheet1!S22/Sheet1!E22)*1),0))</f>
        <v>0</v>
      </c>
      <c r="F22" s="18">
        <f>IF(Sheet1!E22=0,0,IF(B22="D",((Sheet1!K22/Sheet1!E22)*7)+((Sheet1!L22/Sheet1!E22)*4)+((Sheet1!S22/Sheet1!E22)*0.5)+((Sheet1!R22/Sheet1!E22)*0.25)+((Sheet1!Q22/Sheet1!E22)*0.03)-((Sheet1!P22/Sheet1!E22)*6),0))</f>
        <v>2.508</v>
      </c>
      <c r="G22" s="19">
        <f>IF(Sheet1!E22=0,0,IF(B22="M",((Sheet1!K22/Sheet1!E22)*7)+((Sheet1!L22/Sheet1!E22)*4)+((Sheet1!O22/Sheet1!E22)*2)+((Sheet1!Q22/Sheet1!E22)*0.05)-((Sheet1!P22/Sheet1!E22)*6),0))</f>
        <v>0</v>
      </c>
      <c r="H22" s="19">
        <f>IF(Sheet1!E22=0,0,IF(B22="F",((Sheet1!K22/Sheet1!E22)*7)+((Sheet1!L22/Sheet1!E22)*4)+((Sheet1!O22/Sheet1!E22)*2)+((Sheet1!Q22/Sheet1!E22)*0.03)-((Sheet1!P22/Sheet1!E22)*6),0))</f>
        <v>0</v>
      </c>
      <c r="I22" s="19">
        <f t="shared" si="2"/>
        <v>4</v>
      </c>
      <c r="J22" s="19">
        <f t="shared" si="3"/>
        <v>0.75240000000000018</v>
      </c>
      <c r="K22" s="19">
        <f t="shared" si="4"/>
        <v>8.9084000000000003</v>
      </c>
      <c r="L22" s="20">
        <f t="shared" si="0"/>
        <v>0</v>
      </c>
      <c r="M22" s="20">
        <f t="shared" si="1"/>
        <v>2</v>
      </c>
      <c r="O22" s="23"/>
      <c r="P22" s="24"/>
      <c r="Q22" s="20">
        <f t="shared" ref="Q22" si="22">P21</f>
        <v>0</v>
      </c>
    </row>
    <row r="23" spans="1:17">
      <c r="A23" t="s">
        <v>75</v>
      </c>
      <c r="B23" t="s">
        <v>4</v>
      </c>
      <c r="C23" t="s">
        <v>59</v>
      </c>
      <c r="D23" s="18">
        <f>IF(Sheet1!E23=0,0,((Sheet1!I23/Sheet1!E23)*0.5)+((Sheet1!F23/Sheet1!E23)*0.02)-((Sheet1!J23/Sheet1!E23)*0.5)-((Sheet1!G23/Sheet1!E23)*2)-((Sheet1!H23/Sheet1!E23)*5))</f>
        <v>0.52</v>
      </c>
      <c r="E23" s="18">
        <f>IF(Sheet1!E23=0,0,IF(B23="G",((Sheet1!V23/Sheet1!E23)*7)+((Sheet1!T23/Sheet1!E23)*1)+((Sheet1!S23/Sheet1!E23)*1),0))</f>
        <v>0</v>
      </c>
      <c r="F23" s="18">
        <f>IF(Sheet1!E23=0,0,IF(B23="D",((Sheet1!K23/Sheet1!E23)*7)+((Sheet1!L23/Sheet1!E23)*4)+((Sheet1!S23/Sheet1!E23)*0.5)+((Sheet1!R23/Sheet1!E23)*0.25)+((Sheet1!Q23/Sheet1!E23)*0.03)-((Sheet1!P23/Sheet1!E23)*6),0))</f>
        <v>0</v>
      </c>
      <c r="G23" s="19">
        <f>IF(Sheet1!E23=0,0,IF(B23="M",((Sheet1!K23/Sheet1!E23)*7)+((Sheet1!L23/Sheet1!E23)*4)+((Sheet1!O23/Sheet1!E23)*2)+((Sheet1!Q23/Sheet1!E23)*0.05)-((Sheet1!P23/Sheet1!E23)*6),0))</f>
        <v>0</v>
      </c>
      <c r="H23" s="19">
        <f>IF(Sheet1!E23=0,0,IF(B23="F",((Sheet1!K23/Sheet1!E23)*7)+((Sheet1!L23/Sheet1!E23)*4)+((Sheet1!O23/Sheet1!E23)*2)+((Sheet1!Q23/Sheet1!E23)*0.03)-((Sheet1!P23/Sheet1!E23)*6),0))</f>
        <v>0.27</v>
      </c>
      <c r="I23" s="19">
        <f t="shared" si="2"/>
        <v>0</v>
      </c>
      <c r="J23" s="19">
        <f t="shared" si="3"/>
        <v>0</v>
      </c>
      <c r="K23" s="19">
        <f t="shared" si="4"/>
        <v>0.79</v>
      </c>
      <c r="L23" s="20">
        <f t="shared" si="0"/>
        <v>1</v>
      </c>
      <c r="M23" s="20">
        <f t="shared" si="1"/>
        <v>0</v>
      </c>
      <c r="O23" s="21"/>
      <c r="P23" s="22"/>
      <c r="Q23" s="20">
        <f t="shared" ref="Q23" si="23">P24</f>
        <v>0</v>
      </c>
    </row>
    <row r="24" spans="1:17">
      <c r="A24" t="s">
        <v>76</v>
      </c>
      <c r="B24" t="s">
        <v>2</v>
      </c>
      <c r="C24" t="s">
        <v>56</v>
      </c>
      <c r="D24" s="18">
        <f>IF(Sheet1!E24=0,0,((Sheet1!I24/Sheet1!E24)*0.5)+((Sheet1!F24/Sheet1!E24)*0.02)-((Sheet1!J24/Sheet1!E24)*0.5)-((Sheet1!G24/Sheet1!E24)*2)-((Sheet1!H24/Sheet1!E24)*5))</f>
        <v>0</v>
      </c>
      <c r="E24" s="18">
        <f>IF(Sheet1!E24=0,0,IF(B24="G",((Sheet1!V24/Sheet1!E24)*7)+((Sheet1!T24/Sheet1!E24)*1)+((Sheet1!S24/Sheet1!E24)*1),0))</f>
        <v>0</v>
      </c>
      <c r="F24" s="18">
        <f>IF(Sheet1!E24=0,0,IF(B24="D",((Sheet1!K24/Sheet1!E24)*7)+((Sheet1!L24/Sheet1!E24)*4)+((Sheet1!S24/Sheet1!E24)*0.5)+((Sheet1!R24/Sheet1!E24)*0.25)+((Sheet1!Q24/Sheet1!E24)*0.03)-((Sheet1!P24/Sheet1!E24)*6),0))</f>
        <v>0</v>
      </c>
      <c r="G24" s="19">
        <f>IF(Sheet1!E24=0,0,IF(B24="M",((Sheet1!K24/Sheet1!E24)*7)+((Sheet1!L24/Sheet1!E24)*4)+((Sheet1!O24/Sheet1!E24)*2)+((Sheet1!Q24/Sheet1!E24)*0.05)-((Sheet1!P24/Sheet1!E24)*6),0))</f>
        <v>0</v>
      </c>
      <c r="H24" s="19">
        <f>IF(Sheet1!E24=0,0,IF(B24="F",((Sheet1!K24/Sheet1!E24)*7)+((Sheet1!L24/Sheet1!E24)*4)+((Sheet1!O24/Sheet1!E24)*2)+((Sheet1!Q24/Sheet1!E24)*0.03)-((Sheet1!P24/Sheet1!E24)*6),0))</f>
        <v>0</v>
      </c>
      <c r="I24" s="19">
        <f t="shared" si="2"/>
        <v>6</v>
      </c>
      <c r="J24" s="19">
        <f t="shared" si="3"/>
        <v>0</v>
      </c>
      <c r="K24" s="19">
        <f t="shared" si="4"/>
        <v>6</v>
      </c>
      <c r="L24" s="20">
        <f t="shared" si="0"/>
        <v>0</v>
      </c>
      <c r="M24" s="20">
        <f t="shared" si="1"/>
        <v>2</v>
      </c>
      <c r="O24" s="23"/>
      <c r="P24" s="24"/>
      <c r="Q24" s="20">
        <f t="shared" ref="Q24" si="24">P23</f>
        <v>0</v>
      </c>
    </row>
    <row r="25" spans="1:17">
      <c r="A25" t="s">
        <v>77</v>
      </c>
      <c r="B25" t="s">
        <v>3</v>
      </c>
      <c r="C25" t="s">
        <v>59</v>
      </c>
      <c r="D25" s="18">
        <f>IF(Sheet1!E25=0,0,((Sheet1!I25/Sheet1!E25)*0.5)+((Sheet1!F25/Sheet1!E25)*0.02)-((Sheet1!J25/Sheet1!E25)*0.5)-((Sheet1!G25/Sheet1!E25)*2)-((Sheet1!H25/Sheet1!E25)*5))</f>
        <v>2.2999999999999998</v>
      </c>
      <c r="E25" s="18">
        <f>IF(Sheet1!E25=0,0,IF(B25="G",((Sheet1!V25/Sheet1!E25)*7)+((Sheet1!T25/Sheet1!E25)*1)+((Sheet1!S25/Sheet1!E25)*1),0))</f>
        <v>0</v>
      </c>
      <c r="F25" s="18">
        <f>IF(Sheet1!E25=0,0,IF(B25="D",((Sheet1!K25/Sheet1!E25)*7)+((Sheet1!L25/Sheet1!E25)*4)+((Sheet1!S25/Sheet1!E25)*0.5)+((Sheet1!R25/Sheet1!E25)*0.25)+((Sheet1!Q25/Sheet1!E25)*0.03)-((Sheet1!P25/Sheet1!E25)*6),0))</f>
        <v>2.87</v>
      </c>
      <c r="G25" s="19">
        <f>IF(Sheet1!E25=0,0,IF(B25="M",((Sheet1!K25/Sheet1!E25)*7)+((Sheet1!L25/Sheet1!E25)*4)+((Sheet1!O25/Sheet1!E25)*2)+((Sheet1!Q25/Sheet1!E25)*0.05)-((Sheet1!P25/Sheet1!E25)*6),0))</f>
        <v>0</v>
      </c>
      <c r="H25" s="19">
        <f>IF(Sheet1!E25=0,0,IF(B25="F",((Sheet1!K25/Sheet1!E25)*7)+((Sheet1!L25/Sheet1!E25)*4)+((Sheet1!O25/Sheet1!E25)*2)+((Sheet1!Q25/Sheet1!E25)*0.03)-((Sheet1!P25/Sheet1!E25)*6),0))</f>
        <v>0</v>
      </c>
      <c r="I25" s="19">
        <f t="shared" si="2"/>
        <v>2</v>
      </c>
      <c r="J25" s="19">
        <f t="shared" si="3"/>
        <v>0</v>
      </c>
      <c r="K25" s="19">
        <f t="shared" si="4"/>
        <v>7.17</v>
      </c>
      <c r="L25" s="20">
        <f t="shared" si="0"/>
        <v>1</v>
      </c>
      <c r="M25" s="20">
        <f t="shared" si="1"/>
        <v>0</v>
      </c>
      <c r="O25" s="21"/>
      <c r="P25" s="22"/>
      <c r="Q25" s="20">
        <f t="shared" ref="Q25" si="25">P26</f>
        <v>0</v>
      </c>
    </row>
    <row r="26" spans="1:17">
      <c r="A26" t="s">
        <v>78</v>
      </c>
      <c r="B26" t="s">
        <v>2</v>
      </c>
      <c r="C26" t="s">
        <v>51</v>
      </c>
      <c r="D26" s="18">
        <f>IF(Sheet1!E26=0,0,((Sheet1!I26/Sheet1!E26)*0.5)+((Sheet1!F26/Sheet1!E26)*0.02)-((Sheet1!J26/Sheet1!E26)*0.5)-((Sheet1!G26/Sheet1!E26)*2)-((Sheet1!H26/Sheet1!E26)*5))</f>
        <v>1.8625</v>
      </c>
      <c r="E26" s="18">
        <f>IF(Sheet1!E26=0,0,IF(B26="G",((Sheet1!V26/Sheet1!E26)*7)+((Sheet1!T26/Sheet1!E26)*1)+((Sheet1!S26/Sheet1!E26)*1),0))</f>
        <v>3.375</v>
      </c>
      <c r="F26" s="18">
        <f>IF(Sheet1!E26=0,0,IF(B26="D",((Sheet1!K26/Sheet1!E26)*7)+((Sheet1!L26/Sheet1!E26)*4)+((Sheet1!S26/Sheet1!E26)*0.5)+((Sheet1!R26/Sheet1!E26)*0.25)+((Sheet1!Q26/Sheet1!E26)*0.03)-((Sheet1!P26/Sheet1!E26)*6),0))</f>
        <v>0</v>
      </c>
      <c r="G26" s="19">
        <f>IF(Sheet1!E26=0,0,IF(B26="M",((Sheet1!K26/Sheet1!E26)*7)+((Sheet1!L26/Sheet1!E26)*4)+((Sheet1!O26/Sheet1!E26)*2)+((Sheet1!Q26/Sheet1!E26)*0.05)-((Sheet1!P26/Sheet1!E26)*6),0))</f>
        <v>0</v>
      </c>
      <c r="H26" s="19">
        <f>IF(Sheet1!E26=0,0,IF(B26="F",((Sheet1!K26/Sheet1!E26)*7)+((Sheet1!L26/Sheet1!E26)*4)+((Sheet1!O26/Sheet1!E26)*2)+((Sheet1!Q26/Sheet1!E26)*0.03)-((Sheet1!P26/Sheet1!E26)*6),0))</f>
        <v>0</v>
      </c>
      <c r="I26" s="19">
        <f t="shared" si="2"/>
        <v>6</v>
      </c>
      <c r="J26" s="19">
        <f t="shared" si="3"/>
        <v>0</v>
      </c>
      <c r="K26" s="19">
        <f t="shared" si="4"/>
        <v>11.237500000000001</v>
      </c>
      <c r="L26" s="20">
        <f t="shared" si="0"/>
        <v>0</v>
      </c>
      <c r="M26" s="20">
        <f t="shared" si="1"/>
        <v>1</v>
      </c>
      <c r="O26" s="23"/>
      <c r="P26" s="24"/>
      <c r="Q26" s="20">
        <f t="shared" ref="Q26" si="26">P25</f>
        <v>0</v>
      </c>
    </row>
    <row r="27" spans="1:17">
      <c r="A27" t="s">
        <v>79</v>
      </c>
      <c r="B27" t="s">
        <v>1</v>
      </c>
      <c r="C27" t="s">
        <v>59</v>
      </c>
      <c r="D27" s="18">
        <f>IF(Sheet1!E27=0,0,((Sheet1!I27/Sheet1!E27)*0.5)+((Sheet1!F27/Sheet1!E27)*0.02)-((Sheet1!J27/Sheet1!E27)*0.5)-((Sheet1!G27/Sheet1!E27)*2)-((Sheet1!H27/Sheet1!E27)*5))</f>
        <v>1.024</v>
      </c>
      <c r="E27" s="18">
        <f>IF(Sheet1!E27=0,0,IF(B27="G",((Sheet1!V27/Sheet1!E27)*7)+((Sheet1!T27/Sheet1!E27)*1)+((Sheet1!S27/Sheet1!E27)*1),0))</f>
        <v>0</v>
      </c>
      <c r="F27" s="18">
        <f>IF(Sheet1!E27=0,0,IF(B27="D",((Sheet1!K27/Sheet1!E27)*7)+((Sheet1!L27/Sheet1!E27)*4)+((Sheet1!S27/Sheet1!E27)*0.5)+((Sheet1!R27/Sheet1!E27)*0.25)+((Sheet1!Q27/Sheet1!E27)*0.03)-((Sheet1!P27/Sheet1!E27)*6),0))</f>
        <v>0</v>
      </c>
      <c r="G27" s="19">
        <f>IF(Sheet1!E27=0,0,IF(B27="M",((Sheet1!K27/Sheet1!E27)*7)+((Sheet1!L27/Sheet1!E27)*4)+((Sheet1!O27/Sheet1!E27)*2)+((Sheet1!Q27/Sheet1!E27)*0.05)-((Sheet1!P27/Sheet1!E27)*6),0))</f>
        <v>3.9600000000000004</v>
      </c>
      <c r="H27" s="19">
        <f>IF(Sheet1!E27=0,0,IF(B27="F",((Sheet1!K27/Sheet1!E27)*7)+((Sheet1!L27/Sheet1!E27)*4)+((Sheet1!O27/Sheet1!E27)*2)+((Sheet1!Q27/Sheet1!E27)*0.03)-((Sheet1!P27/Sheet1!E27)*6),0))</f>
        <v>0</v>
      </c>
      <c r="I27" s="19">
        <f t="shared" si="2"/>
        <v>1</v>
      </c>
      <c r="J27" s="19">
        <f t="shared" si="3"/>
        <v>0</v>
      </c>
      <c r="K27" s="19">
        <f t="shared" si="4"/>
        <v>5.984</v>
      </c>
      <c r="L27" s="20">
        <f t="shared" si="0"/>
        <v>1</v>
      </c>
      <c r="M27" s="20">
        <f t="shared" si="1"/>
        <v>0</v>
      </c>
    </row>
    <row r="28" spans="1:17">
      <c r="A28" t="s">
        <v>80</v>
      </c>
      <c r="B28" t="s">
        <v>3</v>
      </c>
      <c r="C28" t="s">
        <v>59</v>
      </c>
      <c r="D28" s="18">
        <f>IF(Sheet1!E28=0,0,((Sheet1!I28/Sheet1!E28)*0.5)+((Sheet1!F28/Sheet1!E28)*0.02)-((Sheet1!J28/Sheet1!E28)*0.5)-((Sheet1!G28/Sheet1!E28)*2)-((Sheet1!H28/Sheet1!E28)*5))</f>
        <v>1.1057142857142856</v>
      </c>
      <c r="E28" s="18">
        <f>IF(Sheet1!E28=0,0,IF(B28="G",((Sheet1!V28/Sheet1!E28)*7)+((Sheet1!T28/Sheet1!E28)*1)+((Sheet1!S28/Sheet1!E28)*1),0))</f>
        <v>0</v>
      </c>
      <c r="F28" s="18">
        <f>IF(Sheet1!E28=0,0,IF(B28="D",((Sheet1!K28/Sheet1!E28)*7)+((Sheet1!L28/Sheet1!E28)*4)+((Sheet1!S28/Sheet1!E28)*0.5)+((Sheet1!R28/Sheet1!E28)*0.25)+((Sheet1!Q28/Sheet1!E28)*0.03)-((Sheet1!P28/Sheet1!E28)*6),0))</f>
        <v>3.96</v>
      </c>
      <c r="G28" s="19">
        <f>IF(Sheet1!E28=0,0,IF(B28="M",((Sheet1!K28/Sheet1!E28)*7)+((Sheet1!L28/Sheet1!E28)*4)+((Sheet1!O28/Sheet1!E28)*2)+((Sheet1!Q28/Sheet1!E28)*0.05)-((Sheet1!P28/Sheet1!E28)*6),0))</f>
        <v>0</v>
      </c>
      <c r="H28" s="19">
        <f>IF(Sheet1!E28=0,0,IF(B28="F",((Sheet1!K28/Sheet1!E28)*7)+((Sheet1!L28/Sheet1!E28)*4)+((Sheet1!O28/Sheet1!E28)*2)+((Sheet1!Q28/Sheet1!E28)*0.03)-((Sheet1!P28/Sheet1!E28)*6),0))</f>
        <v>0</v>
      </c>
      <c r="I28" s="19">
        <f t="shared" si="2"/>
        <v>2</v>
      </c>
      <c r="J28" s="19">
        <f t="shared" si="3"/>
        <v>0</v>
      </c>
      <c r="K28" s="19">
        <f t="shared" si="4"/>
        <v>7.0657142857142858</v>
      </c>
      <c r="L28" s="20">
        <f t="shared" si="0"/>
        <v>1</v>
      </c>
      <c r="M28" s="20">
        <f t="shared" si="1"/>
        <v>0</v>
      </c>
    </row>
    <row r="29" spans="1:17">
      <c r="A29" t="s">
        <v>81</v>
      </c>
      <c r="B29" t="s">
        <v>3</v>
      </c>
      <c r="C29" t="s">
        <v>53</v>
      </c>
      <c r="D29" s="18">
        <f>IF(Sheet1!E29=0,0,((Sheet1!I29/Sheet1!E29)*0.5)+((Sheet1!F29/Sheet1!E29)*0.02)-((Sheet1!J29/Sheet1!E29)*0.5)-((Sheet1!G29/Sheet1!E29)*2)-((Sheet1!H29/Sheet1!E29)*5))</f>
        <v>1.7999999999999998</v>
      </c>
      <c r="E29" s="18">
        <f>IF(Sheet1!E29=0,0,IF(B29="G",((Sheet1!V29/Sheet1!E29)*7)+((Sheet1!T29/Sheet1!E29)*1)+((Sheet1!S29/Sheet1!E29)*1),0))</f>
        <v>0</v>
      </c>
      <c r="F29" s="18">
        <f>IF(Sheet1!E29=0,0,IF(B29="D",((Sheet1!K29/Sheet1!E29)*7)+((Sheet1!L29/Sheet1!E29)*4)+((Sheet1!S29/Sheet1!E29)*0.5)+((Sheet1!R29/Sheet1!E29)*0.25)+((Sheet1!Q29/Sheet1!E29)*0.03)-((Sheet1!P29/Sheet1!E29)*6),0))</f>
        <v>4.3685714285714283</v>
      </c>
      <c r="G29" s="19">
        <f>IF(Sheet1!E29=0,0,IF(B29="M",((Sheet1!K29/Sheet1!E29)*7)+((Sheet1!L29/Sheet1!E29)*4)+((Sheet1!O29/Sheet1!E29)*2)+((Sheet1!Q29/Sheet1!E29)*0.05)-((Sheet1!P29/Sheet1!E29)*6),0))</f>
        <v>0</v>
      </c>
      <c r="H29" s="19">
        <f>IF(Sheet1!E29=0,0,IF(B29="F",((Sheet1!K29/Sheet1!E29)*7)+((Sheet1!L29/Sheet1!E29)*4)+((Sheet1!O29/Sheet1!E29)*2)+((Sheet1!Q29/Sheet1!E29)*0.03)-((Sheet1!P29/Sheet1!E29)*6),0))</f>
        <v>0</v>
      </c>
      <c r="I29" s="19">
        <f t="shared" si="2"/>
        <v>0</v>
      </c>
      <c r="J29" s="19">
        <f t="shared" si="3"/>
        <v>0</v>
      </c>
      <c r="K29" s="19">
        <f t="shared" si="4"/>
        <v>6.1685714285714282</v>
      </c>
      <c r="L29" s="20">
        <f t="shared" si="0"/>
        <v>2</v>
      </c>
      <c r="M29" s="20">
        <f t="shared" si="1"/>
        <v>0</v>
      </c>
    </row>
    <row r="30" spans="1:17">
      <c r="A30" t="s">
        <v>82</v>
      </c>
      <c r="B30" t="s">
        <v>3</v>
      </c>
      <c r="C30" t="s">
        <v>53</v>
      </c>
      <c r="D30" s="18">
        <f>IF(Sheet1!E30=0,0,((Sheet1!I30/Sheet1!E30)*0.5)+((Sheet1!F30/Sheet1!E30)*0.02)-((Sheet1!J30/Sheet1!E30)*0.5)-((Sheet1!G30/Sheet1!E30)*2)-((Sheet1!H30/Sheet1!E30)*5))</f>
        <v>1.2999999999999998</v>
      </c>
      <c r="E30" s="18">
        <f>IF(Sheet1!E30=0,0,IF(B30="G",((Sheet1!V30/Sheet1!E30)*7)+((Sheet1!T30/Sheet1!E30)*1)+((Sheet1!S30/Sheet1!E30)*1),0))</f>
        <v>0</v>
      </c>
      <c r="F30" s="18">
        <f>IF(Sheet1!E30=0,0,IF(B30="D",((Sheet1!K30/Sheet1!E30)*7)+((Sheet1!L30/Sheet1!E30)*4)+((Sheet1!S30/Sheet1!E30)*0.5)+((Sheet1!R30/Sheet1!E30)*0.25)+((Sheet1!Q30/Sheet1!E30)*0.03)-((Sheet1!P30/Sheet1!E30)*6),0))</f>
        <v>3.6312499999999996</v>
      </c>
      <c r="G30" s="19">
        <f>IF(Sheet1!E30=0,0,IF(B30="M",((Sheet1!K30/Sheet1!E30)*7)+((Sheet1!L30/Sheet1!E30)*4)+((Sheet1!O30/Sheet1!E30)*2)+((Sheet1!Q30/Sheet1!E30)*0.05)-((Sheet1!P30/Sheet1!E30)*6),0))</f>
        <v>0</v>
      </c>
      <c r="H30" s="19">
        <f>IF(Sheet1!E30=0,0,IF(B30="F",((Sheet1!K30/Sheet1!E30)*7)+((Sheet1!L30/Sheet1!E30)*4)+((Sheet1!O30/Sheet1!E30)*2)+((Sheet1!Q30/Sheet1!E30)*0.03)-((Sheet1!P30/Sheet1!E30)*6),0))</f>
        <v>0</v>
      </c>
      <c r="I30" s="19">
        <f t="shared" si="2"/>
        <v>0</v>
      </c>
      <c r="J30" s="19">
        <f t="shared" si="3"/>
        <v>0</v>
      </c>
      <c r="K30" s="19">
        <f t="shared" si="4"/>
        <v>4.9312499999999995</v>
      </c>
      <c r="L30" s="20">
        <f t="shared" si="0"/>
        <v>2</v>
      </c>
      <c r="M30" s="20">
        <f t="shared" si="1"/>
        <v>0</v>
      </c>
    </row>
    <row r="31" spans="1:17">
      <c r="A31" t="s">
        <v>83</v>
      </c>
      <c r="B31" t="s">
        <v>3</v>
      </c>
      <c r="C31" t="s">
        <v>51</v>
      </c>
      <c r="D31" s="18">
        <f>IF(Sheet1!E31=0,0,((Sheet1!I31/Sheet1!E31)*0.5)+((Sheet1!F31/Sheet1!E31)*0.02)-((Sheet1!J31/Sheet1!E31)*0.5)-((Sheet1!G31/Sheet1!E31)*2)-((Sheet1!H31/Sheet1!E31)*5))</f>
        <v>1.3566666666666669</v>
      </c>
      <c r="E31" s="18">
        <f>IF(Sheet1!E31=0,0,IF(B31="G",((Sheet1!V31/Sheet1!E31)*7)+((Sheet1!T31/Sheet1!E31)*1)+((Sheet1!S31/Sheet1!E31)*1),0))</f>
        <v>0</v>
      </c>
      <c r="F31" s="18">
        <f>IF(Sheet1!E31=0,0,IF(B31="D",((Sheet1!K31/Sheet1!E31)*7)+((Sheet1!L31/Sheet1!E31)*4)+((Sheet1!S31/Sheet1!E31)*0.5)+((Sheet1!R31/Sheet1!E31)*0.25)+((Sheet1!Q31/Sheet1!E31)*0.03)-((Sheet1!P31/Sheet1!E31)*6),0))</f>
        <v>1.4766666666666666</v>
      </c>
      <c r="G31" s="19">
        <f>IF(Sheet1!E31=0,0,IF(B31="M",((Sheet1!K31/Sheet1!E31)*7)+((Sheet1!L31/Sheet1!E31)*4)+((Sheet1!O31/Sheet1!E31)*2)+((Sheet1!Q31/Sheet1!E31)*0.05)-((Sheet1!P31/Sheet1!E31)*6),0))</f>
        <v>0</v>
      </c>
      <c r="H31" s="19">
        <f>IF(Sheet1!E31=0,0,IF(B31="F",((Sheet1!K31/Sheet1!E31)*7)+((Sheet1!L31/Sheet1!E31)*4)+((Sheet1!O31/Sheet1!E31)*2)+((Sheet1!Q31/Sheet1!E31)*0.03)-((Sheet1!P31/Sheet1!E31)*6),0))</f>
        <v>0</v>
      </c>
      <c r="I31" s="19">
        <f t="shared" si="2"/>
        <v>4</v>
      </c>
      <c r="J31" s="19">
        <f t="shared" si="3"/>
        <v>0.29533333333333323</v>
      </c>
      <c r="K31" s="19">
        <f t="shared" si="4"/>
        <v>7.1286666666666676</v>
      </c>
      <c r="L31" s="20">
        <f t="shared" si="0"/>
        <v>0</v>
      </c>
      <c r="M31" s="20">
        <f t="shared" si="1"/>
        <v>1</v>
      </c>
    </row>
    <row r="32" spans="1:17">
      <c r="A32" t="s">
        <v>84</v>
      </c>
      <c r="B32" t="s">
        <v>3</v>
      </c>
      <c r="C32" t="s">
        <v>53</v>
      </c>
      <c r="D32" s="18">
        <f>IF(Sheet1!E32=0,0,((Sheet1!I32/Sheet1!E32)*0.5)+((Sheet1!F32/Sheet1!E32)*0.02)-((Sheet1!J32/Sheet1!E32)*0.5)-((Sheet1!G32/Sheet1!E32)*2)-((Sheet1!H32/Sheet1!E32)*5))</f>
        <v>1.9666666666666666</v>
      </c>
      <c r="E32" s="18">
        <f>IF(Sheet1!E32=0,0,IF(B32="G",((Sheet1!V32/Sheet1!E32)*7)+((Sheet1!T32/Sheet1!E32)*1)+((Sheet1!S32/Sheet1!E32)*1),0))</f>
        <v>0</v>
      </c>
      <c r="F32" s="18">
        <f>IF(Sheet1!E32=0,0,IF(B32="D",((Sheet1!K32/Sheet1!E32)*7)+((Sheet1!L32/Sheet1!E32)*4)+((Sheet1!S32/Sheet1!E32)*0.5)+((Sheet1!R32/Sheet1!E32)*0.25)+((Sheet1!Q32/Sheet1!E32)*0.03)-((Sheet1!P32/Sheet1!E32)*6),0))</f>
        <v>3.7166666666666668</v>
      </c>
      <c r="G32" s="19">
        <f>IF(Sheet1!E32=0,0,IF(B32="M",((Sheet1!K32/Sheet1!E32)*7)+((Sheet1!L32/Sheet1!E32)*4)+((Sheet1!O32/Sheet1!E32)*2)+((Sheet1!Q32/Sheet1!E32)*0.05)-((Sheet1!P32/Sheet1!E32)*6),0))</f>
        <v>0</v>
      </c>
      <c r="H32" s="19">
        <f>IF(Sheet1!E32=0,0,IF(B32="F",((Sheet1!K32/Sheet1!E32)*7)+((Sheet1!L32/Sheet1!E32)*4)+((Sheet1!O32/Sheet1!E32)*2)+((Sheet1!Q32/Sheet1!E32)*0.03)-((Sheet1!P32/Sheet1!E32)*6),0))</f>
        <v>0</v>
      </c>
      <c r="I32" s="19">
        <f t="shared" si="2"/>
        <v>0</v>
      </c>
      <c r="J32" s="19">
        <f t="shared" si="3"/>
        <v>0</v>
      </c>
      <c r="K32" s="19">
        <f t="shared" si="4"/>
        <v>5.6833333333333336</v>
      </c>
      <c r="L32" s="20">
        <f t="shared" si="0"/>
        <v>2</v>
      </c>
      <c r="M32" s="20">
        <f t="shared" si="1"/>
        <v>0</v>
      </c>
    </row>
    <row r="33" spans="1:13">
      <c r="A33" t="s">
        <v>85</v>
      </c>
      <c r="B33" t="s">
        <v>3</v>
      </c>
      <c r="C33" t="s">
        <v>53</v>
      </c>
      <c r="D33" s="18">
        <f>IF(Sheet1!E33=0,0,((Sheet1!I33/Sheet1!E33)*0.5)+((Sheet1!F33/Sheet1!E33)*0.02)-((Sheet1!J33/Sheet1!E33)*0.5)-((Sheet1!G33/Sheet1!E33)*2)-((Sheet1!H33/Sheet1!E33)*5))</f>
        <v>2.3714285714285714</v>
      </c>
      <c r="E33" s="18">
        <f>IF(Sheet1!E33=0,0,IF(B33="G",((Sheet1!V33/Sheet1!E33)*7)+((Sheet1!T33/Sheet1!E33)*1)+((Sheet1!S33/Sheet1!E33)*1),0))</f>
        <v>0</v>
      </c>
      <c r="F33" s="18">
        <f>IF(Sheet1!E33=0,0,IF(B33="D",((Sheet1!K33/Sheet1!E33)*7)+((Sheet1!L33/Sheet1!E33)*4)+((Sheet1!S33/Sheet1!E33)*0.5)+((Sheet1!R33/Sheet1!E33)*0.25)+((Sheet1!Q33/Sheet1!E33)*0.03)-((Sheet1!P33/Sheet1!E33)*6),0))</f>
        <v>3.3928571428571428</v>
      </c>
      <c r="G33" s="19">
        <f>IF(Sheet1!E33=0,0,IF(B33="M",((Sheet1!K33/Sheet1!E33)*7)+((Sheet1!L33/Sheet1!E33)*4)+((Sheet1!O33/Sheet1!E33)*2)+((Sheet1!Q33/Sheet1!E33)*0.05)-((Sheet1!P33/Sheet1!E33)*6),0))</f>
        <v>0</v>
      </c>
      <c r="H33" s="19">
        <f>IF(Sheet1!E33=0,0,IF(B33="F",((Sheet1!K33/Sheet1!E33)*7)+((Sheet1!L33/Sheet1!E33)*4)+((Sheet1!O33/Sheet1!E33)*2)+((Sheet1!Q33/Sheet1!E33)*0.03)-((Sheet1!P33/Sheet1!E33)*6),0))</f>
        <v>0</v>
      </c>
      <c r="I33" s="19">
        <f t="shared" si="2"/>
        <v>0</v>
      </c>
      <c r="J33" s="19">
        <f t="shared" si="3"/>
        <v>0</v>
      </c>
      <c r="K33" s="19">
        <f t="shared" si="4"/>
        <v>5.7642857142857142</v>
      </c>
      <c r="L33" s="20">
        <f t="shared" si="0"/>
        <v>2</v>
      </c>
      <c r="M33" s="20">
        <f t="shared" si="1"/>
        <v>0</v>
      </c>
    </row>
    <row r="34" spans="1:13">
      <c r="A34" t="s">
        <v>86</v>
      </c>
      <c r="B34" t="s">
        <v>3</v>
      </c>
      <c r="C34" t="s">
        <v>56</v>
      </c>
      <c r="D34" s="18">
        <f>IF(Sheet1!E34=0,0,((Sheet1!I34/Sheet1!E34)*0.5)+((Sheet1!F34/Sheet1!E34)*0.02)-((Sheet1!J34/Sheet1!E34)*0.5)-((Sheet1!G34/Sheet1!E34)*2)-((Sheet1!H34/Sheet1!E34)*5))</f>
        <v>1.0857142857142859</v>
      </c>
      <c r="E34" s="18">
        <f>IF(Sheet1!E34=0,0,IF(B34="G",((Sheet1!V34/Sheet1!E34)*7)+((Sheet1!T34/Sheet1!E34)*1)+((Sheet1!S34/Sheet1!E34)*1),0))</f>
        <v>0</v>
      </c>
      <c r="F34" s="18">
        <f>IF(Sheet1!E34=0,0,IF(B34="D",((Sheet1!K34/Sheet1!E34)*7)+((Sheet1!L34/Sheet1!E34)*4)+((Sheet1!S34/Sheet1!E34)*0.5)+((Sheet1!R34/Sheet1!E34)*0.25)+((Sheet1!Q34/Sheet1!E34)*0.03)-((Sheet1!P34/Sheet1!E34)*6),0))</f>
        <v>2.6928571428571426</v>
      </c>
      <c r="G34" s="19">
        <f>IF(Sheet1!E34=0,0,IF(B34="M",((Sheet1!K34/Sheet1!E34)*7)+((Sheet1!L34/Sheet1!E34)*4)+((Sheet1!O34/Sheet1!E34)*2)+((Sheet1!Q34/Sheet1!E34)*0.05)-((Sheet1!P34/Sheet1!E34)*6),0))</f>
        <v>0</v>
      </c>
      <c r="H34" s="19">
        <f>IF(Sheet1!E34=0,0,IF(B34="F",((Sheet1!K34/Sheet1!E34)*7)+((Sheet1!L34/Sheet1!E34)*4)+((Sheet1!O34/Sheet1!E34)*2)+((Sheet1!Q34/Sheet1!E34)*0.03)-((Sheet1!P34/Sheet1!E34)*6),0))</f>
        <v>0</v>
      </c>
      <c r="I34" s="19">
        <f t="shared" si="2"/>
        <v>4</v>
      </c>
      <c r="J34" s="19">
        <f t="shared" si="3"/>
        <v>0.80785714285714283</v>
      </c>
      <c r="K34" s="19">
        <f t="shared" si="4"/>
        <v>8.5864285714285717</v>
      </c>
      <c r="L34" s="20">
        <f t="shared" ref="L34:L65" si="27">VLOOKUP(C34,Prono,3,FALSE)</f>
        <v>0</v>
      </c>
      <c r="M34" s="20">
        <f t="shared" ref="M34:M65" si="28">VLOOKUP(C34,Prono,2,FALSE)</f>
        <v>2</v>
      </c>
    </row>
    <row r="35" spans="1:13">
      <c r="A35" t="s">
        <v>87</v>
      </c>
      <c r="B35" t="s">
        <v>4</v>
      </c>
      <c r="C35" t="s">
        <v>51</v>
      </c>
      <c r="D35" s="18">
        <f>IF(Sheet1!E35=0,0,((Sheet1!I35/Sheet1!E35)*0.5)+((Sheet1!F35/Sheet1!E35)*0.02)-((Sheet1!J35/Sheet1!E35)*0.5)-((Sheet1!G35/Sheet1!E35)*2)-((Sheet1!H35/Sheet1!E35)*5))</f>
        <v>0</v>
      </c>
      <c r="E35" s="18">
        <f>IF(Sheet1!E35=0,0,IF(B35="G",((Sheet1!V35/Sheet1!E35)*7)+((Sheet1!T35/Sheet1!E35)*1)+((Sheet1!S35/Sheet1!E35)*1),0))</f>
        <v>0</v>
      </c>
      <c r="F35" s="18">
        <f>IF(Sheet1!E35=0,0,IF(B35="D",((Sheet1!K35/Sheet1!E35)*7)+((Sheet1!L35/Sheet1!E35)*4)+((Sheet1!S35/Sheet1!E35)*0.5)+((Sheet1!R35/Sheet1!E35)*0.25)+((Sheet1!Q35/Sheet1!E35)*0.03)-((Sheet1!P35/Sheet1!E35)*6),0))</f>
        <v>0</v>
      </c>
      <c r="G35" s="19">
        <f>IF(Sheet1!E35=0,0,IF(B35="M",((Sheet1!K35/Sheet1!E35)*7)+((Sheet1!L35/Sheet1!E35)*4)+((Sheet1!O35/Sheet1!E35)*2)+((Sheet1!Q35/Sheet1!E35)*0.05)-((Sheet1!P35/Sheet1!E35)*6),0))</f>
        <v>0</v>
      </c>
      <c r="H35" s="19">
        <f>IF(Sheet1!E35=0,0,IF(B35="F",((Sheet1!K35/Sheet1!E35)*7)+((Sheet1!L35/Sheet1!E35)*4)+((Sheet1!O35/Sheet1!E35)*2)+((Sheet1!Q35/Sheet1!E35)*0.03)-((Sheet1!P35/Sheet1!E35)*6),0))</f>
        <v>0</v>
      </c>
      <c r="I35" s="19">
        <f t="shared" si="2"/>
        <v>0</v>
      </c>
      <c r="J35" s="19">
        <f t="shared" si="3"/>
        <v>0</v>
      </c>
      <c r="K35" s="19">
        <f t="shared" si="4"/>
        <v>0</v>
      </c>
      <c r="L35" s="20">
        <f t="shared" si="27"/>
        <v>0</v>
      </c>
      <c r="M35" s="20">
        <f t="shared" si="28"/>
        <v>1</v>
      </c>
    </row>
    <row r="36" spans="1:13">
      <c r="A36" t="s">
        <v>88</v>
      </c>
      <c r="B36" t="s">
        <v>3</v>
      </c>
      <c r="C36" t="s">
        <v>51</v>
      </c>
      <c r="D36" s="18">
        <f>IF(Sheet1!E36=0,0,((Sheet1!I36/Sheet1!E36)*0.5)+((Sheet1!F36/Sheet1!E36)*0.02)-((Sheet1!J36/Sheet1!E36)*0.5)-((Sheet1!G36/Sheet1!E36)*2)-((Sheet1!H36/Sheet1!E36)*5))</f>
        <v>0.39999999999999991</v>
      </c>
      <c r="E36" s="18">
        <f>IF(Sheet1!E36=0,0,IF(B36="G",((Sheet1!V36/Sheet1!E36)*7)+((Sheet1!T36/Sheet1!E36)*1)+((Sheet1!S36/Sheet1!E36)*1),0))</f>
        <v>0</v>
      </c>
      <c r="F36" s="18">
        <f>IF(Sheet1!E36=0,0,IF(B36="D",((Sheet1!K36/Sheet1!E36)*7)+((Sheet1!L36/Sheet1!E36)*4)+((Sheet1!S36/Sheet1!E36)*0.5)+((Sheet1!R36/Sheet1!E36)*0.25)+((Sheet1!Q36/Sheet1!E36)*0.03)-((Sheet1!P36/Sheet1!E36)*6),0))</f>
        <v>4.07</v>
      </c>
      <c r="G36" s="19">
        <f>IF(Sheet1!E36=0,0,IF(B36="M",((Sheet1!K36/Sheet1!E36)*7)+((Sheet1!L36/Sheet1!E36)*4)+((Sheet1!O36/Sheet1!E36)*2)+((Sheet1!Q36/Sheet1!E36)*0.05)-((Sheet1!P36/Sheet1!E36)*6),0))</f>
        <v>0</v>
      </c>
      <c r="H36" s="19">
        <f>IF(Sheet1!E36=0,0,IF(B36="F",((Sheet1!K36/Sheet1!E36)*7)+((Sheet1!L36/Sheet1!E36)*4)+((Sheet1!O36/Sheet1!E36)*2)+((Sheet1!Q36/Sheet1!E36)*0.03)-((Sheet1!P36/Sheet1!E36)*6),0))</f>
        <v>0</v>
      </c>
      <c r="I36" s="19">
        <f t="shared" si="2"/>
        <v>4</v>
      </c>
      <c r="J36" s="19">
        <f t="shared" si="3"/>
        <v>0.81400000000000006</v>
      </c>
      <c r="K36" s="19">
        <f t="shared" si="4"/>
        <v>9.2840000000000007</v>
      </c>
      <c r="L36" s="20">
        <f t="shared" si="27"/>
        <v>0</v>
      </c>
      <c r="M36" s="20">
        <f t="shared" si="28"/>
        <v>1</v>
      </c>
    </row>
    <row r="37" spans="1:13">
      <c r="A37" t="s">
        <v>89</v>
      </c>
      <c r="B37" t="s">
        <v>1</v>
      </c>
      <c r="C37" t="s">
        <v>53</v>
      </c>
      <c r="D37" s="18">
        <f>IF(Sheet1!E37=0,0,((Sheet1!I37/Sheet1!E37)*0.5)+((Sheet1!F37/Sheet1!E37)*0.02)-((Sheet1!J37/Sheet1!E37)*0.5)-((Sheet1!G37/Sheet1!E37)*2)-((Sheet1!H37/Sheet1!E37)*5))</f>
        <v>0.73749999999999982</v>
      </c>
      <c r="E37" s="18">
        <f>IF(Sheet1!E37=0,0,IF(B37="G",((Sheet1!V37/Sheet1!E37)*7)+((Sheet1!T37/Sheet1!E37)*1)+((Sheet1!S37/Sheet1!E37)*1),0))</f>
        <v>0</v>
      </c>
      <c r="F37" s="18">
        <f>IF(Sheet1!E37=0,0,IF(B37="D",((Sheet1!K37/Sheet1!E37)*7)+((Sheet1!L37/Sheet1!E37)*4)+((Sheet1!S37/Sheet1!E37)*0.5)+((Sheet1!R37/Sheet1!E37)*0.25)+((Sheet1!Q37/Sheet1!E37)*0.03)-((Sheet1!P37/Sheet1!E37)*6),0))</f>
        <v>0</v>
      </c>
      <c r="G37" s="19">
        <f>IF(Sheet1!E37=0,0,IF(B37="M",((Sheet1!K37/Sheet1!E37)*7)+((Sheet1!L37/Sheet1!E37)*4)+((Sheet1!O37/Sheet1!E37)*2)+((Sheet1!Q37/Sheet1!E37)*0.05)-((Sheet1!P37/Sheet1!E37)*6),0))</f>
        <v>4.2</v>
      </c>
      <c r="H37" s="19">
        <f>IF(Sheet1!E37=0,0,IF(B37="F",((Sheet1!K37/Sheet1!E37)*7)+((Sheet1!L37/Sheet1!E37)*4)+((Sheet1!O37/Sheet1!E37)*2)+((Sheet1!Q37/Sheet1!E37)*0.03)-((Sheet1!P37/Sheet1!E37)*6),0))</f>
        <v>0</v>
      </c>
      <c r="I37" s="19">
        <f t="shared" si="2"/>
        <v>0</v>
      </c>
      <c r="J37" s="19">
        <f t="shared" si="3"/>
        <v>0</v>
      </c>
      <c r="K37" s="19">
        <f t="shared" si="4"/>
        <v>4.9375</v>
      </c>
      <c r="L37" s="20">
        <f t="shared" si="27"/>
        <v>2</v>
      </c>
      <c r="M37" s="20">
        <f t="shared" si="28"/>
        <v>0</v>
      </c>
    </row>
    <row r="38" spans="1:13">
      <c r="A38" t="s">
        <v>90</v>
      </c>
      <c r="B38" t="s">
        <v>2</v>
      </c>
      <c r="C38" t="s">
        <v>51</v>
      </c>
      <c r="D38" s="18">
        <f>IF(Sheet1!E38=0,0,((Sheet1!I38/Sheet1!E38)*0.5)+((Sheet1!F38/Sheet1!E38)*0.02)-((Sheet1!J38/Sheet1!E38)*0.5)-((Sheet1!G38/Sheet1!E38)*2)-((Sheet1!H38/Sheet1!E38)*5))</f>
        <v>0</v>
      </c>
      <c r="E38" s="18">
        <f>IF(Sheet1!E38=0,0,IF(B38="G",((Sheet1!V38/Sheet1!E38)*7)+((Sheet1!T38/Sheet1!E38)*1)+((Sheet1!S38/Sheet1!E38)*1),0))</f>
        <v>0</v>
      </c>
      <c r="F38" s="18">
        <f>IF(Sheet1!E38=0,0,IF(B38="D",((Sheet1!K38/Sheet1!E38)*7)+((Sheet1!L38/Sheet1!E38)*4)+((Sheet1!S38/Sheet1!E38)*0.5)+((Sheet1!R38/Sheet1!E38)*0.25)+((Sheet1!Q38/Sheet1!E38)*0.03)-((Sheet1!P38/Sheet1!E38)*6),0))</f>
        <v>0</v>
      </c>
      <c r="G38" s="19">
        <f>IF(Sheet1!E38=0,0,IF(B38="M",((Sheet1!K38/Sheet1!E38)*7)+((Sheet1!L38/Sheet1!E38)*4)+((Sheet1!O38/Sheet1!E38)*2)+((Sheet1!Q38/Sheet1!E38)*0.05)-((Sheet1!P38/Sheet1!E38)*6),0))</f>
        <v>0</v>
      </c>
      <c r="H38" s="19">
        <f>IF(Sheet1!E38=0,0,IF(B38="F",((Sheet1!K38/Sheet1!E38)*7)+((Sheet1!L38/Sheet1!E38)*4)+((Sheet1!O38/Sheet1!E38)*2)+((Sheet1!Q38/Sheet1!E38)*0.03)-((Sheet1!P38/Sheet1!E38)*6),0))</f>
        <v>0</v>
      </c>
      <c r="I38" s="19">
        <f t="shared" si="2"/>
        <v>6</v>
      </c>
      <c r="J38" s="19">
        <f t="shared" si="3"/>
        <v>0</v>
      </c>
      <c r="K38" s="19">
        <f t="shared" si="4"/>
        <v>6</v>
      </c>
      <c r="L38" s="20">
        <f t="shared" si="27"/>
        <v>0</v>
      </c>
      <c r="M38" s="20">
        <f t="shared" si="28"/>
        <v>1</v>
      </c>
    </row>
    <row r="39" spans="1:13">
      <c r="A39" t="s">
        <v>91</v>
      </c>
      <c r="B39" t="s">
        <v>2</v>
      </c>
      <c r="C39" t="s">
        <v>59</v>
      </c>
      <c r="D39" s="18">
        <f>IF(Sheet1!E39=0,0,((Sheet1!I39/Sheet1!E39)*0.5)+((Sheet1!F39/Sheet1!E39)*0.02)-((Sheet1!J39/Sheet1!E39)*0.5)-((Sheet1!G39/Sheet1!E39)*2)-((Sheet1!H39/Sheet1!E39)*5))</f>
        <v>0</v>
      </c>
      <c r="E39" s="18">
        <f>IF(Sheet1!E39=0,0,IF(B39="G",((Sheet1!V39/Sheet1!E39)*7)+((Sheet1!T39/Sheet1!E39)*1)+((Sheet1!S39/Sheet1!E39)*1),0))</f>
        <v>0</v>
      </c>
      <c r="F39" s="18">
        <f>IF(Sheet1!E39=0,0,IF(B39="D",((Sheet1!K39/Sheet1!E39)*7)+((Sheet1!L39/Sheet1!E39)*4)+((Sheet1!S39/Sheet1!E39)*0.5)+((Sheet1!R39/Sheet1!E39)*0.25)+((Sheet1!Q39/Sheet1!E39)*0.03)-((Sheet1!P39/Sheet1!E39)*6),0))</f>
        <v>0</v>
      </c>
      <c r="G39" s="19">
        <f>IF(Sheet1!E39=0,0,IF(B39="M",((Sheet1!K39/Sheet1!E39)*7)+((Sheet1!L39/Sheet1!E39)*4)+((Sheet1!O39/Sheet1!E39)*2)+((Sheet1!Q39/Sheet1!E39)*0.05)-((Sheet1!P39/Sheet1!E39)*6),0))</f>
        <v>0</v>
      </c>
      <c r="H39" s="19">
        <f>IF(Sheet1!E39=0,0,IF(B39="F",((Sheet1!K39/Sheet1!E39)*7)+((Sheet1!L39/Sheet1!E39)*4)+((Sheet1!O39/Sheet1!E39)*2)+((Sheet1!Q39/Sheet1!E39)*0.03)-((Sheet1!P39/Sheet1!E39)*6),0))</f>
        <v>0</v>
      </c>
      <c r="I39" s="19">
        <f t="shared" si="2"/>
        <v>3</v>
      </c>
      <c r="J39" s="19">
        <f t="shared" si="3"/>
        <v>0</v>
      </c>
      <c r="K39" s="19">
        <f t="shared" si="4"/>
        <v>3</v>
      </c>
      <c r="L39" s="20">
        <f t="shared" si="27"/>
        <v>1</v>
      </c>
      <c r="M39" s="20">
        <f t="shared" si="28"/>
        <v>0</v>
      </c>
    </row>
    <row r="40" spans="1:13">
      <c r="A40" t="s">
        <v>92</v>
      </c>
      <c r="B40" t="s">
        <v>3</v>
      </c>
      <c r="C40" t="s">
        <v>59</v>
      </c>
      <c r="D40" s="18">
        <f>IF(Sheet1!E40=0,0,((Sheet1!I40/Sheet1!E40)*0.5)+((Sheet1!F40/Sheet1!E40)*0.02)-((Sheet1!J40/Sheet1!E40)*0.5)-((Sheet1!G40/Sheet1!E40)*2)-((Sheet1!H40/Sheet1!E40)*5))</f>
        <v>0.72</v>
      </c>
      <c r="E40" s="18">
        <f>IF(Sheet1!E40=0,0,IF(B40="G",((Sheet1!V40/Sheet1!E40)*7)+((Sheet1!T40/Sheet1!E40)*1)+((Sheet1!S40/Sheet1!E40)*1),0))</f>
        <v>0</v>
      </c>
      <c r="F40" s="18">
        <f>IF(Sheet1!E40=0,0,IF(B40="D",((Sheet1!K40/Sheet1!E40)*7)+((Sheet1!L40/Sheet1!E40)*4)+((Sheet1!S40/Sheet1!E40)*0.5)+((Sheet1!R40/Sheet1!E40)*0.25)+((Sheet1!Q40/Sheet1!E40)*0.03)-((Sheet1!P40/Sheet1!E40)*6),0))</f>
        <v>1.2439999999999998</v>
      </c>
      <c r="G40" s="19">
        <f>IF(Sheet1!E40=0,0,IF(B40="M",((Sheet1!K40/Sheet1!E40)*7)+((Sheet1!L40/Sheet1!E40)*4)+((Sheet1!O40/Sheet1!E40)*2)+((Sheet1!Q40/Sheet1!E40)*0.05)-((Sheet1!P40/Sheet1!E40)*6),0))</f>
        <v>0</v>
      </c>
      <c r="H40" s="19">
        <f>IF(Sheet1!E40=0,0,IF(B40="F",((Sheet1!K40/Sheet1!E40)*7)+((Sheet1!L40/Sheet1!E40)*4)+((Sheet1!O40/Sheet1!E40)*2)+((Sheet1!Q40/Sheet1!E40)*0.03)-((Sheet1!P40/Sheet1!E40)*6),0))</f>
        <v>0</v>
      </c>
      <c r="I40" s="19">
        <f t="shared" si="2"/>
        <v>2</v>
      </c>
      <c r="J40" s="19">
        <f t="shared" si="3"/>
        <v>0</v>
      </c>
      <c r="K40" s="19">
        <f t="shared" si="4"/>
        <v>3.9639999999999995</v>
      </c>
      <c r="L40" s="20">
        <f t="shared" si="27"/>
        <v>1</v>
      </c>
      <c r="M40" s="20">
        <f t="shared" si="28"/>
        <v>0</v>
      </c>
    </row>
    <row r="41" spans="1:13">
      <c r="A41" t="s">
        <v>93</v>
      </c>
      <c r="B41" t="s">
        <v>1</v>
      </c>
      <c r="C41" t="s">
        <v>56</v>
      </c>
      <c r="D41" s="18">
        <f>IF(Sheet1!E41=0,0,((Sheet1!I41/Sheet1!E41)*0.5)+((Sheet1!F41/Sheet1!E41)*0.02)-((Sheet1!J41/Sheet1!E41)*0.5)-((Sheet1!G41/Sheet1!E41)*2)-((Sheet1!H41/Sheet1!E41)*5))</f>
        <v>1.0350000000000001</v>
      </c>
      <c r="E41" s="18">
        <f>IF(Sheet1!E41=0,0,IF(B41="G",((Sheet1!V41/Sheet1!E41)*7)+((Sheet1!T41/Sheet1!E41)*1)+((Sheet1!S41/Sheet1!E41)*1),0))</f>
        <v>0</v>
      </c>
      <c r="F41" s="18">
        <f>IF(Sheet1!E41=0,0,IF(B41="D",((Sheet1!K41/Sheet1!E41)*7)+((Sheet1!L41/Sheet1!E41)*4)+((Sheet1!S41/Sheet1!E41)*0.5)+((Sheet1!R41/Sheet1!E41)*0.25)+((Sheet1!Q41/Sheet1!E41)*0.03)-((Sheet1!P41/Sheet1!E41)*6),0))</f>
        <v>0</v>
      </c>
      <c r="G41" s="19">
        <f>IF(Sheet1!E41=0,0,IF(B41="M",((Sheet1!K41/Sheet1!E41)*7)+((Sheet1!L41/Sheet1!E41)*4)+((Sheet1!O41/Sheet1!E41)*2)+((Sheet1!Q41/Sheet1!E41)*0.05)-((Sheet1!P41/Sheet1!E41)*6),0))</f>
        <v>1.3</v>
      </c>
      <c r="H41" s="19">
        <f>IF(Sheet1!E41=0,0,IF(B41="F",((Sheet1!K41/Sheet1!E41)*7)+((Sheet1!L41/Sheet1!E41)*4)+((Sheet1!O41/Sheet1!E41)*2)+((Sheet1!Q41/Sheet1!E41)*0.03)-((Sheet1!P41/Sheet1!E41)*6),0))</f>
        <v>0</v>
      </c>
      <c r="I41" s="19">
        <f t="shared" si="2"/>
        <v>2</v>
      </c>
      <c r="J41" s="19">
        <f t="shared" si="3"/>
        <v>1.0400000000000003</v>
      </c>
      <c r="K41" s="19">
        <f t="shared" si="4"/>
        <v>5.375</v>
      </c>
      <c r="L41" s="20">
        <f t="shared" si="27"/>
        <v>0</v>
      </c>
      <c r="M41" s="20">
        <f t="shared" si="28"/>
        <v>2</v>
      </c>
    </row>
    <row r="42" spans="1:13">
      <c r="A42" t="s">
        <v>94</v>
      </c>
      <c r="B42" t="s">
        <v>1</v>
      </c>
      <c r="C42" t="s">
        <v>59</v>
      </c>
      <c r="D42" s="18">
        <f>IF(Sheet1!E42=0,0,((Sheet1!I42/Sheet1!E42)*0.5)+((Sheet1!F42/Sheet1!E42)*0.02)-((Sheet1!J42/Sheet1!E42)*0.5)-((Sheet1!G42/Sheet1!E42)*2)-((Sheet1!H42/Sheet1!E42)*5))</f>
        <v>0.9</v>
      </c>
      <c r="E42" s="18">
        <f>IF(Sheet1!E42=0,0,IF(B42="G",((Sheet1!V42/Sheet1!E42)*7)+((Sheet1!T42/Sheet1!E42)*1)+((Sheet1!S42/Sheet1!E42)*1),0))</f>
        <v>0</v>
      </c>
      <c r="F42" s="18">
        <f>IF(Sheet1!E42=0,0,IF(B42="D",((Sheet1!K42/Sheet1!E42)*7)+((Sheet1!L42/Sheet1!E42)*4)+((Sheet1!S42/Sheet1!E42)*0.5)+((Sheet1!R42/Sheet1!E42)*0.25)+((Sheet1!Q42/Sheet1!E42)*0.03)-((Sheet1!P42/Sheet1!E42)*6),0))</f>
        <v>0</v>
      </c>
      <c r="G42" s="19">
        <f>IF(Sheet1!E42=0,0,IF(B42="M",((Sheet1!K42/Sheet1!E42)*7)+((Sheet1!L42/Sheet1!E42)*4)+((Sheet1!O42/Sheet1!E42)*2)+((Sheet1!Q42/Sheet1!E42)*0.05)-((Sheet1!P42/Sheet1!E42)*6),0))</f>
        <v>2.4500000000000002</v>
      </c>
      <c r="H42" s="19">
        <f>IF(Sheet1!E42=0,0,IF(B42="F",((Sheet1!K42/Sheet1!E42)*7)+((Sheet1!L42/Sheet1!E42)*4)+((Sheet1!O42/Sheet1!E42)*2)+((Sheet1!Q42/Sheet1!E42)*0.03)-((Sheet1!P42/Sheet1!E42)*6),0))</f>
        <v>0</v>
      </c>
      <c r="I42" s="19">
        <f t="shared" si="2"/>
        <v>1</v>
      </c>
      <c r="J42" s="19">
        <f t="shared" si="3"/>
        <v>0</v>
      </c>
      <c r="K42" s="19">
        <f t="shared" si="4"/>
        <v>4.3499999999999996</v>
      </c>
      <c r="L42" s="20">
        <f t="shared" si="27"/>
        <v>1</v>
      </c>
      <c r="M42" s="20">
        <f t="shared" si="28"/>
        <v>0</v>
      </c>
    </row>
    <row r="43" spans="1:13">
      <c r="A43" t="s">
        <v>95</v>
      </c>
      <c r="B43" t="s">
        <v>1</v>
      </c>
      <c r="C43" t="s">
        <v>59</v>
      </c>
      <c r="D43" s="18">
        <f>IF(Sheet1!E43=0,0,((Sheet1!I43/Sheet1!E43)*0.5)+((Sheet1!F43/Sheet1!E43)*0.02)-((Sheet1!J43/Sheet1!E43)*0.5)-((Sheet1!G43/Sheet1!E43)*2)-((Sheet1!H43/Sheet1!E43)*5))</f>
        <v>1.6800000000000004</v>
      </c>
      <c r="E43" s="18">
        <f>IF(Sheet1!E43=0,0,IF(B43="G",((Sheet1!V43/Sheet1!E43)*7)+((Sheet1!T43/Sheet1!E43)*1)+((Sheet1!S43/Sheet1!E43)*1),0))</f>
        <v>0</v>
      </c>
      <c r="F43" s="18">
        <f>IF(Sheet1!E43=0,0,IF(B43="D",((Sheet1!K43/Sheet1!E43)*7)+((Sheet1!L43/Sheet1!E43)*4)+((Sheet1!S43/Sheet1!E43)*0.5)+((Sheet1!R43/Sheet1!E43)*0.25)+((Sheet1!Q43/Sheet1!E43)*0.03)-((Sheet1!P43/Sheet1!E43)*6),0))</f>
        <v>0</v>
      </c>
      <c r="G43" s="19">
        <f>IF(Sheet1!E43=0,0,IF(B43="M",((Sheet1!K43/Sheet1!E43)*7)+((Sheet1!L43/Sheet1!E43)*4)+((Sheet1!O43/Sheet1!E43)*2)+((Sheet1!Q43/Sheet1!E43)*0.05)-((Sheet1!P43/Sheet1!E43)*6),0))</f>
        <v>4.541666666666667</v>
      </c>
      <c r="H43" s="19">
        <f>IF(Sheet1!E43=0,0,IF(B43="F",((Sheet1!K43/Sheet1!E43)*7)+((Sheet1!L43/Sheet1!E43)*4)+((Sheet1!O43/Sheet1!E43)*2)+((Sheet1!Q43/Sheet1!E43)*0.03)-((Sheet1!P43/Sheet1!E43)*6),0))</f>
        <v>0</v>
      </c>
      <c r="I43" s="19">
        <f t="shared" si="2"/>
        <v>1</v>
      </c>
      <c r="J43" s="19">
        <f t="shared" si="3"/>
        <v>0</v>
      </c>
      <c r="K43" s="19">
        <f t="shared" si="4"/>
        <v>7.2216666666666676</v>
      </c>
      <c r="L43" s="20">
        <f t="shared" si="27"/>
        <v>1</v>
      </c>
      <c r="M43" s="20">
        <f t="shared" si="28"/>
        <v>0</v>
      </c>
    </row>
    <row r="44" spans="1:13">
      <c r="A44" t="s">
        <v>96</v>
      </c>
      <c r="B44" t="s">
        <v>1</v>
      </c>
      <c r="C44" t="s">
        <v>51</v>
      </c>
      <c r="D44" s="18">
        <f>IF(Sheet1!E44=0,0,((Sheet1!I44/Sheet1!E44)*0.5)+((Sheet1!F44/Sheet1!E44)*0.02)-((Sheet1!J44/Sheet1!E44)*0.5)-((Sheet1!G44/Sheet1!E44)*2)-((Sheet1!H44/Sheet1!E44)*5))</f>
        <v>2.2166666666666668</v>
      </c>
      <c r="E44" s="18">
        <f>IF(Sheet1!E44=0,0,IF(B44="G",((Sheet1!V44/Sheet1!E44)*7)+((Sheet1!T44/Sheet1!E44)*1)+((Sheet1!S44/Sheet1!E44)*1),0))</f>
        <v>0</v>
      </c>
      <c r="F44" s="18">
        <f>IF(Sheet1!E44=0,0,IF(B44="D",((Sheet1!K44/Sheet1!E44)*7)+((Sheet1!L44/Sheet1!E44)*4)+((Sheet1!S44/Sheet1!E44)*0.5)+((Sheet1!R44/Sheet1!E44)*0.25)+((Sheet1!Q44/Sheet1!E44)*0.03)-((Sheet1!P44/Sheet1!E44)*6),0))</f>
        <v>0</v>
      </c>
      <c r="G44" s="19">
        <f>IF(Sheet1!E44=0,0,IF(B44="M",((Sheet1!K44/Sheet1!E44)*7)+((Sheet1!L44/Sheet1!E44)*4)+((Sheet1!O44/Sheet1!E44)*2)+((Sheet1!Q44/Sheet1!E44)*0.05)-((Sheet1!P44/Sheet1!E44)*6),0))</f>
        <v>5.291666666666667</v>
      </c>
      <c r="H44" s="19">
        <f>IF(Sheet1!E44=0,0,IF(B44="F",((Sheet1!K44/Sheet1!E44)*7)+((Sheet1!L44/Sheet1!E44)*4)+((Sheet1!O44/Sheet1!E44)*2)+((Sheet1!Q44/Sheet1!E44)*0.03)-((Sheet1!P44/Sheet1!E44)*6),0))</f>
        <v>0</v>
      </c>
      <c r="I44" s="19">
        <f t="shared" si="2"/>
        <v>2</v>
      </c>
      <c r="J44" s="19">
        <f t="shared" si="3"/>
        <v>2.3812499999999996</v>
      </c>
      <c r="K44" s="19">
        <f t="shared" si="4"/>
        <v>11.889583333333333</v>
      </c>
      <c r="L44" s="20">
        <f t="shared" si="27"/>
        <v>0</v>
      </c>
      <c r="M44" s="20">
        <f t="shared" si="28"/>
        <v>1</v>
      </c>
    </row>
    <row r="45" spans="1:13">
      <c r="A45" t="s">
        <v>97</v>
      </c>
      <c r="B45" t="s">
        <v>3</v>
      </c>
      <c r="C45" t="s">
        <v>56</v>
      </c>
      <c r="D45" s="18">
        <f>IF(Sheet1!E45=0,0,((Sheet1!I45/Sheet1!E45)*0.5)+((Sheet1!F45/Sheet1!E45)*0.02)-((Sheet1!J45/Sheet1!E45)*0.5)-((Sheet1!G45/Sheet1!E45)*2)-((Sheet1!H45/Sheet1!E45)*5))</f>
        <v>0.29200000000000004</v>
      </c>
      <c r="E45" s="18">
        <f>IF(Sheet1!E45=0,0,IF(B45="G",((Sheet1!V45/Sheet1!E45)*7)+((Sheet1!T45/Sheet1!E45)*1)+((Sheet1!S45/Sheet1!E45)*1),0))</f>
        <v>0</v>
      </c>
      <c r="F45" s="18">
        <f>IF(Sheet1!E45=0,0,IF(B45="D",((Sheet1!K45/Sheet1!E45)*7)+((Sheet1!L45/Sheet1!E45)*4)+((Sheet1!S45/Sheet1!E45)*0.5)+((Sheet1!R45/Sheet1!E45)*0.25)+((Sheet1!Q45/Sheet1!E45)*0.03)-((Sheet1!P45/Sheet1!E45)*6),0))</f>
        <v>2.1319999999999997</v>
      </c>
      <c r="G45" s="19">
        <f>IF(Sheet1!E45=0,0,IF(B45="M",((Sheet1!K45/Sheet1!E45)*7)+((Sheet1!L45/Sheet1!E45)*4)+((Sheet1!O45/Sheet1!E45)*2)+((Sheet1!Q45/Sheet1!E45)*0.05)-((Sheet1!P45/Sheet1!E45)*6),0))</f>
        <v>0</v>
      </c>
      <c r="H45" s="19">
        <f>IF(Sheet1!E45=0,0,IF(B45="F",((Sheet1!K45/Sheet1!E45)*7)+((Sheet1!L45/Sheet1!E45)*4)+((Sheet1!O45/Sheet1!E45)*2)+((Sheet1!Q45/Sheet1!E45)*0.03)-((Sheet1!P45/Sheet1!E45)*6),0))</f>
        <v>0</v>
      </c>
      <c r="I45" s="19">
        <f t="shared" si="2"/>
        <v>4</v>
      </c>
      <c r="J45" s="19">
        <f t="shared" si="3"/>
        <v>0.63960000000000017</v>
      </c>
      <c r="K45" s="19">
        <f t="shared" si="4"/>
        <v>7.0635999999999992</v>
      </c>
      <c r="L45" s="20">
        <f t="shared" si="27"/>
        <v>0</v>
      </c>
      <c r="M45" s="20">
        <f t="shared" si="28"/>
        <v>2</v>
      </c>
    </row>
    <row r="46" spans="1:13">
      <c r="A46" t="s">
        <v>98</v>
      </c>
      <c r="B46" t="s">
        <v>3</v>
      </c>
      <c r="C46" t="s">
        <v>51</v>
      </c>
      <c r="D46" s="18">
        <f>IF(Sheet1!E46=0,0,((Sheet1!I46/Sheet1!E46)*0.5)+((Sheet1!F46/Sheet1!E46)*0.02)-((Sheet1!J46/Sheet1!E46)*0.5)-((Sheet1!G46/Sheet1!E46)*2)-((Sheet1!H46/Sheet1!E46)*5))</f>
        <v>1.8</v>
      </c>
      <c r="E46" s="18">
        <f>IF(Sheet1!E46=0,0,IF(B46="G",((Sheet1!V46/Sheet1!E46)*7)+((Sheet1!T46/Sheet1!E46)*1)+((Sheet1!S46/Sheet1!E46)*1),0))</f>
        <v>0</v>
      </c>
      <c r="F46" s="18">
        <f>IF(Sheet1!E46=0,0,IF(B46="D",((Sheet1!K46/Sheet1!E46)*7)+((Sheet1!L46/Sheet1!E46)*4)+((Sheet1!S46/Sheet1!E46)*0.5)+((Sheet1!R46/Sheet1!E46)*0.25)+((Sheet1!Q46/Sheet1!E46)*0.03)-((Sheet1!P46/Sheet1!E46)*6),0))</f>
        <v>1.9466666666666668</v>
      </c>
      <c r="G46" s="19">
        <f>IF(Sheet1!E46=0,0,IF(B46="M",((Sheet1!K46/Sheet1!E46)*7)+((Sheet1!L46/Sheet1!E46)*4)+((Sheet1!O46/Sheet1!E46)*2)+((Sheet1!Q46/Sheet1!E46)*0.05)-((Sheet1!P46/Sheet1!E46)*6),0))</f>
        <v>0</v>
      </c>
      <c r="H46" s="19">
        <f>IF(Sheet1!E46=0,0,IF(B46="F",((Sheet1!K46/Sheet1!E46)*7)+((Sheet1!L46/Sheet1!E46)*4)+((Sheet1!O46/Sheet1!E46)*2)+((Sheet1!Q46/Sheet1!E46)*0.03)-((Sheet1!P46/Sheet1!E46)*6),0))</f>
        <v>0</v>
      </c>
      <c r="I46" s="19">
        <f t="shared" si="2"/>
        <v>4</v>
      </c>
      <c r="J46" s="19">
        <f t="shared" si="3"/>
        <v>0.38933333333333309</v>
      </c>
      <c r="K46" s="19">
        <f t="shared" si="4"/>
        <v>8.1359999999999992</v>
      </c>
      <c r="L46" s="20">
        <f t="shared" si="27"/>
        <v>0</v>
      </c>
      <c r="M46" s="20">
        <f t="shared" si="28"/>
        <v>1</v>
      </c>
    </row>
    <row r="47" spans="1:13">
      <c r="A47" t="s">
        <v>99</v>
      </c>
      <c r="B47" t="s">
        <v>1</v>
      </c>
      <c r="C47" t="s">
        <v>51</v>
      </c>
      <c r="D47" s="18">
        <f>IF(Sheet1!E47=0,0,((Sheet1!I47/Sheet1!E47)*0.5)+((Sheet1!F47/Sheet1!E47)*0.02)-((Sheet1!J47/Sheet1!E47)*0.5)-((Sheet1!G47/Sheet1!E47)*2)-((Sheet1!H47/Sheet1!E47)*5))</f>
        <v>-0.39333333333333331</v>
      </c>
      <c r="E47" s="18">
        <f>IF(Sheet1!E47=0,0,IF(B47="G",((Sheet1!V47/Sheet1!E47)*7)+((Sheet1!T47/Sheet1!E47)*1)+((Sheet1!S47/Sheet1!E47)*1),0))</f>
        <v>0</v>
      </c>
      <c r="F47" s="18">
        <f>IF(Sheet1!E47=0,0,IF(B47="D",((Sheet1!K47/Sheet1!E47)*7)+((Sheet1!L47/Sheet1!E47)*4)+((Sheet1!S47/Sheet1!E47)*0.5)+((Sheet1!R47/Sheet1!E47)*0.25)+((Sheet1!Q47/Sheet1!E47)*0.03)-((Sheet1!P47/Sheet1!E47)*6),0))</f>
        <v>0</v>
      </c>
      <c r="G47" s="19">
        <f>IF(Sheet1!E47=0,0,IF(B47="M",((Sheet1!K47/Sheet1!E47)*7)+((Sheet1!L47/Sheet1!E47)*4)+((Sheet1!O47/Sheet1!E47)*2)+((Sheet1!Q47/Sheet1!E47)*0.05)-((Sheet1!P47/Sheet1!E47)*6),0))</f>
        <v>0.5083333333333333</v>
      </c>
      <c r="H47" s="19">
        <f>IF(Sheet1!E47=0,0,IF(B47="F",((Sheet1!K47/Sheet1!E47)*7)+((Sheet1!L47/Sheet1!E47)*4)+((Sheet1!O47/Sheet1!E47)*2)+((Sheet1!Q47/Sheet1!E47)*0.03)-((Sheet1!P47/Sheet1!E47)*6),0))</f>
        <v>0</v>
      </c>
      <c r="I47" s="19">
        <f t="shared" si="2"/>
        <v>2</v>
      </c>
      <c r="J47" s="19">
        <f t="shared" si="3"/>
        <v>0.22875000000000001</v>
      </c>
      <c r="K47" s="19">
        <f t="shared" si="4"/>
        <v>2.34375</v>
      </c>
      <c r="L47" s="20">
        <f t="shared" si="27"/>
        <v>0</v>
      </c>
      <c r="M47" s="20">
        <f t="shared" si="28"/>
        <v>1</v>
      </c>
    </row>
    <row r="48" spans="1:13">
      <c r="A48" t="s">
        <v>100</v>
      </c>
      <c r="B48" t="s">
        <v>1</v>
      </c>
      <c r="C48" t="s">
        <v>56</v>
      </c>
      <c r="D48" s="18">
        <f>IF(Sheet1!E48=0,0,((Sheet1!I48/Sheet1!E48)*0.5)+((Sheet1!F48/Sheet1!E48)*0.02)-((Sheet1!J48/Sheet1!E48)*0.5)-((Sheet1!G48/Sheet1!E48)*2)-((Sheet1!H48/Sheet1!E48)*5))</f>
        <v>-0.15666666666666662</v>
      </c>
      <c r="E48" s="18">
        <f>IF(Sheet1!E48=0,0,IF(B48="G",((Sheet1!V48/Sheet1!E48)*7)+((Sheet1!T48/Sheet1!E48)*1)+((Sheet1!S48/Sheet1!E48)*1),0))</f>
        <v>0</v>
      </c>
      <c r="F48" s="18">
        <f>IF(Sheet1!E48=0,0,IF(B48="D",((Sheet1!K48/Sheet1!E48)*7)+((Sheet1!L48/Sheet1!E48)*4)+((Sheet1!S48/Sheet1!E48)*0.5)+((Sheet1!R48/Sheet1!E48)*0.25)+((Sheet1!Q48/Sheet1!E48)*0.03)-((Sheet1!P48/Sheet1!E48)*6),0))</f>
        <v>0</v>
      </c>
      <c r="G48" s="19">
        <f>IF(Sheet1!E48=0,0,IF(B48="M",((Sheet1!K48/Sheet1!E48)*7)+((Sheet1!L48/Sheet1!E48)*4)+((Sheet1!O48/Sheet1!E48)*2)+((Sheet1!Q48/Sheet1!E48)*0.05)-((Sheet1!P48/Sheet1!E48)*6),0))</f>
        <v>2.5166666666666666</v>
      </c>
      <c r="H48" s="19">
        <f>IF(Sheet1!E48=0,0,IF(B48="F",((Sheet1!K48/Sheet1!E48)*7)+((Sheet1!L48/Sheet1!E48)*4)+((Sheet1!O48/Sheet1!E48)*2)+((Sheet1!Q48/Sheet1!E48)*0.03)-((Sheet1!P48/Sheet1!E48)*6),0))</f>
        <v>0</v>
      </c>
      <c r="I48" s="19">
        <f t="shared" si="2"/>
        <v>2</v>
      </c>
      <c r="J48" s="19">
        <f t="shared" si="3"/>
        <v>2.0133333333333336</v>
      </c>
      <c r="K48" s="19">
        <f t="shared" si="4"/>
        <v>6.3733333333333331</v>
      </c>
      <c r="L48" s="20">
        <f t="shared" si="27"/>
        <v>0</v>
      </c>
      <c r="M48" s="20">
        <f t="shared" si="28"/>
        <v>2</v>
      </c>
    </row>
    <row r="49" spans="1:13">
      <c r="A49" t="s">
        <v>101</v>
      </c>
      <c r="B49" t="s">
        <v>3</v>
      </c>
      <c r="C49" t="s">
        <v>59</v>
      </c>
      <c r="D49" s="18">
        <f>IF(Sheet1!E49=0,0,((Sheet1!I49/Sheet1!E49)*0.5)+((Sheet1!F49/Sheet1!E49)*0.02)-((Sheet1!J49/Sheet1!E49)*0.5)-((Sheet1!G49/Sheet1!E49)*2)-((Sheet1!H49/Sheet1!E49)*5))</f>
        <v>0.97</v>
      </c>
      <c r="E49" s="18">
        <f>IF(Sheet1!E49=0,0,IF(B49="G",((Sheet1!V49/Sheet1!E49)*7)+((Sheet1!T49/Sheet1!E49)*1)+((Sheet1!S49/Sheet1!E49)*1),0))</f>
        <v>0</v>
      </c>
      <c r="F49" s="18">
        <f>IF(Sheet1!E49=0,0,IF(B49="D",((Sheet1!K49/Sheet1!E49)*7)+((Sheet1!L49/Sheet1!E49)*4)+((Sheet1!S49/Sheet1!E49)*0.5)+((Sheet1!R49/Sheet1!E49)*0.25)+((Sheet1!Q49/Sheet1!E49)*0.03)-((Sheet1!P49/Sheet1!E49)*6),0))</f>
        <v>1.2749999999999999</v>
      </c>
      <c r="G49" s="19">
        <f>IF(Sheet1!E49=0,0,IF(B49="M",((Sheet1!K49/Sheet1!E49)*7)+((Sheet1!L49/Sheet1!E49)*4)+((Sheet1!O49/Sheet1!E49)*2)+((Sheet1!Q49/Sheet1!E49)*0.05)-((Sheet1!P49/Sheet1!E49)*6),0))</f>
        <v>0</v>
      </c>
      <c r="H49" s="19">
        <f>IF(Sheet1!E49=0,0,IF(B49="F",((Sheet1!K49/Sheet1!E49)*7)+((Sheet1!L49/Sheet1!E49)*4)+((Sheet1!O49/Sheet1!E49)*2)+((Sheet1!Q49/Sheet1!E49)*0.03)-((Sheet1!P49/Sheet1!E49)*6),0))</f>
        <v>0</v>
      </c>
      <c r="I49" s="19">
        <f t="shared" si="2"/>
        <v>2</v>
      </c>
      <c r="J49" s="19">
        <f t="shared" si="3"/>
        <v>0</v>
      </c>
      <c r="K49" s="19">
        <f t="shared" si="4"/>
        <v>4.2450000000000001</v>
      </c>
      <c r="L49" s="20">
        <f t="shared" si="27"/>
        <v>1</v>
      </c>
      <c r="M49" s="20">
        <f t="shared" si="28"/>
        <v>0</v>
      </c>
    </row>
    <row r="50" spans="1:13">
      <c r="A50" t="s">
        <v>102</v>
      </c>
      <c r="B50" t="s">
        <v>3</v>
      </c>
      <c r="C50" t="s">
        <v>53</v>
      </c>
      <c r="D50" s="18">
        <f>IF(Sheet1!E50=0,0,((Sheet1!I50/Sheet1!E50)*0.5)+((Sheet1!F50/Sheet1!E50)*0.02)-((Sheet1!J50/Sheet1!E50)*0.5)-((Sheet1!G50/Sheet1!E50)*2)-((Sheet1!H50/Sheet1!E50)*5))</f>
        <v>1.6600000000000001</v>
      </c>
      <c r="E50" s="18">
        <f>IF(Sheet1!E50=0,0,IF(B50="G",((Sheet1!V50/Sheet1!E50)*7)+((Sheet1!T50/Sheet1!E50)*1)+((Sheet1!S50/Sheet1!E50)*1),0))</f>
        <v>0</v>
      </c>
      <c r="F50" s="18">
        <f>IF(Sheet1!E50=0,0,IF(B50="D",((Sheet1!K50/Sheet1!E50)*7)+((Sheet1!L50/Sheet1!E50)*4)+((Sheet1!S50/Sheet1!E50)*0.5)+((Sheet1!R50/Sheet1!E50)*0.25)+((Sheet1!Q50/Sheet1!E50)*0.03)-((Sheet1!P50/Sheet1!E50)*6),0))</f>
        <v>1.87</v>
      </c>
      <c r="G50" s="19">
        <f>IF(Sheet1!E50=0,0,IF(B50="M",((Sheet1!K50/Sheet1!E50)*7)+((Sheet1!L50/Sheet1!E50)*4)+((Sheet1!O50/Sheet1!E50)*2)+((Sheet1!Q50/Sheet1!E50)*0.05)-((Sheet1!P50/Sheet1!E50)*6),0))</f>
        <v>0</v>
      </c>
      <c r="H50" s="19">
        <f>IF(Sheet1!E50=0,0,IF(B50="F",((Sheet1!K50/Sheet1!E50)*7)+((Sheet1!L50/Sheet1!E50)*4)+((Sheet1!O50/Sheet1!E50)*2)+((Sheet1!Q50/Sheet1!E50)*0.03)-((Sheet1!P50/Sheet1!E50)*6),0))</f>
        <v>0</v>
      </c>
      <c r="I50" s="19">
        <f t="shared" si="2"/>
        <v>0</v>
      </c>
      <c r="J50" s="19">
        <f t="shared" si="3"/>
        <v>0</v>
      </c>
      <c r="K50" s="19">
        <f t="shared" si="4"/>
        <v>3.5300000000000002</v>
      </c>
      <c r="L50" s="20">
        <f t="shared" si="27"/>
        <v>2</v>
      </c>
      <c r="M50" s="20">
        <f t="shared" si="28"/>
        <v>0</v>
      </c>
    </row>
    <row r="51" spans="1:13">
      <c r="A51" t="s">
        <v>103</v>
      </c>
      <c r="B51" t="s">
        <v>3</v>
      </c>
      <c r="C51" t="s">
        <v>51</v>
      </c>
      <c r="D51" s="18">
        <f>IF(Sheet1!E51=0,0,((Sheet1!I51/Sheet1!E51)*0.5)+((Sheet1!F51/Sheet1!E51)*0.02)-((Sheet1!J51/Sheet1!E51)*0.5)-((Sheet1!G51/Sheet1!E51)*2)-((Sheet1!H51/Sheet1!E51)*5))</f>
        <v>0</v>
      </c>
      <c r="E51" s="18">
        <f>IF(Sheet1!E51=0,0,IF(B51="G",((Sheet1!V51/Sheet1!E51)*7)+((Sheet1!T51/Sheet1!E51)*1)+((Sheet1!S51/Sheet1!E51)*1),0))</f>
        <v>0</v>
      </c>
      <c r="F51" s="18">
        <f>IF(Sheet1!E51=0,0,IF(B51="D",((Sheet1!K51/Sheet1!E51)*7)+((Sheet1!L51/Sheet1!E51)*4)+((Sheet1!S51/Sheet1!E51)*0.5)+((Sheet1!R51/Sheet1!E51)*0.25)+((Sheet1!Q51/Sheet1!E51)*0.03)-((Sheet1!P51/Sheet1!E51)*6),0))</f>
        <v>0</v>
      </c>
      <c r="G51" s="19">
        <f>IF(Sheet1!E51=0,0,IF(B51="M",((Sheet1!K51/Sheet1!E51)*7)+((Sheet1!L51/Sheet1!E51)*4)+((Sheet1!O51/Sheet1!E51)*2)+((Sheet1!Q51/Sheet1!E51)*0.05)-((Sheet1!P51/Sheet1!E51)*6),0))</f>
        <v>0</v>
      </c>
      <c r="H51" s="19">
        <f>IF(Sheet1!E51=0,0,IF(B51="F",((Sheet1!K51/Sheet1!E51)*7)+((Sheet1!L51/Sheet1!E51)*4)+((Sheet1!O51/Sheet1!E51)*2)+((Sheet1!Q51/Sheet1!E51)*0.03)-((Sheet1!P51/Sheet1!E51)*6),0))</f>
        <v>0</v>
      </c>
      <c r="I51" s="19">
        <f t="shared" si="2"/>
        <v>4</v>
      </c>
      <c r="J51" s="19">
        <f t="shared" si="3"/>
        <v>0</v>
      </c>
      <c r="K51" s="19">
        <f t="shared" si="4"/>
        <v>4</v>
      </c>
      <c r="L51" s="20">
        <f t="shared" si="27"/>
        <v>0</v>
      </c>
      <c r="M51" s="20">
        <f t="shared" si="28"/>
        <v>1</v>
      </c>
    </row>
    <row r="52" spans="1:13">
      <c r="A52" t="s">
        <v>104</v>
      </c>
      <c r="B52" t="s">
        <v>3</v>
      </c>
      <c r="C52" t="s">
        <v>51</v>
      </c>
      <c r="D52" s="18">
        <f>IF(Sheet1!E52=0,0,((Sheet1!I52/Sheet1!E52)*0.5)+((Sheet1!F52/Sheet1!E52)*0.02)-((Sheet1!J52/Sheet1!E52)*0.5)-((Sheet1!G52/Sheet1!E52)*2)-((Sheet1!H52/Sheet1!E52)*5))</f>
        <v>1.714285714285714</v>
      </c>
      <c r="E52" s="18">
        <f>IF(Sheet1!E52=0,0,IF(B52="G",((Sheet1!V52/Sheet1!E52)*7)+((Sheet1!T52/Sheet1!E52)*1)+((Sheet1!S52/Sheet1!E52)*1),0))</f>
        <v>0</v>
      </c>
      <c r="F52" s="18">
        <f>IF(Sheet1!E52=0,0,IF(B52="D",((Sheet1!K52/Sheet1!E52)*7)+((Sheet1!L52/Sheet1!E52)*4)+((Sheet1!S52/Sheet1!E52)*0.5)+((Sheet1!R52/Sheet1!E52)*0.25)+((Sheet1!Q52/Sheet1!E52)*0.03)-((Sheet1!P52/Sheet1!E52)*6),0))</f>
        <v>2.0042857142857144</v>
      </c>
      <c r="G52" s="19">
        <f>IF(Sheet1!E52=0,0,IF(B52="M",((Sheet1!K52/Sheet1!E52)*7)+((Sheet1!L52/Sheet1!E52)*4)+((Sheet1!O52/Sheet1!E52)*2)+((Sheet1!Q52/Sheet1!E52)*0.05)-((Sheet1!P52/Sheet1!E52)*6),0))</f>
        <v>0</v>
      </c>
      <c r="H52" s="19">
        <f>IF(Sheet1!E52=0,0,IF(B52="F",((Sheet1!K52/Sheet1!E52)*7)+((Sheet1!L52/Sheet1!E52)*4)+((Sheet1!O52/Sheet1!E52)*2)+((Sheet1!Q52/Sheet1!E52)*0.03)-((Sheet1!P52/Sheet1!E52)*6),0))</f>
        <v>0</v>
      </c>
      <c r="I52" s="19">
        <f t="shared" si="2"/>
        <v>4</v>
      </c>
      <c r="J52" s="19">
        <f t="shared" si="3"/>
        <v>0.4008571428571428</v>
      </c>
      <c r="K52" s="19">
        <f t="shared" si="4"/>
        <v>8.1194285714285712</v>
      </c>
      <c r="L52" s="20">
        <f t="shared" si="27"/>
        <v>0</v>
      </c>
      <c r="M52" s="20">
        <f t="shared" si="28"/>
        <v>1</v>
      </c>
    </row>
    <row r="53" spans="1:13">
      <c r="A53" t="s">
        <v>105</v>
      </c>
      <c r="B53" t="s">
        <v>3</v>
      </c>
      <c r="C53" t="s">
        <v>59</v>
      </c>
      <c r="D53" s="18">
        <f>IF(Sheet1!E53=0,0,((Sheet1!I53/Sheet1!E53)*0.5)+((Sheet1!F53/Sheet1!E53)*0.02)-((Sheet1!J53/Sheet1!E53)*0.5)-((Sheet1!G53/Sheet1!E53)*2)-((Sheet1!H53/Sheet1!E53)*5))</f>
        <v>0.2</v>
      </c>
      <c r="E53" s="18">
        <f>IF(Sheet1!E53=0,0,IF(B53="G",((Sheet1!V53/Sheet1!E53)*7)+((Sheet1!T53/Sheet1!E53)*1)+((Sheet1!S53/Sheet1!E53)*1),0))</f>
        <v>0</v>
      </c>
      <c r="F53" s="18">
        <f>IF(Sheet1!E53=0,0,IF(B53="D",((Sheet1!K53/Sheet1!E53)*7)+((Sheet1!L53/Sheet1!E53)*4)+((Sheet1!S53/Sheet1!E53)*0.5)+((Sheet1!R53/Sheet1!E53)*0.25)+((Sheet1!Q53/Sheet1!E53)*0.03)-((Sheet1!P53/Sheet1!E53)*6),0))</f>
        <v>0.21</v>
      </c>
      <c r="G53" s="19">
        <f>IF(Sheet1!E53=0,0,IF(B53="M",((Sheet1!K53/Sheet1!E53)*7)+((Sheet1!L53/Sheet1!E53)*4)+((Sheet1!O53/Sheet1!E53)*2)+((Sheet1!Q53/Sheet1!E53)*0.05)-((Sheet1!P53/Sheet1!E53)*6),0))</f>
        <v>0</v>
      </c>
      <c r="H53" s="19">
        <f>IF(Sheet1!E53=0,0,IF(B53="F",((Sheet1!K53/Sheet1!E53)*7)+((Sheet1!L53/Sheet1!E53)*4)+((Sheet1!O53/Sheet1!E53)*2)+((Sheet1!Q53/Sheet1!E53)*0.03)-((Sheet1!P53/Sheet1!E53)*6),0))</f>
        <v>0</v>
      </c>
      <c r="I53" s="19">
        <f t="shared" si="2"/>
        <v>2</v>
      </c>
      <c r="J53" s="19">
        <f t="shared" si="3"/>
        <v>0</v>
      </c>
      <c r="K53" s="19">
        <f t="shared" si="4"/>
        <v>2.41</v>
      </c>
      <c r="L53" s="20">
        <f t="shared" si="27"/>
        <v>1</v>
      </c>
      <c r="M53" s="20">
        <f t="shared" si="28"/>
        <v>0</v>
      </c>
    </row>
    <row r="54" spans="1:13">
      <c r="A54" t="s">
        <v>106</v>
      </c>
      <c r="B54" t="s">
        <v>2</v>
      </c>
      <c r="C54" t="s">
        <v>51</v>
      </c>
      <c r="D54" s="18">
        <f>IF(Sheet1!E54=0,0,((Sheet1!I54/Sheet1!E54)*0.5)+((Sheet1!F54/Sheet1!E54)*0.02)-((Sheet1!J54/Sheet1!E54)*0.5)-((Sheet1!G54/Sheet1!E54)*2)-((Sheet1!H54/Sheet1!E54)*5))</f>
        <v>0</v>
      </c>
      <c r="E54" s="18">
        <f>IF(Sheet1!E54=0,0,IF(B54="G",((Sheet1!V54/Sheet1!E54)*7)+((Sheet1!T54/Sheet1!E54)*1)+((Sheet1!S54/Sheet1!E54)*1),0))</f>
        <v>0</v>
      </c>
      <c r="F54" s="18">
        <f>IF(Sheet1!E54=0,0,IF(B54="D",((Sheet1!K54/Sheet1!E54)*7)+((Sheet1!L54/Sheet1!E54)*4)+((Sheet1!S54/Sheet1!E54)*0.5)+((Sheet1!R54/Sheet1!E54)*0.25)+((Sheet1!Q54/Sheet1!E54)*0.03)-((Sheet1!P54/Sheet1!E54)*6),0))</f>
        <v>0</v>
      </c>
      <c r="G54" s="19">
        <f>IF(Sheet1!E54=0,0,IF(B54="M",((Sheet1!K54/Sheet1!E54)*7)+((Sheet1!L54/Sheet1!E54)*4)+((Sheet1!O54/Sheet1!E54)*2)+((Sheet1!Q54/Sheet1!E54)*0.05)-((Sheet1!P54/Sheet1!E54)*6),0))</f>
        <v>0</v>
      </c>
      <c r="H54" s="19">
        <f>IF(Sheet1!E54=0,0,IF(B54="F",((Sheet1!K54/Sheet1!E54)*7)+((Sheet1!L54/Sheet1!E54)*4)+((Sheet1!O54/Sheet1!E54)*2)+((Sheet1!Q54/Sheet1!E54)*0.03)-((Sheet1!P54/Sheet1!E54)*6),0))</f>
        <v>0</v>
      </c>
      <c r="I54" s="19">
        <f t="shared" si="2"/>
        <v>6</v>
      </c>
      <c r="J54" s="19">
        <f t="shared" si="3"/>
        <v>0</v>
      </c>
      <c r="K54" s="19">
        <f t="shared" si="4"/>
        <v>6</v>
      </c>
      <c r="L54" s="20">
        <f t="shared" si="27"/>
        <v>0</v>
      </c>
      <c r="M54" s="20">
        <f t="shared" si="28"/>
        <v>1</v>
      </c>
    </row>
    <row r="55" spans="1:13">
      <c r="A55" t="s">
        <v>107</v>
      </c>
      <c r="B55" t="s">
        <v>3</v>
      </c>
      <c r="C55" t="s">
        <v>53</v>
      </c>
      <c r="D55" s="18">
        <f>IF(Sheet1!E55=0,0,((Sheet1!I55/Sheet1!E55)*0.5)+((Sheet1!F55/Sheet1!E55)*0.02)-((Sheet1!J55/Sheet1!E55)*0.5)-((Sheet1!G55/Sheet1!E55)*2)-((Sheet1!H55/Sheet1!E55)*5))</f>
        <v>0</v>
      </c>
      <c r="E55" s="18">
        <f>IF(Sheet1!E55=0,0,IF(B55="G",((Sheet1!V55/Sheet1!E55)*7)+((Sheet1!T55/Sheet1!E55)*1)+((Sheet1!S55/Sheet1!E55)*1),0))</f>
        <v>0</v>
      </c>
      <c r="F55" s="18">
        <f>IF(Sheet1!E55=0,0,IF(B55="D",((Sheet1!K55/Sheet1!E55)*7)+((Sheet1!L55/Sheet1!E55)*4)+((Sheet1!S55/Sheet1!E55)*0.5)+((Sheet1!R55/Sheet1!E55)*0.25)+((Sheet1!Q55/Sheet1!E55)*0.03)-((Sheet1!P55/Sheet1!E55)*6),0))</f>
        <v>0</v>
      </c>
      <c r="G55" s="19">
        <f>IF(Sheet1!E55=0,0,IF(B55="M",((Sheet1!K55/Sheet1!E55)*7)+((Sheet1!L55/Sheet1!E55)*4)+((Sheet1!O55/Sheet1!E55)*2)+((Sheet1!Q55/Sheet1!E55)*0.05)-((Sheet1!P55/Sheet1!E55)*6),0))</f>
        <v>0</v>
      </c>
      <c r="H55" s="19">
        <f>IF(Sheet1!E55=0,0,IF(B55="F",((Sheet1!K55/Sheet1!E55)*7)+((Sheet1!L55/Sheet1!E55)*4)+((Sheet1!O55/Sheet1!E55)*2)+((Sheet1!Q55/Sheet1!E55)*0.03)-((Sheet1!P55/Sheet1!E55)*6),0))</f>
        <v>0</v>
      </c>
      <c r="I55" s="19">
        <f t="shared" si="2"/>
        <v>0</v>
      </c>
      <c r="J55" s="19">
        <f t="shared" si="3"/>
        <v>0</v>
      </c>
      <c r="K55" s="19">
        <f t="shared" si="4"/>
        <v>0</v>
      </c>
      <c r="L55" s="20">
        <f t="shared" si="27"/>
        <v>2</v>
      </c>
      <c r="M55" s="20">
        <f t="shared" si="28"/>
        <v>0</v>
      </c>
    </row>
    <row r="56" spans="1:13">
      <c r="A56" t="s">
        <v>108</v>
      </c>
      <c r="B56" t="s">
        <v>1</v>
      </c>
      <c r="C56" t="s">
        <v>56</v>
      </c>
      <c r="D56" s="18">
        <f>IF(Sheet1!E56=0,0,((Sheet1!I56/Sheet1!E56)*0.5)+((Sheet1!F56/Sheet1!E56)*0.02)-((Sheet1!J56/Sheet1!E56)*0.5)-((Sheet1!G56/Sheet1!E56)*2)-((Sheet1!H56/Sheet1!E56)*5))</f>
        <v>0</v>
      </c>
      <c r="E56" s="18">
        <f>IF(Sheet1!E56=0,0,IF(B56="G",((Sheet1!V56/Sheet1!E56)*7)+((Sheet1!T56/Sheet1!E56)*1)+((Sheet1!S56/Sheet1!E56)*1),0))</f>
        <v>0</v>
      </c>
      <c r="F56" s="18">
        <f>IF(Sheet1!E56=0,0,IF(B56="D",((Sheet1!K56/Sheet1!E56)*7)+((Sheet1!L56/Sheet1!E56)*4)+((Sheet1!S56/Sheet1!E56)*0.5)+((Sheet1!R56/Sheet1!E56)*0.25)+((Sheet1!Q56/Sheet1!E56)*0.03)-((Sheet1!P56/Sheet1!E56)*6),0))</f>
        <v>0</v>
      </c>
      <c r="G56" s="19">
        <f>IF(Sheet1!E56=0,0,IF(B56="M",((Sheet1!K56/Sheet1!E56)*7)+((Sheet1!L56/Sheet1!E56)*4)+((Sheet1!O56/Sheet1!E56)*2)+((Sheet1!Q56/Sheet1!E56)*0.05)-((Sheet1!P56/Sheet1!E56)*6),0))</f>
        <v>0</v>
      </c>
      <c r="H56" s="19">
        <f>IF(Sheet1!E56=0,0,IF(B56="F",((Sheet1!K56/Sheet1!E56)*7)+((Sheet1!L56/Sheet1!E56)*4)+((Sheet1!O56/Sheet1!E56)*2)+((Sheet1!Q56/Sheet1!E56)*0.03)-((Sheet1!P56/Sheet1!E56)*6),0))</f>
        <v>0</v>
      </c>
      <c r="I56" s="19">
        <f t="shared" si="2"/>
        <v>2</v>
      </c>
      <c r="J56" s="19">
        <f t="shared" si="3"/>
        <v>0</v>
      </c>
      <c r="K56" s="19">
        <f t="shared" si="4"/>
        <v>2</v>
      </c>
      <c r="L56" s="20">
        <f t="shared" si="27"/>
        <v>0</v>
      </c>
      <c r="M56" s="20">
        <f t="shared" si="28"/>
        <v>2</v>
      </c>
    </row>
    <row r="57" spans="1:13">
      <c r="A57" t="s">
        <v>109</v>
      </c>
      <c r="B57" t="s">
        <v>1</v>
      </c>
      <c r="C57" t="s">
        <v>56</v>
      </c>
      <c r="D57" s="18">
        <f>IF(Sheet1!E57=0,0,((Sheet1!I57/Sheet1!E57)*0.5)+((Sheet1!F57/Sheet1!E57)*0.02)-((Sheet1!J57/Sheet1!E57)*0.5)-((Sheet1!G57/Sheet1!E57)*2)-((Sheet1!H57/Sheet1!E57)*5))</f>
        <v>0</v>
      </c>
      <c r="E57" s="18">
        <f>IF(Sheet1!E57=0,0,IF(B57="G",((Sheet1!V57/Sheet1!E57)*7)+((Sheet1!T57/Sheet1!E57)*1)+((Sheet1!S57/Sheet1!E57)*1),0))</f>
        <v>0</v>
      </c>
      <c r="F57" s="18">
        <f>IF(Sheet1!E57=0,0,IF(B57="D",((Sheet1!K57/Sheet1!E57)*7)+((Sheet1!L57/Sheet1!E57)*4)+((Sheet1!S57/Sheet1!E57)*0.5)+((Sheet1!R57/Sheet1!E57)*0.25)+((Sheet1!Q57/Sheet1!E57)*0.03)-((Sheet1!P57/Sheet1!E57)*6),0))</f>
        <v>0</v>
      </c>
      <c r="G57" s="19">
        <f>IF(Sheet1!E57=0,0,IF(B57="M",((Sheet1!K57/Sheet1!E57)*7)+((Sheet1!L57/Sheet1!E57)*4)+((Sheet1!O57/Sheet1!E57)*2)+((Sheet1!Q57/Sheet1!E57)*0.05)-((Sheet1!P57/Sheet1!E57)*6),0))</f>
        <v>0</v>
      </c>
      <c r="H57" s="19">
        <f>IF(Sheet1!E57=0,0,IF(B57="F",((Sheet1!K57/Sheet1!E57)*7)+((Sheet1!L57/Sheet1!E57)*4)+((Sheet1!O57/Sheet1!E57)*2)+((Sheet1!Q57/Sheet1!E57)*0.03)-((Sheet1!P57/Sheet1!E57)*6),0))</f>
        <v>0</v>
      </c>
      <c r="I57" s="19">
        <f t="shared" si="2"/>
        <v>2</v>
      </c>
      <c r="J57" s="19">
        <f t="shared" si="3"/>
        <v>0</v>
      </c>
      <c r="K57" s="19">
        <f t="shared" si="4"/>
        <v>2</v>
      </c>
      <c r="L57" s="20">
        <f t="shared" si="27"/>
        <v>0</v>
      </c>
      <c r="M57" s="20">
        <f t="shared" si="28"/>
        <v>2</v>
      </c>
    </row>
    <row r="58" spans="1:13">
      <c r="A58" t="s">
        <v>110</v>
      </c>
      <c r="B58" t="s">
        <v>1</v>
      </c>
      <c r="C58" t="s">
        <v>56</v>
      </c>
      <c r="D58" s="18">
        <f>IF(Sheet1!E58=0,0,((Sheet1!I58/Sheet1!E58)*0.5)+((Sheet1!F58/Sheet1!E58)*0.02)-((Sheet1!J58/Sheet1!E58)*0.5)-((Sheet1!G58/Sheet1!E58)*2)-((Sheet1!H58/Sheet1!E58)*5))</f>
        <v>0</v>
      </c>
      <c r="E58" s="18">
        <f>IF(Sheet1!E58=0,0,IF(B58="G",((Sheet1!V58/Sheet1!E58)*7)+((Sheet1!T58/Sheet1!E58)*1)+((Sheet1!S58/Sheet1!E58)*1),0))</f>
        <v>0</v>
      </c>
      <c r="F58" s="18">
        <f>IF(Sheet1!E58=0,0,IF(B58="D",((Sheet1!K58/Sheet1!E58)*7)+((Sheet1!L58/Sheet1!E58)*4)+((Sheet1!S58/Sheet1!E58)*0.5)+((Sheet1!R58/Sheet1!E58)*0.25)+((Sheet1!Q58/Sheet1!E58)*0.03)-((Sheet1!P58/Sheet1!E58)*6),0))</f>
        <v>0</v>
      </c>
      <c r="G58" s="19">
        <f>IF(Sheet1!E58=0,0,IF(B58="M",((Sheet1!K58/Sheet1!E58)*7)+((Sheet1!L58/Sheet1!E58)*4)+((Sheet1!O58/Sheet1!E58)*2)+((Sheet1!Q58/Sheet1!E58)*0.05)-((Sheet1!P58/Sheet1!E58)*6),0))</f>
        <v>0</v>
      </c>
      <c r="H58" s="19">
        <f>IF(Sheet1!E58=0,0,IF(B58="F",((Sheet1!K58/Sheet1!E58)*7)+((Sheet1!L58/Sheet1!E58)*4)+((Sheet1!O58/Sheet1!E58)*2)+((Sheet1!Q58/Sheet1!E58)*0.03)-((Sheet1!P58/Sheet1!E58)*6),0))</f>
        <v>0</v>
      </c>
      <c r="I58" s="19">
        <f t="shared" si="2"/>
        <v>2</v>
      </c>
      <c r="J58" s="19">
        <f t="shared" si="3"/>
        <v>0</v>
      </c>
      <c r="K58" s="19">
        <f t="shared" si="4"/>
        <v>2</v>
      </c>
      <c r="L58" s="20">
        <f t="shared" si="27"/>
        <v>0</v>
      </c>
      <c r="M58" s="20">
        <f t="shared" si="28"/>
        <v>2</v>
      </c>
    </row>
    <row r="59" spans="1:13">
      <c r="A59" t="s">
        <v>111</v>
      </c>
      <c r="B59" t="s">
        <v>2</v>
      </c>
      <c r="C59" t="s">
        <v>56</v>
      </c>
      <c r="D59" s="18">
        <f>IF(Sheet1!E59=0,0,((Sheet1!I59/Sheet1!E59)*0.5)+((Sheet1!F59/Sheet1!E59)*0.02)-((Sheet1!J59/Sheet1!E59)*0.5)-((Sheet1!G59/Sheet1!E59)*2)-((Sheet1!H59/Sheet1!E59)*5))</f>
        <v>0</v>
      </c>
      <c r="E59" s="18">
        <f>IF(Sheet1!E59=0,0,IF(B59="G",((Sheet1!V59/Sheet1!E59)*7)+((Sheet1!T59/Sheet1!E59)*1)+((Sheet1!S59/Sheet1!E59)*1),0))</f>
        <v>0</v>
      </c>
      <c r="F59" s="18">
        <f>IF(Sheet1!E59=0,0,IF(B59="D",((Sheet1!K59/Sheet1!E59)*7)+((Sheet1!L59/Sheet1!E59)*4)+((Sheet1!S59/Sheet1!E59)*0.5)+((Sheet1!R59/Sheet1!E59)*0.25)+((Sheet1!Q59/Sheet1!E59)*0.03)-((Sheet1!P59/Sheet1!E59)*6),0))</f>
        <v>0</v>
      </c>
      <c r="G59" s="19">
        <f>IF(Sheet1!E59=0,0,IF(B59="M",((Sheet1!K59/Sheet1!E59)*7)+((Sheet1!L59/Sheet1!E59)*4)+((Sheet1!O59/Sheet1!E59)*2)+((Sheet1!Q59/Sheet1!E59)*0.05)-((Sheet1!P59/Sheet1!E59)*6),0))</f>
        <v>0</v>
      </c>
      <c r="H59" s="19">
        <f>IF(Sheet1!E59=0,0,IF(B59="F",((Sheet1!K59/Sheet1!E59)*7)+((Sheet1!L59/Sheet1!E59)*4)+((Sheet1!O59/Sheet1!E59)*2)+((Sheet1!Q59/Sheet1!E59)*0.03)-((Sheet1!P59/Sheet1!E59)*6),0))</f>
        <v>0</v>
      </c>
      <c r="I59" s="19">
        <f t="shared" si="2"/>
        <v>6</v>
      </c>
      <c r="J59" s="19">
        <f t="shared" si="3"/>
        <v>0</v>
      </c>
      <c r="K59" s="19">
        <f t="shared" si="4"/>
        <v>6</v>
      </c>
      <c r="L59" s="20">
        <f t="shared" si="27"/>
        <v>0</v>
      </c>
      <c r="M59" s="20">
        <f t="shared" si="28"/>
        <v>2</v>
      </c>
    </row>
    <row r="60" spans="1:13">
      <c r="A60" t="s">
        <v>112</v>
      </c>
      <c r="B60" t="s">
        <v>1</v>
      </c>
      <c r="C60" t="s">
        <v>51</v>
      </c>
      <c r="D60" s="18">
        <f>IF(Sheet1!E60=0,0,((Sheet1!I60/Sheet1!E60)*0.5)+((Sheet1!F60/Sheet1!E60)*0.02)-((Sheet1!J60/Sheet1!E60)*0.5)-((Sheet1!G60/Sheet1!E60)*2)-((Sheet1!H60/Sheet1!E60)*5))</f>
        <v>0.08</v>
      </c>
      <c r="E60" s="18">
        <f>IF(Sheet1!E60=0,0,IF(B60="G",((Sheet1!V60/Sheet1!E60)*7)+((Sheet1!T60/Sheet1!E60)*1)+((Sheet1!S60/Sheet1!E60)*1),0))</f>
        <v>0</v>
      </c>
      <c r="F60" s="18">
        <f>IF(Sheet1!E60=0,0,IF(B60="D",((Sheet1!K60/Sheet1!E60)*7)+((Sheet1!L60/Sheet1!E60)*4)+((Sheet1!S60/Sheet1!E60)*0.5)+((Sheet1!R60/Sheet1!E60)*0.25)+((Sheet1!Q60/Sheet1!E60)*0.03)-((Sheet1!P60/Sheet1!E60)*6),0))</f>
        <v>0</v>
      </c>
      <c r="G60" s="19">
        <f>IF(Sheet1!E60=0,0,IF(B60="M",((Sheet1!K60/Sheet1!E60)*7)+((Sheet1!L60/Sheet1!E60)*4)+((Sheet1!O60/Sheet1!E60)*2)+((Sheet1!Q60/Sheet1!E60)*0.05)-((Sheet1!P60/Sheet1!E60)*6),0))</f>
        <v>0.30000000000000004</v>
      </c>
      <c r="H60" s="19">
        <f>IF(Sheet1!E60=0,0,IF(B60="F",((Sheet1!K60/Sheet1!E60)*7)+((Sheet1!L60/Sheet1!E60)*4)+((Sheet1!O60/Sheet1!E60)*2)+((Sheet1!Q60/Sheet1!E60)*0.03)-((Sheet1!P60/Sheet1!E60)*6),0))</f>
        <v>0</v>
      </c>
      <c r="I60" s="19">
        <f t="shared" si="2"/>
        <v>2</v>
      </c>
      <c r="J60" s="19">
        <f t="shared" si="3"/>
        <v>0.13500000000000001</v>
      </c>
      <c r="K60" s="19">
        <f t="shared" si="4"/>
        <v>2.5149999999999997</v>
      </c>
      <c r="L60" s="20">
        <f t="shared" si="27"/>
        <v>0</v>
      </c>
      <c r="M60" s="20">
        <f t="shared" si="28"/>
        <v>1</v>
      </c>
    </row>
    <row r="61" spans="1:13">
      <c r="A61" t="s">
        <v>113</v>
      </c>
      <c r="B61" t="s">
        <v>1</v>
      </c>
      <c r="C61" t="s">
        <v>56</v>
      </c>
      <c r="D61" s="18">
        <f>IF(Sheet1!E61=0,0,((Sheet1!I61/Sheet1!E61)*0.5)+((Sheet1!F61/Sheet1!E61)*0.02)-((Sheet1!J61/Sheet1!E61)*0.5)-((Sheet1!G61/Sheet1!E61)*2)-((Sheet1!H61/Sheet1!E61)*5))</f>
        <v>0</v>
      </c>
      <c r="E61" s="18">
        <f>IF(Sheet1!E61=0,0,IF(B61="G",((Sheet1!V61/Sheet1!E61)*7)+((Sheet1!T61/Sheet1!E61)*1)+((Sheet1!S61/Sheet1!E61)*1),0))</f>
        <v>0</v>
      </c>
      <c r="F61" s="18">
        <f>IF(Sheet1!E61=0,0,IF(B61="D",((Sheet1!K61/Sheet1!E61)*7)+((Sheet1!L61/Sheet1!E61)*4)+((Sheet1!S61/Sheet1!E61)*0.5)+((Sheet1!R61/Sheet1!E61)*0.25)+((Sheet1!Q61/Sheet1!E61)*0.03)-((Sheet1!P61/Sheet1!E61)*6),0))</f>
        <v>0</v>
      </c>
      <c r="G61" s="19">
        <f>IF(Sheet1!E61=0,0,IF(B61="M",((Sheet1!K61/Sheet1!E61)*7)+((Sheet1!L61/Sheet1!E61)*4)+((Sheet1!O61/Sheet1!E61)*2)+((Sheet1!Q61/Sheet1!E61)*0.05)-((Sheet1!P61/Sheet1!E61)*6),0))</f>
        <v>0</v>
      </c>
      <c r="H61" s="19">
        <f>IF(Sheet1!E61=0,0,IF(B61="F",((Sheet1!K61/Sheet1!E61)*7)+((Sheet1!L61/Sheet1!E61)*4)+((Sheet1!O61/Sheet1!E61)*2)+((Sheet1!Q61/Sheet1!E61)*0.03)-((Sheet1!P61/Sheet1!E61)*6),0))</f>
        <v>0</v>
      </c>
      <c r="I61" s="19">
        <f t="shared" si="2"/>
        <v>2</v>
      </c>
      <c r="J61" s="19">
        <f t="shared" si="3"/>
        <v>0</v>
      </c>
      <c r="K61" s="19">
        <f t="shared" si="4"/>
        <v>2</v>
      </c>
      <c r="L61" s="20">
        <f t="shared" si="27"/>
        <v>0</v>
      </c>
      <c r="M61" s="20">
        <f t="shared" si="28"/>
        <v>2</v>
      </c>
    </row>
    <row r="62" spans="1:13">
      <c r="A62" t="s">
        <v>114</v>
      </c>
      <c r="B62" t="s">
        <v>3</v>
      </c>
      <c r="C62" t="s">
        <v>51</v>
      </c>
      <c r="D62" s="18">
        <f>IF(Sheet1!E62=0,0,((Sheet1!I62/Sheet1!E62)*0.5)+((Sheet1!F62/Sheet1!E62)*0.02)-((Sheet1!J62/Sheet1!E62)*0.5)-((Sheet1!G62/Sheet1!E62)*2)-((Sheet1!H62/Sheet1!E62)*5))</f>
        <v>0</v>
      </c>
      <c r="E62" s="18">
        <f>IF(Sheet1!E62=0,0,IF(B62="G",((Sheet1!V62/Sheet1!E62)*7)+((Sheet1!T62/Sheet1!E62)*1)+((Sheet1!S62/Sheet1!E62)*1),0))</f>
        <v>0</v>
      </c>
      <c r="F62" s="18">
        <f>IF(Sheet1!E62=0,0,IF(B62="D",((Sheet1!K62/Sheet1!E62)*7)+((Sheet1!L62/Sheet1!E62)*4)+((Sheet1!S62/Sheet1!E62)*0.5)+((Sheet1!R62/Sheet1!E62)*0.25)+((Sheet1!Q62/Sheet1!E62)*0.03)-((Sheet1!P62/Sheet1!E62)*6),0))</f>
        <v>0</v>
      </c>
      <c r="G62" s="19">
        <f>IF(Sheet1!E62=0,0,IF(B62="M",((Sheet1!K62/Sheet1!E62)*7)+((Sheet1!L62/Sheet1!E62)*4)+((Sheet1!O62/Sheet1!E62)*2)+((Sheet1!Q62/Sheet1!E62)*0.05)-((Sheet1!P62/Sheet1!E62)*6),0))</f>
        <v>0</v>
      </c>
      <c r="H62" s="19">
        <f>IF(Sheet1!E62=0,0,IF(B62="F",((Sheet1!K62/Sheet1!E62)*7)+((Sheet1!L62/Sheet1!E62)*4)+((Sheet1!O62/Sheet1!E62)*2)+((Sheet1!Q62/Sheet1!E62)*0.03)-((Sheet1!P62/Sheet1!E62)*6),0))</f>
        <v>0</v>
      </c>
      <c r="I62" s="19">
        <f t="shared" si="2"/>
        <v>4</v>
      </c>
      <c r="J62" s="19">
        <f t="shared" si="3"/>
        <v>0</v>
      </c>
      <c r="K62" s="19">
        <f t="shared" si="4"/>
        <v>4</v>
      </c>
      <c r="L62" s="20">
        <f t="shared" si="27"/>
        <v>0</v>
      </c>
      <c r="M62" s="20">
        <f t="shared" si="28"/>
        <v>1</v>
      </c>
    </row>
    <row r="63" spans="1:13">
      <c r="A63" t="s">
        <v>115</v>
      </c>
      <c r="B63" t="s">
        <v>2</v>
      </c>
      <c r="C63" t="s">
        <v>59</v>
      </c>
      <c r="D63" s="18">
        <f>IF(Sheet1!E63=0,0,((Sheet1!I63/Sheet1!E63)*0.5)+((Sheet1!F63/Sheet1!E63)*0.02)-((Sheet1!J63/Sheet1!E63)*0.5)-((Sheet1!G63/Sheet1!E63)*2)-((Sheet1!H63/Sheet1!E63)*5))</f>
        <v>1.8714285714285714</v>
      </c>
      <c r="E63" s="18">
        <f>IF(Sheet1!E63=0,0,IF(B63="G",((Sheet1!V63/Sheet1!E63)*7)+((Sheet1!T63/Sheet1!E63)*1)+((Sheet1!S63/Sheet1!E63)*1),0))</f>
        <v>2.1428571428571428</v>
      </c>
      <c r="F63" s="18">
        <f>IF(Sheet1!E63=0,0,IF(B63="D",((Sheet1!K63/Sheet1!E63)*7)+((Sheet1!L63/Sheet1!E63)*4)+((Sheet1!S63/Sheet1!E63)*0.5)+((Sheet1!R63/Sheet1!E63)*0.25)+((Sheet1!Q63/Sheet1!E63)*0.03)-((Sheet1!P63/Sheet1!E63)*6),0))</f>
        <v>0</v>
      </c>
      <c r="G63" s="19">
        <f>IF(Sheet1!E63=0,0,IF(B63="M",((Sheet1!K63/Sheet1!E63)*7)+((Sheet1!L63/Sheet1!E63)*4)+((Sheet1!O63/Sheet1!E63)*2)+((Sheet1!Q63/Sheet1!E63)*0.05)-((Sheet1!P63/Sheet1!E63)*6),0))</f>
        <v>0</v>
      </c>
      <c r="H63" s="19">
        <f>IF(Sheet1!E63=0,0,IF(B63="F",((Sheet1!K63/Sheet1!E63)*7)+((Sheet1!L63/Sheet1!E63)*4)+((Sheet1!O63/Sheet1!E63)*2)+((Sheet1!Q63/Sheet1!E63)*0.03)-((Sheet1!P63/Sheet1!E63)*6),0))</f>
        <v>0</v>
      </c>
      <c r="I63" s="19">
        <f t="shared" si="2"/>
        <v>3</v>
      </c>
      <c r="J63" s="19">
        <f t="shared" si="3"/>
        <v>0</v>
      </c>
      <c r="K63" s="19">
        <f t="shared" si="4"/>
        <v>7.0142857142857142</v>
      </c>
      <c r="L63" s="20">
        <f t="shared" si="27"/>
        <v>1</v>
      </c>
      <c r="M63" s="20">
        <f t="shared" si="28"/>
        <v>0</v>
      </c>
    </row>
    <row r="64" spans="1:13">
      <c r="A64" t="s">
        <v>116</v>
      </c>
      <c r="B64" t="s">
        <v>1</v>
      </c>
      <c r="C64" t="s">
        <v>51</v>
      </c>
      <c r="D64" s="18">
        <f>IF(Sheet1!E64=0,0,((Sheet1!I64/Sheet1!E64)*0.5)+((Sheet1!F64/Sheet1!E64)*0.02)-((Sheet1!J64/Sheet1!E64)*0.5)-((Sheet1!G64/Sheet1!E64)*2)-((Sheet1!H64/Sheet1!E64)*5))</f>
        <v>1.4514285714285711</v>
      </c>
      <c r="E64" s="18">
        <f>IF(Sheet1!E64=0,0,IF(B64="G",((Sheet1!V64/Sheet1!E64)*7)+((Sheet1!T64/Sheet1!E64)*1)+((Sheet1!S64/Sheet1!E64)*1),0))</f>
        <v>0</v>
      </c>
      <c r="F64" s="18">
        <f>IF(Sheet1!E64=0,0,IF(B64="D",((Sheet1!K64/Sheet1!E64)*7)+((Sheet1!L64/Sheet1!E64)*4)+((Sheet1!S64/Sheet1!E64)*0.5)+((Sheet1!R64/Sheet1!E64)*0.25)+((Sheet1!Q64/Sheet1!E64)*0.03)-((Sheet1!P64/Sheet1!E64)*6),0))</f>
        <v>0</v>
      </c>
      <c r="G64" s="19">
        <f>IF(Sheet1!E64=0,0,IF(B64="M",((Sheet1!K64/Sheet1!E64)*7)+((Sheet1!L64/Sheet1!E64)*4)+((Sheet1!O64/Sheet1!E64)*2)+((Sheet1!Q64/Sheet1!E64)*0.05)-((Sheet1!P64/Sheet1!E64)*6),0))</f>
        <v>1.9357142857142855</v>
      </c>
      <c r="H64" s="19">
        <f>IF(Sheet1!E64=0,0,IF(B64="F",((Sheet1!K64/Sheet1!E64)*7)+((Sheet1!L64/Sheet1!E64)*4)+((Sheet1!O64/Sheet1!E64)*2)+((Sheet1!Q64/Sheet1!E64)*0.03)-((Sheet1!P64/Sheet1!E64)*6),0))</f>
        <v>0</v>
      </c>
      <c r="I64" s="19">
        <f t="shared" si="2"/>
        <v>2</v>
      </c>
      <c r="J64" s="19">
        <f t="shared" si="3"/>
        <v>0.87107142857142827</v>
      </c>
      <c r="K64" s="19">
        <f t="shared" si="4"/>
        <v>6.2582142857142848</v>
      </c>
      <c r="L64" s="20">
        <f t="shared" si="27"/>
        <v>0</v>
      </c>
      <c r="M64" s="20">
        <f t="shared" si="28"/>
        <v>1</v>
      </c>
    </row>
    <row r="65" spans="1:13">
      <c r="A65" t="s">
        <v>117</v>
      </c>
      <c r="B65" t="s">
        <v>1</v>
      </c>
      <c r="C65" t="s">
        <v>59</v>
      </c>
      <c r="D65" s="18">
        <f>IF(Sheet1!E65=0,0,((Sheet1!I65/Sheet1!E65)*0.5)+((Sheet1!F65/Sheet1!E65)*0.02)-((Sheet1!J65/Sheet1!E65)*0.5)-((Sheet1!G65/Sheet1!E65)*2)-((Sheet1!H65/Sheet1!E65)*5))</f>
        <v>1.765714285714286</v>
      </c>
      <c r="E65" s="18">
        <f>IF(Sheet1!E65=0,0,IF(B65="G",((Sheet1!V65/Sheet1!E65)*7)+((Sheet1!T65/Sheet1!E65)*1)+((Sheet1!S65/Sheet1!E65)*1),0))</f>
        <v>0</v>
      </c>
      <c r="F65" s="18">
        <f>IF(Sheet1!E65=0,0,IF(B65="D",((Sheet1!K65/Sheet1!E65)*7)+((Sheet1!L65/Sheet1!E65)*4)+((Sheet1!S65/Sheet1!E65)*0.5)+((Sheet1!R65/Sheet1!E65)*0.25)+((Sheet1!Q65/Sheet1!E65)*0.03)-((Sheet1!P65/Sheet1!E65)*6),0))</f>
        <v>0</v>
      </c>
      <c r="G65" s="19">
        <f>IF(Sheet1!E65=0,0,IF(B65="M",((Sheet1!K65/Sheet1!E65)*7)+((Sheet1!L65/Sheet1!E65)*4)+((Sheet1!O65/Sheet1!E65)*2)+((Sheet1!Q65/Sheet1!E65)*0.05)-((Sheet1!P65/Sheet1!E65)*6),0))</f>
        <v>3.2642857142857142</v>
      </c>
      <c r="H65" s="19">
        <f>IF(Sheet1!E65=0,0,IF(B65="F",((Sheet1!K65/Sheet1!E65)*7)+((Sheet1!L65/Sheet1!E65)*4)+((Sheet1!O65/Sheet1!E65)*2)+((Sheet1!Q65/Sheet1!E65)*0.03)-((Sheet1!P65/Sheet1!E65)*6),0))</f>
        <v>0</v>
      </c>
      <c r="I65" s="19">
        <f t="shared" si="2"/>
        <v>1</v>
      </c>
      <c r="J65" s="19">
        <f t="shared" si="3"/>
        <v>0</v>
      </c>
      <c r="K65" s="19">
        <f t="shared" si="4"/>
        <v>6.03</v>
      </c>
      <c r="L65" s="20">
        <f t="shared" si="27"/>
        <v>1</v>
      </c>
      <c r="M65" s="20">
        <f t="shared" si="28"/>
        <v>0</v>
      </c>
    </row>
    <row r="66" spans="1:13">
      <c r="A66" t="s">
        <v>118</v>
      </c>
      <c r="B66" t="s">
        <v>3</v>
      </c>
      <c r="C66" t="s">
        <v>59</v>
      </c>
      <c r="D66" s="18">
        <f>IF(Sheet1!E66=0,0,((Sheet1!I66/Sheet1!E66)*0.5)+((Sheet1!F66/Sheet1!E66)*0.02)-((Sheet1!J66/Sheet1!E66)*0.5)-((Sheet1!G66/Sheet1!E66)*2)-((Sheet1!H66/Sheet1!E66)*5))</f>
        <v>0</v>
      </c>
      <c r="E66" s="18">
        <f>IF(Sheet1!E66=0,0,IF(B66="G",((Sheet1!V66/Sheet1!E66)*7)+((Sheet1!T66/Sheet1!E66)*1)+((Sheet1!S66/Sheet1!E66)*1),0))</f>
        <v>0</v>
      </c>
      <c r="F66" s="18">
        <f>IF(Sheet1!E66=0,0,IF(B66="D",((Sheet1!K66/Sheet1!E66)*7)+((Sheet1!L66/Sheet1!E66)*4)+((Sheet1!S66/Sheet1!E66)*0.5)+((Sheet1!R66/Sheet1!E66)*0.25)+((Sheet1!Q66/Sheet1!E66)*0.03)-((Sheet1!P66/Sheet1!E66)*6),0))</f>
        <v>0</v>
      </c>
      <c r="G66" s="19">
        <f>IF(Sheet1!E66=0,0,IF(B66="M",((Sheet1!K66/Sheet1!E66)*7)+((Sheet1!L66/Sheet1!E66)*4)+((Sheet1!O66/Sheet1!E66)*2)+((Sheet1!Q66/Sheet1!E66)*0.05)-((Sheet1!P66/Sheet1!E66)*6),0))</f>
        <v>0</v>
      </c>
      <c r="H66" s="19">
        <f>IF(Sheet1!E66=0,0,IF(B66="F",((Sheet1!K66/Sheet1!E66)*7)+((Sheet1!L66/Sheet1!E66)*4)+((Sheet1!O66/Sheet1!E66)*2)+((Sheet1!Q66/Sheet1!E66)*0.03)-((Sheet1!P66/Sheet1!E66)*6),0))</f>
        <v>0</v>
      </c>
      <c r="I66" s="19">
        <f t="shared" si="2"/>
        <v>2</v>
      </c>
      <c r="J66" s="19">
        <f t="shared" si="3"/>
        <v>0</v>
      </c>
      <c r="K66" s="19">
        <f t="shared" si="4"/>
        <v>2</v>
      </c>
      <c r="L66" s="20">
        <f t="shared" ref="L66:L97" si="29">VLOOKUP(C66,Prono,3,FALSE)</f>
        <v>1</v>
      </c>
      <c r="M66" s="20">
        <f t="shared" ref="M66:M97" si="30">VLOOKUP(C66,Prono,2,FALSE)</f>
        <v>0</v>
      </c>
    </row>
    <row r="67" spans="1:13">
      <c r="A67" t="s">
        <v>119</v>
      </c>
      <c r="B67" t="s">
        <v>4</v>
      </c>
      <c r="C67" t="s">
        <v>56</v>
      </c>
      <c r="D67" s="18">
        <f>IF(Sheet1!E67=0,0,((Sheet1!I67/Sheet1!E67)*0.5)+((Sheet1!F67/Sheet1!E67)*0.02)-((Sheet1!J67/Sheet1!E67)*0.5)-((Sheet1!G67/Sheet1!E67)*2)-((Sheet1!H67/Sheet1!E67)*5))</f>
        <v>-0.28500000000000003</v>
      </c>
      <c r="E67" s="18">
        <f>IF(Sheet1!E67=0,0,IF(B67="G",((Sheet1!V67/Sheet1!E67)*7)+((Sheet1!T67/Sheet1!E67)*1)+((Sheet1!S67/Sheet1!E67)*1),0))</f>
        <v>0</v>
      </c>
      <c r="F67" s="18">
        <f>IF(Sheet1!E67=0,0,IF(B67="D",((Sheet1!K67/Sheet1!E67)*7)+((Sheet1!L67/Sheet1!E67)*4)+((Sheet1!S67/Sheet1!E67)*0.5)+((Sheet1!R67/Sheet1!E67)*0.25)+((Sheet1!Q67/Sheet1!E67)*0.03)-((Sheet1!P67/Sheet1!E67)*6),0))</f>
        <v>0</v>
      </c>
      <c r="G67" s="19">
        <f>IF(Sheet1!E67=0,0,IF(B67="M",((Sheet1!K67/Sheet1!E67)*7)+((Sheet1!L67/Sheet1!E67)*4)+((Sheet1!O67/Sheet1!E67)*2)+((Sheet1!Q67/Sheet1!E67)*0.05)-((Sheet1!P67/Sheet1!E67)*6),0))</f>
        <v>0</v>
      </c>
      <c r="H67" s="19">
        <f>IF(Sheet1!E67=0,0,IF(B67="F",((Sheet1!K67/Sheet1!E67)*7)+((Sheet1!L67/Sheet1!E67)*4)+((Sheet1!O67/Sheet1!E67)*2)+((Sheet1!Q67/Sheet1!E67)*0.03)-((Sheet1!P67/Sheet1!E67)*6),0))</f>
        <v>0.105</v>
      </c>
      <c r="I67" s="19">
        <f t="shared" ref="I67:I100" si="31">IF(AND(L67=0,B67="G"),6,IF(AND(L67=0,B67="D"),4,IF(AND(L67=0,B67="M"),2,IF(AND(L67=1,B67="G"),3,IF(AND(L67=1,B67="D"),2,IF(AND(L67=1,B67="M"),1,0))))))</f>
        <v>0</v>
      </c>
      <c r="J67" s="19">
        <f t="shared" ref="J67:J100" si="32">IF(AND(B67="F",M67&gt;=3),(H67*2.5)-H67,IF(AND(B67="M",M67&gt;=3),(G67*2.1)-G67,IF(AND(B67="D",M67=3),(F67*1.4)-F67,IF(AND(B67="F",M67=2),(H67*2.1)-H67,IF(AND(B67="M",M67=2),(G67*1.8)-G67,IF(AND(B67="D",M67=2),(F67*1.3)-F67,IF(AND(B67="F",M67=1),(H67*1.75)-H67,IF(AND(B67="M",M67=1),(G67*1.45)-G67,IF(AND(B67="D",M67=1),(F67*1.2)-F67,0)))))))))</f>
        <v>0.11550000000000001</v>
      </c>
      <c r="K67" s="19">
        <f t="shared" ref="K67:K100" si="33">SUM(D67:J67)</f>
        <v>-6.4500000000000043E-2</v>
      </c>
      <c r="L67" s="20">
        <f t="shared" si="29"/>
        <v>0</v>
      </c>
      <c r="M67" s="20">
        <f t="shared" si="30"/>
        <v>2</v>
      </c>
    </row>
    <row r="68" spans="1:13">
      <c r="A68" t="s">
        <v>120</v>
      </c>
      <c r="B68" t="s">
        <v>4</v>
      </c>
      <c r="C68" t="s">
        <v>56</v>
      </c>
      <c r="D68" s="18">
        <f>IF(Sheet1!E68=0,0,((Sheet1!I68/Sheet1!E68)*0.5)+((Sheet1!F68/Sheet1!E68)*0.02)-((Sheet1!J68/Sheet1!E68)*0.5)-((Sheet1!G68/Sheet1!E68)*2)-((Sheet1!H68/Sheet1!E68)*5))</f>
        <v>1.0150000000000001</v>
      </c>
      <c r="E68" s="18">
        <f>IF(Sheet1!E68=0,0,IF(B68="G",((Sheet1!V68/Sheet1!E68)*7)+((Sheet1!T68/Sheet1!E68)*1)+((Sheet1!S68/Sheet1!E68)*1),0))</f>
        <v>0</v>
      </c>
      <c r="F68" s="18">
        <f>IF(Sheet1!E68=0,0,IF(B68="D",((Sheet1!K68/Sheet1!E68)*7)+((Sheet1!L68/Sheet1!E68)*4)+((Sheet1!S68/Sheet1!E68)*0.5)+((Sheet1!R68/Sheet1!E68)*0.25)+((Sheet1!Q68/Sheet1!E68)*0.03)-((Sheet1!P68/Sheet1!E68)*6),0))</f>
        <v>0</v>
      </c>
      <c r="G68" s="19">
        <f>IF(Sheet1!E68=0,0,IF(B68="M",((Sheet1!K68/Sheet1!E68)*7)+((Sheet1!L68/Sheet1!E68)*4)+((Sheet1!O68/Sheet1!E68)*2)+((Sheet1!Q68/Sheet1!E68)*0.05)-((Sheet1!P68/Sheet1!E68)*6),0))</f>
        <v>0</v>
      </c>
      <c r="H68" s="19">
        <f>IF(Sheet1!E68=0,0,IF(B68="F",((Sheet1!K68/Sheet1!E68)*7)+((Sheet1!L68/Sheet1!E68)*4)+((Sheet1!O68/Sheet1!E68)*2)+((Sheet1!Q68/Sheet1!E68)*0.03)-((Sheet1!P68/Sheet1!E68)*6),0))</f>
        <v>5.8150000000000004</v>
      </c>
      <c r="I68" s="19">
        <f t="shared" si="31"/>
        <v>0</v>
      </c>
      <c r="J68" s="19">
        <f t="shared" si="32"/>
        <v>6.3965000000000005</v>
      </c>
      <c r="K68" s="19">
        <f t="shared" si="33"/>
        <v>13.226500000000001</v>
      </c>
      <c r="L68" s="20">
        <f t="shared" si="29"/>
        <v>0</v>
      </c>
      <c r="M68" s="20">
        <f t="shared" si="30"/>
        <v>2</v>
      </c>
    </row>
    <row r="69" spans="1:13">
      <c r="A69" t="s">
        <v>121</v>
      </c>
      <c r="B69" t="s">
        <v>1</v>
      </c>
      <c r="C69" t="s">
        <v>56</v>
      </c>
      <c r="D69" s="18">
        <f>IF(Sheet1!E69=0,0,((Sheet1!I69/Sheet1!E69)*0.5)+((Sheet1!F69/Sheet1!E69)*0.02)-((Sheet1!J69/Sheet1!E69)*0.5)-((Sheet1!G69/Sheet1!E69)*2)-((Sheet1!H69/Sheet1!E69)*5))</f>
        <v>0.68857142857142839</v>
      </c>
      <c r="E69" s="18">
        <f>IF(Sheet1!E69=0,0,IF(B69="G",((Sheet1!V69/Sheet1!E69)*7)+((Sheet1!T69/Sheet1!E69)*1)+((Sheet1!S69/Sheet1!E69)*1),0))</f>
        <v>0</v>
      </c>
      <c r="F69" s="18">
        <f>IF(Sheet1!E69=0,0,IF(B69="D",((Sheet1!K69/Sheet1!E69)*7)+((Sheet1!L69/Sheet1!E69)*4)+((Sheet1!S69/Sheet1!E69)*0.5)+((Sheet1!R69/Sheet1!E69)*0.25)+((Sheet1!Q69/Sheet1!E69)*0.03)-((Sheet1!P69/Sheet1!E69)*6),0))</f>
        <v>0</v>
      </c>
      <c r="G69" s="19">
        <f>IF(Sheet1!E69=0,0,IF(B69="M",((Sheet1!K69/Sheet1!E69)*7)+((Sheet1!L69/Sheet1!E69)*4)+((Sheet1!O69/Sheet1!E69)*2)+((Sheet1!Q69/Sheet1!E69)*0.05)-((Sheet1!P69/Sheet1!E69)*6),0))</f>
        <v>2.5142857142857142</v>
      </c>
      <c r="H69" s="19">
        <f>IF(Sheet1!E69=0,0,IF(B69="F",((Sheet1!K69/Sheet1!E69)*7)+((Sheet1!L69/Sheet1!E69)*4)+((Sheet1!O69/Sheet1!E69)*2)+((Sheet1!Q69/Sheet1!E69)*0.03)-((Sheet1!P69/Sheet1!E69)*6),0))</f>
        <v>0</v>
      </c>
      <c r="I69" s="19">
        <f t="shared" si="31"/>
        <v>2</v>
      </c>
      <c r="J69" s="19">
        <f t="shared" si="32"/>
        <v>2.0114285714285716</v>
      </c>
      <c r="K69" s="19">
        <f t="shared" si="33"/>
        <v>7.2142857142857144</v>
      </c>
      <c r="L69" s="20">
        <f t="shared" si="29"/>
        <v>0</v>
      </c>
      <c r="M69" s="20">
        <f t="shared" si="30"/>
        <v>2</v>
      </c>
    </row>
    <row r="70" spans="1:13">
      <c r="A70" t="s">
        <v>122</v>
      </c>
      <c r="B70" t="s">
        <v>1</v>
      </c>
      <c r="C70" t="s">
        <v>53</v>
      </c>
      <c r="D70" s="18">
        <f>IF(Sheet1!E70=0,0,((Sheet1!I70/Sheet1!E70)*0.5)+((Sheet1!F70/Sheet1!E70)*0.02)-((Sheet1!J70/Sheet1!E70)*0.5)-((Sheet1!G70/Sheet1!E70)*2)-((Sheet1!H70/Sheet1!E70)*5))</f>
        <v>0.90250000000000008</v>
      </c>
      <c r="E70" s="18">
        <f>IF(Sheet1!E70=0,0,IF(B70="G",((Sheet1!V70/Sheet1!E70)*7)+((Sheet1!T70/Sheet1!E70)*1)+((Sheet1!S70/Sheet1!E70)*1),0))</f>
        <v>0</v>
      </c>
      <c r="F70" s="18">
        <f>IF(Sheet1!E70=0,0,IF(B70="D",((Sheet1!K70/Sheet1!E70)*7)+((Sheet1!L70/Sheet1!E70)*4)+((Sheet1!S70/Sheet1!E70)*0.5)+((Sheet1!R70/Sheet1!E70)*0.25)+((Sheet1!Q70/Sheet1!E70)*0.03)-((Sheet1!P70/Sheet1!E70)*6),0))</f>
        <v>0</v>
      </c>
      <c r="G70" s="19">
        <f>IF(Sheet1!E70=0,0,IF(B70="M",((Sheet1!K70/Sheet1!E70)*7)+((Sheet1!L70/Sheet1!E70)*4)+((Sheet1!O70/Sheet1!E70)*2)+((Sheet1!Q70/Sheet1!E70)*0.05)-((Sheet1!P70/Sheet1!E70)*6),0))</f>
        <v>3.6062500000000002</v>
      </c>
      <c r="H70" s="19">
        <f>IF(Sheet1!E70=0,0,IF(B70="F",((Sheet1!K70/Sheet1!E70)*7)+((Sheet1!L70/Sheet1!E70)*4)+((Sheet1!O70/Sheet1!E70)*2)+((Sheet1!Q70/Sheet1!E70)*0.03)-((Sheet1!P70/Sheet1!E70)*6),0))</f>
        <v>0</v>
      </c>
      <c r="I70" s="19">
        <f t="shared" si="31"/>
        <v>0</v>
      </c>
      <c r="J70" s="19">
        <f t="shared" si="32"/>
        <v>0</v>
      </c>
      <c r="K70" s="19">
        <f t="shared" si="33"/>
        <v>4.50875</v>
      </c>
      <c r="L70" s="20">
        <f t="shared" si="29"/>
        <v>2</v>
      </c>
      <c r="M70" s="20">
        <f t="shared" si="30"/>
        <v>0</v>
      </c>
    </row>
    <row r="71" spans="1:13">
      <c r="A71" t="s">
        <v>123</v>
      </c>
      <c r="B71" t="s">
        <v>3</v>
      </c>
      <c r="C71" t="s">
        <v>53</v>
      </c>
      <c r="D71" s="18">
        <f>IF(Sheet1!E71=0,0,((Sheet1!I71/Sheet1!E71)*0.5)+((Sheet1!F71/Sheet1!E71)*0.02)-((Sheet1!J71/Sheet1!E71)*0.5)-((Sheet1!G71/Sheet1!E71)*2)-((Sheet1!H71/Sheet1!E71)*5))</f>
        <v>0</v>
      </c>
      <c r="E71" s="18">
        <f>IF(Sheet1!E71=0,0,IF(B71="G",((Sheet1!V71/Sheet1!E71)*7)+((Sheet1!T71/Sheet1!E71)*1)+((Sheet1!S71/Sheet1!E71)*1),0))</f>
        <v>0</v>
      </c>
      <c r="F71" s="18">
        <f>IF(Sheet1!E71=0,0,IF(B71="D",((Sheet1!K71/Sheet1!E71)*7)+((Sheet1!L71/Sheet1!E71)*4)+((Sheet1!S71/Sheet1!E71)*0.5)+((Sheet1!R71/Sheet1!E71)*0.25)+((Sheet1!Q71/Sheet1!E71)*0.03)-((Sheet1!P71/Sheet1!E71)*6),0))</f>
        <v>0</v>
      </c>
      <c r="G71" s="19">
        <f>IF(Sheet1!E71=0,0,IF(B71="M",((Sheet1!K71/Sheet1!E71)*7)+((Sheet1!L71/Sheet1!E71)*4)+((Sheet1!O71/Sheet1!E71)*2)+((Sheet1!Q71/Sheet1!E71)*0.05)-((Sheet1!P71/Sheet1!E71)*6),0))</f>
        <v>0</v>
      </c>
      <c r="H71" s="19">
        <f>IF(Sheet1!E71=0,0,IF(B71="F",((Sheet1!K71/Sheet1!E71)*7)+((Sheet1!L71/Sheet1!E71)*4)+((Sheet1!O71/Sheet1!E71)*2)+((Sheet1!Q71/Sheet1!E71)*0.03)-((Sheet1!P71/Sheet1!E71)*6),0))</f>
        <v>0</v>
      </c>
      <c r="I71" s="19">
        <f t="shared" si="31"/>
        <v>0</v>
      </c>
      <c r="J71" s="19">
        <f t="shared" si="32"/>
        <v>0</v>
      </c>
      <c r="K71" s="19">
        <f t="shared" si="33"/>
        <v>0</v>
      </c>
      <c r="L71" s="20">
        <f t="shared" si="29"/>
        <v>2</v>
      </c>
      <c r="M71" s="20">
        <f t="shared" si="30"/>
        <v>0</v>
      </c>
    </row>
    <row r="72" spans="1:13">
      <c r="A72" t="s">
        <v>124</v>
      </c>
      <c r="B72" t="s">
        <v>1</v>
      </c>
      <c r="C72" t="s">
        <v>59</v>
      </c>
      <c r="D72" s="18">
        <f>IF(Sheet1!E72=0,0,((Sheet1!I72/Sheet1!E72)*0.5)+((Sheet1!F72/Sheet1!E72)*0.02)-((Sheet1!J72/Sheet1!E72)*0.5)-((Sheet1!G72/Sheet1!E72)*2)-((Sheet1!H72/Sheet1!E72)*5))</f>
        <v>0.26</v>
      </c>
      <c r="E72" s="18">
        <f>IF(Sheet1!E72=0,0,IF(B72="G",((Sheet1!V72/Sheet1!E72)*7)+((Sheet1!T72/Sheet1!E72)*1)+((Sheet1!S72/Sheet1!E72)*1),0))</f>
        <v>0</v>
      </c>
      <c r="F72" s="18">
        <f>IF(Sheet1!E72=0,0,IF(B72="D",((Sheet1!K72/Sheet1!E72)*7)+((Sheet1!L72/Sheet1!E72)*4)+((Sheet1!S72/Sheet1!E72)*0.5)+((Sheet1!R72/Sheet1!E72)*0.25)+((Sheet1!Q72/Sheet1!E72)*0.03)-((Sheet1!P72/Sheet1!E72)*6),0))</f>
        <v>0</v>
      </c>
      <c r="G72" s="19">
        <f>IF(Sheet1!E72=0,0,IF(B72="M",((Sheet1!K72/Sheet1!E72)*7)+((Sheet1!L72/Sheet1!E72)*4)+((Sheet1!O72/Sheet1!E72)*2)+((Sheet1!Q72/Sheet1!E72)*0.05)-((Sheet1!P72/Sheet1!E72)*6),0))</f>
        <v>4.1166666666666663</v>
      </c>
      <c r="H72" s="19">
        <f>IF(Sheet1!E72=0,0,IF(B72="F",((Sheet1!K72/Sheet1!E72)*7)+((Sheet1!L72/Sheet1!E72)*4)+((Sheet1!O72/Sheet1!E72)*2)+((Sheet1!Q72/Sheet1!E72)*0.03)-((Sheet1!P72/Sheet1!E72)*6),0))</f>
        <v>0</v>
      </c>
      <c r="I72" s="19">
        <f t="shared" si="31"/>
        <v>1</v>
      </c>
      <c r="J72" s="19">
        <f t="shared" si="32"/>
        <v>0</v>
      </c>
      <c r="K72" s="19">
        <f t="shared" si="33"/>
        <v>5.376666666666666</v>
      </c>
      <c r="L72" s="20">
        <f t="shared" si="29"/>
        <v>1</v>
      </c>
      <c r="M72" s="20">
        <f t="shared" si="30"/>
        <v>0</v>
      </c>
    </row>
    <row r="73" spans="1:13">
      <c r="A73" t="s">
        <v>125</v>
      </c>
      <c r="B73" t="s">
        <v>1</v>
      </c>
      <c r="C73" t="s">
        <v>59</v>
      </c>
      <c r="D73" s="18">
        <f>IF(Sheet1!E73=0,0,((Sheet1!I73/Sheet1!E73)*0.5)+((Sheet1!F73/Sheet1!E73)*0.02)-((Sheet1!J73/Sheet1!E73)*0.5)-((Sheet1!G73/Sheet1!E73)*2)-((Sheet1!H73/Sheet1!E73)*5))</f>
        <v>0</v>
      </c>
      <c r="E73" s="18">
        <f>IF(Sheet1!E73=0,0,IF(B73="G",((Sheet1!V73/Sheet1!E73)*7)+((Sheet1!T73/Sheet1!E73)*1)+((Sheet1!S73/Sheet1!E73)*1),0))</f>
        <v>0</v>
      </c>
      <c r="F73" s="18">
        <f>IF(Sheet1!E73=0,0,IF(B73="D",((Sheet1!K73/Sheet1!E73)*7)+((Sheet1!L73/Sheet1!E73)*4)+((Sheet1!S73/Sheet1!E73)*0.5)+((Sheet1!R73/Sheet1!E73)*0.25)+((Sheet1!Q73/Sheet1!E73)*0.03)-((Sheet1!P73/Sheet1!E73)*6),0))</f>
        <v>0</v>
      </c>
      <c r="G73" s="19">
        <f>IF(Sheet1!E73=0,0,IF(B73="M",((Sheet1!K73/Sheet1!E73)*7)+((Sheet1!L73/Sheet1!E73)*4)+((Sheet1!O73/Sheet1!E73)*2)+((Sheet1!Q73/Sheet1!E73)*0.05)-((Sheet1!P73/Sheet1!E73)*6),0))</f>
        <v>0</v>
      </c>
      <c r="H73" s="19">
        <f>IF(Sheet1!E73=0,0,IF(B73="F",((Sheet1!K73/Sheet1!E73)*7)+((Sheet1!L73/Sheet1!E73)*4)+((Sheet1!O73/Sheet1!E73)*2)+((Sheet1!Q73/Sheet1!E73)*0.03)-((Sheet1!P73/Sheet1!E73)*6),0))</f>
        <v>0</v>
      </c>
      <c r="I73" s="19">
        <f t="shared" si="31"/>
        <v>1</v>
      </c>
      <c r="J73" s="19">
        <f t="shared" si="32"/>
        <v>0</v>
      </c>
      <c r="K73" s="19">
        <f t="shared" si="33"/>
        <v>1</v>
      </c>
      <c r="L73" s="20">
        <f t="shared" si="29"/>
        <v>1</v>
      </c>
      <c r="M73" s="20">
        <f t="shared" si="30"/>
        <v>0</v>
      </c>
    </row>
    <row r="74" spans="1:13">
      <c r="A74" t="s">
        <v>126</v>
      </c>
      <c r="B74" t="s">
        <v>1</v>
      </c>
      <c r="C74" t="s">
        <v>53</v>
      </c>
      <c r="D74" s="18">
        <f>IF(Sheet1!E74=0,0,((Sheet1!I74/Sheet1!E74)*0.5)+((Sheet1!F74/Sheet1!E74)*0.02)-((Sheet1!J74/Sheet1!E74)*0.5)-((Sheet1!G74/Sheet1!E74)*2)-((Sheet1!H74/Sheet1!E74)*5))</f>
        <v>1.276</v>
      </c>
      <c r="E74" s="18">
        <f>IF(Sheet1!E74=0,0,IF(B74="G",((Sheet1!V74/Sheet1!E74)*7)+((Sheet1!T74/Sheet1!E74)*1)+((Sheet1!S74/Sheet1!E74)*1),0))</f>
        <v>0</v>
      </c>
      <c r="F74" s="18">
        <f>IF(Sheet1!E74=0,0,IF(B74="D",((Sheet1!K74/Sheet1!E74)*7)+((Sheet1!L74/Sheet1!E74)*4)+((Sheet1!S74/Sheet1!E74)*0.5)+((Sheet1!R74/Sheet1!E74)*0.25)+((Sheet1!Q74/Sheet1!E74)*0.03)-((Sheet1!P74/Sheet1!E74)*6),0))</f>
        <v>0</v>
      </c>
      <c r="G74" s="19">
        <f>IF(Sheet1!E74=0,0,IF(B74="M",((Sheet1!K74/Sheet1!E74)*7)+((Sheet1!L74/Sheet1!E74)*4)+((Sheet1!O74/Sheet1!E74)*2)+((Sheet1!Q74/Sheet1!E74)*0.05)-((Sheet1!P74/Sheet1!E74)*6),0))</f>
        <v>1</v>
      </c>
      <c r="H74" s="19">
        <f>IF(Sheet1!E74=0,0,IF(B74="F",((Sheet1!K74/Sheet1!E74)*7)+((Sheet1!L74/Sheet1!E74)*4)+((Sheet1!O74/Sheet1!E74)*2)+((Sheet1!Q74/Sheet1!E74)*0.03)-((Sheet1!P74/Sheet1!E74)*6),0))</f>
        <v>0</v>
      </c>
      <c r="I74" s="19">
        <f t="shared" si="31"/>
        <v>0</v>
      </c>
      <c r="J74" s="19">
        <f t="shared" si="32"/>
        <v>0</v>
      </c>
      <c r="K74" s="19">
        <f t="shared" si="33"/>
        <v>2.2759999999999998</v>
      </c>
      <c r="L74" s="20">
        <f t="shared" si="29"/>
        <v>2</v>
      </c>
      <c r="M74" s="20">
        <f t="shared" si="30"/>
        <v>0</v>
      </c>
    </row>
    <row r="75" spans="1:13">
      <c r="A75" t="s">
        <v>127</v>
      </c>
      <c r="B75" t="s">
        <v>1</v>
      </c>
      <c r="C75" t="s">
        <v>59</v>
      </c>
      <c r="D75" s="18">
        <f>IF(Sheet1!E75=0,0,((Sheet1!I75/Sheet1!E75)*0.5)+((Sheet1!F75/Sheet1!E75)*0.02)-((Sheet1!J75/Sheet1!E75)*0.5)-((Sheet1!G75/Sheet1!E75)*2)-((Sheet1!H75/Sheet1!E75)*5))</f>
        <v>0.38666666666666683</v>
      </c>
      <c r="E75" s="18">
        <f>IF(Sheet1!E75=0,0,IF(B75="G",((Sheet1!V75/Sheet1!E75)*7)+((Sheet1!T75/Sheet1!E75)*1)+((Sheet1!S75/Sheet1!E75)*1),0))</f>
        <v>0</v>
      </c>
      <c r="F75" s="18">
        <f>IF(Sheet1!E75=0,0,IF(B75="D",((Sheet1!K75/Sheet1!E75)*7)+((Sheet1!L75/Sheet1!E75)*4)+((Sheet1!S75/Sheet1!E75)*0.5)+((Sheet1!R75/Sheet1!E75)*0.25)+((Sheet1!Q75/Sheet1!E75)*0.03)-((Sheet1!P75/Sheet1!E75)*6),0))</f>
        <v>0</v>
      </c>
      <c r="G75" s="19">
        <f>IF(Sheet1!E75=0,0,IF(B75="M",((Sheet1!K75/Sheet1!E75)*7)+((Sheet1!L75/Sheet1!E75)*4)+((Sheet1!O75/Sheet1!E75)*2)+((Sheet1!Q75/Sheet1!E75)*0.05)-((Sheet1!P75/Sheet1!E75)*6),0))</f>
        <v>2.4666666666666668</v>
      </c>
      <c r="H75" s="19">
        <f>IF(Sheet1!E75=0,0,IF(B75="F",((Sheet1!K75/Sheet1!E75)*7)+((Sheet1!L75/Sheet1!E75)*4)+((Sheet1!O75/Sheet1!E75)*2)+((Sheet1!Q75/Sheet1!E75)*0.03)-((Sheet1!P75/Sheet1!E75)*6),0))</f>
        <v>0</v>
      </c>
      <c r="I75" s="19">
        <f t="shared" si="31"/>
        <v>1</v>
      </c>
      <c r="J75" s="19">
        <f t="shared" si="32"/>
        <v>0</v>
      </c>
      <c r="K75" s="19">
        <f t="shared" si="33"/>
        <v>3.8533333333333335</v>
      </c>
      <c r="L75" s="20">
        <f t="shared" si="29"/>
        <v>1</v>
      </c>
      <c r="M75" s="20">
        <f t="shared" si="30"/>
        <v>0</v>
      </c>
    </row>
    <row r="76" spans="1:13">
      <c r="A76" t="s">
        <v>128</v>
      </c>
      <c r="B76" t="s">
        <v>1</v>
      </c>
      <c r="C76" t="s">
        <v>51</v>
      </c>
      <c r="D76" s="18">
        <f>IF(Sheet1!E76=0,0,((Sheet1!I76/Sheet1!E76)*0.5)+((Sheet1!F76/Sheet1!E76)*0.02)-((Sheet1!J76/Sheet1!E76)*0.5)-((Sheet1!G76/Sheet1!E76)*2)-((Sheet1!H76/Sheet1!E76)*5))</f>
        <v>0.22571428571428587</v>
      </c>
      <c r="E76" s="18">
        <f>IF(Sheet1!E76=0,0,IF(B76="G",((Sheet1!V76/Sheet1!E76)*7)+((Sheet1!T76/Sheet1!E76)*1)+((Sheet1!S76/Sheet1!E76)*1),0))</f>
        <v>0</v>
      </c>
      <c r="F76" s="18">
        <f>IF(Sheet1!E76=0,0,IF(B76="D",((Sheet1!K76/Sheet1!E76)*7)+((Sheet1!L76/Sheet1!E76)*4)+((Sheet1!S76/Sheet1!E76)*0.5)+((Sheet1!R76/Sheet1!E76)*0.25)+((Sheet1!Q76/Sheet1!E76)*0.03)-((Sheet1!P76/Sheet1!E76)*6),0))</f>
        <v>0</v>
      </c>
      <c r="G76" s="19">
        <f>IF(Sheet1!E76=0,0,IF(B76="M",((Sheet1!K76/Sheet1!E76)*7)+((Sheet1!L76/Sheet1!E76)*4)+((Sheet1!O76/Sheet1!E76)*2)+((Sheet1!Q76/Sheet1!E76)*0.05)-((Sheet1!P76/Sheet1!E76)*6),0))</f>
        <v>2.5</v>
      </c>
      <c r="H76" s="19">
        <f>IF(Sheet1!E76=0,0,IF(B76="F",((Sheet1!K76/Sheet1!E76)*7)+((Sheet1!L76/Sheet1!E76)*4)+((Sheet1!O76/Sheet1!E76)*2)+((Sheet1!Q76/Sheet1!E76)*0.03)-((Sheet1!P76/Sheet1!E76)*6),0))</f>
        <v>0</v>
      </c>
      <c r="I76" s="19">
        <f t="shared" si="31"/>
        <v>2</v>
      </c>
      <c r="J76" s="19">
        <f t="shared" si="32"/>
        <v>1.125</v>
      </c>
      <c r="K76" s="19">
        <f t="shared" si="33"/>
        <v>5.850714285714286</v>
      </c>
      <c r="L76" s="20">
        <f t="shared" si="29"/>
        <v>0</v>
      </c>
      <c r="M76" s="20">
        <f t="shared" si="30"/>
        <v>1</v>
      </c>
    </row>
    <row r="77" spans="1:13">
      <c r="A77" t="s">
        <v>129</v>
      </c>
      <c r="B77" t="s">
        <v>1</v>
      </c>
      <c r="C77" t="s">
        <v>53</v>
      </c>
      <c r="D77" s="18">
        <f>IF(Sheet1!E77=0,0,((Sheet1!I77/Sheet1!E77)*0.5)+((Sheet1!F77/Sheet1!E77)*0.02)-((Sheet1!J77/Sheet1!E77)*0.5)-((Sheet1!G77/Sheet1!E77)*2)-((Sheet1!H77/Sheet1!E77)*5))</f>
        <v>0.37333333333333346</v>
      </c>
      <c r="E77" s="18">
        <f>IF(Sheet1!E77=0,0,IF(B77="G",((Sheet1!V77/Sheet1!E77)*7)+((Sheet1!T77/Sheet1!E77)*1)+((Sheet1!S77/Sheet1!E77)*1),0))</f>
        <v>0</v>
      </c>
      <c r="F77" s="18">
        <f>IF(Sheet1!E77=0,0,IF(B77="D",((Sheet1!K77/Sheet1!E77)*7)+((Sheet1!L77/Sheet1!E77)*4)+((Sheet1!S77/Sheet1!E77)*0.5)+((Sheet1!R77/Sheet1!E77)*0.25)+((Sheet1!Q77/Sheet1!E77)*0.03)-((Sheet1!P77/Sheet1!E77)*6),0))</f>
        <v>0</v>
      </c>
      <c r="G77" s="19">
        <f>IF(Sheet1!E77=0,0,IF(B77="M",((Sheet1!K77/Sheet1!E77)*7)+((Sheet1!L77/Sheet1!E77)*4)+((Sheet1!O77/Sheet1!E77)*2)+((Sheet1!Q77/Sheet1!E77)*0.05)-((Sheet1!P77/Sheet1!E77)*6),0))</f>
        <v>0.91666666666666663</v>
      </c>
      <c r="H77" s="19">
        <f>IF(Sheet1!E77=0,0,IF(B77="F",((Sheet1!K77/Sheet1!E77)*7)+((Sheet1!L77/Sheet1!E77)*4)+((Sheet1!O77/Sheet1!E77)*2)+((Sheet1!Q77/Sheet1!E77)*0.03)-((Sheet1!P77/Sheet1!E77)*6),0))</f>
        <v>0</v>
      </c>
      <c r="I77" s="19">
        <f t="shared" si="31"/>
        <v>0</v>
      </c>
      <c r="J77" s="19">
        <f t="shared" si="32"/>
        <v>0</v>
      </c>
      <c r="K77" s="19">
        <f t="shared" si="33"/>
        <v>1.29</v>
      </c>
      <c r="L77" s="20">
        <f t="shared" si="29"/>
        <v>2</v>
      </c>
      <c r="M77" s="20">
        <f t="shared" si="30"/>
        <v>0</v>
      </c>
    </row>
    <row r="78" spans="1:13">
      <c r="A78" t="s">
        <v>130</v>
      </c>
      <c r="B78" t="s">
        <v>4</v>
      </c>
      <c r="C78" t="s">
        <v>51</v>
      </c>
      <c r="D78" s="18">
        <f>IF(Sheet1!E78=0,0,((Sheet1!I78/Sheet1!E78)*0.5)+((Sheet1!F78/Sheet1!E78)*0.02)-((Sheet1!J78/Sheet1!E78)*0.5)-((Sheet1!G78/Sheet1!E78)*2)-((Sheet1!H78/Sheet1!E78)*5))</f>
        <v>1.7750000000000004</v>
      </c>
      <c r="E78" s="18">
        <f>IF(Sheet1!E78=0,0,IF(B78="G",((Sheet1!V78/Sheet1!E78)*7)+((Sheet1!T78/Sheet1!E78)*1)+((Sheet1!S78/Sheet1!E78)*1),0))</f>
        <v>0</v>
      </c>
      <c r="F78" s="18">
        <f>IF(Sheet1!E78=0,0,IF(B78="D",((Sheet1!K78/Sheet1!E78)*7)+((Sheet1!L78/Sheet1!E78)*4)+((Sheet1!S78/Sheet1!E78)*0.5)+((Sheet1!R78/Sheet1!E78)*0.25)+((Sheet1!Q78/Sheet1!E78)*0.03)-((Sheet1!P78/Sheet1!E78)*6),0))</f>
        <v>0</v>
      </c>
      <c r="G78" s="19">
        <f>IF(Sheet1!E78=0,0,IF(B78="M",((Sheet1!K78/Sheet1!E78)*7)+((Sheet1!L78/Sheet1!E78)*4)+((Sheet1!O78/Sheet1!E78)*2)+((Sheet1!Q78/Sheet1!E78)*0.05)-((Sheet1!P78/Sheet1!E78)*6),0))</f>
        <v>0</v>
      </c>
      <c r="H78" s="19">
        <f>IF(Sheet1!E78=0,0,IF(B78="F",((Sheet1!K78/Sheet1!E78)*7)+((Sheet1!L78/Sheet1!E78)*4)+((Sheet1!O78/Sheet1!E78)*2)+((Sheet1!Q78/Sheet1!E78)*0.03)-((Sheet1!P78/Sheet1!E78)*6),0))</f>
        <v>5.6025</v>
      </c>
      <c r="I78" s="19">
        <f t="shared" si="31"/>
        <v>0</v>
      </c>
      <c r="J78" s="19">
        <f t="shared" si="32"/>
        <v>4.2018750000000002</v>
      </c>
      <c r="K78" s="19">
        <f t="shared" si="33"/>
        <v>11.579375000000001</v>
      </c>
      <c r="L78" s="20">
        <f t="shared" si="29"/>
        <v>0</v>
      </c>
      <c r="M78" s="20">
        <f t="shared" si="30"/>
        <v>1</v>
      </c>
    </row>
    <row r="79" spans="1:13">
      <c r="A79" t="s">
        <v>131</v>
      </c>
      <c r="B79" t="s">
        <v>1</v>
      </c>
      <c r="C79" t="s">
        <v>53</v>
      </c>
      <c r="D79" s="18">
        <f>IF(Sheet1!E79=0,0,((Sheet1!I79/Sheet1!E79)*0.5)+((Sheet1!F79/Sheet1!E79)*0.02)-((Sheet1!J79/Sheet1!E79)*0.5)-((Sheet1!G79/Sheet1!E79)*2)-((Sheet1!H79/Sheet1!E79)*5))</f>
        <v>1.6850000000000001</v>
      </c>
      <c r="E79" s="18">
        <f>IF(Sheet1!E79=0,0,IF(B79="G",((Sheet1!V79/Sheet1!E79)*7)+((Sheet1!T79/Sheet1!E79)*1)+((Sheet1!S79/Sheet1!E79)*1),0))</f>
        <v>0</v>
      </c>
      <c r="F79" s="18">
        <f>IF(Sheet1!E79=0,0,IF(B79="D",((Sheet1!K79/Sheet1!E79)*7)+((Sheet1!L79/Sheet1!E79)*4)+((Sheet1!S79/Sheet1!E79)*0.5)+((Sheet1!R79/Sheet1!E79)*0.25)+((Sheet1!Q79/Sheet1!E79)*0.03)-((Sheet1!P79/Sheet1!E79)*6),0))</f>
        <v>0</v>
      </c>
      <c r="G79" s="19">
        <f>IF(Sheet1!E79=0,0,IF(B79="M",((Sheet1!K79/Sheet1!E79)*7)+((Sheet1!L79/Sheet1!E79)*4)+((Sheet1!O79/Sheet1!E79)*2)+((Sheet1!Q79/Sheet1!E79)*0.05)-((Sheet1!P79/Sheet1!E79)*6),0))</f>
        <v>2.2250000000000001</v>
      </c>
      <c r="H79" s="19">
        <f>IF(Sheet1!E79=0,0,IF(B79="F",((Sheet1!K79/Sheet1!E79)*7)+((Sheet1!L79/Sheet1!E79)*4)+((Sheet1!O79/Sheet1!E79)*2)+((Sheet1!Q79/Sheet1!E79)*0.03)-((Sheet1!P79/Sheet1!E79)*6),0))</f>
        <v>0</v>
      </c>
      <c r="I79" s="19">
        <f t="shared" si="31"/>
        <v>0</v>
      </c>
      <c r="J79" s="19">
        <f t="shared" si="32"/>
        <v>0</v>
      </c>
      <c r="K79" s="19">
        <f t="shared" si="33"/>
        <v>3.91</v>
      </c>
      <c r="L79" s="20">
        <f t="shared" si="29"/>
        <v>2</v>
      </c>
      <c r="M79" s="20">
        <f t="shared" si="30"/>
        <v>0</v>
      </c>
    </row>
    <row r="80" spans="1:13">
      <c r="A80" t="s">
        <v>132</v>
      </c>
      <c r="B80" t="s">
        <v>1</v>
      </c>
      <c r="C80" t="s">
        <v>59</v>
      </c>
      <c r="D80" s="18">
        <f>IF(Sheet1!E80=0,0,((Sheet1!I80/Sheet1!E80)*0.5)+((Sheet1!F80/Sheet1!E80)*0.02)-((Sheet1!J80/Sheet1!E80)*0.5)-((Sheet1!G80/Sheet1!E80)*2)-((Sheet1!H80/Sheet1!E80)*5))</f>
        <v>0.66000000000000014</v>
      </c>
      <c r="E80" s="18">
        <f>IF(Sheet1!E80=0,0,IF(B80="G",((Sheet1!V80/Sheet1!E80)*7)+((Sheet1!T80/Sheet1!E80)*1)+((Sheet1!S80/Sheet1!E80)*1),0))</f>
        <v>0</v>
      </c>
      <c r="F80" s="18">
        <f>IF(Sheet1!E80=0,0,IF(B80="D",((Sheet1!K80/Sheet1!E80)*7)+((Sheet1!L80/Sheet1!E80)*4)+((Sheet1!S80/Sheet1!E80)*0.5)+((Sheet1!R80/Sheet1!E80)*0.25)+((Sheet1!Q80/Sheet1!E80)*0.03)-((Sheet1!P80/Sheet1!E80)*6),0))</f>
        <v>0</v>
      </c>
      <c r="G80" s="19">
        <f>IF(Sheet1!E80=0,0,IF(B80="M",((Sheet1!K80/Sheet1!E80)*7)+((Sheet1!L80/Sheet1!E80)*4)+((Sheet1!O80/Sheet1!E80)*2)+((Sheet1!Q80/Sheet1!E80)*0.05)-((Sheet1!P80/Sheet1!E80)*6),0))</f>
        <v>0.95000000000000007</v>
      </c>
      <c r="H80" s="19">
        <f>IF(Sheet1!E80=0,0,IF(B80="F",((Sheet1!K80/Sheet1!E80)*7)+((Sheet1!L80/Sheet1!E80)*4)+((Sheet1!O80/Sheet1!E80)*2)+((Sheet1!Q80/Sheet1!E80)*0.03)-((Sheet1!P80/Sheet1!E80)*6),0))</f>
        <v>0</v>
      </c>
      <c r="I80" s="19">
        <f t="shared" si="31"/>
        <v>1</v>
      </c>
      <c r="J80" s="19">
        <f t="shared" si="32"/>
        <v>0</v>
      </c>
      <c r="K80" s="19">
        <f t="shared" si="33"/>
        <v>2.6100000000000003</v>
      </c>
      <c r="L80" s="20">
        <f t="shared" si="29"/>
        <v>1</v>
      </c>
      <c r="M80" s="20">
        <f t="shared" si="30"/>
        <v>0</v>
      </c>
    </row>
    <row r="81" spans="1:13">
      <c r="A81" t="s">
        <v>133</v>
      </c>
      <c r="B81" t="s">
        <v>1</v>
      </c>
      <c r="C81" t="s">
        <v>51</v>
      </c>
      <c r="D81" s="18">
        <f>IF(Sheet1!E81=0,0,((Sheet1!I81/Sheet1!E81)*0.5)+((Sheet1!F81/Sheet1!E81)*0.02)-((Sheet1!J81/Sheet1!E81)*0.5)-((Sheet1!G81/Sheet1!E81)*2)-((Sheet1!H81/Sheet1!E81)*5))</f>
        <v>0</v>
      </c>
      <c r="E81" s="18">
        <f>IF(Sheet1!E81=0,0,IF(B81="G",((Sheet1!V81/Sheet1!E81)*7)+((Sheet1!T81/Sheet1!E81)*1)+((Sheet1!S81/Sheet1!E81)*1),0))</f>
        <v>0</v>
      </c>
      <c r="F81" s="18">
        <f>IF(Sheet1!E81=0,0,IF(B81="D",((Sheet1!K81/Sheet1!E81)*7)+((Sheet1!L81/Sheet1!E81)*4)+((Sheet1!S81/Sheet1!E81)*0.5)+((Sheet1!R81/Sheet1!E81)*0.25)+((Sheet1!Q81/Sheet1!E81)*0.03)-((Sheet1!P81/Sheet1!E81)*6),0))</f>
        <v>0</v>
      </c>
      <c r="G81" s="19">
        <f>IF(Sheet1!E81=0,0,IF(B81="M",((Sheet1!K81/Sheet1!E81)*7)+((Sheet1!L81/Sheet1!E81)*4)+((Sheet1!O81/Sheet1!E81)*2)+((Sheet1!Q81/Sheet1!E81)*0.05)-((Sheet1!P81/Sheet1!E81)*6),0))</f>
        <v>0</v>
      </c>
      <c r="H81" s="19">
        <f>IF(Sheet1!E81=0,0,IF(B81="F",((Sheet1!K81/Sheet1!E81)*7)+((Sheet1!L81/Sheet1!E81)*4)+((Sheet1!O81/Sheet1!E81)*2)+((Sheet1!Q81/Sheet1!E81)*0.03)-((Sheet1!P81/Sheet1!E81)*6),0))</f>
        <v>0</v>
      </c>
      <c r="I81" s="19">
        <f t="shared" si="31"/>
        <v>2</v>
      </c>
      <c r="J81" s="19">
        <f t="shared" si="32"/>
        <v>0</v>
      </c>
      <c r="K81" s="19">
        <f t="shared" si="33"/>
        <v>2</v>
      </c>
      <c r="L81" s="20">
        <f t="shared" si="29"/>
        <v>0</v>
      </c>
      <c r="M81" s="20">
        <f t="shared" si="30"/>
        <v>1</v>
      </c>
    </row>
    <row r="82" spans="1:13">
      <c r="A82" t="s">
        <v>134</v>
      </c>
      <c r="B82" t="s">
        <v>1</v>
      </c>
      <c r="C82" t="s">
        <v>56</v>
      </c>
      <c r="D82" s="18">
        <f>IF(Sheet1!E82=0,0,((Sheet1!I82/Sheet1!E82)*0.5)+((Sheet1!F82/Sheet1!E82)*0.02)-((Sheet1!J82/Sheet1!E82)*0.5)-((Sheet1!G82/Sheet1!E82)*2)-((Sheet1!H82/Sheet1!E82)*5))</f>
        <v>8.9999999999999969E-2</v>
      </c>
      <c r="E82" s="18">
        <f>IF(Sheet1!E82=0,0,IF(B82="G",((Sheet1!V82/Sheet1!E82)*7)+((Sheet1!T82/Sheet1!E82)*1)+((Sheet1!S82/Sheet1!E82)*1),0))</f>
        <v>0</v>
      </c>
      <c r="F82" s="18">
        <f>IF(Sheet1!E82=0,0,IF(B82="D",((Sheet1!K82/Sheet1!E82)*7)+((Sheet1!L82/Sheet1!E82)*4)+((Sheet1!S82/Sheet1!E82)*0.5)+((Sheet1!R82/Sheet1!E82)*0.25)+((Sheet1!Q82/Sheet1!E82)*0.03)-((Sheet1!P82/Sheet1!E82)*6),0))</f>
        <v>0</v>
      </c>
      <c r="G82" s="19">
        <f>IF(Sheet1!E82=0,0,IF(B82="M",((Sheet1!K82/Sheet1!E82)*7)+((Sheet1!L82/Sheet1!E82)*4)+((Sheet1!O82/Sheet1!E82)*2)+((Sheet1!Q82/Sheet1!E82)*0.05)-((Sheet1!P82/Sheet1!E82)*6),0))</f>
        <v>4.9749999999999996</v>
      </c>
      <c r="H82" s="19">
        <f>IF(Sheet1!E82=0,0,IF(B82="F",((Sheet1!K82/Sheet1!E82)*7)+((Sheet1!L82/Sheet1!E82)*4)+((Sheet1!O82/Sheet1!E82)*2)+((Sheet1!Q82/Sheet1!E82)*0.03)-((Sheet1!P82/Sheet1!E82)*6),0))</f>
        <v>0</v>
      </c>
      <c r="I82" s="19">
        <f t="shared" si="31"/>
        <v>2</v>
      </c>
      <c r="J82" s="19">
        <f t="shared" si="32"/>
        <v>3.9800000000000004</v>
      </c>
      <c r="K82" s="19">
        <f t="shared" si="33"/>
        <v>11.045</v>
      </c>
      <c r="L82" s="20">
        <f t="shared" si="29"/>
        <v>0</v>
      </c>
      <c r="M82" s="20">
        <f t="shared" si="30"/>
        <v>2</v>
      </c>
    </row>
    <row r="83" spans="1:13">
      <c r="A83" t="s">
        <v>135</v>
      </c>
      <c r="B83" t="s">
        <v>4</v>
      </c>
      <c r="C83" t="s">
        <v>59</v>
      </c>
      <c r="D83" s="18">
        <f>IF(Sheet1!E83=0,0,((Sheet1!I83/Sheet1!E83)*0.5)+((Sheet1!F83/Sheet1!E83)*0.02)-((Sheet1!J83/Sheet1!E83)*0.5)-((Sheet1!G83/Sheet1!E83)*2)-((Sheet1!H83/Sheet1!E83)*5))</f>
        <v>0.91999999999999993</v>
      </c>
      <c r="E83" s="18">
        <f>IF(Sheet1!E83=0,0,IF(B83="G",((Sheet1!V83/Sheet1!E83)*7)+((Sheet1!T83/Sheet1!E83)*1)+((Sheet1!S83/Sheet1!E83)*1),0))</f>
        <v>0</v>
      </c>
      <c r="F83" s="18">
        <f>IF(Sheet1!E83=0,0,IF(B83="D",((Sheet1!K83/Sheet1!E83)*7)+((Sheet1!L83/Sheet1!E83)*4)+((Sheet1!S83/Sheet1!E83)*0.5)+((Sheet1!R83/Sheet1!E83)*0.25)+((Sheet1!Q83/Sheet1!E83)*0.03)-((Sheet1!P83/Sheet1!E83)*6),0))</f>
        <v>0</v>
      </c>
      <c r="G83" s="19">
        <f>IF(Sheet1!E83=0,0,IF(B83="M",((Sheet1!K83/Sheet1!E83)*7)+((Sheet1!L83/Sheet1!E83)*4)+((Sheet1!O83/Sheet1!E83)*2)+((Sheet1!Q83/Sheet1!E83)*0.05)-((Sheet1!P83/Sheet1!E83)*6),0))</f>
        <v>0</v>
      </c>
      <c r="H83" s="19">
        <f>IF(Sheet1!E83=0,0,IF(B83="F",((Sheet1!K83/Sheet1!E83)*7)+((Sheet1!L83/Sheet1!E83)*4)+((Sheet1!O83/Sheet1!E83)*2)+((Sheet1!Q83/Sheet1!E83)*0.03)-((Sheet1!P83/Sheet1!E83)*6),0))</f>
        <v>2.5</v>
      </c>
      <c r="I83" s="19">
        <f t="shared" si="31"/>
        <v>0</v>
      </c>
      <c r="J83" s="19">
        <f t="shared" si="32"/>
        <v>0</v>
      </c>
      <c r="K83" s="19">
        <f t="shared" si="33"/>
        <v>3.42</v>
      </c>
      <c r="L83" s="20">
        <f t="shared" si="29"/>
        <v>1</v>
      </c>
      <c r="M83" s="20">
        <f t="shared" si="30"/>
        <v>0</v>
      </c>
    </row>
    <row r="84" spans="1:13">
      <c r="A84" t="s">
        <v>136</v>
      </c>
      <c r="B84" t="s">
        <v>1</v>
      </c>
      <c r="C84" t="s">
        <v>53</v>
      </c>
      <c r="D84" s="18">
        <f>IF(Sheet1!E84=0,0,((Sheet1!I84/Sheet1!E84)*0.5)+((Sheet1!F84/Sheet1!E84)*0.02)-((Sheet1!J84/Sheet1!E84)*0.5)-((Sheet1!G84/Sheet1!E84)*2)-((Sheet1!H84/Sheet1!E84)*5))</f>
        <v>1.7000000000000002</v>
      </c>
      <c r="E84" s="18">
        <f>IF(Sheet1!E84=0,0,IF(B84="G",((Sheet1!V84/Sheet1!E84)*7)+((Sheet1!T84/Sheet1!E84)*1)+((Sheet1!S84/Sheet1!E84)*1),0))</f>
        <v>0</v>
      </c>
      <c r="F84" s="18">
        <f>IF(Sheet1!E84=0,0,IF(B84="D",((Sheet1!K84/Sheet1!E84)*7)+((Sheet1!L84/Sheet1!E84)*4)+((Sheet1!S84/Sheet1!E84)*0.5)+((Sheet1!R84/Sheet1!E84)*0.25)+((Sheet1!Q84/Sheet1!E84)*0.03)-((Sheet1!P84/Sheet1!E84)*6),0))</f>
        <v>0</v>
      </c>
      <c r="G84" s="19">
        <f>IF(Sheet1!E84=0,0,IF(B84="M",((Sheet1!K84/Sheet1!E84)*7)+((Sheet1!L84/Sheet1!E84)*4)+((Sheet1!O84/Sheet1!E84)*2)+((Sheet1!Q84/Sheet1!E84)*0.05)-((Sheet1!P84/Sheet1!E84)*6),0))</f>
        <v>1.55</v>
      </c>
      <c r="H84" s="19">
        <f>IF(Sheet1!E84=0,0,IF(B84="F",((Sheet1!K84/Sheet1!E84)*7)+((Sheet1!L84/Sheet1!E84)*4)+((Sheet1!O84/Sheet1!E84)*2)+((Sheet1!Q84/Sheet1!E84)*0.03)-((Sheet1!P84/Sheet1!E84)*6),0))</f>
        <v>0</v>
      </c>
      <c r="I84" s="19">
        <f t="shared" si="31"/>
        <v>0</v>
      </c>
      <c r="J84" s="19">
        <f t="shared" si="32"/>
        <v>0</v>
      </c>
      <c r="K84" s="19">
        <f t="shared" si="33"/>
        <v>3.25</v>
      </c>
      <c r="L84" s="20">
        <f t="shared" si="29"/>
        <v>2</v>
      </c>
      <c r="M84" s="20">
        <f t="shared" si="30"/>
        <v>0</v>
      </c>
    </row>
    <row r="85" spans="1:13">
      <c r="A85" t="s">
        <v>137</v>
      </c>
      <c r="B85" t="s">
        <v>3</v>
      </c>
      <c r="C85" t="s">
        <v>51</v>
      </c>
      <c r="D85" s="18">
        <f>IF(Sheet1!E85=0,0,((Sheet1!I85/Sheet1!E85)*0.5)+((Sheet1!F85/Sheet1!E85)*0.02)-((Sheet1!J85/Sheet1!E85)*0.5)-((Sheet1!G85/Sheet1!E85)*2)-((Sheet1!H85/Sheet1!E85)*5))</f>
        <v>0</v>
      </c>
      <c r="E85" s="18">
        <f>IF(Sheet1!E85=0,0,IF(B85="G",((Sheet1!V85/Sheet1!E85)*7)+((Sheet1!T85/Sheet1!E85)*1)+((Sheet1!S85/Sheet1!E85)*1),0))</f>
        <v>0</v>
      </c>
      <c r="F85" s="18">
        <f>IF(Sheet1!E85=0,0,IF(B85="D",((Sheet1!K85/Sheet1!E85)*7)+((Sheet1!L85/Sheet1!E85)*4)+((Sheet1!S85/Sheet1!E85)*0.5)+((Sheet1!R85/Sheet1!E85)*0.25)+((Sheet1!Q85/Sheet1!E85)*0.03)-((Sheet1!P85/Sheet1!E85)*6),0))</f>
        <v>0</v>
      </c>
      <c r="G85" s="19">
        <f>IF(Sheet1!E85=0,0,IF(B85="M",((Sheet1!K85/Sheet1!E85)*7)+((Sheet1!L85/Sheet1!E85)*4)+((Sheet1!O85/Sheet1!E85)*2)+((Sheet1!Q85/Sheet1!E85)*0.05)-((Sheet1!P85/Sheet1!E85)*6),0))</f>
        <v>0</v>
      </c>
      <c r="H85" s="19">
        <f>IF(Sheet1!E85=0,0,IF(B85="F",((Sheet1!K85/Sheet1!E85)*7)+((Sheet1!L85/Sheet1!E85)*4)+((Sheet1!O85/Sheet1!E85)*2)+((Sheet1!Q85/Sheet1!E85)*0.03)-((Sheet1!P85/Sheet1!E85)*6),0))</f>
        <v>0</v>
      </c>
      <c r="I85" s="19">
        <f t="shared" si="31"/>
        <v>4</v>
      </c>
      <c r="J85" s="19">
        <f t="shared" si="32"/>
        <v>0</v>
      </c>
      <c r="K85" s="19">
        <f t="shared" si="33"/>
        <v>4</v>
      </c>
      <c r="L85" s="20">
        <f t="shared" si="29"/>
        <v>0</v>
      </c>
      <c r="M85" s="20">
        <f t="shared" si="30"/>
        <v>1</v>
      </c>
    </row>
    <row r="86" spans="1:13">
      <c r="A86" t="s">
        <v>138</v>
      </c>
      <c r="B86" t="s">
        <v>1</v>
      </c>
      <c r="C86" t="s">
        <v>56</v>
      </c>
      <c r="D86" s="18">
        <f>IF(Sheet1!E86=0,0,((Sheet1!I86/Sheet1!E86)*0.5)+((Sheet1!F86/Sheet1!E86)*0.02)-((Sheet1!J86/Sheet1!E86)*0.5)-((Sheet1!G86/Sheet1!E86)*2)-((Sheet1!H86/Sheet1!E86)*5))</f>
        <v>-0.52499999999999991</v>
      </c>
      <c r="E86" s="18">
        <f>IF(Sheet1!E86=0,0,IF(B86="G",((Sheet1!V86/Sheet1!E86)*7)+((Sheet1!T86/Sheet1!E86)*1)+((Sheet1!S86/Sheet1!E86)*1),0))</f>
        <v>0</v>
      </c>
      <c r="F86" s="18">
        <f>IF(Sheet1!E86=0,0,IF(B86="D",((Sheet1!K86/Sheet1!E86)*7)+((Sheet1!L86/Sheet1!E86)*4)+((Sheet1!S86/Sheet1!E86)*0.5)+((Sheet1!R86/Sheet1!E86)*0.25)+((Sheet1!Q86/Sheet1!E86)*0.03)-((Sheet1!P86/Sheet1!E86)*6),0))</f>
        <v>0</v>
      </c>
      <c r="G86" s="19">
        <f>IF(Sheet1!E86=0,0,IF(B86="M",((Sheet1!K86/Sheet1!E86)*7)+((Sheet1!L86/Sheet1!E86)*4)+((Sheet1!O86/Sheet1!E86)*2)+((Sheet1!Q86/Sheet1!E86)*0.05)-((Sheet1!P86/Sheet1!E86)*6),0))</f>
        <v>7.2750000000000004</v>
      </c>
      <c r="H86" s="19">
        <f>IF(Sheet1!E86=0,0,IF(B86="F",((Sheet1!K86/Sheet1!E86)*7)+((Sheet1!L86/Sheet1!E86)*4)+((Sheet1!O86/Sheet1!E86)*2)+((Sheet1!Q86/Sheet1!E86)*0.03)-((Sheet1!P86/Sheet1!E86)*6),0))</f>
        <v>0</v>
      </c>
      <c r="I86" s="19">
        <f t="shared" si="31"/>
        <v>2</v>
      </c>
      <c r="J86" s="19">
        <f t="shared" si="32"/>
        <v>5.82</v>
      </c>
      <c r="K86" s="19">
        <f t="shared" si="33"/>
        <v>14.57</v>
      </c>
      <c r="L86" s="20">
        <f t="shared" si="29"/>
        <v>0</v>
      </c>
      <c r="M86" s="20">
        <f t="shared" si="30"/>
        <v>2</v>
      </c>
    </row>
    <row r="87" spans="1:13">
      <c r="A87" t="s">
        <v>139</v>
      </c>
      <c r="B87" t="s">
        <v>2</v>
      </c>
      <c r="C87" t="s">
        <v>59</v>
      </c>
      <c r="D87" s="18">
        <f>IF(Sheet1!E87=0,0,((Sheet1!I87/Sheet1!E87)*0.5)+((Sheet1!F87/Sheet1!E87)*0.02)-((Sheet1!J87/Sheet1!E87)*0.5)-((Sheet1!G87/Sheet1!E87)*2)-((Sheet1!H87/Sheet1!E87)*5))</f>
        <v>0</v>
      </c>
      <c r="E87" s="18">
        <f>IF(Sheet1!E87=0,0,IF(B87="G",((Sheet1!V87/Sheet1!E87)*7)+((Sheet1!T87/Sheet1!E87)*1)+((Sheet1!S87/Sheet1!E87)*1),0))</f>
        <v>0</v>
      </c>
      <c r="F87" s="18">
        <f>IF(Sheet1!E87=0,0,IF(B87="D",((Sheet1!K87/Sheet1!E87)*7)+((Sheet1!L87/Sheet1!E87)*4)+((Sheet1!S87/Sheet1!E87)*0.5)+((Sheet1!R87/Sheet1!E87)*0.25)+((Sheet1!Q87/Sheet1!E87)*0.03)-((Sheet1!P87/Sheet1!E87)*6),0))</f>
        <v>0</v>
      </c>
      <c r="G87" s="19">
        <f>IF(Sheet1!E87=0,0,IF(B87="M",((Sheet1!K87/Sheet1!E87)*7)+((Sheet1!L87/Sheet1!E87)*4)+((Sheet1!O87/Sheet1!E87)*2)+((Sheet1!Q87/Sheet1!E87)*0.05)-((Sheet1!P87/Sheet1!E87)*6),0))</f>
        <v>0</v>
      </c>
      <c r="H87" s="19">
        <f>IF(Sheet1!E87=0,0,IF(B87="F",((Sheet1!K87/Sheet1!E87)*7)+((Sheet1!L87/Sheet1!E87)*4)+((Sheet1!O87/Sheet1!E87)*2)+((Sheet1!Q87/Sheet1!E87)*0.03)-((Sheet1!P87/Sheet1!E87)*6),0))</f>
        <v>0</v>
      </c>
      <c r="I87" s="19">
        <f t="shared" si="31"/>
        <v>3</v>
      </c>
      <c r="J87" s="19">
        <f t="shared" si="32"/>
        <v>0</v>
      </c>
      <c r="K87" s="19">
        <f t="shared" si="33"/>
        <v>3</v>
      </c>
      <c r="L87" s="20">
        <f t="shared" si="29"/>
        <v>1</v>
      </c>
      <c r="M87" s="20">
        <f t="shared" si="30"/>
        <v>0</v>
      </c>
    </row>
    <row r="88" spans="1:13">
      <c r="A88" t="s">
        <v>140</v>
      </c>
      <c r="B88" t="s">
        <v>1</v>
      </c>
      <c r="C88" t="s">
        <v>56</v>
      </c>
      <c r="D88" s="18">
        <f>IF(Sheet1!E88=0,0,((Sheet1!I88/Sheet1!E88)*0.5)+((Sheet1!F88/Sheet1!E88)*0.02)-((Sheet1!J88/Sheet1!E88)*0.5)-((Sheet1!G88/Sheet1!E88)*2)-((Sheet1!H88/Sheet1!E88)*5))</f>
        <v>0</v>
      </c>
      <c r="E88" s="18">
        <f>IF(Sheet1!E88=0,0,IF(B88="G",((Sheet1!V88/Sheet1!E88)*7)+((Sheet1!T88/Sheet1!E88)*1)+((Sheet1!S88/Sheet1!E88)*1),0))</f>
        <v>0</v>
      </c>
      <c r="F88" s="18">
        <f>IF(Sheet1!E88=0,0,IF(B88="D",((Sheet1!K88/Sheet1!E88)*7)+((Sheet1!L88/Sheet1!E88)*4)+((Sheet1!S88/Sheet1!E88)*0.5)+((Sheet1!R88/Sheet1!E88)*0.25)+((Sheet1!Q88/Sheet1!E88)*0.03)-((Sheet1!P88/Sheet1!E88)*6),0))</f>
        <v>0</v>
      </c>
      <c r="G88" s="19">
        <f>IF(Sheet1!E88=0,0,IF(B88="M",((Sheet1!K88/Sheet1!E88)*7)+((Sheet1!L88/Sheet1!E88)*4)+((Sheet1!O88/Sheet1!E88)*2)+((Sheet1!Q88/Sheet1!E88)*0.05)-((Sheet1!P88/Sheet1!E88)*6),0))</f>
        <v>0</v>
      </c>
      <c r="H88" s="19">
        <f>IF(Sheet1!E88=0,0,IF(B88="F",((Sheet1!K88/Sheet1!E88)*7)+((Sheet1!L88/Sheet1!E88)*4)+((Sheet1!O88/Sheet1!E88)*2)+((Sheet1!Q88/Sheet1!E88)*0.03)-((Sheet1!P88/Sheet1!E88)*6),0))</f>
        <v>0</v>
      </c>
      <c r="I88" s="19">
        <f t="shared" si="31"/>
        <v>2</v>
      </c>
      <c r="J88" s="19">
        <f t="shared" si="32"/>
        <v>0</v>
      </c>
      <c r="K88" s="19">
        <f t="shared" si="33"/>
        <v>2</v>
      </c>
      <c r="L88" s="20">
        <f t="shared" si="29"/>
        <v>0</v>
      </c>
      <c r="M88" s="20">
        <f t="shared" si="30"/>
        <v>2</v>
      </c>
    </row>
    <row r="89" spans="1:13">
      <c r="A89" t="s">
        <v>141</v>
      </c>
      <c r="B89" t="s">
        <v>4</v>
      </c>
      <c r="C89" t="s">
        <v>59</v>
      </c>
      <c r="D89" s="18">
        <f>IF(Sheet1!E89=0,0,((Sheet1!I89/Sheet1!E89)*0.5)+((Sheet1!F89/Sheet1!E89)*0.02)-((Sheet1!J89/Sheet1!E89)*0.5)-((Sheet1!G89/Sheet1!E89)*2)-((Sheet1!H89/Sheet1!E89)*5))</f>
        <v>1.2228571428571431</v>
      </c>
      <c r="E89" s="18">
        <f>IF(Sheet1!E89=0,0,IF(B89="G",((Sheet1!V89/Sheet1!E89)*7)+((Sheet1!T89/Sheet1!E89)*1)+((Sheet1!S89/Sheet1!E89)*1),0))</f>
        <v>0</v>
      </c>
      <c r="F89" s="18">
        <f>IF(Sheet1!E89=0,0,IF(B89="D",((Sheet1!K89/Sheet1!E89)*7)+((Sheet1!L89/Sheet1!E89)*4)+((Sheet1!S89/Sheet1!E89)*0.5)+((Sheet1!R89/Sheet1!E89)*0.25)+((Sheet1!Q89/Sheet1!E89)*0.03)-((Sheet1!P89/Sheet1!E89)*6),0))</f>
        <v>0</v>
      </c>
      <c r="G89" s="19">
        <f>IF(Sheet1!E89=0,0,IF(B89="M",((Sheet1!K89/Sheet1!E89)*7)+((Sheet1!L89/Sheet1!E89)*4)+((Sheet1!O89/Sheet1!E89)*2)+((Sheet1!Q89/Sheet1!E89)*0.05)-((Sheet1!P89/Sheet1!E89)*6),0))</f>
        <v>0</v>
      </c>
      <c r="H89" s="19">
        <f>IF(Sheet1!E89=0,0,IF(B89="F",((Sheet1!K89/Sheet1!E89)*7)+((Sheet1!L89/Sheet1!E89)*4)+((Sheet1!O89/Sheet1!E89)*2)+((Sheet1!Q89/Sheet1!E89)*0.03)-((Sheet1!P89/Sheet1!E89)*6),0))</f>
        <v>6.088571428571429</v>
      </c>
      <c r="I89" s="19">
        <f t="shared" si="31"/>
        <v>0</v>
      </c>
      <c r="J89" s="19">
        <f t="shared" si="32"/>
        <v>0</v>
      </c>
      <c r="K89" s="19">
        <f t="shared" si="33"/>
        <v>7.3114285714285723</v>
      </c>
      <c r="L89" s="20">
        <f t="shared" si="29"/>
        <v>1</v>
      </c>
      <c r="M89" s="20">
        <f t="shared" si="30"/>
        <v>0</v>
      </c>
    </row>
    <row r="90" spans="1:13">
      <c r="A90" t="s">
        <v>142</v>
      </c>
      <c r="B90" t="s">
        <v>4</v>
      </c>
      <c r="C90" t="s">
        <v>53</v>
      </c>
      <c r="D90" s="18">
        <f>IF(Sheet1!E90=0,0,((Sheet1!I90/Sheet1!E90)*0.5)+((Sheet1!F90/Sheet1!E90)*0.02)-((Sheet1!J90/Sheet1!E90)*0.5)-((Sheet1!G90/Sheet1!E90)*2)-((Sheet1!H90/Sheet1!E90)*5))</f>
        <v>-0.21999999999999997</v>
      </c>
      <c r="E90" s="18">
        <f>IF(Sheet1!E90=0,0,IF(B90="G",((Sheet1!V90/Sheet1!E90)*7)+((Sheet1!T90/Sheet1!E90)*1)+((Sheet1!S90/Sheet1!E90)*1),0))</f>
        <v>0</v>
      </c>
      <c r="F90" s="18">
        <f>IF(Sheet1!E90=0,0,IF(B90="D",((Sheet1!K90/Sheet1!E90)*7)+((Sheet1!L90/Sheet1!E90)*4)+((Sheet1!S90/Sheet1!E90)*0.5)+((Sheet1!R90/Sheet1!E90)*0.25)+((Sheet1!Q90/Sheet1!E90)*0.03)-((Sheet1!P90/Sheet1!E90)*6),0))</f>
        <v>0</v>
      </c>
      <c r="G90" s="19">
        <f>IF(Sheet1!E90=0,0,IF(B90="M",((Sheet1!K90/Sheet1!E90)*7)+((Sheet1!L90/Sheet1!E90)*4)+((Sheet1!O90/Sheet1!E90)*2)+((Sheet1!Q90/Sheet1!E90)*0.05)-((Sheet1!P90/Sheet1!E90)*6),0))</f>
        <v>0</v>
      </c>
      <c r="H90" s="19">
        <f>IF(Sheet1!E90=0,0,IF(B90="F",((Sheet1!K90/Sheet1!E90)*7)+((Sheet1!L90/Sheet1!E90)*4)+((Sheet1!O90/Sheet1!E90)*2)+((Sheet1!Q90/Sheet1!E90)*0.03)-((Sheet1!P90/Sheet1!E90)*6),0))</f>
        <v>0.2</v>
      </c>
      <c r="I90" s="19">
        <f t="shared" si="31"/>
        <v>0</v>
      </c>
      <c r="J90" s="19">
        <f t="shared" si="32"/>
        <v>0</v>
      </c>
      <c r="K90" s="19">
        <f t="shared" si="33"/>
        <v>-1.9999999999999962E-2</v>
      </c>
      <c r="L90" s="20">
        <f t="shared" si="29"/>
        <v>2</v>
      </c>
      <c r="M90" s="20">
        <f t="shared" si="30"/>
        <v>0</v>
      </c>
    </row>
    <row r="91" spans="1:13">
      <c r="A91" t="s">
        <v>143</v>
      </c>
      <c r="B91" t="s">
        <v>4</v>
      </c>
      <c r="C91" t="s">
        <v>51</v>
      </c>
      <c r="D91" s="18">
        <f>IF(Sheet1!E91=0,0,((Sheet1!I91/Sheet1!E91)*0.5)+((Sheet1!F91/Sheet1!E91)*0.02)-((Sheet1!J91/Sheet1!E91)*0.5)-((Sheet1!G91/Sheet1!E91)*2)-((Sheet1!H91/Sheet1!E91)*5))</f>
        <v>0.52</v>
      </c>
      <c r="E91" s="18">
        <f>IF(Sheet1!E91=0,0,IF(B91="G",((Sheet1!V91/Sheet1!E91)*7)+((Sheet1!T91/Sheet1!E91)*1)+((Sheet1!S91/Sheet1!E91)*1),0))</f>
        <v>0</v>
      </c>
      <c r="F91" s="18">
        <f>IF(Sheet1!E91=0,0,IF(B91="D",((Sheet1!K91/Sheet1!E91)*7)+((Sheet1!L91/Sheet1!E91)*4)+((Sheet1!S91/Sheet1!E91)*0.5)+((Sheet1!R91/Sheet1!E91)*0.25)+((Sheet1!Q91/Sheet1!E91)*0.03)-((Sheet1!P91/Sheet1!E91)*6),0))</f>
        <v>0</v>
      </c>
      <c r="G91" s="19">
        <f>IF(Sheet1!E91=0,0,IF(B91="M",((Sheet1!K91/Sheet1!E91)*7)+((Sheet1!L91/Sheet1!E91)*4)+((Sheet1!O91/Sheet1!E91)*2)+((Sheet1!Q91/Sheet1!E91)*0.05)-((Sheet1!P91/Sheet1!E91)*6),0))</f>
        <v>0</v>
      </c>
      <c r="H91" s="19">
        <f>IF(Sheet1!E91=0,0,IF(B91="F",((Sheet1!K91/Sheet1!E91)*7)+((Sheet1!L91/Sheet1!E91)*4)+((Sheet1!O91/Sheet1!E91)*2)+((Sheet1!Q91/Sheet1!E91)*0.03)-((Sheet1!P91/Sheet1!E91)*6),0))</f>
        <v>4.4733333333333327</v>
      </c>
      <c r="I91" s="19">
        <f t="shared" si="31"/>
        <v>0</v>
      </c>
      <c r="J91" s="19">
        <f t="shared" si="32"/>
        <v>3.3549999999999995</v>
      </c>
      <c r="K91" s="19">
        <f t="shared" si="33"/>
        <v>8.3483333333333327</v>
      </c>
      <c r="L91" s="20">
        <f t="shared" si="29"/>
        <v>0</v>
      </c>
      <c r="M91" s="20">
        <f t="shared" si="30"/>
        <v>1</v>
      </c>
    </row>
    <row r="92" spans="1:13">
      <c r="A92" t="s">
        <v>144</v>
      </c>
      <c r="B92" t="s">
        <v>4</v>
      </c>
      <c r="C92" t="s">
        <v>51</v>
      </c>
      <c r="D92" s="18">
        <f>IF(Sheet1!E92=0,0,((Sheet1!I92/Sheet1!E92)*0.5)+((Sheet1!F92/Sheet1!E92)*0.02)-((Sheet1!J92/Sheet1!E92)*0.5)-((Sheet1!G92/Sheet1!E92)*2)-((Sheet1!H92/Sheet1!E92)*5))</f>
        <v>0.27</v>
      </c>
      <c r="E92" s="18">
        <f>IF(Sheet1!E92=0,0,IF(B92="G",((Sheet1!V92/Sheet1!E92)*7)+((Sheet1!T92/Sheet1!E92)*1)+((Sheet1!S92/Sheet1!E92)*1),0))</f>
        <v>0</v>
      </c>
      <c r="F92" s="18">
        <f>IF(Sheet1!E92=0,0,IF(B92="D",((Sheet1!K92/Sheet1!E92)*7)+((Sheet1!L92/Sheet1!E92)*4)+((Sheet1!S92/Sheet1!E92)*0.5)+((Sheet1!R92/Sheet1!E92)*0.25)+((Sheet1!Q92/Sheet1!E92)*0.03)-((Sheet1!P92/Sheet1!E92)*6),0))</f>
        <v>0</v>
      </c>
      <c r="G92" s="19">
        <f>IF(Sheet1!E92=0,0,IF(B92="M",((Sheet1!K92/Sheet1!E92)*7)+((Sheet1!L92/Sheet1!E92)*4)+((Sheet1!O92/Sheet1!E92)*2)+((Sheet1!Q92/Sheet1!E92)*0.05)-((Sheet1!P92/Sheet1!E92)*6),0))</f>
        <v>0</v>
      </c>
      <c r="H92" s="19">
        <f>IF(Sheet1!E92=0,0,IF(B92="F",((Sheet1!K92/Sheet1!E92)*7)+((Sheet1!L92/Sheet1!E92)*4)+((Sheet1!O92/Sheet1!E92)*2)+((Sheet1!Q92/Sheet1!E92)*0.03)-((Sheet1!P92/Sheet1!E92)*6),0))</f>
        <v>1.6950000000000001</v>
      </c>
      <c r="I92" s="19">
        <f t="shared" si="31"/>
        <v>0</v>
      </c>
      <c r="J92" s="19">
        <f t="shared" si="32"/>
        <v>1.27125</v>
      </c>
      <c r="K92" s="19">
        <f t="shared" si="33"/>
        <v>3.2362500000000001</v>
      </c>
      <c r="L92" s="20">
        <f t="shared" si="29"/>
        <v>0</v>
      </c>
      <c r="M92" s="20">
        <f t="shared" si="30"/>
        <v>1</v>
      </c>
    </row>
    <row r="93" spans="1:13">
      <c r="A93" t="s">
        <v>145</v>
      </c>
      <c r="B93" t="s">
        <v>4</v>
      </c>
      <c r="C93" t="s">
        <v>53</v>
      </c>
      <c r="D93" s="18">
        <f>IF(Sheet1!E93=0,0,((Sheet1!I93/Sheet1!E93)*0.5)+((Sheet1!F93/Sheet1!E93)*0.02)-((Sheet1!J93/Sheet1!E93)*0.5)-((Sheet1!G93/Sheet1!E93)*2)-((Sheet1!H93/Sheet1!E93)*5))</f>
        <v>0.41999999999999993</v>
      </c>
      <c r="E93" s="18">
        <f>IF(Sheet1!E93=0,0,IF(B93="G",((Sheet1!V93/Sheet1!E93)*7)+((Sheet1!T93/Sheet1!E93)*1)+((Sheet1!S93/Sheet1!E93)*1),0))</f>
        <v>0</v>
      </c>
      <c r="F93" s="18">
        <f>IF(Sheet1!E93=0,0,IF(B93="D",((Sheet1!K93/Sheet1!E93)*7)+((Sheet1!L93/Sheet1!E93)*4)+((Sheet1!S93/Sheet1!E93)*0.5)+((Sheet1!R93/Sheet1!E93)*0.25)+((Sheet1!Q93/Sheet1!E93)*0.03)-((Sheet1!P93/Sheet1!E93)*6),0))</f>
        <v>0</v>
      </c>
      <c r="G93" s="19">
        <f>IF(Sheet1!E93=0,0,IF(B93="M",((Sheet1!K93/Sheet1!E93)*7)+((Sheet1!L93/Sheet1!E93)*4)+((Sheet1!O93/Sheet1!E93)*2)+((Sheet1!Q93/Sheet1!E93)*0.05)-((Sheet1!P93/Sheet1!E93)*6),0))</f>
        <v>0</v>
      </c>
      <c r="H93" s="19">
        <f>IF(Sheet1!E93=0,0,IF(B93="F",((Sheet1!K93/Sheet1!E93)*7)+((Sheet1!L93/Sheet1!E93)*4)+((Sheet1!O93/Sheet1!E93)*2)+((Sheet1!Q93/Sheet1!E93)*0.03)-((Sheet1!P93/Sheet1!E93)*6),0))</f>
        <v>3.5125000000000002</v>
      </c>
      <c r="I93" s="19">
        <f t="shared" si="31"/>
        <v>0</v>
      </c>
      <c r="J93" s="19">
        <f t="shared" si="32"/>
        <v>0</v>
      </c>
      <c r="K93" s="19">
        <f t="shared" si="33"/>
        <v>3.9325000000000001</v>
      </c>
      <c r="L93" s="20">
        <f t="shared" si="29"/>
        <v>2</v>
      </c>
      <c r="M93" s="20">
        <f t="shared" si="30"/>
        <v>0</v>
      </c>
    </row>
    <row r="94" spans="1:13">
      <c r="A94" t="s">
        <v>146</v>
      </c>
      <c r="B94" t="s">
        <v>4</v>
      </c>
      <c r="C94" t="s">
        <v>53</v>
      </c>
      <c r="D94" s="18">
        <f>IF(Sheet1!E94=0,0,((Sheet1!I94/Sheet1!E94)*0.5)+((Sheet1!F94/Sheet1!E94)*0.02)-((Sheet1!J94/Sheet1!E94)*0.5)-((Sheet1!G94/Sheet1!E94)*2)-((Sheet1!H94/Sheet1!E94)*5))</f>
        <v>0.12857142857142861</v>
      </c>
      <c r="E94" s="18">
        <f>IF(Sheet1!E94=0,0,IF(B94="G",((Sheet1!V94/Sheet1!E94)*7)+((Sheet1!T94/Sheet1!E94)*1)+((Sheet1!S94/Sheet1!E94)*1),0))</f>
        <v>0</v>
      </c>
      <c r="F94" s="18">
        <f>IF(Sheet1!E94=0,0,IF(B94="D",((Sheet1!K94/Sheet1!E94)*7)+((Sheet1!L94/Sheet1!E94)*4)+((Sheet1!S94/Sheet1!E94)*0.5)+((Sheet1!R94/Sheet1!E94)*0.25)+((Sheet1!Q94/Sheet1!E94)*0.03)-((Sheet1!P94/Sheet1!E94)*6),0))</f>
        <v>0</v>
      </c>
      <c r="G94" s="19">
        <f>IF(Sheet1!E94=0,0,IF(B94="M",((Sheet1!K94/Sheet1!E94)*7)+((Sheet1!L94/Sheet1!E94)*4)+((Sheet1!O94/Sheet1!E94)*2)+((Sheet1!Q94/Sheet1!E94)*0.05)-((Sheet1!P94/Sheet1!E94)*6),0))</f>
        <v>0</v>
      </c>
      <c r="H94" s="19">
        <f>IF(Sheet1!E94=0,0,IF(B94="F",((Sheet1!K94/Sheet1!E94)*7)+((Sheet1!L94/Sheet1!E94)*4)+((Sheet1!O94/Sheet1!E94)*2)+((Sheet1!Q94/Sheet1!E94)*0.03)-((Sheet1!P94/Sheet1!E94)*6),0))</f>
        <v>1.82</v>
      </c>
      <c r="I94" s="19">
        <f t="shared" si="31"/>
        <v>0</v>
      </c>
      <c r="J94" s="19">
        <f t="shared" si="32"/>
        <v>0</v>
      </c>
      <c r="K94" s="19">
        <f t="shared" si="33"/>
        <v>1.9485714285714286</v>
      </c>
      <c r="L94" s="20">
        <f t="shared" si="29"/>
        <v>2</v>
      </c>
      <c r="M94" s="20">
        <f t="shared" si="30"/>
        <v>0</v>
      </c>
    </row>
    <row r="95" spans="1:13">
      <c r="A95" t="s">
        <v>147</v>
      </c>
      <c r="B95" t="s">
        <v>4</v>
      </c>
      <c r="C95" t="s">
        <v>53</v>
      </c>
      <c r="D95" s="18">
        <f>IF(Sheet1!E95=0,0,((Sheet1!I95/Sheet1!E95)*0.5)+((Sheet1!F95/Sheet1!E95)*0.02)-((Sheet1!J95/Sheet1!E95)*0.5)-((Sheet1!G95/Sheet1!E95)*2)-((Sheet1!H95/Sheet1!E95)*5))</f>
        <v>0</v>
      </c>
      <c r="E95" s="18">
        <f>IF(Sheet1!E95=0,0,IF(B95="G",((Sheet1!V95/Sheet1!E95)*7)+((Sheet1!T95/Sheet1!E95)*1)+((Sheet1!S95/Sheet1!E95)*1),0))</f>
        <v>0</v>
      </c>
      <c r="F95" s="18">
        <f>IF(Sheet1!E95=0,0,IF(B95="D",((Sheet1!K95/Sheet1!E95)*7)+((Sheet1!L95/Sheet1!E95)*4)+((Sheet1!S95/Sheet1!E95)*0.5)+((Sheet1!R95/Sheet1!E95)*0.25)+((Sheet1!Q95/Sheet1!E95)*0.03)-((Sheet1!P95/Sheet1!E95)*6),0))</f>
        <v>0</v>
      </c>
      <c r="G95" s="19">
        <f>IF(Sheet1!E95=0,0,IF(B95="M",((Sheet1!K95/Sheet1!E95)*7)+((Sheet1!L95/Sheet1!E95)*4)+((Sheet1!O95/Sheet1!E95)*2)+((Sheet1!Q95/Sheet1!E95)*0.05)-((Sheet1!P95/Sheet1!E95)*6),0))</f>
        <v>0</v>
      </c>
      <c r="H95" s="19">
        <f>IF(Sheet1!E95=0,0,IF(B95="F",((Sheet1!K95/Sheet1!E95)*7)+((Sheet1!L95/Sheet1!E95)*4)+((Sheet1!O95/Sheet1!E95)*2)+((Sheet1!Q95/Sheet1!E95)*0.03)-((Sheet1!P95/Sheet1!E95)*6),0))</f>
        <v>0</v>
      </c>
      <c r="I95" s="19">
        <f t="shared" si="31"/>
        <v>0</v>
      </c>
      <c r="J95" s="19">
        <f t="shared" si="32"/>
        <v>0</v>
      </c>
      <c r="K95" s="19">
        <f t="shared" si="33"/>
        <v>0</v>
      </c>
      <c r="L95" s="20">
        <f t="shared" si="29"/>
        <v>2</v>
      </c>
      <c r="M95" s="20">
        <f t="shared" si="30"/>
        <v>0</v>
      </c>
    </row>
    <row r="96" spans="1:13">
      <c r="A96" t="s">
        <v>148</v>
      </c>
      <c r="B96" t="s">
        <v>4</v>
      </c>
      <c r="C96" t="s">
        <v>59</v>
      </c>
      <c r="D96" s="18">
        <f>IF(Sheet1!E96=0,0,((Sheet1!I96/Sheet1!E96)*0.5)+((Sheet1!F96/Sheet1!E96)*0.02)-((Sheet1!J96/Sheet1!E96)*0.5)-((Sheet1!G96/Sheet1!E96)*2)-((Sheet1!H96/Sheet1!E96)*5))</f>
        <v>0.29000000000000004</v>
      </c>
      <c r="E96" s="18">
        <f>IF(Sheet1!E96=0,0,IF(B96="G",((Sheet1!V96/Sheet1!E96)*7)+((Sheet1!T96/Sheet1!E96)*1)+((Sheet1!S96/Sheet1!E96)*1),0))</f>
        <v>0</v>
      </c>
      <c r="F96" s="18">
        <f>IF(Sheet1!E96=0,0,IF(B96="D",((Sheet1!K96/Sheet1!E96)*7)+((Sheet1!L96/Sheet1!E96)*4)+((Sheet1!S96/Sheet1!E96)*0.5)+((Sheet1!R96/Sheet1!E96)*0.25)+((Sheet1!Q96/Sheet1!E96)*0.03)-((Sheet1!P96/Sheet1!E96)*6),0))</f>
        <v>0</v>
      </c>
      <c r="G96" s="19">
        <f>IF(Sheet1!E96=0,0,IF(B96="M",((Sheet1!K96/Sheet1!E96)*7)+((Sheet1!L96/Sheet1!E96)*4)+((Sheet1!O96/Sheet1!E96)*2)+((Sheet1!Q96/Sheet1!E96)*0.05)-((Sheet1!P96/Sheet1!E96)*6),0))</f>
        <v>0</v>
      </c>
      <c r="H96" s="19">
        <f>IF(Sheet1!E96=0,0,IF(B96="F",((Sheet1!K96/Sheet1!E96)*7)+((Sheet1!L96/Sheet1!E96)*4)+((Sheet1!O96/Sheet1!E96)*2)+((Sheet1!Q96/Sheet1!E96)*0.03)-((Sheet1!P96/Sheet1!E96)*6),0))</f>
        <v>3.6150000000000002</v>
      </c>
      <c r="I96" s="19">
        <f t="shared" si="31"/>
        <v>0</v>
      </c>
      <c r="J96" s="19">
        <f t="shared" si="32"/>
        <v>0</v>
      </c>
      <c r="K96" s="19">
        <f t="shared" si="33"/>
        <v>3.9050000000000002</v>
      </c>
      <c r="L96" s="20">
        <f t="shared" si="29"/>
        <v>1</v>
      </c>
      <c r="M96" s="20">
        <f t="shared" si="30"/>
        <v>0</v>
      </c>
    </row>
    <row r="97" spans="1:13">
      <c r="A97" t="s">
        <v>46</v>
      </c>
      <c r="B97" t="s">
        <v>1</v>
      </c>
      <c r="C97" t="s">
        <v>44</v>
      </c>
      <c r="D97" s="18">
        <f>IF(Sheet1!E97=0,0,((Sheet1!I97/Sheet1!E97)*0.5)+((Sheet1!F97/Sheet1!E97)*0.02)-((Sheet1!J97/Sheet1!E97)*0.5)-((Sheet1!G97/Sheet1!E97)*2)-((Sheet1!H97/Sheet1!E97)*5))</f>
        <v>0</v>
      </c>
      <c r="E97" s="18">
        <f>IF(Sheet1!E97=0,0,IF(B97="G",((Sheet1!V97/Sheet1!E97)*7)+((Sheet1!T97/Sheet1!E97)*1)+((Sheet1!S97/Sheet1!E97)*1),0))</f>
        <v>0</v>
      </c>
      <c r="F97" s="18">
        <f>IF(Sheet1!E97=0,0,IF(B97="D",((Sheet1!K97/Sheet1!E97)*7)+((Sheet1!L97/Sheet1!E97)*4)+((Sheet1!S97/Sheet1!E97)*0.5)+((Sheet1!R97/Sheet1!E97)*0.25)+((Sheet1!Q97/Sheet1!E97)*0.03)-((Sheet1!P97/Sheet1!E97)*6),0))</f>
        <v>0</v>
      </c>
      <c r="G97" s="19">
        <f>IF(Sheet1!E97=0,0,IF(B97="M",((Sheet1!K97/Sheet1!E97)*7)+((Sheet1!L97/Sheet1!E97)*4)+((Sheet1!O97/Sheet1!E97)*2)+((Sheet1!Q97/Sheet1!E97)*0.05)-((Sheet1!P97/Sheet1!E97)*6),0))</f>
        <v>0</v>
      </c>
      <c r="H97" s="19">
        <f>IF(Sheet1!E97=0,0,IF(B97="F",((Sheet1!K97/Sheet1!E97)*7)+((Sheet1!L97/Sheet1!E97)*4)+((Sheet1!O97/Sheet1!E97)*2)+((Sheet1!Q97/Sheet1!E97)*0.03)-((Sheet1!P97/Sheet1!E97)*6),0))</f>
        <v>0</v>
      </c>
      <c r="I97" s="19" t="e">
        <f t="shared" si="31"/>
        <v>#N/A</v>
      </c>
      <c r="J97" s="19" t="e">
        <f t="shared" si="32"/>
        <v>#N/A</v>
      </c>
      <c r="K97" s="19" t="e">
        <f t="shared" si="33"/>
        <v>#N/A</v>
      </c>
      <c r="L97" s="20" t="e">
        <f t="shared" si="29"/>
        <v>#N/A</v>
      </c>
      <c r="M97" s="20" t="e">
        <f t="shared" si="30"/>
        <v>#N/A</v>
      </c>
    </row>
    <row r="98" spans="1:13">
      <c r="A98" t="s">
        <v>47</v>
      </c>
      <c r="B98" t="s">
        <v>2</v>
      </c>
      <c r="C98" t="s">
        <v>43</v>
      </c>
      <c r="D98" s="18">
        <f>IF(Sheet1!E98=0,0,((Sheet1!I98/Sheet1!E98)*0.5)+((Sheet1!F98/Sheet1!E98)*0.02)-((Sheet1!J98/Sheet1!E98)*0.5)-((Sheet1!G98/Sheet1!E98)*2)-((Sheet1!H98/Sheet1!E98)*5))</f>
        <v>0</v>
      </c>
      <c r="E98" s="18">
        <f>IF(Sheet1!E98=0,0,IF(B98="G",((Sheet1!V98/Sheet1!E98)*7)+((Sheet1!T98/Sheet1!E98)*1)+((Sheet1!S98/Sheet1!E98)*1),0))</f>
        <v>0</v>
      </c>
      <c r="F98" s="18">
        <f>IF(Sheet1!E98=0,0,IF(B98="D",((Sheet1!K98/Sheet1!E98)*7)+((Sheet1!L98/Sheet1!E98)*4)+((Sheet1!S98/Sheet1!E98)*0.5)+((Sheet1!R98/Sheet1!E98)*0.25)+((Sheet1!Q98/Sheet1!E98)*0.03)-((Sheet1!P98/Sheet1!E98)*6),0))</f>
        <v>0</v>
      </c>
      <c r="G98" s="19">
        <f>IF(Sheet1!E98=0,0,IF(B98="M",((Sheet1!K98/Sheet1!E98)*7)+((Sheet1!L98/Sheet1!E98)*4)+((Sheet1!O98/Sheet1!E98)*2)+((Sheet1!Q98/Sheet1!E98)*0.05)-((Sheet1!P98/Sheet1!E98)*6),0))</f>
        <v>0</v>
      </c>
      <c r="H98" s="19">
        <f>IF(Sheet1!E98=0,0,IF(B98="F",((Sheet1!K98/Sheet1!E98)*7)+((Sheet1!L98/Sheet1!E98)*4)+((Sheet1!O98/Sheet1!E98)*2)+((Sheet1!Q98/Sheet1!E98)*0.03)-((Sheet1!P98/Sheet1!E98)*6),0))</f>
        <v>0</v>
      </c>
      <c r="I98" s="19" t="e">
        <f t="shared" si="31"/>
        <v>#N/A</v>
      </c>
      <c r="J98" s="19" t="e">
        <f t="shared" si="32"/>
        <v>#N/A</v>
      </c>
      <c r="K98" s="19" t="e">
        <f t="shared" si="33"/>
        <v>#N/A</v>
      </c>
      <c r="L98" s="20" t="e">
        <f t="shared" ref="L98:L100" si="34">VLOOKUP(C98,Prono,3,FALSE)</f>
        <v>#N/A</v>
      </c>
      <c r="M98" s="20" t="e">
        <f t="shared" ref="M98:M100" si="35">VLOOKUP(C98,Prono,2,FALSE)</f>
        <v>#N/A</v>
      </c>
    </row>
    <row r="99" spans="1:13">
      <c r="A99" t="s">
        <v>48</v>
      </c>
      <c r="B99" t="s">
        <v>4</v>
      </c>
      <c r="C99" t="s">
        <v>44</v>
      </c>
      <c r="D99" s="18">
        <f>IF(Sheet1!E99=0,0,((Sheet1!I99/Sheet1!E99)*0.5)+((Sheet1!F99/Sheet1!E99)*0.02)-((Sheet1!J99/Sheet1!E99)*0.5)-((Sheet1!G99/Sheet1!E99)*2)-((Sheet1!H99/Sheet1!E99)*5))</f>
        <v>0</v>
      </c>
      <c r="E99" s="18">
        <f>IF(Sheet1!E99=0,0,IF(B99="G",((Sheet1!V99/Sheet1!E99)*7)+((Sheet1!T99/Sheet1!E99)*1)+((Sheet1!S99/Sheet1!E99)*1),0))</f>
        <v>0</v>
      </c>
      <c r="F99" s="18">
        <f>IF(Sheet1!E99=0,0,IF(B99="D",((Sheet1!K99/Sheet1!E99)*7)+((Sheet1!L99/Sheet1!E99)*4)+((Sheet1!S99/Sheet1!E99)*0.5)+((Sheet1!R99/Sheet1!E99)*0.25)+((Sheet1!Q99/Sheet1!E99)*0.03)-((Sheet1!P99/Sheet1!E99)*6),0))</f>
        <v>0</v>
      </c>
      <c r="G99" s="19">
        <f>IF(Sheet1!E99=0,0,IF(B99="M",((Sheet1!K99/Sheet1!E99)*7)+((Sheet1!L99/Sheet1!E99)*4)+((Sheet1!O99/Sheet1!E99)*2)+((Sheet1!Q99/Sheet1!E99)*0.05)-((Sheet1!P99/Sheet1!E99)*6),0))</f>
        <v>0</v>
      </c>
      <c r="H99" s="19">
        <f>IF(Sheet1!E99=0,0,IF(B99="F",((Sheet1!K99/Sheet1!E99)*7)+((Sheet1!L99/Sheet1!E99)*4)+((Sheet1!O99/Sheet1!E99)*2)+((Sheet1!Q99/Sheet1!E99)*0.03)-((Sheet1!P99/Sheet1!E99)*6),0))</f>
        <v>0</v>
      </c>
      <c r="I99" s="19" t="e">
        <f t="shared" si="31"/>
        <v>#N/A</v>
      </c>
      <c r="J99" s="19" t="e">
        <f t="shared" si="32"/>
        <v>#N/A</v>
      </c>
      <c r="K99" s="19" t="e">
        <f t="shared" si="33"/>
        <v>#N/A</v>
      </c>
      <c r="L99" s="20" t="e">
        <f t="shared" si="34"/>
        <v>#N/A</v>
      </c>
      <c r="M99" s="20" t="e">
        <f t="shared" si="35"/>
        <v>#N/A</v>
      </c>
    </row>
    <row r="100" spans="1:13">
      <c r="A100" t="s">
        <v>49</v>
      </c>
      <c r="B100" t="s">
        <v>4</v>
      </c>
      <c r="C100" t="s">
        <v>45</v>
      </c>
      <c r="D100" s="18">
        <f>IF(Sheet1!E100=0,0,((Sheet1!I100/Sheet1!E100)*0.5)+((Sheet1!F100/Sheet1!E100)*0.02)-((Sheet1!J100/Sheet1!E100)*0.5)-((Sheet1!G100/Sheet1!E100)*2)-((Sheet1!H100/Sheet1!E100)*5))</f>
        <v>0</v>
      </c>
      <c r="E100" s="18">
        <f>IF(Sheet1!E100=0,0,IF(B100="G",((Sheet1!V100/Sheet1!E100)*7)+((Sheet1!T100/Sheet1!E100)*1)+((Sheet1!S100/Sheet1!E100)*1),0))</f>
        <v>0</v>
      </c>
      <c r="F100" s="18">
        <f>IF(Sheet1!E100=0,0,IF(B100="D",((Sheet1!K100/Sheet1!E100)*7)+((Sheet1!L100/Sheet1!E100)*4)+((Sheet1!S100/Sheet1!E100)*0.5)+((Sheet1!R100/Sheet1!E100)*0.25)+((Sheet1!Q100/Sheet1!E100)*0.03)-((Sheet1!P100/Sheet1!E100)*6),0))</f>
        <v>0</v>
      </c>
      <c r="G100" s="19">
        <f>IF(Sheet1!E100=0,0,IF(B100="M",((Sheet1!K100/Sheet1!E100)*7)+((Sheet1!L100/Sheet1!E100)*4)+((Sheet1!O100/Sheet1!E100)*2)+((Sheet1!Q100/Sheet1!E100)*0.05)-((Sheet1!P100/Sheet1!E100)*6),0))</f>
        <v>0</v>
      </c>
      <c r="H100" s="19">
        <f>IF(Sheet1!E100=0,0,IF(B100="F",((Sheet1!K100/Sheet1!E100)*7)+((Sheet1!L100/Sheet1!E100)*4)+((Sheet1!O100/Sheet1!E100)*2)+((Sheet1!Q100/Sheet1!E100)*0.03)-((Sheet1!P100/Sheet1!E100)*6),0))</f>
        <v>0</v>
      </c>
      <c r="I100" s="19" t="e">
        <f t="shared" si="31"/>
        <v>#N/A</v>
      </c>
      <c r="J100" s="19" t="e">
        <f t="shared" si="32"/>
        <v>#N/A</v>
      </c>
      <c r="K100" s="19" t="e">
        <f t="shared" si="33"/>
        <v>#N/A</v>
      </c>
      <c r="L100" s="20" t="e">
        <f t="shared" si="34"/>
        <v>#N/A</v>
      </c>
      <c r="M100" s="20" t="e">
        <f t="shared" si="35"/>
        <v>#N/A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Sheet1</vt:lpstr>
      <vt:lpstr>GK</vt:lpstr>
      <vt:lpstr>DEF</vt:lpstr>
      <vt:lpstr>MIL</vt:lpstr>
      <vt:lpstr>FW</vt:lpstr>
      <vt:lpstr>TEAM</vt:lpstr>
      <vt:lpstr>PROJ</vt:lpstr>
      <vt:lpstr>Prono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takyar</dc:creator>
  <cp:lastModifiedBy>h2so4</cp:lastModifiedBy>
  <cp:revision/>
  <dcterms:created xsi:type="dcterms:W3CDTF">2015-02-12T10:43:02Z</dcterms:created>
  <dcterms:modified xsi:type="dcterms:W3CDTF">2015-11-14T15:42:22Z</dcterms:modified>
</cp:coreProperties>
</file>