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4F19BF07-8684-41F7-8F2D-F9A69B6D666B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</sheets>
  <definedNames>
    <definedName name="_xlnm.Print_Area" localSheetId="0">Feuil1!$B$1:$F$34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S3" i="1" l="1"/>
  <c r="AS4" i="1"/>
  <c r="AS5" i="1"/>
  <c r="AS6" i="1"/>
  <c r="AS7" i="1"/>
  <c r="AS8" i="1"/>
  <c r="AS9" i="1"/>
  <c r="AS10" i="1"/>
  <c r="AS11" i="1"/>
  <c r="AS12" i="1"/>
  <c r="AS13" i="1"/>
  <c r="AS14" i="1"/>
  <c r="AS15" i="1"/>
  <c r="AS16" i="1"/>
  <c r="AS17" i="1"/>
  <c r="AS18" i="1"/>
  <c r="AS19" i="1"/>
  <c r="AS20" i="1"/>
  <c r="AS21" i="1"/>
  <c r="AS22" i="1"/>
  <c r="AS23" i="1"/>
  <c r="AS24" i="1"/>
  <c r="AS25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39" i="1"/>
  <c r="AS40" i="1"/>
  <c r="AS41" i="1"/>
  <c r="AS42" i="1"/>
  <c r="AS43" i="1"/>
  <c r="AS44" i="1"/>
  <c r="AS45" i="1"/>
  <c r="AS2" i="1"/>
  <c r="E51" i="1" l="1"/>
  <c r="AR42" i="1" l="1"/>
  <c r="AT42" i="1"/>
  <c r="AR43" i="1"/>
  <c r="AT43" i="1"/>
  <c r="AR44" i="1"/>
  <c r="AT44" i="1"/>
  <c r="AR45" i="1"/>
  <c r="AT45" i="1"/>
  <c r="AT3" i="1"/>
  <c r="AT4" i="1"/>
  <c r="AT5" i="1"/>
  <c r="AT6" i="1"/>
  <c r="AT7" i="1"/>
  <c r="AT8" i="1"/>
  <c r="AT9" i="1"/>
  <c r="AT10" i="1"/>
  <c r="AT11" i="1"/>
  <c r="AT12" i="1"/>
  <c r="AT13" i="1"/>
  <c r="AT14" i="1"/>
  <c r="AT15" i="1"/>
  <c r="AT16" i="1"/>
  <c r="AT17" i="1"/>
  <c r="AT18" i="1"/>
  <c r="AT19" i="1"/>
  <c r="AT20" i="1"/>
  <c r="AT21" i="1"/>
  <c r="AT22" i="1"/>
  <c r="AT23" i="1"/>
  <c r="AT24" i="1"/>
  <c r="AT25" i="1"/>
  <c r="AT26" i="1"/>
  <c r="AT27" i="1"/>
  <c r="AT28" i="1"/>
  <c r="AT29" i="1"/>
  <c r="AT30" i="1"/>
  <c r="AT31" i="1"/>
  <c r="AT32" i="1"/>
  <c r="AT33" i="1"/>
  <c r="AT34" i="1"/>
  <c r="AT35" i="1"/>
  <c r="AT36" i="1"/>
  <c r="AT37" i="1"/>
  <c r="AT38" i="1"/>
  <c r="AT39" i="1"/>
  <c r="AT40" i="1"/>
  <c r="AT41" i="1"/>
  <c r="AT2" i="1"/>
  <c r="AU44" i="1" l="1"/>
  <c r="E29" i="1" s="1"/>
  <c r="AU42" i="1"/>
  <c r="E30" i="1" s="1"/>
  <c r="AU45" i="1"/>
  <c r="AU43" i="1"/>
  <c r="AR2" i="1"/>
  <c r="AU2" i="1" s="1"/>
  <c r="E28" i="1" s="1"/>
  <c r="AR3" i="1"/>
  <c r="AR4" i="1"/>
  <c r="AU4" i="1" s="1"/>
  <c r="AR5" i="1"/>
  <c r="AU5" i="1" s="1"/>
  <c r="E17" i="1" s="1"/>
  <c r="AR6" i="1"/>
  <c r="AR7" i="1"/>
  <c r="AU7" i="1" s="1"/>
  <c r="E10" i="1" s="1"/>
  <c r="AR8" i="1"/>
  <c r="AR9" i="1"/>
  <c r="AU9" i="1" s="1"/>
  <c r="E23" i="1" s="1"/>
  <c r="AR10" i="1"/>
  <c r="AR11" i="1"/>
  <c r="AU11" i="1" s="1"/>
  <c r="E27" i="1" s="1"/>
  <c r="AR12" i="1"/>
  <c r="AU12" i="1" s="1"/>
  <c r="AR13" i="1"/>
  <c r="AU13" i="1" s="1"/>
  <c r="E21" i="1" s="1"/>
  <c r="AR14" i="1"/>
  <c r="AR15" i="1"/>
  <c r="AU15" i="1" s="1"/>
  <c r="AR16" i="1"/>
  <c r="AR17" i="1"/>
  <c r="AU17" i="1" s="1"/>
  <c r="E12" i="1" s="1"/>
  <c r="AR18" i="1"/>
  <c r="AR19" i="1"/>
  <c r="AU19" i="1" s="1"/>
  <c r="E19" i="1" s="1"/>
  <c r="AR20" i="1"/>
  <c r="AR21" i="1"/>
  <c r="AU21" i="1" s="1"/>
  <c r="E18" i="1" s="1"/>
  <c r="AR22" i="1"/>
  <c r="AR23" i="1"/>
  <c r="AU23" i="1" s="1"/>
  <c r="E33" i="1" s="1"/>
  <c r="AR24" i="1"/>
  <c r="AR25" i="1"/>
  <c r="AU25" i="1" s="1"/>
  <c r="E26" i="1" s="1"/>
  <c r="AR26" i="1"/>
  <c r="AR27" i="1"/>
  <c r="AU27" i="1" s="1"/>
  <c r="AR28" i="1"/>
  <c r="AR29" i="1"/>
  <c r="AU29" i="1" s="1"/>
  <c r="E7" i="1" s="1"/>
  <c r="AR30" i="1"/>
  <c r="AU30" i="1" s="1"/>
  <c r="E14" i="1" s="1"/>
  <c r="AR31" i="1"/>
  <c r="AU31" i="1" s="1"/>
  <c r="AR32" i="1"/>
  <c r="AU32" i="1" s="1"/>
  <c r="E25" i="1" s="1"/>
  <c r="AR33" i="1"/>
  <c r="AU33" i="1" s="1"/>
  <c r="AR34" i="1"/>
  <c r="AU34" i="1" s="1"/>
  <c r="AR35" i="1"/>
  <c r="AU35" i="1" s="1"/>
  <c r="AR36" i="1"/>
  <c r="AU36" i="1" s="1"/>
  <c r="AR37" i="1"/>
  <c r="AU37" i="1" s="1"/>
  <c r="AR38" i="1"/>
  <c r="AU38" i="1" s="1"/>
  <c r="AR39" i="1"/>
  <c r="AU39" i="1" s="1"/>
  <c r="AR40" i="1"/>
  <c r="AU40" i="1" s="1"/>
  <c r="E32" i="1" s="1"/>
  <c r="AR41" i="1"/>
  <c r="AU41" i="1" s="1"/>
  <c r="E31" i="1" s="1"/>
  <c r="AU18" i="1" l="1"/>
  <c r="E9" i="1" s="1"/>
  <c r="AU24" i="1"/>
  <c r="E16" i="1" s="1"/>
  <c r="AU16" i="1"/>
  <c r="E11" i="1" s="1"/>
  <c r="AU10" i="1"/>
  <c r="E22" i="1" s="1"/>
  <c r="AU22" i="1"/>
  <c r="AU14" i="1"/>
  <c r="E20" i="1" s="1"/>
  <c r="AU8" i="1"/>
  <c r="E13" i="1" s="1"/>
  <c r="AU3" i="1"/>
  <c r="AU26" i="1"/>
  <c r="E8" i="1" s="1"/>
  <c r="AU28" i="1"/>
  <c r="E15" i="1" s="1"/>
  <c r="AU20" i="1"/>
  <c r="E34" i="1" s="1"/>
  <c r="AU6" i="1"/>
  <c r="E6" i="1" s="1"/>
  <c r="C51" i="1" l="1"/>
  <c r="D51" i="1"/>
  <c r="F51" i="1" s="1"/>
  <c r="F6" i="1"/>
  <c r="E24" i="1"/>
  <c r="C6" i="1"/>
  <c r="D8" i="1"/>
  <c r="D10" i="1"/>
  <c r="D12" i="1"/>
  <c r="D14" i="1"/>
  <c r="D16" i="1"/>
  <c r="D18" i="1"/>
  <c r="D20" i="1"/>
  <c r="D22" i="1"/>
  <c r="D24" i="1"/>
  <c r="D28" i="1"/>
  <c r="D32" i="1"/>
  <c r="D36" i="1"/>
  <c r="F36" i="1" s="1"/>
  <c r="D40" i="1"/>
  <c r="F40" i="1" s="1"/>
  <c r="D44" i="1"/>
  <c r="F44" i="1" s="1"/>
  <c r="D48" i="1"/>
  <c r="C8" i="1"/>
  <c r="C10" i="1"/>
  <c r="C12" i="1"/>
  <c r="C14" i="1"/>
  <c r="C16" i="1"/>
  <c r="C18" i="1"/>
  <c r="C20" i="1"/>
  <c r="C22" i="1"/>
  <c r="C24" i="1"/>
  <c r="C26" i="1"/>
  <c r="C28" i="1"/>
  <c r="C30" i="1"/>
  <c r="C32" i="1"/>
  <c r="C34" i="1"/>
  <c r="C36" i="1"/>
  <c r="C38" i="1"/>
  <c r="C40" i="1"/>
  <c r="C42" i="1"/>
  <c r="C44" i="1"/>
  <c r="C46" i="1"/>
  <c r="C48" i="1"/>
  <c r="D6" i="1"/>
  <c r="D25" i="1"/>
  <c r="F25" i="1" s="1"/>
  <c r="D29" i="1"/>
  <c r="F29" i="1" s="1"/>
  <c r="D33" i="1"/>
  <c r="F33" i="1" s="1"/>
  <c r="D37" i="1"/>
  <c r="F37" i="1" s="1"/>
  <c r="D41" i="1"/>
  <c r="F41" i="1" s="1"/>
  <c r="D45" i="1"/>
  <c r="F45" i="1" s="1"/>
  <c r="D49" i="1"/>
  <c r="D7" i="1"/>
  <c r="F7" i="1" s="1"/>
  <c r="D9" i="1"/>
  <c r="F9" i="1" s="1"/>
  <c r="D11" i="1"/>
  <c r="F11" i="1" s="1"/>
  <c r="D13" i="1"/>
  <c r="F13" i="1" s="1"/>
  <c r="D15" i="1"/>
  <c r="F15" i="1" s="1"/>
  <c r="D17" i="1"/>
  <c r="D19" i="1"/>
  <c r="D21" i="1"/>
  <c r="F21" i="1" s="1"/>
  <c r="D23" i="1"/>
  <c r="F23" i="1" s="1"/>
  <c r="D27" i="1"/>
  <c r="D31" i="1"/>
  <c r="D35" i="1"/>
  <c r="F35" i="1" s="1"/>
  <c r="D39" i="1"/>
  <c r="F39" i="1" s="1"/>
  <c r="D43" i="1"/>
  <c r="F43" i="1" s="1"/>
  <c r="D47" i="1"/>
  <c r="C7" i="1"/>
  <c r="C9" i="1"/>
  <c r="C11" i="1"/>
  <c r="C13" i="1"/>
  <c r="C15" i="1"/>
  <c r="C17" i="1"/>
  <c r="C19" i="1"/>
  <c r="C21" i="1"/>
  <c r="C23" i="1"/>
  <c r="C25" i="1"/>
  <c r="C27" i="1"/>
  <c r="C29" i="1"/>
  <c r="C31" i="1"/>
  <c r="C33" i="1"/>
  <c r="C35" i="1"/>
  <c r="C37" i="1"/>
  <c r="C39" i="1"/>
  <c r="C41" i="1"/>
  <c r="C43" i="1"/>
  <c r="C45" i="1"/>
  <c r="C47" i="1"/>
  <c r="C49" i="1"/>
  <c r="D26" i="1"/>
  <c r="D30" i="1"/>
  <c r="D34" i="1"/>
  <c r="F34" i="1" s="1"/>
  <c r="D38" i="1"/>
  <c r="F38" i="1" s="1"/>
  <c r="D42" i="1"/>
  <c r="F42" i="1" s="1"/>
  <c r="D46" i="1"/>
  <c r="G19" i="1" l="1"/>
  <c r="F19" i="1"/>
  <c r="F32" i="1"/>
  <c r="F12" i="1"/>
  <c r="G26" i="1"/>
  <c r="F26" i="1"/>
  <c r="G17" i="1"/>
  <c r="F17" i="1"/>
  <c r="F28" i="1"/>
  <c r="F10" i="1"/>
  <c r="G30" i="1"/>
  <c r="F30" i="1"/>
  <c r="F24" i="1"/>
  <c r="F8" i="1"/>
  <c r="F22" i="1"/>
  <c r="F31" i="1"/>
  <c r="F20" i="1"/>
  <c r="F27" i="1"/>
  <c r="F18" i="1"/>
  <c r="F16" i="1"/>
  <c r="F14" i="1"/>
  <c r="G25" i="1"/>
  <c r="G11" i="1"/>
  <c r="G29" i="1"/>
  <c r="G13" i="1"/>
  <c r="G33" i="1"/>
  <c r="G23" i="1"/>
  <c r="G15" i="1"/>
  <c r="G21" i="1"/>
  <c r="G22" i="1"/>
  <c r="G14" i="1"/>
  <c r="G34" i="1"/>
  <c r="G7" i="1"/>
  <c r="G24" i="1"/>
  <c r="G16" i="1"/>
  <c r="G8" i="1"/>
  <c r="G9" i="1"/>
  <c r="G27" i="1"/>
  <c r="G28" i="1"/>
  <c r="G18" i="1"/>
  <c r="G10" i="1"/>
  <c r="G31" i="1"/>
  <c r="G32" i="1"/>
  <c r="G20" i="1"/>
  <c r="G12" i="1"/>
</calcChain>
</file>

<file path=xl/sharedStrings.xml><?xml version="1.0" encoding="utf-8"?>
<sst xmlns="http://schemas.openxmlformats.org/spreadsheetml/2006/main" count="80" uniqueCount="80">
  <si>
    <t xml:space="preserve"> JOUEURS</t>
  </si>
  <si>
    <t>Partie 1</t>
  </si>
  <si>
    <t>SYLVIE</t>
  </si>
  <si>
    <t>ZAZA</t>
  </si>
  <si>
    <t>NATHALIE P</t>
  </si>
  <si>
    <t>ALAIN D</t>
  </si>
  <si>
    <t>POMPON</t>
  </si>
  <si>
    <t>VALERY</t>
  </si>
  <si>
    <t>THOMAS</t>
  </si>
  <si>
    <t>JEAN-YVES</t>
  </si>
  <si>
    <t>FLORIAN</t>
  </si>
  <si>
    <t>VALENTIN</t>
  </si>
  <si>
    <t>NATHALIE M</t>
  </si>
  <si>
    <t>ALAIN V</t>
  </si>
  <si>
    <t>DANIEL</t>
  </si>
  <si>
    <t>GERARD</t>
  </si>
  <si>
    <t>PATRICK</t>
  </si>
  <si>
    <t>DIDIER L</t>
  </si>
  <si>
    <t>JEROME</t>
  </si>
  <si>
    <t>LOLO</t>
  </si>
  <si>
    <t>VINCENT</t>
  </si>
  <si>
    <t>DIDIER D</t>
  </si>
  <si>
    <t>FRANCK</t>
  </si>
  <si>
    <t>GERARD G</t>
  </si>
  <si>
    <t>MANU</t>
  </si>
  <si>
    <t>JULIEN</t>
  </si>
  <si>
    <t>NICOSTARTER</t>
  </si>
  <si>
    <t>GILLOU E</t>
  </si>
  <si>
    <t>FARID</t>
  </si>
  <si>
    <t>DIDIER V</t>
  </si>
  <si>
    <t>MICHEL</t>
  </si>
  <si>
    <t>CEDRIC</t>
  </si>
  <si>
    <t>NICO S</t>
  </si>
  <si>
    <t>GILLOU D</t>
  </si>
  <si>
    <t>Partie 2</t>
  </si>
  <si>
    <t>Partie 3</t>
  </si>
  <si>
    <t>Partie 4</t>
  </si>
  <si>
    <t>Partie 5</t>
  </si>
  <si>
    <t>Partie 6</t>
  </si>
  <si>
    <t>Partie 7</t>
  </si>
  <si>
    <t>Partie 8</t>
  </si>
  <si>
    <t>Partie 9</t>
  </si>
  <si>
    <t>Partie 10</t>
  </si>
  <si>
    <t>Partie 11</t>
  </si>
  <si>
    <t>Partie 12</t>
  </si>
  <si>
    <t>Partie 13</t>
  </si>
  <si>
    <t>Partie 14</t>
  </si>
  <si>
    <t>Partie 15</t>
  </si>
  <si>
    <t>Partie 16</t>
  </si>
  <si>
    <t>Partie 17</t>
  </si>
  <si>
    <t>Partie 18</t>
  </si>
  <si>
    <t>Partie 19</t>
  </si>
  <si>
    <t>Partie 20</t>
  </si>
  <si>
    <t>Partie 21</t>
  </si>
  <si>
    <t>Partie 22</t>
  </si>
  <si>
    <t>Partie 23</t>
  </si>
  <si>
    <t>Partie 24</t>
  </si>
  <si>
    <t>Partie 25</t>
  </si>
  <si>
    <t>Partie 26</t>
  </si>
  <si>
    <t>Partie 27</t>
  </si>
  <si>
    <t>Partie 28</t>
  </si>
  <si>
    <t>Partie 29</t>
  </si>
  <si>
    <t>Partie 30</t>
  </si>
  <si>
    <t>Partie 31</t>
  </si>
  <si>
    <t>Partie 32</t>
  </si>
  <si>
    <t>Partie 33</t>
  </si>
  <si>
    <t>Partie 34</t>
  </si>
  <si>
    <t>NUMERO</t>
  </si>
  <si>
    <t>NOM</t>
  </si>
  <si>
    <t>POINTS</t>
  </si>
  <si>
    <t>%</t>
  </si>
  <si>
    <t>Parties gagnées</t>
  </si>
  <si>
    <t>Parties jouées</t>
  </si>
  <si>
    <t>Pourcentage</t>
  </si>
  <si>
    <t>BENJAMIN</t>
  </si>
  <si>
    <t>ARNAUD</t>
  </si>
  <si>
    <t>THEO</t>
  </si>
  <si>
    <t>FRANCKY</t>
  </si>
  <si>
    <t>STEPHANE</t>
  </si>
  <si>
    <t>BRACO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</si>
</sst>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b/>
      <sz val="8"/>
      <name val="Arial"/>
      <family val="2"/>
    </font>
    <font>
      <b/>
      <sz val="10"/>
      <name val="Arial"/>
      <family val="2"/>
    </font>
    <font>
      <b/>
      <sz val="12"/>
      <color indexed="43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b/>
      <sz val="1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2" borderId="0" xfId="0" applyFont="1" applyFill="1"/>
    <xf numFmtId="0" fontId="3" fillId="0" borderId="0" xfId="0" applyFont="1"/>
    <xf numFmtId="0" fontId="0" fillId="0" borderId="0" xfId="0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4" borderId="6" xfId="0" applyFont="1" applyFill="1" applyBorder="1" applyAlignment="1">
      <alignment horizontal="center"/>
    </xf>
    <xf numFmtId="0" fontId="5" fillId="2" borderId="4" xfId="0" applyFont="1" applyFill="1" applyBorder="1" applyAlignment="1" applyProtection="1">
      <alignment horizontal="center"/>
      <protection locked="0"/>
    </xf>
    <xf numFmtId="0" fontId="1" fillId="5" borderId="0" xfId="0" applyFont="1" applyFill="1" applyAlignment="1" applyProtection="1">
      <alignment horizontal="center" vertical="center"/>
      <protection locked="0"/>
    </xf>
    <xf numFmtId="0" fontId="0" fillId="5" borderId="0" xfId="0" applyFill="1" applyProtection="1">
      <protection locked="0"/>
    </xf>
    <xf numFmtId="1" fontId="1" fillId="5" borderId="0" xfId="0" applyNumberFormat="1" applyFont="1" applyFill="1" applyAlignment="1" applyProtection="1">
      <alignment horizontal="center" vertical="center"/>
      <protection locked="0"/>
    </xf>
    <xf numFmtId="1" fontId="0" fillId="5" borderId="0" xfId="0" applyNumberFormat="1" applyFill="1" applyProtection="1">
      <protection locked="0"/>
    </xf>
    <xf numFmtId="1" fontId="0" fillId="0" borderId="0" xfId="0" applyNumberFormat="1" applyProtection="1">
      <protection locked="0"/>
    </xf>
    <xf numFmtId="2" fontId="1" fillId="5" borderId="0" xfId="0" applyNumberFormat="1" applyFont="1" applyFill="1" applyAlignment="1" applyProtection="1">
      <alignment horizontal="center" vertical="center"/>
      <protection locked="0"/>
    </xf>
    <xf numFmtId="2" fontId="0" fillId="5" borderId="0" xfId="0" applyNumberFormat="1" applyFill="1" applyProtection="1">
      <protection locked="0"/>
    </xf>
    <xf numFmtId="2" fontId="0" fillId="0" borderId="0" xfId="0" applyNumberFormat="1" applyProtection="1">
      <protection locked="0"/>
    </xf>
    <xf numFmtId="0" fontId="3" fillId="2" borderId="7" xfId="0" applyFont="1" applyFill="1" applyBorder="1" applyAlignment="1">
      <alignment horizontal="center"/>
    </xf>
    <xf numFmtId="0" fontId="6" fillId="2" borderId="4" xfId="0" applyFont="1" applyFill="1" applyBorder="1" applyAlignment="1" applyProtection="1">
      <alignment horizontal="center"/>
      <protection locked="0"/>
    </xf>
    <xf numFmtId="0" fontId="6" fillId="2" borderId="7" xfId="0" applyFont="1" applyFill="1" applyBorder="1" applyAlignment="1" applyProtection="1">
      <alignment horizontal="center"/>
      <protection locked="0"/>
    </xf>
    <xf numFmtId="0" fontId="2" fillId="6" borderId="2" xfId="0" applyFont="1" applyFill="1" applyBorder="1" applyAlignment="1" applyProtection="1">
      <alignment horizontal="center"/>
      <protection locked="0"/>
    </xf>
    <xf numFmtId="0" fontId="2" fillId="6" borderId="8" xfId="0" applyFont="1" applyFill="1" applyBorder="1" applyAlignment="1" applyProtection="1">
      <alignment horizontal="center"/>
      <protection locked="0"/>
    </xf>
    <xf numFmtId="2" fontId="3" fillId="2" borderId="0" xfId="0" applyNumberFormat="1" applyFont="1" applyFill="1"/>
    <xf numFmtId="0" fontId="3" fillId="2" borderId="9" xfId="0" applyFont="1" applyFill="1" applyBorder="1" applyAlignment="1">
      <alignment horizontal="center"/>
    </xf>
    <xf numFmtId="0" fontId="5" fillId="2" borderId="9" xfId="0" applyFont="1" applyFill="1" applyBorder="1" applyAlignment="1" applyProtection="1">
      <alignment horizontal="center"/>
      <protection locked="0"/>
    </xf>
    <xf numFmtId="0" fontId="2" fillId="6" borderId="1" xfId="0" applyFont="1" applyFill="1" applyBorder="1" applyAlignment="1" applyProtection="1">
      <alignment horizontal="center"/>
      <protection locked="0"/>
    </xf>
    <xf numFmtId="0" fontId="2" fillId="2" borderId="6" xfId="0" applyFont="1" applyFill="1" applyBorder="1" applyAlignment="1" applyProtection="1">
      <alignment horizontal="center"/>
      <protection locked="0"/>
    </xf>
    <xf numFmtId="0" fontId="1" fillId="3" borderId="6" xfId="0" applyFont="1" applyFill="1" applyBorder="1" applyProtection="1">
      <protection locked="0"/>
    </xf>
    <xf numFmtId="0" fontId="3" fillId="2" borderId="0" xfId="0" applyFont="1" applyFill="1" applyAlignment="1">
      <alignment horizontal="left" vertical="center"/>
    </xf>
  </cellXfs>
  <cellStyles count="1">
    <cellStyle name="Normal" xfId="0" builtinId="0"/>
  </cellStyles>
  <dxfs count="11">
    <dxf>
      <fill>
        <patternFill>
          <bgColor rgb="FF66FF33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C00"/>
        </patternFill>
      </fill>
    </dxf>
    <dxf>
      <fill>
        <patternFill>
          <bgColor rgb="FF66FF33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colors>
    <mruColors>
      <color rgb="FF66FF33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</xdr:colOff>
      <xdr:row>0</xdr:row>
      <xdr:rowOff>129540</xdr:rowOff>
    </xdr:from>
    <xdr:to>
      <xdr:col>5</xdr:col>
      <xdr:colOff>731520</xdr:colOff>
      <xdr:row>3</xdr:row>
      <xdr:rowOff>106680</xdr:rowOff>
    </xdr:to>
    <xdr:sp macro="" textlink="">
      <xdr:nvSpPr>
        <xdr:cNvPr id="1025" name="WordArt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120140" y="129540"/>
          <a:ext cx="3276600" cy="54864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fr-FR" sz="3600" kern="10" spc="0">
              <a:ln w="9525">
                <a:noFill/>
                <a:round/>
                <a:headEnd/>
                <a:tailEnd/>
              </a:ln>
              <a:gradFill rotWithShape="0">
                <a:gsLst>
                  <a:gs pos="0">
                    <a:srgbClr val="FFFF00"/>
                  </a:gs>
                  <a:gs pos="100000">
                    <a:srgbClr val="FF9933"/>
                  </a:gs>
                </a:gsLst>
                <a:path path="rect">
                  <a:fillToRect l="50000" t="50000" r="50000" b="50000"/>
                </a:path>
              </a:gradFill>
              <a:effectLst>
                <a:outerShdw dist="35921" dir="2700000" algn="ctr" rotWithShape="0">
                  <a:srgbClr val="C0C0C0"/>
                </a:outerShdw>
              </a:effectLst>
              <a:latin typeface="Impact"/>
            </a:rPr>
            <a:t>Classement</a:t>
          </a:r>
        </a:p>
      </xdr:txBody>
    </xdr:sp>
    <xdr:clientData/>
  </xdr:twoCellAnchor>
  <xdr:oneCellAnchor>
    <xdr:from>
      <xdr:col>5</xdr:col>
      <xdr:colOff>571500</xdr:colOff>
      <xdr:row>1</xdr:row>
      <xdr:rowOff>53340</xdr:rowOff>
    </xdr:from>
    <xdr:ext cx="2108141" cy="83058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36720" y="243840"/>
          <a:ext cx="2108141" cy="8305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400">
              <a:latin typeface="Arial" pitchFamily="34" charset="0"/>
              <a:cs typeface="Arial" pitchFamily="34" charset="0"/>
            </a:rPr>
            <a:t>Formule colonne G EX AEQUO SI points</a:t>
          </a:r>
          <a:r>
            <a:rPr lang="fr-FR" sz="1400" baseline="0">
              <a:latin typeface="Arial" pitchFamily="34" charset="0"/>
              <a:cs typeface="Arial" pitchFamily="34" charset="0"/>
            </a:rPr>
            <a:t> et % égaux</a:t>
          </a:r>
          <a:r>
            <a:rPr lang="fr-FR" sz="1400">
              <a:latin typeface="Arial" pitchFamily="34" charset="0"/>
              <a:cs typeface="Arial" pitchFamily="34" charset="0"/>
            </a:rPr>
            <a:t> </a:t>
          </a:r>
          <a:r>
            <a:rPr lang="fr-FR" sz="1400">
              <a:solidFill>
                <a:srgbClr val="66FF33"/>
              </a:solidFill>
              <a:latin typeface="Arial" pitchFamily="34" charset="0"/>
              <a:cs typeface="Arial" pitchFamily="34" charset="0"/>
            </a:rPr>
            <a:t>OK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Y51"/>
  <sheetViews>
    <sheetView tabSelected="1" workbookViewId="0">
      <pane xSplit="9" topLeftCell="AM1" activePane="topRight" state="frozen"/>
      <selection pane="topRight" activeCell="AS2" sqref="AS2"/>
    </sheetView>
  </sheetViews>
  <sheetFormatPr defaultColWidth="11.42578125" defaultRowHeight="15.75" x14ac:dyDescent="0.25"/>
  <cols>
    <col min="2" max="2" width="4.28515625" style="13" customWidth="1"/>
    <col min="3" max="3" width="17.85546875" style="2" customWidth="1"/>
    <col min="4" max="4" width="10.5703125" style="10" customWidth="1"/>
    <col min="5" max="5" width="9.140625" style="2" customWidth="1"/>
    <col min="6" max="6" width="14.85546875" style="2" customWidth="1"/>
    <col min="7" max="7" width="25.28515625" style="2" customWidth="1"/>
    <col min="8" max="8" width="9.7109375" style="10" customWidth="1"/>
    <col min="9" max="9" width="19.7109375" style="4" customWidth="1"/>
    <col min="10" max="43" width="7" style="3" customWidth="1"/>
    <col min="44" max="44" width="18.140625" style="3" customWidth="1"/>
    <col min="45" max="45" width="18.140625" style="20" customWidth="1"/>
    <col min="46" max="46" width="18.140625" style="3" customWidth="1"/>
    <col min="47" max="47" width="18.140625" style="23" customWidth="1"/>
    <col min="48" max="77" width="11.42578125" style="3" customWidth="1"/>
  </cols>
  <sheetData>
    <row r="1" spans="2:47" ht="15" customHeight="1" thickBot="1" x14ac:dyDescent="0.3">
      <c r="B1" s="12"/>
      <c r="C1" s="1"/>
      <c r="D1" s="9"/>
      <c r="E1" s="1"/>
      <c r="F1" s="1"/>
      <c r="G1" s="1"/>
      <c r="H1" s="14" t="s">
        <v>67</v>
      </c>
      <c r="I1" s="33" t="s">
        <v>0</v>
      </c>
      <c r="J1" s="34" t="s">
        <v>1</v>
      </c>
      <c r="K1" s="34" t="s">
        <v>34</v>
      </c>
      <c r="L1" s="34" t="s">
        <v>35</v>
      </c>
      <c r="M1" s="34" t="s">
        <v>36</v>
      </c>
      <c r="N1" s="34" t="s">
        <v>37</v>
      </c>
      <c r="O1" s="34" t="s">
        <v>38</v>
      </c>
      <c r="P1" s="34" t="s">
        <v>39</v>
      </c>
      <c r="Q1" s="34" t="s">
        <v>40</v>
      </c>
      <c r="R1" s="34" t="s">
        <v>41</v>
      </c>
      <c r="S1" s="34" t="s">
        <v>42</v>
      </c>
      <c r="T1" s="34" t="s">
        <v>43</v>
      </c>
      <c r="U1" s="34" t="s">
        <v>44</v>
      </c>
      <c r="V1" s="34" t="s">
        <v>45</v>
      </c>
      <c r="W1" s="34" t="s">
        <v>46</v>
      </c>
      <c r="X1" s="34" t="s">
        <v>47</v>
      </c>
      <c r="Y1" s="34" t="s">
        <v>48</v>
      </c>
      <c r="Z1" s="34" t="s">
        <v>49</v>
      </c>
      <c r="AA1" s="34" t="s">
        <v>50</v>
      </c>
      <c r="AB1" s="34" t="s">
        <v>51</v>
      </c>
      <c r="AC1" s="34" t="s">
        <v>52</v>
      </c>
      <c r="AD1" s="34" t="s">
        <v>53</v>
      </c>
      <c r="AE1" s="34" t="s">
        <v>54</v>
      </c>
      <c r="AF1" s="34" t="s">
        <v>55</v>
      </c>
      <c r="AG1" s="34" t="s">
        <v>56</v>
      </c>
      <c r="AH1" s="34" t="s">
        <v>57</v>
      </c>
      <c r="AI1" s="34" t="s">
        <v>58</v>
      </c>
      <c r="AJ1" s="34" t="s">
        <v>59</v>
      </c>
      <c r="AK1" s="34" t="s">
        <v>60</v>
      </c>
      <c r="AL1" s="34" t="s">
        <v>61</v>
      </c>
      <c r="AM1" s="34" t="s">
        <v>62</v>
      </c>
      <c r="AN1" s="34" t="s">
        <v>63</v>
      </c>
      <c r="AO1" s="34" t="s">
        <v>64</v>
      </c>
      <c r="AP1" s="34" t="s">
        <v>65</v>
      </c>
      <c r="AQ1" s="34" t="s">
        <v>66</v>
      </c>
      <c r="AR1" s="16" t="s">
        <v>71</v>
      </c>
      <c r="AS1" s="18"/>
      <c r="AT1" s="16" t="s">
        <v>72</v>
      </c>
      <c r="AU1" s="21" t="s">
        <v>73</v>
      </c>
    </row>
    <row r="2" spans="2:47" ht="15" customHeight="1" thickBot="1" x14ac:dyDescent="0.3">
      <c r="B2" s="12"/>
      <c r="C2" s="1"/>
      <c r="D2" s="9"/>
      <c r="E2" s="1"/>
      <c r="F2" s="1"/>
      <c r="G2" s="1"/>
      <c r="H2" s="30">
        <v>1</v>
      </c>
      <c r="I2" s="31" t="s">
        <v>2</v>
      </c>
      <c r="J2" s="5">
        <v>0</v>
      </c>
      <c r="K2" s="5">
        <v>1</v>
      </c>
      <c r="L2" s="5">
        <v>1</v>
      </c>
      <c r="M2" s="5">
        <v>0</v>
      </c>
      <c r="N2" s="5">
        <v>0</v>
      </c>
      <c r="O2" s="5">
        <v>0</v>
      </c>
      <c r="P2" s="5">
        <v>0</v>
      </c>
      <c r="Q2" s="5">
        <v>0</v>
      </c>
      <c r="R2" s="5">
        <v>1</v>
      </c>
      <c r="S2" s="5">
        <v>1</v>
      </c>
      <c r="T2" s="5"/>
      <c r="U2" s="5"/>
      <c r="V2" s="5"/>
      <c r="W2" s="5"/>
      <c r="X2" s="5"/>
      <c r="Y2" s="5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17">
        <f>SUM(J2:AQ2)</f>
        <v>4</v>
      </c>
      <c r="AS2" s="19">
        <f>IF(AR2=0,"",AR2+ROW(C1)/10000+AU2/100)</f>
        <v>4.4001000000000001</v>
      </c>
      <c r="AT2" s="17">
        <f>(COUNT(J2:AQ2))</f>
        <v>10</v>
      </c>
      <c r="AU2" s="22">
        <f>(AR2/AT2)*100</f>
        <v>40</v>
      </c>
    </row>
    <row r="3" spans="2:47" ht="15" customHeight="1" thickTop="1" thickBot="1" x14ac:dyDescent="0.3">
      <c r="B3" s="12"/>
      <c r="C3" s="1"/>
      <c r="D3" s="9"/>
      <c r="E3" s="1"/>
      <c r="F3" s="1"/>
      <c r="G3" s="1"/>
      <c r="H3" s="8">
        <v>2</v>
      </c>
      <c r="I3" s="15" t="s">
        <v>3</v>
      </c>
      <c r="J3" s="6">
        <v>0</v>
      </c>
      <c r="K3" s="6">
        <v>0</v>
      </c>
      <c r="L3" s="6">
        <v>0</v>
      </c>
      <c r="M3" s="6">
        <v>0</v>
      </c>
      <c r="N3" s="6">
        <v>0</v>
      </c>
      <c r="O3" s="6">
        <v>0</v>
      </c>
      <c r="P3" s="6">
        <v>0</v>
      </c>
      <c r="Q3" s="6">
        <v>1</v>
      </c>
      <c r="R3" s="6">
        <v>0</v>
      </c>
      <c r="S3" s="6">
        <v>0</v>
      </c>
      <c r="T3" s="6">
        <v>0</v>
      </c>
      <c r="U3" s="6">
        <v>1</v>
      </c>
      <c r="V3" s="6">
        <v>1</v>
      </c>
      <c r="W3" s="6">
        <v>0</v>
      </c>
      <c r="X3" s="6">
        <v>0</v>
      </c>
      <c r="Y3" s="6">
        <v>1</v>
      </c>
      <c r="Z3" s="27">
        <v>1</v>
      </c>
      <c r="AA3" s="27">
        <v>1</v>
      </c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17">
        <f t="shared" ref="AR3:AR41" si="0">SUM(J3:AQ3)</f>
        <v>6</v>
      </c>
      <c r="AS3" s="19">
        <f t="shared" ref="AS3:AS45" si="1">IF(AR3=0,"",AR3+ROW(C2)/10000+AU3/100)</f>
        <v>6.3335333333333335</v>
      </c>
      <c r="AT3" s="17">
        <f t="shared" ref="AT3:AT41" si="2">(COUNT(J3:AQ3))</f>
        <v>18</v>
      </c>
      <c r="AU3" s="22">
        <f t="shared" ref="AU3:AU41" si="3">(AR3/AT3)*100</f>
        <v>33.333333333333329</v>
      </c>
    </row>
    <row r="4" spans="2:47" ht="15" customHeight="1" thickTop="1" thickBot="1" x14ac:dyDescent="0.3">
      <c r="B4" s="12"/>
      <c r="C4" s="1"/>
      <c r="D4" s="9"/>
      <c r="E4" s="1"/>
      <c r="F4" s="1"/>
      <c r="G4" s="1"/>
      <c r="H4" s="7">
        <v>3</v>
      </c>
      <c r="I4" s="15" t="s">
        <v>4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17">
        <f t="shared" si="0"/>
        <v>0</v>
      </c>
      <c r="AS4" s="19" t="str">
        <f t="shared" si="1"/>
        <v/>
      </c>
      <c r="AT4" s="17">
        <f t="shared" si="2"/>
        <v>0</v>
      </c>
      <c r="AU4" s="22" t="e">
        <f t="shared" si="3"/>
        <v>#DIV/0!</v>
      </c>
    </row>
    <row r="5" spans="2:47" ht="15" customHeight="1" thickTop="1" thickBot="1" x14ac:dyDescent="0.3">
      <c r="B5" s="12"/>
      <c r="C5" s="35" t="s">
        <v>68</v>
      </c>
      <c r="D5" s="12" t="s">
        <v>69</v>
      </c>
      <c r="E5" s="12" t="s">
        <v>70</v>
      </c>
      <c r="F5" s="1"/>
      <c r="G5" s="1"/>
      <c r="H5" s="8">
        <v>4</v>
      </c>
      <c r="I5" s="15" t="s">
        <v>5</v>
      </c>
      <c r="J5" s="6">
        <v>0</v>
      </c>
      <c r="K5" s="6">
        <v>0</v>
      </c>
      <c r="L5" s="6">
        <v>0</v>
      </c>
      <c r="M5" s="6">
        <v>1</v>
      </c>
      <c r="N5" s="6">
        <v>1</v>
      </c>
      <c r="O5" s="6">
        <v>0</v>
      </c>
      <c r="P5" s="6">
        <v>0</v>
      </c>
      <c r="Q5" s="6">
        <v>0</v>
      </c>
      <c r="R5" s="6">
        <v>1</v>
      </c>
      <c r="S5" s="6">
        <v>0</v>
      </c>
      <c r="T5" s="6">
        <v>0</v>
      </c>
      <c r="U5" s="6">
        <v>1</v>
      </c>
      <c r="V5" s="6">
        <v>0</v>
      </c>
      <c r="W5" s="6">
        <v>1</v>
      </c>
      <c r="X5" s="6">
        <v>0</v>
      </c>
      <c r="Y5" s="6">
        <v>0</v>
      </c>
      <c r="Z5" s="27">
        <v>1</v>
      </c>
      <c r="AA5" s="27">
        <v>0</v>
      </c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17">
        <f t="shared" si="0"/>
        <v>6</v>
      </c>
      <c r="AS5" s="19">
        <f t="shared" si="1"/>
        <v>6.333733333333333</v>
      </c>
      <c r="AT5" s="17">
        <f t="shared" si="2"/>
        <v>18</v>
      </c>
      <c r="AU5" s="22">
        <f t="shared" si="3"/>
        <v>33.333333333333329</v>
      </c>
    </row>
    <row r="6" spans="2:47" ht="15" customHeight="1" thickTop="1" thickBot="1" x14ac:dyDescent="0.3">
      <c r="B6" s="12">
        <v>1</v>
      </c>
      <c r="C6" s="1" t="str">
        <f t="shared" ref="C6:C7" si="4">IF(ISERROR(INDEX(I$2:I$49,MATCH(LARGE(AS$2:AS$49,ROW(B1)),AS$2:AS$49,0))),"",INDEX(I$2:I$49,MATCH(LARGE(AS$2:AS$49,ROW(B1)),AS$2:AS$49,0)))</f>
        <v>POMPON</v>
      </c>
      <c r="D6" s="9">
        <f t="shared" ref="D6:D7" si="5">IF(ISERROR(INT(LARGE(AS$2:AS$49,ROW(B1)))),"",INT(LARGE(AS$2:AS$49,ROW(B1))))</f>
        <v>15</v>
      </c>
      <c r="E6" s="29">
        <f>AU6</f>
        <v>93.75</v>
      </c>
      <c r="F6" s="1" t="str">
        <f>IF(ISERROR(INT(LARGE(AU$2:AU$41,ROW(D1)))),"",INT(LARGE(AU$2:AU$41,ROW(D1))))</f>
        <v/>
      </c>
      <c r="G6" s="1"/>
      <c r="H6" s="7">
        <v>5</v>
      </c>
      <c r="I6" s="15" t="s">
        <v>6</v>
      </c>
      <c r="J6" s="6">
        <v>1</v>
      </c>
      <c r="K6" s="6">
        <v>1</v>
      </c>
      <c r="L6" s="6">
        <v>1</v>
      </c>
      <c r="M6" s="6">
        <v>1</v>
      </c>
      <c r="N6" s="6">
        <v>1</v>
      </c>
      <c r="O6" s="6">
        <v>1</v>
      </c>
      <c r="P6" s="6">
        <v>1</v>
      </c>
      <c r="Q6" s="6">
        <v>1</v>
      </c>
      <c r="R6" s="6">
        <v>1</v>
      </c>
      <c r="S6" s="6">
        <v>1</v>
      </c>
      <c r="T6" s="6">
        <v>1</v>
      </c>
      <c r="U6" s="6">
        <v>1</v>
      </c>
      <c r="V6" s="6">
        <v>1</v>
      </c>
      <c r="W6" s="6">
        <v>1</v>
      </c>
      <c r="X6" s="6">
        <v>0</v>
      </c>
      <c r="Y6" s="6">
        <v>1</v>
      </c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17">
        <f t="shared" si="0"/>
        <v>15</v>
      </c>
      <c r="AS6" s="19">
        <f t="shared" si="1"/>
        <v>15.938000000000001</v>
      </c>
      <c r="AT6" s="17">
        <f t="shared" si="2"/>
        <v>16</v>
      </c>
      <c r="AU6" s="22">
        <f t="shared" si="3"/>
        <v>93.75</v>
      </c>
    </row>
    <row r="7" spans="2:47" ht="15" customHeight="1" thickTop="1" thickBot="1" x14ac:dyDescent="0.3">
      <c r="B7" s="12">
        <v>2</v>
      </c>
      <c r="C7" s="1" t="str">
        <f t="shared" si="4"/>
        <v>DIDIER V</v>
      </c>
      <c r="D7" s="9">
        <f t="shared" si="5"/>
        <v>12</v>
      </c>
      <c r="E7" s="29">
        <f>AU29</f>
        <v>75</v>
      </c>
      <c r="F7" s="1" t="str">
        <f>IF(D7="","",IF(AND(D7=D6,E6=E7),"EX-EQUO",""))</f>
        <v/>
      </c>
      <c r="G7" s="1" t="str">
        <f>IF(D7="","",IF(AND(D7=D6,E7=E6),"EX AEQUO",""))</f>
        <v/>
      </c>
      <c r="H7" s="8">
        <v>6</v>
      </c>
      <c r="I7" s="15" t="s">
        <v>7</v>
      </c>
      <c r="J7" s="6">
        <v>0</v>
      </c>
      <c r="K7" s="6">
        <v>1</v>
      </c>
      <c r="L7" s="6">
        <v>1</v>
      </c>
      <c r="M7" s="6">
        <v>0</v>
      </c>
      <c r="N7" s="6">
        <v>1</v>
      </c>
      <c r="O7" s="6">
        <v>1</v>
      </c>
      <c r="P7" s="6">
        <v>0</v>
      </c>
      <c r="Q7" s="6">
        <v>1</v>
      </c>
      <c r="R7" s="6">
        <v>0</v>
      </c>
      <c r="S7" s="6">
        <v>0</v>
      </c>
      <c r="T7" s="6">
        <v>1</v>
      </c>
      <c r="U7" s="6">
        <v>1</v>
      </c>
      <c r="V7" s="6">
        <v>1</v>
      </c>
      <c r="W7" s="6">
        <v>0</v>
      </c>
      <c r="X7" s="6">
        <v>0</v>
      </c>
      <c r="Y7" s="6">
        <v>0</v>
      </c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17">
        <f t="shared" si="0"/>
        <v>8</v>
      </c>
      <c r="AS7" s="19">
        <f t="shared" si="1"/>
        <v>8.5006000000000004</v>
      </c>
      <c r="AT7" s="17">
        <f t="shared" si="2"/>
        <v>16</v>
      </c>
      <c r="AU7" s="22">
        <f t="shared" si="3"/>
        <v>50</v>
      </c>
    </row>
    <row r="8" spans="2:47" ht="15" customHeight="1" thickTop="1" thickBot="1" x14ac:dyDescent="0.3">
      <c r="B8" s="12">
        <v>3</v>
      </c>
      <c r="C8" s="1" t="str">
        <f t="shared" ref="C8:C49" si="6">IF(ISERROR(INDEX(I$2:I$49,MATCH(LARGE(AS$2:AS$49,ROW(B3)),AS$2:AS$49,0))),"",INDEX(I$2:I$49,MATCH(LARGE(AS$2:AS$49,ROW(B3)),AS$2:AS$49,0)))</f>
        <v>NICOSTARTER</v>
      </c>
      <c r="D8" s="9">
        <f t="shared" ref="D8:D49" si="7">IF(ISERROR(INT(LARGE(AS$2:AS$49,ROW(B3)))),"",INT(LARGE(AS$2:AS$49,ROW(B3))))</f>
        <v>9</v>
      </c>
      <c r="E8" s="29">
        <f>AU26</f>
        <v>56.25</v>
      </c>
      <c r="F8" s="1" t="str">
        <f t="shared" ref="F8:F45" si="8">IF(D8="","",IF(AND(D8=D7,E7=E8),"EX-EQUO",""))</f>
        <v/>
      </c>
      <c r="G8" s="1" t="str">
        <f t="shared" ref="G8:G34" si="9">IF(D8="","",IF(AND(D8=D7,E8=E7),"EX AEQUO",""))</f>
        <v/>
      </c>
      <c r="H8" s="7">
        <v>7</v>
      </c>
      <c r="I8" s="15" t="s">
        <v>8</v>
      </c>
      <c r="J8" s="6">
        <v>0</v>
      </c>
      <c r="K8" s="6">
        <v>1</v>
      </c>
      <c r="L8" s="6">
        <v>0</v>
      </c>
      <c r="M8" s="6">
        <v>0</v>
      </c>
      <c r="N8" s="6">
        <v>1</v>
      </c>
      <c r="O8" s="6">
        <v>0</v>
      </c>
      <c r="P8" s="6">
        <v>0</v>
      </c>
      <c r="Q8" s="6">
        <v>1</v>
      </c>
      <c r="R8" s="6">
        <v>0</v>
      </c>
      <c r="S8" s="6">
        <v>1</v>
      </c>
      <c r="T8" s="6">
        <v>1</v>
      </c>
      <c r="U8" s="6">
        <v>1</v>
      </c>
      <c r="V8" s="6">
        <v>1</v>
      </c>
      <c r="W8" s="6">
        <v>1</v>
      </c>
      <c r="X8" s="6"/>
      <c r="Y8" s="6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17">
        <f t="shared" si="0"/>
        <v>8</v>
      </c>
      <c r="AS8" s="19">
        <f t="shared" si="1"/>
        <v>8.5721285714285713</v>
      </c>
      <c r="AT8" s="17">
        <f t="shared" si="2"/>
        <v>14</v>
      </c>
      <c r="AU8" s="22">
        <f t="shared" si="3"/>
        <v>57.142857142857139</v>
      </c>
    </row>
    <row r="9" spans="2:47" ht="15" customHeight="1" thickTop="1" thickBot="1" x14ac:dyDescent="0.3">
      <c r="B9" s="12">
        <v>4</v>
      </c>
      <c r="C9" s="1" t="str">
        <f t="shared" si="6"/>
        <v>PATRICK</v>
      </c>
      <c r="D9" s="9">
        <f t="shared" si="7"/>
        <v>8</v>
      </c>
      <c r="E9" s="29">
        <f>AU18</f>
        <v>66.666666666666657</v>
      </c>
      <c r="F9" s="1" t="str">
        <f t="shared" si="8"/>
        <v/>
      </c>
      <c r="G9" s="1" t="str">
        <f t="shared" si="9"/>
        <v/>
      </c>
      <c r="H9" s="8">
        <v>8</v>
      </c>
      <c r="I9" s="15" t="s">
        <v>9</v>
      </c>
      <c r="J9" s="6">
        <v>1</v>
      </c>
      <c r="K9" s="6">
        <v>0</v>
      </c>
      <c r="L9" s="6">
        <v>0</v>
      </c>
      <c r="M9" s="6">
        <v>0</v>
      </c>
      <c r="N9" s="6">
        <v>1</v>
      </c>
      <c r="O9" s="6">
        <v>0</v>
      </c>
      <c r="P9" s="6">
        <v>1</v>
      </c>
      <c r="Q9" s="6">
        <v>1</v>
      </c>
      <c r="R9" s="6">
        <v>0</v>
      </c>
      <c r="S9" s="6">
        <v>0</v>
      </c>
      <c r="T9" s="6"/>
      <c r="U9" s="6"/>
      <c r="V9" s="6"/>
      <c r="W9" s="6"/>
      <c r="X9" s="6"/>
      <c r="Y9" s="6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17">
        <f t="shared" si="0"/>
        <v>4</v>
      </c>
      <c r="AS9" s="19">
        <f t="shared" si="1"/>
        <v>4.4008000000000003</v>
      </c>
      <c r="AT9" s="17">
        <f t="shared" si="2"/>
        <v>10</v>
      </c>
      <c r="AU9" s="22">
        <f t="shared" si="3"/>
        <v>40</v>
      </c>
    </row>
    <row r="10" spans="2:47" ht="15" customHeight="1" thickTop="1" thickBot="1" x14ac:dyDescent="0.3">
      <c r="B10" s="12">
        <v>5</v>
      </c>
      <c r="C10" s="1" t="str">
        <f t="shared" si="6"/>
        <v>JEROME</v>
      </c>
      <c r="D10" s="9">
        <f t="shared" si="7"/>
        <v>8</v>
      </c>
      <c r="E10" s="29">
        <f>AU7</f>
        <v>50</v>
      </c>
      <c r="F10" s="1" t="str">
        <f t="shared" si="8"/>
        <v/>
      </c>
      <c r="G10" s="1" t="str">
        <f t="shared" si="9"/>
        <v/>
      </c>
      <c r="H10" s="7">
        <v>9</v>
      </c>
      <c r="I10" s="15" t="s">
        <v>10</v>
      </c>
      <c r="J10" s="6">
        <v>1</v>
      </c>
      <c r="K10" s="6">
        <v>1</v>
      </c>
      <c r="L10" s="6">
        <v>1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1</v>
      </c>
      <c r="V10" s="6"/>
      <c r="W10" s="6"/>
      <c r="X10" s="6"/>
      <c r="Y10" s="6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17">
        <f t="shared" si="0"/>
        <v>4</v>
      </c>
      <c r="AS10" s="19">
        <f t="shared" si="1"/>
        <v>4.3342333333333327</v>
      </c>
      <c r="AT10" s="17">
        <f t="shared" si="2"/>
        <v>12</v>
      </c>
      <c r="AU10" s="22">
        <f t="shared" si="3"/>
        <v>33.333333333333329</v>
      </c>
    </row>
    <row r="11" spans="2:47" ht="15" customHeight="1" thickTop="1" thickBot="1" x14ac:dyDescent="0.3">
      <c r="B11" s="12">
        <v>6</v>
      </c>
      <c r="C11" s="1" t="str">
        <f t="shared" si="6"/>
        <v>THOMAS</v>
      </c>
      <c r="D11" s="9">
        <f t="shared" si="7"/>
        <v>8</v>
      </c>
      <c r="E11" s="29">
        <f>AU16</f>
        <v>80</v>
      </c>
      <c r="F11" s="1" t="str">
        <f t="shared" si="8"/>
        <v/>
      </c>
      <c r="G11" s="1" t="str">
        <f t="shared" si="9"/>
        <v/>
      </c>
      <c r="H11" s="8">
        <v>10</v>
      </c>
      <c r="I11" s="15" t="s">
        <v>11</v>
      </c>
      <c r="J11" s="6">
        <v>0</v>
      </c>
      <c r="K11" s="6">
        <v>0</v>
      </c>
      <c r="L11" s="6">
        <v>0</v>
      </c>
      <c r="M11" s="6">
        <v>1</v>
      </c>
      <c r="N11" s="6">
        <v>0</v>
      </c>
      <c r="O11" s="6">
        <v>1</v>
      </c>
      <c r="P11" s="6"/>
      <c r="Q11" s="6"/>
      <c r="R11" s="6"/>
      <c r="S11" s="6"/>
      <c r="T11" s="6"/>
      <c r="U11" s="6"/>
      <c r="V11" s="6"/>
      <c r="W11" s="6"/>
      <c r="X11" s="6"/>
      <c r="Y11" s="6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17">
        <f t="shared" si="0"/>
        <v>2</v>
      </c>
      <c r="AS11" s="19">
        <f t="shared" si="1"/>
        <v>2.3343333333333334</v>
      </c>
      <c r="AT11" s="17">
        <f t="shared" si="2"/>
        <v>6</v>
      </c>
      <c r="AU11" s="22">
        <f t="shared" si="3"/>
        <v>33.333333333333329</v>
      </c>
    </row>
    <row r="12" spans="2:47" ht="15" customHeight="1" thickTop="1" thickBot="1" x14ac:dyDescent="0.3">
      <c r="B12" s="12">
        <v>7</v>
      </c>
      <c r="C12" s="1" t="str">
        <f t="shared" si="6"/>
        <v>VALERY</v>
      </c>
      <c r="D12" s="9">
        <f t="shared" si="7"/>
        <v>8</v>
      </c>
      <c r="E12" s="29">
        <f>AU17</f>
        <v>41.17647058823529</v>
      </c>
      <c r="F12" s="1" t="str">
        <f t="shared" si="8"/>
        <v/>
      </c>
      <c r="G12" s="1" t="str">
        <f t="shared" si="9"/>
        <v/>
      </c>
      <c r="H12" s="7">
        <v>11</v>
      </c>
      <c r="I12" s="15" t="s">
        <v>12</v>
      </c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17">
        <f t="shared" si="0"/>
        <v>0</v>
      </c>
      <c r="AS12" s="19" t="str">
        <f t="shared" si="1"/>
        <v/>
      </c>
      <c r="AT12" s="17">
        <f t="shared" si="2"/>
        <v>0</v>
      </c>
      <c r="AU12" s="22" t="e">
        <f t="shared" si="3"/>
        <v>#DIV/0!</v>
      </c>
    </row>
    <row r="13" spans="2:47" ht="15" customHeight="1" thickTop="1" thickBot="1" x14ac:dyDescent="0.3">
      <c r="B13" s="12">
        <v>8</v>
      </c>
      <c r="C13" s="1" t="str">
        <f t="shared" si="6"/>
        <v>MANU</v>
      </c>
      <c r="D13" s="9">
        <f t="shared" si="7"/>
        <v>7</v>
      </c>
      <c r="E13" s="29">
        <f>AU8</f>
        <v>57.142857142857139</v>
      </c>
      <c r="F13" s="1" t="str">
        <f t="shared" si="8"/>
        <v/>
      </c>
      <c r="G13" s="1" t="str">
        <f t="shared" si="9"/>
        <v/>
      </c>
      <c r="H13" s="8">
        <v>12</v>
      </c>
      <c r="I13" s="15" t="s">
        <v>13</v>
      </c>
      <c r="J13" s="6">
        <v>1</v>
      </c>
      <c r="K13" s="6">
        <v>1</v>
      </c>
      <c r="L13" s="6">
        <v>1</v>
      </c>
      <c r="M13" s="6">
        <v>0</v>
      </c>
      <c r="N13" s="6">
        <v>0</v>
      </c>
      <c r="O13" s="6">
        <v>1</v>
      </c>
      <c r="P13" s="6">
        <v>0</v>
      </c>
      <c r="Q13" s="6">
        <v>0</v>
      </c>
      <c r="R13" s="6">
        <v>0</v>
      </c>
      <c r="S13" s="6">
        <v>1</v>
      </c>
      <c r="T13" s="6"/>
      <c r="U13" s="6"/>
      <c r="V13" s="6"/>
      <c r="W13" s="6"/>
      <c r="X13" s="6"/>
      <c r="Y13" s="6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17">
        <f t="shared" si="0"/>
        <v>5</v>
      </c>
      <c r="AS13" s="19">
        <f t="shared" si="1"/>
        <v>5.5011999999999999</v>
      </c>
      <c r="AT13" s="17">
        <f t="shared" si="2"/>
        <v>10</v>
      </c>
      <c r="AU13" s="22">
        <f t="shared" si="3"/>
        <v>50</v>
      </c>
    </row>
    <row r="14" spans="2:47" ht="15" customHeight="1" thickTop="1" thickBot="1" x14ac:dyDescent="0.3">
      <c r="B14" s="12">
        <v>9</v>
      </c>
      <c r="C14" s="1" t="str">
        <f t="shared" si="6"/>
        <v>FARID</v>
      </c>
      <c r="D14" s="9">
        <f t="shared" si="7"/>
        <v>7</v>
      </c>
      <c r="E14" s="29">
        <f>AU30</f>
        <v>60</v>
      </c>
      <c r="F14" s="1" t="str">
        <f t="shared" si="8"/>
        <v/>
      </c>
      <c r="G14" s="1" t="str">
        <f t="shared" si="9"/>
        <v/>
      </c>
      <c r="H14" s="7">
        <v>13</v>
      </c>
      <c r="I14" s="15" t="s">
        <v>14</v>
      </c>
      <c r="J14" s="6">
        <v>1</v>
      </c>
      <c r="K14" s="6">
        <v>1</v>
      </c>
      <c r="L14" s="6">
        <v>0</v>
      </c>
      <c r="M14" s="6">
        <v>0</v>
      </c>
      <c r="N14" s="6">
        <v>1</v>
      </c>
      <c r="O14" s="6">
        <v>1</v>
      </c>
      <c r="P14" s="6">
        <v>1</v>
      </c>
      <c r="Q14" s="6">
        <v>1</v>
      </c>
      <c r="R14" s="6"/>
      <c r="S14" s="6"/>
      <c r="T14" s="6"/>
      <c r="U14" s="6"/>
      <c r="V14" s="6"/>
      <c r="W14" s="6"/>
      <c r="X14" s="6"/>
      <c r="Y14" s="6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17">
        <f t="shared" si="0"/>
        <v>6</v>
      </c>
      <c r="AS14" s="19">
        <f t="shared" si="1"/>
        <v>6.7512999999999996</v>
      </c>
      <c r="AT14" s="17">
        <f t="shared" si="2"/>
        <v>8</v>
      </c>
      <c r="AU14" s="22">
        <f t="shared" si="3"/>
        <v>75</v>
      </c>
    </row>
    <row r="15" spans="2:47" ht="15" customHeight="1" thickTop="1" thickBot="1" x14ac:dyDescent="0.3">
      <c r="B15" s="12">
        <v>10</v>
      </c>
      <c r="C15" s="1" t="str">
        <f t="shared" si="6"/>
        <v>DIDIER L</v>
      </c>
      <c r="D15" s="9">
        <f t="shared" si="7"/>
        <v>7</v>
      </c>
      <c r="E15" s="29">
        <f>AU28</f>
        <v>43.75</v>
      </c>
      <c r="F15" s="1" t="str">
        <f t="shared" si="8"/>
        <v/>
      </c>
      <c r="G15" s="1" t="str">
        <f t="shared" si="9"/>
        <v/>
      </c>
      <c r="H15" s="8">
        <v>14</v>
      </c>
      <c r="I15" s="15" t="s">
        <v>15</v>
      </c>
      <c r="J15" s="6">
        <v>0</v>
      </c>
      <c r="K15" s="6">
        <v>0</v>
      </c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17">
        <f t="shared" si="0"/>
        <v>0</v>
      </c>
      <c r="AS15" s="19" t="str">
        <f t="shared" si="1"/>
        <v/>
      </c>
      <c r="AT15" s="17">
        <f t="shared" si="2"/>
        <v>2</v>
      </c>
      <c r="AU15" s="22">
        <f t="shared" si="3"/>
        <v>0</v>
      </c>
    </row>
    <row r="16" spans="2:47" ht="15" customHeight="1" thickTop="1" thickBot="1" x14ac:dyDescent="0.3">
      <c r="B16" s="12">
        <v>11</v>
      </c>
      <c r="C16" s="1" t="str">
        <f t="shared" si="6"/>
        <v>DANIEL</v>
      </c>
      <c r="D16" s="9">
        <f t="shared" si="7"/>
        <v>6</v>
      </c>
      <c r="E16" s="29">
        <f>AU24</f>
        <v>58.333333333333336</v>
      </c>
      <c r="F16" s="1" t="str">
        <f t="shared" si="8"/>
        <v/>
      </c>
      <c r="G16" s="1" t="str">
        <f t="shared" si="9"/>
        <v/>
      </c>
      <c r="H16" s="7">
        <v>15</v>
      </c>
      <c r="I16" s="15" t="s">
        <v>16</v>
      </c>
      <c r="J16" s="6">
        <v>1</v>
      </c>
      <c r="K16" s="6">
        <v>1</v>
      </c>
      <c r="L16" s="6">
        <v>1</v>
      </c>
      <c r="M16" s="6">
        <v>0</v>
      </c>
      <c r="N16" s="6">
        <v>1</v>
      </c>
      <c r="O16" s="6">
        <v>1</v>
      </c>
      <c r="P16" s="6">
        <v>1</v>
      </c>
      <c r="Q16" s="6">
        <v>1</v>
      </c>
      <c r="R16" s="6">
        <v>0</v>
      </c>
      <c r="S16" s="6">
        <v>1</v>
      </c>
      <c r="T16" s="6"/>
      <c r="U16" s="6"/>
      <c r="V16" s="6"/>
      <c r="W16" s="6"/>
      <c r="X16" s="6"/>
      <c r="Y16" s="6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17">
        <f t="shared" si="0"/>
        <v>8</v>
      </c>
      <c r="AS16" s="19">
        <f t="shared" si="1"/>
        <v>8.8015000000000008</v>
      </c>
      <c r="AT16" s="17">
        <f t="shared" si="2"/>
        <v>10</v>
      </c>
      <c r="AU16" s="22">
        <f t="shared" si="3"/>
        <v>80</v>
      </c>
    </row>
    <row r="17" spans="2:47" ht="15" customHeight="1" thickTop="1" thickBot="1" x14ac:dyDescent="0.3">
      <c r="B17" s="12">
        <v>12</v>
      </c>
      <c r="C17" s="1" t="str">
        <f t="shared" si="6"/>
        <v>MICHEL</v>
      </c>
      <c r="D17" s="9">
        <f t="shared" si="7"/>
        <v>6</v>
      </c>
      <c r="E17" s="29">
        <f>AU5</f>
        <v>33.333333333333329</v>
      </c>
      <c r="F17" s="1" t="str">
        <f t="shared" si="8"/>
        <v/>
      </c>
      <c r="G17" s="1" t="str">
        <f t="shared" si="9"/>
        <v/>
      </c>
      <c r="H17" s="8">
        <v>16</v>
      </c>
      <c r="I17" s="15" t="s">
        <v>17</v>
      </c>
      <c r="J17" s="6">
        <v>0</v>
      </c>
      <c r="K17" s="6">
        <v>0</v>
      </c>
      <c r="L17" s="6">
        <v>0</v>
      </c>
      <c r="M17" s="6">
        <v>0</v>
      </c>
      <c r="N17" s="6">
        <v>1</v>
      </c>
      <c r="O17" s="6">
        <v>1</v>
      </c>
      <c r="P17" s="6">
        <v>0</v>
      </c>
      <c r="Q17" s="6">
        <v>0</v>
      </c>
      <c r="R17" s="6">
        <v>1</v>
      </c>
      <c r="S17" s="6">
        <v>1</v>
      </c>
      <c r="T17" s="6">
        <v>0</v>
      </c>
      <c r="U17" s="6">
        <v>1</v>
      </c>
      <c r="V17" s="6">
        <v>0</v>
      </c>
      <c r="W17" s="6">
        <v>1</v>
      </c>
      <c r="X17" s="6">
        <v>0</v>
      </c>
      <c r="Y17" s="6">
        <v>0</v>
      </c>
      <c r="Z17" s="27">
        <v>1</v>
      </c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17">
        <f t="shared" si="0"/>
        <v>7</v>
      </c>
      <c r="AS17" s="19">
        <f t="shared" si="1"/>
        <v>7.4133647058823531</v>
      </c>
      <c r="AT17" s="17">
        <f t="shared" si="2"/>
        <v>17</v>
      </c>
      <c r="AU17" s="22">
        <f t="shared" si="3"/>
        <v>41.17647058823529</v>
      </c>
    </row>
    <row r="18" spans="2:47" ht="15" customHeight="1" thickTop="1" thickBot="1" x14ac:dyDescent="0.3">
      <c r="B18" s="12">
        <v>13</v>
      </c>
      <c r="C18" s="1" t="str">
        <f t="shared" si="6"/>
        <v>ALAIN D</v>
      </c>
      <c r="D18" s="9">
        <f t="shared" si="7"/>
        <v>6</v>
      </c>
      <c r="E18" s="29">
        <f>AU21</f>
        <v>22.222222222222221</v>
      </c>
      <c r="F18" s="1" t="str">
        <f t="shared" si="8"/>
        <v/>
      </c>
      <c r="G18" s="1" t="str">
        <f t="shared" si="9"/>
        <v/>
      </c>
      <c r="H18" s="7">
        <v>17</v>
      </c>
      <c r="I18" s="15" t="s">
        <v>18</v>
      </c>
      <c r="J18" s="6">
        <v>1</v>
      </c>
      <c r="K18" s="6">
        <v>0</v>
      </c>
      <c r="L18" s="6">
        <v>1</v>
      </c>
      <c r="M18" s="6">
        <v>1</v>
      </c>
      <c r="N18" s="6">
        <v>1</v>
      </c>
      <c r="O18" s="6">
        <v>1</v>
      </c>
      <c r="P18" s="6">
        <v>1</v>
      </c>
      <c r="Q18" s="6">
        <v>1</v>
      </c>
      <c r="R18" s="6">
        <v>0</v>
      </c>
      <c r="S18" s="6">
        <v>0</v>
      </c>
      <c r="T18" s="6">
        <v>0</v>
      </c>
      <c r="U18" s="6">
        <v>1</v>
      </c>
      <c r="V18" s="6"/>
      <c r="W18" s="6"/>
      <c r="X18" s="6"/>
      <c r="Y18" s="6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17">
        <f t="shared" si="0"/>
        <v>8</v>
      </c>
      <c r="AS18" s="19">
        <f t="shared" si="1"/>
        <v>8.6683666666666657</v>
      </c>
      <c r="AT18" s="17">
        <f t="shared" si="2"/>
        <v>12</v>
      </c>
      <c r="AU18" s="22">
        <f t="shared" si="3"/>
        <v>66.666666666666657</v>
      </c>
    </row>
    <row r="19" spans="2:47" ht="15" customHeight="1" thickTop="1" thickBot="1" x14ac:dyDescent="0.3">
      <c r="B19" s="12">
        <v>14</v>
      </c>
      <c r="C19" s="1" t="str">
        <f t="shared" si="6"/>
        <v>ZAZA</v>
      </c>
      <c r="D19" s="9">
        <f t="shared" si="7"/>
        <v>6</v>
      </c>
      <c r="E19" s="29">
        <f>AU19</f>
        <v>50</v>
      </c>
      <c r="F19" s="1" t="str">
        <f t="shared" si="8"/>
        <v/>
      </c>
      <c r="G19" s="1" t="str">
        <f t="shared" si="9"/>
        <v/>
      </c>
      <c r="H19" s="8">
        <v>18</v>
      </c>
      <c r="I19" s="15" t="s">
        <v>19</v>
      </c>
      <c r="J19" s="6">
        <v>1</v>
      </c>
      <c r="K19" s="6">
        <v>0</v>
      </c>
      <c r="L19" s="6">
        <v>1</v>
      </c>
      <c r="M19" s="6">
        <v>1</v>
      </c>
      <c r="N19" s="6">
        <v>1</v>
      </c>
      <c r="O19" s="6">
        <v>0</v>
      </c>
      <c r="P19" s="6">
        <v>0</v>
      </c>
      <c r="Q19" s="6">
        <v>0</v>
      </c>
      <c r="R19" s="6"/>
      <c r="S19" s="6"/>
      <c r="T19" s="6"/>
      <c r="U19" s="6"/>
      <c r="V19" s="6"/>
      <c r="W19" s="6"/>
      <c r="X19" s="6"/>
      <c r="Y19" s="6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17">
        <f t="shared" si="0"/>
        <v>4</v>
      </c>
      <c r="AS19" s="19">
        <f t="shared" si="1"/>
        <v>4.5018000000000002</v>
      </c>
      <c r="AT19" s="17">
        <f t="shared" si="2"/>
        <v>8</v>
      </c>
      <c r="AU19" s="22">
        <f t="shared" si="3"/>
        <v>50</v>
      </c>
    </row>
    <row r="20" spans="2:47" ht="15" customHeight="1" thickTop="1" thickBot="1" x14ac:dyDescent="0.3">
      <c r="B20" s="12">
        <v>15</v>
      </c>
      <c r="C20" s="1" t="str">
        <f t="shared" si="6"/>
        <v>ALAIN V</v>
      </c>
      <c r="D20" s="9">
        <f t="shared" si="7"/>
        <v>5</v>
      </c>
      <c r="E20" s="29">
        <f>AU14</f>
        <v>75</v>
      </c>
      <c r="F20" s="1" t="str">
        <f t="shared" si="8"/>
        <v/>
      </c>
      <c r="G20" s="1" t="str">
        <f t="shared" si="9"/>
        <v/>
      </c>
      <c r="H20" s="7">
        <v>19</v>
      </c>
      <c r="I20" s="15" t="s">
        <v>20</v>
      </c>
      <c r="J20" s="6">
        <v>1</v>
      </c>
      <c r="K20" s="6">
        <v>0</v>
      </c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17">
        <f t="shared" si="0"/>
        <v>1</v>
      </c>
      <c r="AS20" s="19">
        <f t="shared" si="1"/>
        <v>1.5019</v>
      </c>
      <c r="AT20" s="17">
        <f t="shared" si="2"/>
        <v>2</v>
      </c>
      <c r="AU20" s="22">
        <f t="shared" si="3"/>
        <v>50</v>
      </c>
    </row>
    <row r="21" spans="2:47" ht="15" customHeight="1" thickTop="1" thickBot="1" x14ac:dyDescent="0.3">
      <c r="B21" s="12">
        <v>16</v>
      </c>
      <c r="C21" s="1" t="str">
        <f t="shared" si="6"/>
        <v>LOLO</v>
      </c>
      <c r="D21" s="9">
        <f t="shared" si="7"/>
        <v>4</v>
      </c>
      <c r="E21" s="29">
        <f>AU13</f>
        <v>50</v>
      </c>
      <c r="F21" s="1" t="str">
        <f t="shared" si="8"/>
        <v/>
      </c>
      <c r="G21" s="1" t="str">
        <f t="shared" si="9"/>
        <v/>
      </c>
      <c r="H21" s="8">
        <v>20</v>
      </c>
      <c r="I21" s="15" t="s">
        <v>21</v>
      </c>
      <c r="J21" s="6">
        <v>1</v>
      </c>
      <c r="K21" s="6">
        <v>0</v>
      </c>
      <c r="L21" s="6">
        <v>0</v>
      </c>
      <c r="M21" s="6">
        <v>0</v>
      </c>
      <c r="N21" s="6">
        <v>0</v>
      </c>
      <c r="O21" s="6">
        <v>1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1</v>
      </c>
      <c r="X21" s="6">
        <v>1</v>
      </c>
      <c r="Y21" s="6">
        <v>0</v>
      </c>
      <c r="Z21" s="27">
        <v>0</v>
      </c>
      <c r="AA21" s="27">
        <v>0</v>
      </c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17">
        <f t="shared" si="0"/>
        <v>4</v>
      </c>
      <c r="AS21" s="19">
        <f t="shared" si="1"/>
        <v>4.2242222222222221</v>
      </c>
      <c r="AT21" s="17">
        <f t="shared" si="2"/>
        <v>18</v>
      </c>
      <c r="AU21" s="22">
        <f t="shared" si="3"/>
        <v>22.222222222222221</v>
      </c>
    </row>
    <row r="22" spans="2:47" ht="15" customHeight="1" thickTop="1" thickBot="1" x14ac:dyDescent="0.3">
      <c r="B22" s="12">
        <v>17</v>
      </c>
      <c r="C22" s="1" t="str">
        <f t="shared" si="6"/>
        <v>JEAN-YVES</v>
      </c>
      <c r="D22" s="9">
        <f t="shared" si="7"/>
        <v>4</v>
      </c>
      <c r="E22" s="29">
        <f>AU10</f>
        <v>33.333333333333329</v>
      </c>
      <c r="F22" s="1" t="str">
        <f t="shared" si="8"/>
        <v/>
      </c>
      <c r="G22" s="1" t="str">
        <f>IF(D22="","",IF(AND(D22=D21,E22=E21),"EX AEQUO",""))</f>
        <v/>
      </c>
      <c r="H22" s="7">
        <v>21</v>
      </c>
      <c r="I22" s="15" t="s">
        <v>22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17">
        <f t="shared" si="0"/>
        <v>0</v>
      </c>
      <c r="AS22" s="19" t="str">
        <f t="shared" si="1"/>
        <v/>
      </c>
      <c r="AT22" s="17">
        <f t="shared" si="2"/>
        <v>0</v>
      </c>
      <c r="AU22" s="22" t="e">
        <f t="shared" si="3"/>
        <v>#DIV/0!</v>
      </c>
    </row>
    <row r="23" spans="2:47" ht="15" customHeight="1" thickTop="1" thickBot="1" x14ac:dyDescent="0.3">
      <c r="B23" s="12">
        <v>18</v>
      </c>
      <c r="C23" s="1" t="str">
        <f t="shared" si="6"/>
        <v>SYLVIE</v>
      </c>
      <c r="D23" s="9">
        <f t="shared" si="7"/>
        <v>4</v>
      </c>
      <c r="E23" s="29">
        <f>AU9</f>
        <v>40</v>
      </c>
      <c r="F23" s="1" t="str">
        <f t="shared" si="8"/>
        <v/>
      </c>
      <c r="G23" s="1" t="str">
        <f t="shared" si="9"/>
        <v/>
      </c>
      <c r="H23" s="8">
        <v>22</v>
      </c>
      <c r="I23" s="15" t="s">
        <v>23</v>
      </c>
      <c r="J23" s="6">
        <v>0</v>
      </c>
      <c r="K23" s="6">
        <v>1</v>
      </c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17">
        <f t="shared" si="0"/>
        <v>1</v>
      </c>
      <c r="AS23" s="19">
        <f t="shared" si="1"/>
        <v>1.5022</v>
      </c>
      <c r="AT23" s="17">
        <f t="shared" si="2"/>
        <v>2</v>
      </c>
      <c r="AU23" s="22">
        <f t="shared" si="3"/>
        <v>50</v>
      </c>
    </row>
    <row r="24" spans="2:47" ht="15" customHeight="1" thickTop="1" thickBot="1" x14ac:dyDescent="0.3">
      <c r="B24" s="12">
        <v>19</v>
      </c>
      <c r="C24" s="1" t="str">
        <f t="shared" si="6"/>
        <v>FLORIAN</v>
      </c>
      <c r="D24" s="9">
        <f t="shared" si="7"/>
        <v>4</v>
      </c>
      <c r="E24" s="29">
        <f>AU3</f>
        <v>33.333333333333329</v>
      </c>
      <c r="F24" s="1" t="str">
        <f t="shared" si="8"/>
        <v/>
      </c>
      <c r="G24" s="1" t="str">
        <f t="shared" si="9"/>
        <v/>
      </c>
      <c r="H24" s="7">
        <v>23</v>
      </c>
      <c r="I24" s="15" t="s">
        <v>24</v>
      </c>
      <c r="J24" s="6">
        <v>1</v>
      </c>
      <c r="K24" s="6">
        <v>0</v>
      </c>
      <c r="L24" s="6">
        <v>1</v>
      </c>
      <c r="M24" s="6">
        <v>0</v>
      </c>
      <c r="N24" s="6">
        <v>1</v>
      </c>
      <c r="O24" s="6">
        <v>1</v>
      </c>
      <c r="P24" s="6">
        <v>0</v>
      </c>
      <c r="Q24" s="6">
        <v>0</v>
      </c>
      <c r="R24" s="6">
        <v>0</v>
      </c>
      <c r="S24" s="6">
        <v>1</v>
      </c>
      <c r="T24" s="6">
        <v>1</v>
      </c>
      <c r="U24" s="6">
        <v>1</v>
      </c>
      <c r="V24" s="6"/>
      <c r="W24" s="6"/>
      <c r="X24" s="6"/>
      <c r="Y24" s="6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17">
        <f t="shared" si="0"/>
        <v>7</v>
      </c>
      <c r="AS24" s="19">
        <f t="shared" si="1"/>
        <v>7.585633333333333</v>
      </c>
      <c r="AT24" s="17">
        <f t="shared" si="2"/>
        <v>12</v>
      </c>
      <c r="AU24" s="22">
        <f t="shared" si="3"/>
        <v>58.333333333333336</v>
      </c>
    </row>
    <row r="25" spans="2:47" ht="15" customHeight="1" thickTop="1" thickBot="1" x14ac:dyDescent="0.3">
      <c r="B25" s="12">
        <v>20</v>
      </c>
      <c r="C25" s="1" t="str">
        <f t="shared" si="6"/>
        <v>DIDIER D</v>
      </c>
      <c r="D25" s="9">
        <f t="shared" si="7"/>
        <v>4</v>
      </c>
      <c r="E25" s="29">
        <f>AU32</f>
        <v>33.333333333333329</v>
      </c>
      <c r="F25" s="1" t="str">
        <f t="shared" si="8"/>
        <v>EX-EQUO</v>
      </c>
      <c r="G25" s="1" t="str">
        <f t="shared" si="9"/>
        <v>EX AEQUO</v>
      </c>
      <c r="H25" s="8">
        <v>24</v>
      </c>
      <c r="I25" s="15" t="s">
        <v>25</v>
      </c>
      <c r="J25" s="6">
        <v>1</v>
      </c>
      <c r="K25" s="6">
        <v>0</v>
      </c>
      <c r="L25" s="6">
        <v>0</v>
      </c>
      <c r="M25" s="6">
        <v>1</v>
      </c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17">
        <f t="shared" si="0"/>
        <v>2</v>
      </c>
      <c r="AS25" s="19">
        <f t="shared" si="1"/>
        <v>2.5024000000000002</v>
      </c>
      <c r="AT25" s="17">
        <f t="shared" si="2"/>
        <v>4</v>
      </c>
      <c r="AU25" s="22">
        <f t="shared" si="3"/>
        <v>50</v>
      </c>
    </row>
    <row r="26" spans="2:47" ht="15" customHeight="1" thickTop="1" thickBot="1" x14ac:dyDescent="0.3">
      <c r="B26" s="12">
        <v>21</v>
      </c>
      <c r="C26" s="1" t="str">
        <f t="shared" si="6"/>
        <v>JULIEN</v>
      </c>
      <c r="D26" s="9">
        <f t="shared" si="7"/>
        <v>2</v>
      </c>
      <c r="E26" s="29">
        <f>AU25</f>
        <v>50</v>
      </c>
      <c r="F26" s="1" t="str">
        <f t="shared" si="8"/>
        <v/>
      </c>
      <c r="G26" s="1" t="str">
        <f t="shared" si="9"/>
        <v/>
      </c>
      <c r="H26" s="7">
        <v>25</v>
      </c>
      <c r="I26" s="15" t="s">
        <v>26</v>
      </c>
      <c r="J26" s="6">
        <v>0</v>
      </c>
      <c r="K26" s="6">
        <v>0</v>
      </c>
      <c r="L26" s="6">
        <v>0</v>
      </c>
      <c r="M26" s="6">
        <v>1</v>
      </c>
      <c r="N26" s="6">
        <v>1</v>
      </c>
      <c r="O26" s="6">
        <v>0</v>
      </c>
      <c r="P26" s="6">
        <v>1</v>
      </c>
      <c r="Q26" s="6">
        <v>1</v>
      </c>
      <c r="R26" s="6">
        <v>0</v>
      </c>
      <c r="S26" s="6">
        <v>1</v>
      </c>
      <c r="T26" s="6">
        <v>1</v>
      </c>
      <c r="U26" s="6">
        <v>1</v>
      </c>
      <c r="V26" s="6">
        <v>0</v>
      </c>
      <c r="W26" s="6">
        <v>1</v>
      </c>
      <c r="X26" s="6">
        <v>1</v>
      </c>
      <c r="Y26" s="6">
        <v>0</v>
      </c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17">
        <f t="shared" si="0"/>
        <v>9</v>
      </c>
      <c r="AS26" s="19">
        <f t="shared" si="1"/>
        <v>9.5649999999999995</v>
      </c>
      <c r="AT26" s="17">
        <f t="shared" si="2"/>
        <v>16</v>
      </c>
      <c r="AU26" s="22">
        <f t="shared" si="3"/>
        <v>56.25</v>
      </c>
    </row>
    <row r="27" spans="2:47" ht="15" customHeight="1" thickTop="1" thickBot="1" x14ac:dyDescent="0.3">
      <c r="B27" s="12">
        <v>22</v>
      </c>
      <c r="C27" s="1" t="str">
        <f t="shared" si="6"/>
        <v>NICO S</v>
      </c>
      <c r="D27" s="9">
        <f t="shared" si="7"/>
        <v>2</v>
      </c>
      <c r="E27" s="29">
        <f>AU11</f>
        <v>33.333333333333329</v>
      </c>
      <c r="F27" s="1" t="str">
        <f t="shared" si="8"/>
        <v/>
      </c>
      <c r="G27" s="1" t="str">
        <f t="shared" si="9"/>
        <v/>
      </c>
      <c r="H27" s="8">
        <v>26</v>
      </c>
      <c r="I27" s="15" t="s">
        <v>27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17">
        <f t="shared" si="0"/>
        <v>0</v>
      </c>
      <c r="AS27" s="19" t="str">
        <f t="shared" si="1"/>
        <v/>
      </c>
      <c r="AT27" s="17">
        <f t="shared" si="2"/>
        <v>0</v>
      </c>
      <c r="AU27" s="22" t="e">
        <f t="shared" si="3"/>
        <v>#DIV/0!</v>
      </c>
    </row>
    <row r="28" spans="2:47" ht="15" customHeight="1" thickTop="1" thickBot="1" x14ac:dyDescent="0.3">
      <c r="B28" s="12">
        <v>23</v>
      </c>
      <c r="C28" s="1" t="str">
        <f t="shared" si="6"/>
        <v>VALENTIN</v>
      </c>
      <c r="D28" s="9">
        <f t="shared" si="7"/>
        <v>2</v>
      </c>
      <c r="E28" s="29">
        <f>AU2</f>
        <v>40</v>
      </c>
      <c r="F28" s="1" t="str">
        <f t="shared" si="8"/>
        <v/>
      </c>
      <c r="G28" s="1" t="str">
        <f t="shared" si="9"/>
        <v/>
      </c>
      <c r="H28" s="7">
        <v>27</v>
      </c>
      <c r="I28" s="15" t="s">
        <v>28</v>
      </c>
      <c r="J28" s="6">
        <v>1</v>
      </c>
      <c r="K28" s="6">
        <v>0</v>
      </c>
      <c r="L28" s="6">
        <v>0</v>
      </c>
      <c r="M28" s="6">
        <v>1</v>
      </c>
      <c r="N28" s="6">
        <v>0</v>
      </c>
      <c r="O28" s="6">
        <v>0</v>
      </c>
      <c r="P28" s="6">
        <v>1</v>
      </c>
      <c r="Q28" s="6">
        <v>0</v>
      </c>
      <c r="R28" s="6">
        <v>1</v>
      </c>
      <c r="S28" s="6">
        <v>0</v>
      </c>
      <c r="T28" s="6">
        <v>0</v>
      </c>
      <c r="U28" s="6">
        <v>0</v>
      </c>
      <c r="V28" s="6">
        <v>1</v>
      </c>
      <c r="W28" s="6">
        <v>0</v>
      </c>
      <c r="X28" s="6">
        <v>1</v>
      </c>
      <c r="Y28" s="6">
        <v>1</v>
      </c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17">
        <f t="shared" si="0"/>
        <v>7</v>
      </c>
      <c r="AS28" s="19">
        <f t="shared" si="1"/>
        <v>7.4401999999999999</v>
      </c>
      <c r="AT28" s="17">
        <f t="shared" si="2"/>
        <v>16</v>
      </c>
      <c r="AU28" s="22">
        <f t="shared" si="3"/>
        <v>43.75</v>
      </c>
    </row>
    <row r="29" spans="2:47" ht="15" customHeight="1" thickTop="1" thickBot="1" x14ac:dyDescent="0.3">
      <c r="B29" s="12">
        <v>24</v>
      </c>
      <c r="C29" s="1" t="str">
        <f t="shared" si="6"/>
        <v>STEPHANE</v>
      </c>
      <c r="D29" s="9">
        <f t="shared" si="7"/>
        <v>1</v>
      </c>
      <c r="E29" s="29">
        <f>AU44</f>
        <v>50</v>
      </c>
      <c r="F29" s="1" t="str">
        <f t="shared" si="8"/>
        <v/>
      </c>
      <c r="G29" s="1" t="str">
        <f t="shared" si="9"/>
        <v/>
      </c>
      <c r="H29" s="8">
        <v>28</v>
      </c>
      <c r="I29" s="15" t="s">
        <v>29</v>
      </c>
      <c r="J29" s="6">
        <v>1</v>
      </c>
      <c r="K29" s="6">
        <v>1</v>
      </c>
      <c r="L29" s="6">
        <v>0</v>
      </c>
      <c r="M29" s="6">
        <v>1</v>
      </c>
      <c r="N29" s="6">
        <v>0</v>
      </c>
      <c r="O29" s="6">
        <v>1</v>
      </c>
      <c r="P29" s="6">
        <v>1</v>
      </c>
      <c r="Q29" s="6">
        <v>1</v>
      </c>
      <c r="R29" s="6">
        <v>1</v>
      </c>
      <c r="S29" s="6">
        <v>0</v>
      </c>
      <c r="T29" s="6">
        <v>1</v>
      </c>
      <c r="U29" s="6">
        <v>0</v>
      </c>
      <c r="V29" s="6">
        <v>1</v>
      </c>
      <c r="W29" s="6">
        <v>1</v>
      </c>
      <c r="X29" s="6">
        <v>1</v>
      </c>
      <c r="Y29" s="6">
        <v>1</v>
      </c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17">
        <f t="shared" si="0"/>
        <v>12</v>
      </c>
      <c r="AS29" s="19">
        <f t="shared" si="1"/>
        <v>12.752800000000001</v>
      </c>
      <c r="AT29" s="17">
        <f t="shared" si="2"/>
        <v>16</v>
      </c>
      <c r="AU29" s="22">
        <f t="shared" si="3"/>
        <v>75</v>
      </c>
    </row>
    <row r="30" spans="2:47" ht="15" customHeight="1" thickTop="1" thickBot="1" x14ac:dyDescent="0.3">
      <c r="B30" s="12">
        <v>25</v>
      </c>
      <c r="C30" s="1" t="str">
        <f t="shared" si="6"/>
        <v>THEO</v>
      </c>
      <c r="D30" s="9">
        <f t="shared" si="7"/>
        <v>1</v>
      </c>
      <c r="E30" s="29">
        <f>AU42</f>
        <v>50</v>
      </c>
      <c r="F30" s="1" t="str">
        <f t="shared" si="8"/>
        <v>EX-EQUO</v>
      </c>
      <c r="G30" s="1" t="str">
        <f t="shared" si="9"/>
        <v>EX AEQUO</v>
      </c>
      <c r="H30" s="7">
        <v>29</v>
      </c>
      <c r="I30" s="15" t="s">
        <v>30</v>
      </c>
      <c r="J30" s="6">
        <v>0</v>
      </c>
      <c r="K30" s="6">
        <v>1</v>
      </c>
      <c r="L30" s="6">
        <v>0</v>
      </c>
      <c r="M30" s="6">
        <v>0</v>
      </c>
      <c r="N30" s="6">
        <v>1</v>
      </c>
      <c r="O30" s="6">
        <v>1</v>
      </c>
      <c r="P30" s="6">
        <v>1</v>
      </c>
      <c r="Q30" s="6">
        <v>1</v>
      </c>
      <c r="R30" s="6">
        <v>0</v>
      </c>
      <c r="S30" s="6">
        <v>1</v>
      </c>
      <c r="T30" s="6"/>
      <c r="U30" s="6"/>
      <c r="V30" s="6"/>
      <c r="W30" s="6"/>
      <c r="X30" s="6"/>
      <c r="Y30" s="6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17">
        <f t="shared" si="0"/>
        <v>6</v>
      </c>
      <c r="AS30" s="19">
        <f t="shared" si="1"/>
        <v>6.6029</v>
      </c>
      <c r="AT30" s="17">
        <f t="shared" si="2"/>
        <v>10</v>
      </c>
      <c r="AU30" s="22">
        <f t="shared" si="3"/>
        <v>60</v>
      </c>
    </row>
    <row r="31" spans="2:47" ht="15" customHeight="1" thickTop="1" thickBot="1" x14ac:dyDescent="0.3">
      <c r="B31" s="12">
        <v>26</v>
      </c>
      <c r="C31" s="1" t="str">
        <f t="shared" si="6"/>
        <v>ARNAUD</v>
      </c>
      <c r="D31" s="9">
        <f t="shared" si="7"/>
        <v>1</v>
      </c>
      <c r="E31" s="29">
        <f>AU41</f>
        <v>50</v>
      </c>
      <c r="F31" s="1" t="str">
        <f t="shared" si="8"/>
        <v>EX-EQUO</v>
      </c>
      <c r="G31" s="1" t="str">
        <f t="shared" si="9"/>
        <v>EX AEQUO</v>
      </c>
      <c r="H31" s="8">
        <v>30</v>
      </c>
      <c r="I31" s="15" t="s">
        <v>31</v>
      </c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17">
        <f t="shared" si="0"/>
        <v>0</v>
      </c>
      <c r="AS31" s="19" t="str">
        <f t="shared" si="1"/>
        <v/>
      </c>
      <c r="AT31" s="17">
        <f t="shared" si="2"/>
        <v>0</v>
      </c>
      <c r="AU31" s="22" t="e">
        <f t="shared" si="3"/>
        <v>#DIV/0!</v>
      </c>
    </row>
    <row r="32" spans="2:47" ht="15" customHeight="1" thickTop="1" thickBot="1" x14ac:dyDescent="0.3">
      <c r="B32" s="12">
        <v>27</v>
      </c>
      <c r="C32" s="1" t="str">
        <f t="shared" si="6"/>
        <v>BENJAMIN</v>
      </c>
      <c r="D32" s="9">
        <f t="shared" si="7"/>
        <v>1</v>
      </c>
      <c r="E32" s="29">
        <f>AU40</f>
        <v>50</v>
      </c>
      <c r="F32" s="1" t="str">
        <f t="shared" si="8"/>
        <v>EX-EQUO</v>
      </c>
      <c r="G32" s="1" t="str">
        <f t="shared" si="9"/>
        <v>EX AEQUO</v>
      </c>
      <c r="H32" s="7">
        <v>31</v>
      </c>
      <c r="I32" s="15" t="s">
        <v>32</v>
      </c>
      <c r="J32" s="6">
        <v>1</v>
      </c>
      <c r="K32" s="6">
        <v>0</v>
      </c>
      <c r="L32" s="6">
        <v>1</v>
      </c>
      <c r="M32" s="6">
        <v>0</v>
      </c>
      <c r="N32" s="6">
        <v>0</v>
      </c>
      <c r="O32" s="6">
        <v>0</v>
      </c>
      <c r="P32" s="6"/>
      <c r="Q32" s="6"/>
      <c r="R32" s="6"/>
      <c r="S32" s="6"/>
      <c r="T32" s="6"/>
      <c r="U32" s="6"/>
      <c r="V32" s="6"/>
      <c r="W32" s="6"/>
      <c r="X32" s="6"/>
      <c r="Y32" s="6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17">
        <f t="shared" si="0"/>
        <v>2</v>
      </c>
      <c r="AS32" s="19">
        <f t="shared" si="1"/>
        <v>2.3364333333333329</v>
      </c>
      <c r="AT32" s="17">
        <f t="shared" si="2"/>
        <v>6</v>
      </c>
      <c r="AU32" s="22">
        <f t="shared" si="3"/>
        <v>33.333333333333329</v>
      </c>
    </row>
    <row r="33" spans="2:47" ht="15" customHeight="1" thickTop="1" thickBot="1" x14ac:dyDescent="0.3">
      <c r="B33" s="12">
        <v>28</v>
      </c>
      <c r="C33" s="1" t="str">
        <f t="shared" si="6"/>
        <v>GERARD G</v>
      </c>
      <c r="D33" s="9">
        <f t="shared" si="7"/>
        <v>1</v>
      </c>
      <c r="E33" s="29">
        <f>AU23</f>
        <v>50</v>
      </c>
      <c r="F33" s="1" t="str">
        <f t="shared" si="8"/>
        <v>EX-EQUO</v>
      </c>
      <c r="G33" s="1" t="str">
        <f t="shared" si="9"/>
        <v>EX AEQUO</v>
      </c>
      <c r="H33" s="8">
        <v>32</v>
      </c>
      <c r="I33" s="15" t="s">
        <v>33</v>
      </c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17">
        <f t="shared" si="0"/>
        <v>0</v>
      </c>
      <c r="AS33" s="19" t="str">
        <f t="shared" si="1"/>
        <v/>
      </c>
      <c r="AT33" s="17">
        <f t="shared" si="2"/>
        <v>0</v>
      </c>
      <c r="AU33" s="22" t="e">
        <f t="shared" si="3"/>
        <v>#DIV/0!</v>
      </c>
    </row>
    <row r="34" spans="2:47" ht="15" customHeight="1" thickTop="1" thickBot="1" x14ac:dyDescent="0.3">
      <c r="B34" s="12">
        <v>29</v>
      </c>
      <c r="C34" s="1" t="str">
        <f t="shared" si="6"/>
        <v>VINCENT</v>
      </c>
      <c r="D34" s="9">
        <f t="shared" si="7"/>
        <v>1</v>
      </c>
      <c r="E34" s="29">
        <f>AU20</f>
        <v>50</v>
      </c>
      <c r="F34" s="1" t="str">
        <f t="shared" si="8"/>
        <v>EX-EQUO</v>
      </c>
      <c r="G34" s="1" t="str">
        <f t="shared" si="9"/>
        <v>EX AEQUO</v>
      </c>
      <c r="H34" s="7">
        <v>33</v>
      </c>
      <c r="I34" s="25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17">
        <f t="shared" si="0"/>
        <v>0</v>
      </c>
      <c r="AS34" s="19" t="str">
        <f t="shared" si="1"/>
        <v/>
      </c>
      <c r="AT34" s="17">
        <f t="shared" si="2"/>
        <v>0</v>
      </c>
      <c r="AU34" s="22" t="e">
        <f t="shared" si="3"/>
        <v>#DIV/0!</v>
      </c>
    </row>
    <row r="35" spans="2:47" ht="15" customHeight="1" thickTop="1" thickBot="1" x14ac:dyDescent="0.3">
      <c r="B35" s="12">
        <v>30</v>
      </c>
      <c r="C35" s="1" t="str">
        <f t="shared" si="6"/>
        <v/>
      </c>
      <c r="D35" s="9" t="str">
        <f t="shared" si="7"/>
        <v/>
      </c>
      <c r="E35" s="1"/>
      <c r="F35" s="1" t="str">
        <f t="shared" si="8"/>
        <v/>
      </c>
      <c r="G35" s="1"/>
      <c r="H35" s="8">
        <v>34</v>
      </c>
      <c r="I35" s="25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17">
        <f t="shared" si="0"/>
        <v>0</v>
      </c>
      <c r="AS35" s="19" t="str">
        <f t="shared" si="1"/>
        <v/>
      </c>
      <c r="AT35" s="17">
        <f t="shared" si="2"/>
        <v>0</v>
      </c>
      <c r="AU35" s="22" t="e">
        <f t="shared" si="3"/>
        <v>#DIV/0!</v>
      </c>
    </row>
    <row r="36" spans="2:47" ht="15" customHeight="1" thickTop="1" thickBot="1" x14ac:dyDescent="0.3">
      <c r="B36" s="12">
        <v>31</v>
      </c>
      <c r="C36" s="1" t="str">
        <f t="shared" si="6"/>
        <v/>
      </c>
      <c r="D36" s="9" t="str">
        <f t="shared" si="7"/>
        <v/>
      </c>
      <c r="E36" s="1"/>
      <c r="F36" s="1" t="str">
        <f t="shared" si="8"/>
        <v/>
      </c>
      <c r="G36" s="1"/>
      <c r="H36" s="7">
        <v>35</v>
      </c>
      <c r="I36" s="25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17">
        <f t="shared" si="0"/>
        <v>0</v>
      </c>
      <c r="AS36" s="19" t="str">
        <f t="shared" si="1"/>
        <v/>
      </c>
      <c r="AT36" s="17">
        <f t="shared" si="2"/>
        <v>0</v>
      </c>
      <c r="AU36" s="22" t="e">
        <f t="shared" si="3"/>
        <v>#DIV/0!</v>
      </c>
    </row>
    <row r="37" spans="2:47" ht="15" customHeight="1" thickTop="1" thickBot="1" x14ac:dyDescent="0.3">
      <c r="B37" s="12">
        <v>32</v>
      </c>
      <c r="C37" s="1" t="str">
        <f t="shared" si="6"/>
        <v/>
      </c>
      <c r="D37" s="9" t="str">
        <f t="shared" si="7"/>
        <v/>
      </c>
      <c r="E37" s="1"/>
      <c r="F37" s="1" t="str">
        <f t="shared" si="8"/>
        <v/>
      </c>
      <c r="G37" s="1"/>
      <c r="H37" s="8">
        <v>36</v>
      </c>
      <c r="I37" s="25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17">
        <f t="shared" si="0"/>
        <v>0</v>
      </c>
      <c r="AS37" s="19" t="str">
        <f t="shared" si="1"/>
        <v/>
      </c>
      <c r="AT37" s="17">
        <f t="shared" si="2"/>
        <v>0</v>
      </c>
      <c r="AU37" s="22" t="e">
        <f t="shared" si="3"/>
        <v>#DIV/0!</v>
      </c>
    </row>
    <row r="38" spans="2:47" ht="15" customHeight="1" thickTop="1" thickBot="1" x14ac:dyDescent="0.3">
      <c r="B38" s="12">
        <v>33</v>
      </c>
      <c r="C38" s="1" t="str">
        <f t="shared" si="6"/>
        <v/>
      </c>
      <c r="D38" s="9" t="str">
        <f t="shared" si="7"/>
        <v/>
      </c>
      <c r="E38" s="1"/>
      <c r="F38" s="1" t="str">
        <f t="shared" si="8"/>
        <v/>
      </c>
      <c r="G38" s="1"/>
      <c r="H38" s="7">
        <v>37</v>
      </c>
      <c r="I38" s="25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17">
        <f t="shared" si="0"/>
        <v>0</v>
      </c>
      <c r="AS38" s="19" t="str">
        <f t="shared" si="1"/>
        <v/>
      </c>
      <c r="AT38" s="17">
        <f t="shared" si="2"/>
        <v>0</v>
      </c>
      <c r="AU38" s="22" t="e">
        <f t="shared" si="3"/>
        <v>#DIV/0!</v>
      </c>
    </row>
    <row r="39" spans="2:47" ht="15" customHeight="1" thickTop="1" thickBot="1" x14ac:dyDescent="0.3">
      <c r="B39" s="12">
        <v>34</v>
      </c>
      <c r="C39" s="1" t="str">
        <f t="shared" si="6"/>
        <v/>
      </c>
      <c r="D39" s="9" t="str">
        <f t="shared" si="7"/>
        <v/>
      </c>
      <c r="E39" s="1"/>
      <c r="F39" s="1" t="str">
        <f t="shared" si="8"/>
        <v/>
      </c>
      <c r="G39" s="1"/>
      <c r="H39" s="8">
        <v>38</v>
      </c>
      <c r="I39" s="25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17">
        <f t="shared" si="0"/>
        <v>0</v>
      </c>
      <c r="AS39" s="19" t="str">
        <f t="shared" si="1"/>
        <v/>
      </c>
      <c r="AT39" s="17">
        <f t="shared" si="2"/>
        <v>0</v>
      </c>
      <c r="AU39" s="22" t="e">
        <f t="shared" si="3"/>
        <v>#DIV/0!</v>
      </c>
    </row>
    <row r="40" spans="2:47" ht="15" customHeight="1" thickTop="1" thickBot="1" x14ac:dyDescent="0.3">
      <c r="B40" s="12">
        <v>35</v>
      </c>
      <c r="C40" s="1" t="str">
        <f t="shared" si="6"/>
        <v/>
      </c>
      <c r="D40" s="9" t="str">
        <f t="shared" si="7"/>
        <v/>
      </c>
      <c r="E40" s="1"/>
      <c r="F40" s="1" t="str">
        <f t="shared" si="8"/>
        <v/>
      </c>
      <c r="G40" s="1"/>
      <c r="H40" s="7">
        <v>39</v>
      </c>
      <c r="I40" s="25" t="s">
        <v>74</v>
      </c>
      <c r="J40" s="27">
        <v>0</v>
      </c>
      <c r="K40" s="27">
        <v>1</v>
      </c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17">
        <f t="shared" si="0"/>
        <v>1</v>
      </c>
      <c r="AS40" s="19">
        <f t="shared" si="1"/>
        <v>1.5039</v>
      </c>
      <c r="AT40" s="17">
        <f t="shared" si="2"/>
        <v>2</v>
      </c>
      <c r="AU40" s="22">
        <f t="shared" si="3"/>
        <v>50</v>
      </c>
    </row>
    <row r="41" spans="2:47" ht="15" customHeight="1" thickTop="1" thickBot="1" x14ac:dyDescent="0.3">
      <c r="B41" s="12">
        <v>36</v>
      </c>
      <c r="C41" s="1" t="str">
        <f t="shared" si="6"/>
        <v/>
      </c>
      <c r="D41" s="9" t="str">
        <f t="shared" si="7"/>
        <v/>
      </c>
      <c r="E41" s="1"/>
      <c r="F41" s="1" t="str">
        <f t="shared" si="8"/>
        <v/>
      </c>
      <c r="G41" s="1"/>
      <c r="H41" s="11">
        <v>40</v>
      </c>
      <c r="I41" s="26" t="s">
        <v>75</v>
      </c>
      <c r="J41" s="27">
        <v>0</v>
      </c>
      <c r="K41" s="27">
        <v>1</v>
      </c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17">
        <f t="shared" si="0"/>
        <v>1</v>
      </c>
      <c r="AS41" s="19">
        <f t="shared" si="1"/>
        <v>1.504</v>
      </c>
      <c r="AT41" s="17">
        <f t="shared" si="2"/>
        <v>2</v>
      </c>
      <c r="AU41" s="22">
        <f t="shared" si="3"/>
        <v>50</v>
      </c>
    </row>
    <row r="42" spans="2:47" ht="15" customHeight="1" thickTop="1" thickBot="1" x14ac:dyDescent="0.3">
      <c r="B42" s="12">
        <v>37</v>
      </c>
      <c r="C42" s="1" t="str">
        <f t="shared" si="6"/>
        <v/>
      </c>
      <c r="D42" s="9" t="str">
        <f t="shared" si="7"/>
        <v/>
      </c>
      <c r="E42" s="1"/>
      <c r="F42" s="1" t="str">
        <f t="shared" si="8"/>
        <v/>
      </c>
      <c r="G42" s="1"/>
      <c r="H42" s="11">
        <v>41</v>
      </c>
      <c r="I42" s="26" t="s">
        <v>76</v>
      </c>
      <c r="J42" s="27">
        <v>0</v>
      </c>
      <c r="K42" s="27">
        <v>1</v>
      </c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17">
        <f t="shared" ref="AR42:AR45" si="10">SUM(J42:AQ42)</f>
        <v>1</v>
      </c>
      <c r="AS42" s="19">
        <f t="shared" si="1"/>
        <v>1.5041</v>
      </c>
      <c r="AT42" s="17">
        <f t="shared" ref="AT42:AT45" si="11">(COUNT(J42:AQ42))</f>
        <v>2</v>
      </c>
      <c r="AU42" s="22">
        <f t="shared" ref="AU42:AU45" si="12">(AR42/AT42)*100</f>
        <v>50</v>
      </c>
    </row>
    <row r="43" spans="2:47" ht="15" customHeight="1" thickTop="1" thickBot="1" x14ac:dyDescent="0.3">
      <c r="B43" s="12">
        <v>38</v>
      </c>
      <c r="C43" s="1" t="str">
        <f t="shared" si="6"/>
        <v/>
      </c>
      <c r="D43" s="9" t="str">
        <f t="shared" si="7"/>
        <v/>
      </c>
      <c r="E43" s="1"/>
      <c r="F43" s="1" t="str">
        <f t="shared" si="8"/>
        <v/>
      </c>
      <c r="G43" s="1"/>
      <c r="H43" s="11">
        <v>42</v>
      </c>
      <c r="I43" s="26" t="s">
        <v>77</v>
      </c>
      <c r="J43" s="27">
        <v>0</v>
      </c>
      <c r="K43" s="27">
        <v>0</v>
      </c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17">
        <f t="shared" si="10"/>
        <v>0</v>
      </c>
      <c r="AS43" s="19" t="str">
        <f t="shared" si="1"/>
        <v/>
      </c>
      <c r="AT43" s="17">
        <f t="shared" si="11"/>
        <v>2</v>
      </c>
      <c r="AU43" s="22">
        <f t="shared" si="12"/>
        <v>0</v>
      </c>
    </row>
    <row r="44" spans="2:47" ht="15" customHeight="1" thickTop="1" thickBot="1" x14ac:dyDescent="0.3">
      <c r="B44" s="12">
        <v>39</v>
      </c>
      <c r="C44" s="1" t="str">
        <f t="shared" si="6"/>
        <v/>
      </c>
      <c r="D44" s="9" t="str">
        <f t="shared" si="7"/>
        <v/>
      </c>
      <c r="E44" s="1"/>
      <c r="F44" s="1" t="str">
        <f t="shared" si="8"/>
        <v/>
      </c>
      <c r="G44" s="1"/>
      <c r="H44" s="11">
        <v>43</v>
      </c>
      <c r="I44" s="26" t="s">
        <v>78</v>
      </c>
      <c r="J44" s="27">
        <v>1</v>
      </c>
      <c r="K44" s="27">
        <v>0</v>
      </c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17">
        <f t="shared" si="10"/>
        <v>1</v>
      </c>
      <c r="AS44" s="19">
        <f t="shared" si="1"/>
        <v>1.5043</v>
      </c>
      <c r="AT44" s="17">
        <f t="shared" si="11"/>
        <v>2</v>
      </c>
      <c r="AU44" s="22">
        <f t="shared" si="12"/>
        <v>50</v>
      </c>
    </row>
    <row r="45" spans="2:47" ht="15" customHeight="1" thickTop="1" thickBot="1" x14ac:dyDescent="0.3">
      <c r="B45" s="12">
        <v>40</v>
      </c>
      <c r="C45" s="1" t="str">
        <f t="shared" si="6"/>
        <v/>
      </c>
      <c r="D45" s="9" t="str">
        <f t="shared" si="7"/>
        <v/>
      </c>
      <c r="E45" s="1"/>
      <c r="F45" s="1" t="str">
        <f t="shared" si="8"/>
        <v/>
      </c>
      <c r="G45" s="1"/>
      <c r="H45" s="24">
        <v>44</v>
      </c>
      <c r="I45" s="26" t="s">
        <v>79</v>
      </c>
      <c r="J45" s="28">
        <v>0</v>
      </c>
      <c r="K45" s="28">
        <v>0</v>
      </c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17">
        <f t="shared" si="10"/>
        <v>0</v>
      </c>
      <c r="AS45" s="19" t="str">
        <f t="shared" si="1"/>
        <v/>
      </c>
      <c r="AT45" s="17">
        <f t="shared" si="11"/>
        <v>2</v>
      </c>
      <c r="AU45" s="22">
        <f t="shared" si="12"/>
        <v>0</v>
      </c>
    </row>
    <row r="46" spans="2:47" x14ac:dyDescent="0.25">
      <c r="B46" s="12">
        <v>41</v>
      </c>
      <c r="C46" s="1" t="str">
        <f t="shared" si="6"/>
        <v/>
      </c>
      <c r="D46" s="9" t="str">
        <f t="shared" si="7"/>
        <v/>
      </c>
      <c r="E46" s="1"/>
      <c r="F46" s="1"/>
      <c r="G46" s="1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</row>
    <row r="47" spans="2:47" x14ac:dyDescent="0.25">
      <c r="B47" s="12">
        <v>42</v>
      </c>
      <c r="C47" s="1" t="str">
        <f t="shared" si="6"/>
        <v/>
      </c>
      <c r="D47" s="9" t="str">
        <f t="shared" si="7"/>
        <v/>
      </c>
      <c r="E47" s="1"/>
      <c r="F47" s="1"/>
      <c r="G47" s="1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</row>
    <row r="48" spans="2:47" x14ac:dyDescent="0.25">
      <c r="B48" s="12">
        <v>43</v>
      </c>
      <c r="C48" s="1" t="str">
        <f t="shared" si="6"/>
        <v/>
      </c>
      <c r="D48" s="9" t="str">
        <f t="shared" si="7"/>
        <v/>
      </c>
      <c r="E48" s="1"/>
      <c r="F48" s="1"/>
      <c r="G48" s="1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</row>
    <row r="49" spans="2:43" x14ac:dyDescent="0.25">
      <c r="B49" s="12">
        <v>44</v>
      </c>
      <c r="C49" s="1" t="str">
        <f t="shared" si="6"/>
        <v/>
      </c>
      <c r="D49" s="9" t="str">
        <f t="shared" si="7"/>
        <v/>
      </c>
      <c r="E49" s="1"/>
      <c r="F49" s="1"/>
      <c r="G49" s="1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</row>
    <row r="51" spans="2:43" x14ac:dyDescent="0.25">
      <c r="C51" s="1" t="str">
        <f>IF(ISERROR(INDEX(I$2:I$49,MATCH(LARGE(AS$2:AS$49,ROW(B46)),AS$2:AS$49,0))),"",INDEX(I$2:I$49,MATCH(LARGE(AS$2:AS$49,ROW(B46)),AS$2:AS$49,0)))</f>
        <v/>
      </c>
      <c r="D51" s="9" t="str">
        <f>IF(ISERROR(INT(LARGE(AS$2:AS$49,ROW(B46)))),"",INT(LARGE(AS$2:AS$49,ROW(B46))))</f>
        <v/>
      </c>
      <c r="E51" s="29">
        <f>AU69</f>
        <v>0</v>
      </c>
      <c r="F51" s="1" t="str">
        <f t="shared" ref="F51" si="13">IF(D51="","",IF(D51=D50,"EX-EQUO",""))</f>
        <v/>
      </c>
    </row>
  </sheetData>
  <phoneticPr fontId="0" type="noConversion"/>
  <conditionalFormatting sqref="J2:AQ45">
    <cfRule type="containsText" dxfId="10" priority="1" operator="containsText" text="0">
      <formula>NOT(ISERROR(SEARCH("0",J2)))</formula>
    </cfRule>
    <cfRule type="containsText" dxfId="9" priority="2" operator="containsText" text="0">
      <formula>NOT(ISERROR(SEARCH("0",J2)))</formula>
    </cfRule>
    <cfRule type="containsText" dxfId="8" priority="3" operator="containsText" text="1">
      <formula>NOT(ISERROR(SEARCH("1",J2)))</formula>
    </cfRule>
    <cfRule type="containsText" dxfId="7" priority="4" operator="containsText" text="0">
      <formula>NOT(ISERROR(SEARCH("0",J2)))</formula>
    </cfRule>
    <cfRule type="containsText" dxfId="6" priority="6" operator="containsText" text="0">
      <formula>NOT(ISERROR(SEARCH("0",J2)))</formula>
    </cfRule>
    <cfRule type="containsText" dxfId="5" priority="8" operator="containsText" text="0">
      <formula>NOT(ISERROR(SEARCH("0",J2)))</formula>
    </cfRule>
    <cfRule type="containsText" dxfId="4" priority="9" operator="containsText" text="1">
      <formula>NOT(ISERROR(SEARCH("1",J2)))</formula>
    </cfRule>
    <cfRule type="cellIs" dxfId="3" priority="11" stopIfTrue="1" operator="greaterThan">
      <formula>0</formula>
    </cfRule>
  </conditionalFormatting>
  <conditionalFormatting sqref="J2:Y33">
    <cfRule type="cellIs" dxfId="2" priority="10" stopIfTrue="1" operator="equal">
      <formula>0</formula>
    </cfRule>
  </conditionalFormatting>
  <conditionalFormatting sqref="P20">
    <cfRule type="cellIs" dxfId="1" priority="7" operator="equal">
      <formula>0</formula>
    </cfRule>
  </conditionalFormatting>
  <conditionalFormatting sqref="J16:AQ45">
    <cfRule type="containsText" dxfId="0" priority="5" operator="containsText" text="1">
      <formula>NOT(ISERROR(SEARCH("1",J16)))</formula>
    </cfRule>
  </conditionalFormatting>
  <printOptions horizontalCentered="1"/>
  <pageMargins left="0" right="0" top="0" bottom="0" header="0.14000000000000001" footer="0.12"/>
  <pageSetup paperSize="9" scale="165" fitToHeight="0" pageOrder="overThenDown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11.42578125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11.42578125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11.42578125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11.42578125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11.42578125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11.42578125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11.42578125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</vt:i4>
      </vt:variant>
    </vt:vector>
  </HeadingPairs>
  <TitlesOfParts>
    <vt:vector size="11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VANDERBERCK</dc:creator>
  <cp:lastModifiedBy>h2so4</cp:lastModifiedBy>
  <cp:lastPrinted>2019-11-27T08:12:29Z</cp:lastPrinted>
  <dcterms:created xsi:type="dcterms:W3CDTF">2011-05-29T17:15:19Z</dcterms:created>
  <dcterms:modified xsi:type="dcterms:W3CDTF">2019-12-03T13:47:30Z</dcterms:modified>
</cp:coreProperties>
</file>