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730" windowHeight="11580"/>
  </bookViews>
  <sheets>
    <sheet name="etat" sheetId="2" r:id="rId1"/>
  </sheets>
  <definedNames>
    <definedName name="ControlCourbe">etat!$B$3</definedName>
    <definedName name="CourbeDyn">INDEX(etat!$G$23:$H$34,,ControlCourbe)</definedName>
    <definedName name="DATEDEB2011">etat!$X$23:$X$35</definedName>
    <definedName name="datedeb2012">etat!$T$23:$T$35</definedName>
    <definedName name="datedeb2013">etat!$P$23:$P$35</definedName>
    <definedName name="DATEFIN2011">etat!$Y$23:$Y$35</definedName>
    <definedName name="datefin2012">etat!$U$23:$U$35</definedName>
    <definedName name="datefin2013">etat!$Q$23:$Q$35</definedName>
    <definedName name="liste">etat!$B$5:$B$7</definedName>
    <definedName name="NomClient">#REF!</definedName>
    <definedName name="tab">#REF!</definedName>
  </definedNames>
  <calcPr calcId="145621"/>
</workbook>
</file>

<file path=xl/calcChain.xml><?xml version="1.0" encoding="utf-8"?>
<calcChain xmlns="http://schemas.openxmlformats.org/spreadsheetml/2006/main">
  <c r="E20" i="2" l="1"/>
  <c r="H20" i="2"/>
  <c r="K20" i="2"/>
  <c r="F20" i="2"/>
  <c r="B9" i="2"/>
  <c r="Y35" i="2" l="1"/>
  <c r="X35" i="2"/>
  <c r="H34" i="2" s="1"/>
  <c r="Y34" i="2"/>
  <c r="X34" i="2"/>
  <c r="H33" i="2" s="1"/>
  <c r="Y33" i="2"/>
  <c r="X33" i="2"/>
  <c r="H32" i="2" s="1"/>
  <c r="Y32" i="2"/>
  <c r="X32" i="2"/>
  <c r="H31" i="2" s="1"/>
  <c r="Y31" i="2"/>
  <c r="X31" i="2"/>
  <c r="H30" i="2" s="1"/>
  <c r="Y30" i="2"/>
  <c r="X30" i="2"/>
  <c r="H29" i="2" s="1"/>
  <c r="Y29" i="2"/>
  <c r="X29" i="2"/>
  <c r="H28" i="2" s="1"/>
  <c r="Y28" i="2"/>
  <c r="X28" i="2"/>
  <c r="H27" i="2" s="1"/>
  <c r="Y27" i="2"/>
  <c r="X27" i="2"/>
  <c r="H26" i="2" s="1"/>
  <c r="Y26" i="2"/>
  <c r="X26" i="2"/>
  <c r="H25" i="2" s="1"/>
  <c r="Y25" i="2"/>
  <c r="X25" i="2"/>
  <c r="H24" i="2" s="1"/>
  <c r="Y24" i="2"/>
  <c r="X24" i="2"/>
  <c r="U35" i="2"/>
  <c r="T35" i="2"/>
  <c r="G34" i="2" s="1"/>
  <c r="U34" i="2"/>
  <c r="T34" i="2"/>
  <c r="G33" i="2" s="1"/>
  <c r="U33" i="2"/>
  <c r="T33" i="2"/>
  <c r="G32" i="2" s="1"/>
  <c r="U32" i="2"/>
  <c r="T32" i="2"/>
  <c r="G31" i="2" s="1"/>
  <c r="U31" i="2"/>
  <c r="T31" i="2"/>
  <c r="G30" i="2" s="1"/>
  <c r="U30" i="2"/>
  <c r="T30" i="2"/>
  <c r="G29" i="2" s="1"/>
  <c r="U29" i="2"/>
  <c r="T29" i="2"/>
  <c r="G28" i="2" s="1"/>
  <c r="U28" i="2"/>
  <c r="T28" i="2"/>
  <c r="G27" i="2" s="1"/>
  <c r="U27" i="2"/>
  <c r="T27" i="2"/>
  <c r="G26" i="2" s="1"/>
  <c r="U26" i="2"/>
  <c r="T26" i="2"/>
  <c r="G25" i="2" s="1"/>
  <c r="U25" i="2"/>
  <c r="T25" i="2"/>
  <c r="G24" i="2" s="1"/>
  <c r="U24" i="2"/>
  <c r="T24" i="2"/>
  <c r="P26" i="2"/>
  <c r="Q26" i="2"/>
  <c r="P27" i="2"/>
  <c r="Q27" i="2"/>
  <c r="P28" i="2"/>
  <c r="Q28" i="2"/>
  <c r="P29" i="2"/>
  <c r="Q29" i="2"/>
  <c r="P30" i="2"/>
  <c r="Q30" i="2"/>
  <c r="P31" i="2"/>
  <c r="Q31" i="2"/>
  <c r="P32" i="2"/>
  <c r="Q32" i="2"/>
  <c r="P33" i="2"/>
  <c r="Q33" i="2"/>
  <c r="P34" i="2"/>
  <c r="Q34" i="2"/>
  <c r="P35" i="2"/>
  <c r="Q35" i="2"/>
  <c r="P25" i="2"/>
  <c r="Q25" i="2"/>
  <c r="Q24" i="2"/>
  <c r="P24" i="2"/>
  <c r="F23" i="2" s="1"/>
  <c r="G37" i="2" l="1"/>
  <c r="G23" i="2"/>
  <c r="H37" i="2"/>
  <c r="H23" i="2"/>
  <c r="F33" i="2"/>
  <c r="F30" i="2"/>
  <c r="F27" i="2"/>
  <c r="F24" i="2"/>
  <c r="F32" i="2"/>
  <c r="F29" i="2"/>
  <c r="F26" i="2"/>
  <c r="F34" i="2"/>
  <c r="F31" i="2"/>
  <c r="F28" i="2"/>
  <c r="F25" i="2"/>
  <c r="F37" i="2"/>
  <c r="G35" i="2" l="1"/>
  <c r="G38" i="2" s="1"/>
  <c r="H35" i="2"/>
  <c r="H38" i="2" s="1"/>
  <c r="F35" i="2"/>
  <c r="F38" i="2" s="1"/>
</calcChain>
</file>

<file path=xl/sharedStrings.xml><?xml version="1.0" encoding="utf-8"?>
<sst xmlns="http://schemas.openxmlformats.org/spreadsheetml/2006/main" count="36" uniqueCount="24">
  <si>
    <t>Code client</t>
  </si>
  <si>
    <t>Nom Client</t>
  </si>
  <si>
    <t>Période début</t>
  </si>
  <si>
    <t>période 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</si>
  <si>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</si>
  <si>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</si>
  <si>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</si>
  <si>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</si>
  <si>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</si>
  <si>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</si>
  <si>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</si>
  <si>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</si>
  <si>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</si>
  <si>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</si>
  <si>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</si>
  <si>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</si>
  <si>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</si>
  <si>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Mois</t>
  </si>
  <si>
    <t>Année</t>
  </si>
  <si>
    <t>Date début</t>
  </si>
  <si>
    <t>Date fin</t>
  </si>
  <si>
    <t>N° mois</t>
  </si>
  <si>
    <t>C.A. Annuel</t>
  </si>
  <si>
    <t>% C.A.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</si>
</sst>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 style="thick">
        <color theme="0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/>
    <xf numFmtId="4" fontId="0" fillId="0" borderId="2" xfId="0" applyNumberFormat="1" applyBorder="1"/>
    <xf numFmtId="4" fontId="0" fillId="0" borderId="3" xfId="0" applyNumberFormat="1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/>
    <xf numFmtId="0" fontId="0" fillId="0" borderId="1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Fill="1" applyBorder="1"/>
    <xf numFmtId="0" fontId="0" fillId="0" borderId="12" xfId="0" applyBorder="1"/>
    <xf numFmtId="0" fontId="0" fillId="0" borderId="13" xfId="0" applyBorder="1"/>
    <xf numFmtId="0" fontId="3" fillId="4" borderId="0" xfId="0" applyFont="1" applyFill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4" fontId="0" fillId="0" borderId="4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0" fontId="0" fillId="0" borderId="2" xfId="1" applyNumberFormat="1" applyFont="1" applyBorder="1"/>
    <xf numFmtId="10" fontId="0" fillId="0" borderId="3" xfId="1" applyNumberFormat="1" applyFont="1" applyBorder="1"/>
    <xf numFmtId="0" fontId="5" fillId="5" borderId="1" xfId="0" applyFont="1" applyFill="1" applyBorder="1" applyAlignment="1">
      <alignment horizontal="center"/>
    </xf>
    <xf numFmtId="4" fontId="5" fillId="5" borderId="2" xfId="0" applyNumberFormat="1" applyFont="1" applyFill="1" applyBorder="1"/>
    <xf numFmtId="4" fontId="5" fillId="5" borderId="2" xfId="0" applyNumberFormat="1" applyFont="1" applyFill="1" applyBorder="1" applyAlignment="1">
      <alignment horizontal="center"/>
    </xf>
    <xf numFmtId="4" fontId="5" fillId="5" borderId="3" xfId="0" applyNumberFormat="1" applyFont="1" applyFill="1" applyBorder="1"/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BECE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/>
          </c:spPr>
          <c:marker>
            <c:symbol val="none"/>
          </c:marker>
          <c:cat>
            <c:strRef>
              <c:f>etat!$E$23:$E$34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etat!$F$23:$F$34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ln w="9525"/>
          </c:spPr>
          <c:marker>
            <c:symbol val="none"/>
          </c:marker>
          <c:cat>
            <c:strRef>
              <c:f>etat!$E$23:$E$34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[0]!CourbeDyn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090496"/>
        <c:axId val="128092032"/>
      </c:lineChart>
      <c:catAx>
        <c:axId val="1280904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600">
                <a:latin typeface="Verdana" pitchFamily="34" charset="0"/>
                <a:ea typeface="Verdana" pitchFamily="34" charset="0"/>
                <a:cs typeface="Verdana" pitchFamily="34" charset="0"/>
              </a:defRPr>
            </a:pPr>
            <a:endParaRPr lang="fr-FR"/>
          </a:p>
        </c:txPr>
        <c:crossAx val="128092032"/>
        <c:crosses val="autoZero"/>
        <c:auto val="1"/>
        <c:lblAlgn val="ctr"/>
        <c:lblOffset val="100"/>
        <c:noMultiLvlLbl val="0"/>
      </c:catAx>
      <c:valAx>
        <c:axId val="12809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prstDash val="solid"/>
            </a:ln>
            <a:effectLst/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80904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EBECED"/>
    </a:solidFill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B3" fmlaRange="liste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76199</xdr:rowOff>
    </xdr:from>
    <xdr:to>
      <xdr:col>11</xdr:col>
      <xdr:colOff>723900</xdr:colOff>
      <xdr:row>15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142875</xdr:colOff>
      <xdr:row>11</xdr:row>
      <xdr:rowOff>133350</xdr:rowOff>
    </xdr:from>
    <xdr:to>
      <xdr:col>2</xdr:col>
      <xdr:colOff>609600</xdr:colOff>
      <xdr:row>13</xdr:row>
      <xdr:rowOff>180975</xdr:rowOff>
    </xdr:to>
    <xdr:grpSp>
      <xdr:nvGrpSpPr>
        <xdr:cNvPr id="5" name="Groupe 7"/>
        <xdr:cNvGrpSpPr>
          <a:grpSpLocks/>
        </xdr:cNvGrpSpPr>
      </xdr:nvGrpSpPr>
      <xdr:grpSpPr bwMode="auto">
        <a:xfrm>
          <a:off x="257175" y="2228850"/>
          <a:ext cx="1228725" cy="428625"/>
          <a:chOff x="1251259" y="3352800"/>
          <a:chExt cx="1349066" cy="428626"/>
        </a:xfrm>
      </xdr:grpSpPr>
      <xdr:cxnSp macro="">
        <xdr:nvCxnSpPr>
          <xdr:cNvPr id="6" name="Connecteur droit 5"/>
          <xdr:cNvCxnSpPr/>
        </xdr:nvCxnSpPr>
        <xdr:spPr>
          <a:xfrm>
            <a:off x="1951937" y="3457575"/>
            <a:ext cx="648388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951937" y="3733801"/>
            <a:ext cx="648388" cy="0"/>
          </a:xfrm>
          <a:prstGeom prst="line">
            <a:avLst/>
          </a:prstGeom>
          <a:ln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ZoneTexte 7"/>
          <xdr:cNvSpPr txBox="1"/>
        </xdr:nvSpPr>
        <xdr:spPr>
          <a:xfrm>
            <a:off x="1251259" y="3352800"/>
            <a:ext cx="826172" cy="180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800">
                <a:solidFill>
                  <a:schemeClr val="tx1">
                    <a:lumMod val="95000"/>
                    <a:lumOff val="5000"/>
                  </a:schemeClr>
                </a:solidFill>
                <a:latin typeface="Verdana" pitchFamily="34" charset="0"/>
                <a:ea typeface="Verdana" pitchFamily="34" charset="0"/>
                <a:cs typeface="Verdana" pitchFamily="34" charset="0"/>
              </a:rPr>
              <a:t>2013</a:t>
            </a:r>
          </a:p>
        </xdr:txBody>
      </xdr:sp>
      <xdr:sp macro="" textlink="$B$9">
        <xdr:nvSpPr>
          <xdr:cNvPr id="9" name="ZoneTexte 8"/>
          <xdr:cNvSpPr txBox="1"/>
        </xdr:nvSpPr>
        <xdr:spPr>
          <a:xfrm>
            <a:off x="1303548" y="3571876"/>
            <a:ext cx="575183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fld id="{356E7A5E-5DB2-4EF1-AC32-F4332D7F1FFC}" type="TxLink">
              <a:rPr lang="en-US" sz="900" b="0" i="0" u="none" strike="noStrike">
                <a:solidFill>
                  <a:srgbClr val="000000"/>
                </a:solidFill>
                <a:latin typeface="Arial Unicode MS"/>
                <a:ea typeface="Arial Unicode MS"/>
                <a:cs typeface="Arial Unicode MS"/>
              </a:rPr>
              <a:pPr algn="r"/>
              <a:t>2012</a:t>
            </a:fld>
            <a:endParaRPr lang="fr-FR" sz="900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10</xdr:row>
          <xdr:rowOff>85725</xdr:rowOff>
        </xdr:from>
        <xdr:to>
          <xdr:col>2</xdr:col>
          <xdr:colOff>647700</xdr:colOff>
          <xdr:row>11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57150</xdr:colOff>
      <xdr:row>10</xdr:row>
      <xdr:rowOff>1</xdr:rowOff>
    </xdr:from>
    <xdr:to>
      <xdr:col>17</xdr:col>
      <xdr:colOff>342900</xdr:colOff>
      <xdr:row>21</xdr:row>
      <xdr:rowOff>38101</xdr:rowOff>
    </xdr:to>
    <xdr:sp macro="" textlink="">
      <xdr:nvSpPr>
        <xdr:cNvPr id="2" name="ZoneTexte 1"/>
        <xdr:cNvSpPr txBox="1"/>
      </xdr:nvSpPr>
      <xdr:spPr>
        <a:xfrm>
          <a:off x="9029700" y="1905001"/>
          <a:ext cx="33337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souhaiterai  lorsque</a:t>
          </a:r>
          <a:r>
            <a:rPr lang="fr-FR" sz="1100" baseline="0"/>
            <a:t> l'utilisateur choisi les dates pour l'année 2013 que pour 2012 et 2011 les mêmes dates s'affichent automatiquement en laissant toutefois la possibilité des les changer.</a:t>
          </a:r>
        </a:p>
        <a:p>
          <a:r>
            <a:rPr lang="fr-FR" sz="1100" baseline="0"/>
            <a:t>Ex :</a:t>
          </a:r>
        </a:p>
        <a:p>
          <a:r>
            <a:rPr lang="fr-FR" sz="1100" baseline="0"/>
            <a:t>2013 --&gt; 01/01/13 -- 30/06/13</a:t>
          </a:r>
        </a:p>
        <a:p>
          <a:r>
            <a:rPr lang="fr-FR" sz="1100" baseline="0"/>
            <a:t>automatiquement pour 2012 et 2011 s'affiche :</a:t>
          </a:r>
        </a:p>
        <a:p>
          <a:r>
            <a:rPr lang="fr-FR" sz="1100" baseline="0"/>
            <a:t>2012 --&gt; 01/01/12 -- 30/06/12</a:t>
          </a:r>
        </a:p>
        <a:p>
          <a:r>
            <a:rPr lang="fr-FR" sz="1100" baseline="0"/>
            <a:t>2011 --&gt; 01/01/11 -- 30/06/11</a:t>
          </a:r>
        </a:p>
      </xdr:txBody>
    </xdr:sp>
    <xdr:clientData/>
  </xdr:twoCellAnchor>
  <xdr:twoCellAnchor>
    <xdr:from>
      <xdr:col>12</xdr:col>
      <xdr:colOff>142875</xdr:colOff>
      <xdr:row>17</xdr:row>
      <xdr:rowOff>238125</xdr:rowOff>
    </xdr:from>
    <xdr:to>
      <xdr:col>12</xdr:col>
      <xdr:colOff>733425</xdr:colOff>
      <xdr:row>19</xdr:row>
      <xdr:rowOff>9525</xdr:rowOff>
    </xdr:to>
    <xdr:sp macro="" textlink="">
      <xdr:nvSpPr>
        <xdr:cNvPr id="3" name="Flèche gauche 2"/>
        <xdr:cNvSpPr/>
      </xdr:nvSpPr>
      <xdr:spPr>
        <a:xfrm>
          <a:off x="8353425" y="3381375"/>
          <a:ext cx="590550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Y265"/>
  <sheetViews>
    <sheetView showGridLines="0" tabSelected="1" topLeftCell="B13" workbookViewId="0">
      <selection activeCell="F20" sqref="F20:G20"/>
    </sheetView>
  </sheetViews>
  <sheetFormatPr baseColWidth="10" defaultRowHeight="15" x14ac:dyDescent="0.25"/>
  <cols>
    <col min="1" max="1" width="1.7109375" customWidth="1"/>
    <col min="4" max="4" width="1.5703125" style="12" customWidth="1"/>
    <col min="5" max="5" width="20.5703125" customWidth="1"/>
    <col min="6" max="6" width="13.7109375" bestFit="1" customWidth="1"/>
    <col min="7" max="7" width="11.42578125" bestFit="1" customWidth="1"/>
    <col min="8" max="8" width="13.7109375" bestFit="1" customWidth="1"/>
    <col min="9" max="9" width="10.85546875" bestFit="1" customWidth="1"/>
    <col min="10" max="10" width="1.5703125" style="12" customWidth="1"/>
    <col min="11" max="11" width="13.7109375" bestFit="1" customWidth="1"/>
    <col min="12" max="12" width="11.42578125" customWidth="1"/>
  </cols>
  <sheetData>
    <row r="1" spans="2:12" x14ac:dyDescent="0.25">
      <c r="B1" s="2"/>
      <c r="E1" s="22"/>
      <c r="F1" s="24"/>
      <c r="G1" s="24"/>
      <c r="H1" s="24"/>
      <c r="I1" s="24"/>
      <c r="J1" s="23"/>
      <c r="K1" s="24"/>
      <c r="L1" s="25"/>
    </row>
    <row r="2" spans="2:12" x14ac:dyDescent="0.25">
      <c r="B2" s="33"/>
      <c r="E2" s="26"/>
      <c r="F2" s="27"/>
      <c r="G2" s="27"/>
      <c r="H2" s="27"/>
      <c r="I2" s="27"/>
      <c r="K2" s="27"/>
      <c r="L2" s="28"/>
    </row>
    <row r="3" spans="2:12" x14ac:dyDescent="0.25">
      <c r="B3" s="33">
        <v>1</v>
      </c>
      <c r="E3" s="26"/>
      <c r="F3" s="27"/>
      <c r="G3" s="27"/>
      <c r="H3" s="27"/>
      <c r="I3" s="27"/>
      <c r="K3" s="27"/>
      <c r="L3" s="28"/>
    </row>
    <row r="4" spans="2:12" x14ac:dyDescent="0.25">
      <c r="B4" s="33"/>
      <c r="E4" s="26"/>
      <c r="F4" s="27"/>
      <c r="G4" s="27"/>
      <c r="H4" s="27"/>
      <c r="I4" s="27"/>
      <c r="K4" s="27"/>
      <c r="L4" s="28"/>
    </row>
    <row r="5" spans="2:12" x14ac:dyDescent="0.25">
      <c r="B5" s="33">
        <v>2012</v>
      </c>
      <c r="E5" s="26"/>
      <c r="F5" s="27"/>
      <c r="G5" s="27"/>
      <c r="H5" s="27"/>
      <c r="I5" s="27"/>
      <c r="K5" s="27"/>
      <c r="L5" s="28"/>
    </row>
    <row r="6" spans="2:12" x14ac:dyDescent="0.25">
      <c r="B6" s="33">
        <v>2011</v>
      </c>
      <c r="E6" s="26"/>
      <c r="F6" s="27"/>
      <c r="G6" s="27"/>
      <c r="H6" s="27"/>
      <c r="I6" s="27"/>
      <c r="K6" s="27"/>
      <c r="L6" s="28"/>
    </row>
    <row r="7" spans="2:12" x14ac:dyDescent="0.25">
      <c r="B7" s="33"/>
      <c r="E7" s="26"/>
      <c r="F7" s="27"/>
      <c r="G7" s="27"/>
      <c r="H7" s="27"/>
      <c r="I7" s="27"/>
      <c r="K7" s="27"/>
      <c r="L7" s="28"/>
    </row>
    <row r="8" spans="2:12" x14ac:dyDescent="0.25">
      <c r="B8" s="33"/>
      <c r="E8" s="26"/>
      <c r="F8" s="27"/>
      <c r="G8" s="27"/>
      <c r="H8" s="27"/>
      <c r="I8" s="27"/>
      <c r="K8" s="27"/>
      <c r="L8" s="28"/>
    </row>
    <row r="9" spans="2:12" x14ac:dyDescent="0.25">
      <c r="B9" s="33">
        <f>INDEX(liste,ControlCourbe)</f>
        <v>2012</v>
      </c>
      <c r="E9" s="26"/>
      <c r="F9" s="27"/>
      <c r="G9" s="27"/>
      <c r="H9" s="27"/>
      <c r="I9" s="27"/>
      <c r="K9" s="27"/>
      <c r="L9" s="28"/>
    </row>
    <row r="10" spans="2:12" x14ac:dyDescent="0.25">
      <c r="B10" s="2"/>
      <c r="E10" s="26"/>
      <c r="F10" s="27"/>
      <c r="G10" s="27"/>
      <c r="H10" s="27"/>
      <c r="I10" s="27"/>
      <c r="K10" s="27"/>
      <c r="L10" s="28"/>
    </row>
    <row r="11" spans="2:12" x14ac:dyDescent="0.25">
      <c r="B11" s="34"/>
      <c r="C11" s="25"/>
      <c r="E11" s="26"/>
      <c r="F11" s="27"/>
      <c r="G11" s="27"/>
      <c r="H11" s="27"/>
      <c r="I11" s="27"/>
      <c r="K11" s="27"/>
      <c r="L11" s="28"/>
    </row>
    <row r="12" spans="2:12" x14ac:dyDescent="0.25">
      <c r="B12" s="35"/>
      <c r="C12" s="28"/>
      <c r="E12" s="26"/>
      <c r="F12" s="27"/>
      <c r="G12" s="27"/>
      <c r="H12" s="27"/>
      <c r="I12" s="27"/>
      <c r="K12" s="27"/>
      <c r="L12" s="28"/>
    </row>
    <row r="13" spans="2:12" x14ac:dyDescent="0.25">
      <c r="B13" s="35"/>
      <c r="C13" s="28"/>
      <c r="E13" s="26"/>
      <c r="F13" s="27"/>
      <c r="G13" s="27"/>
      <c r="H13" s="27"/>
      <c r="I13" s="27"/>
      <c r="K13" s="27"/>
      <c r="L13" s="28"/>
    </row>
    <row r="14" spans="2:12" x14ac:dyDescent="0.25">
      <c r="B14" s="35"/>
      <c r="C14" s="28"/>
      <c r="E14" s="26"/>
      <c r="F14" s="27"/>
      <c r="G14" s="27"/>
      <c r="H14" s="27"/>
      <c r="I14" s="27"/>
      <c r="K14" s="27"/>
      <c r="L14" s="28"/>
    </row>
    <row r="15" spans="2:12" x14ac:dyDescent="0.25">
      <c r="B15" s="36"/>
      <c r="C15" s="32"/>
      <c r="E15" s="26"/>
      <c r="F15" s="27"/>
      <c r="G15" s="27"/>
      <c r="H15" s="27"/>
      <c r="I15" s="27"/>
      <c r="K15" s="27"/>
      <c r="L15" s="28"/>
    </row>
    <row r="16" spans="2:12" x14ac:dyDescent="0.25">
      <c r="B16" s="2"/>
      <c r="E16" s="29"/>
      <c r="F16" s="31"/>
      <c r="G16" s="31"/>
      <c r="H16" s="31"/>
      <c r="I16" s="31"/>
      <c r="J16" s="30"/>
      <c r="K16" s="31"/>
      <c r="L16" s="32"/>
    </row>
    <row r="17" spans="2:25" ht="7.5" customHeight="1" x14ac:dyDescent="0.25">
      <c r="B17" s="2"/>
    </row>
    <row r="18" spans="2:25" s="4" customFormat="1" ht="21.75" customHeight="1" x14ac:dyDescent="0.25">
      <c r="B18" s="47" t="s">
        <v>0</v>
      </c>
      <c r="C18" s="47"/>
      <c r="D18" s="15"/>
      <c r="E18" s="48" t="s">
        <v>1</v>
      </c>
      <c r="F18" s="49" t="s">
        <v>2</v>
      </c>
      <c r="G18" s="48" t="s">
        <v>3</v>
      </c>
      <c r="H18" s="49" t="s">
        <v>2</v>
      </c>
      <c r="I18" s="49" t="s">
        <v>3</v>
      </c>
      <c r="J18" s="15"/>
      <c r="K18" s="49" t="s">
        <v>2</v>
      </c>
      <c r="L18" s="49" t="s">
        <v>3</v>
      </c>
    </row>
    <row r="19" spans="2:25" x14ac:dyDescent="0.25">
      <c r="B19" s="2"/>
      <c r="D19" s="13"/>
      <c r="F19" s="1">
        <v>41275</v>
      </c>
      <c r="G19" s="1">
        <v>41455</v>
      </c>
      <c r="H19" s="1">
        <v>40909</v>
      </c>
      <c r="I19" s="1">
        <v>41274</v>
      </c>
      <c r="J19" s="13"/>
      <c r="K19" s="1">
        <v>40544</v>
      </c>
      <c r="L19" s="1">
        <v>40908</v>
      </c>
    </row>
    <row r="20" spans="2:25" s="4" customFormat="1" ht="29.25" customHeight="1" x14ac:dyDescent="0.25">
      <c r="B20" s="46"/>
      <c r="C20" s="46"/>
      <c r="D20" s="14"/>
      <c r="E20" s="4" t="str">
        <f>IFERROR(VLOOKUP(B20,tab,2,FALSE),"")</f>
        <v/>
      </c>
      <c r="F20" s="37" t="e">
        <f>SUMIFS(#REF!,#REF!,etat!$B$20,#REF!,"&gt;="&amp;etat!F19,#REF!,"&lt;="&amp;etat!G19)</f>
        <v>#REF!</v>
      </c>
      <c r="G20" s="38"/>
      <c r="H20" s="37" t="e">
        <f>SUMIFS(#REF!,#REF!,etat!$B$20,#REF!,"&gt;="&amp;etat!H19,#REF!,"&lt;="&amp;etat!I19)</f>
        <v>#REF!</v>
      </c>
      <c r="I20" s="38"/>
      <c r="J20" s="14"/>
      <c r="K20" s="37" t="e">
        <f>SUMIFS(#REF!,#REF!,etat!$B$20,#REF!,"&gt;="&amp;etat!K19,#REF!,"&lt;="&amp;etat!L19)</f>
        <v>#REF!</v>
      </c>
      <c r="L20" s="38"/>
    </row>
    <row r="21" spans="2:25" ht="7.5" customHeight="1" x14ac:dyDescent="0.25">
      <c r="B21" s="2"/>
    </row>
    <row r="22" spans="2:25" s="4" customFormat="1" ht="18.75" customHeight="1" x14ac:dyDescent="0.25">
      <c r="B22" s="3"/>
      <c r="D22" s="15"/>
      <c r="E22" s="19" t="s">
        <v>17</v>
      </c>
      <c r="F22" s="20">
        <v>2013</v>
      </c>
      <c r="G22" s="20">
        <v>2012</v>
      </c>
      <c r="H22" s="21">
        <v>2011</v>
      </c>
      <c r="J22" s="15"/>
    </row>
    <row r="23" spans="2:25" x14ac:dyDescent="0.25">
      <c r="B23" s="2"/>
      <c r="D23" s="16"/>
      <c r="E23" s="17" t="s">
        <v>4</v>
      </c>
      <c r="F23" s="7" t="e">
        <f>SUMIFS(#REF!,#REF!,etat!$B$20,#REF!,"&gt;="&amp;etat!P24,#REF!,"&lt;="&amp;etat!Q24)</f>
        <v>#REF!</v>
      </c>
      <c r="G23" s="18" t="e">
        <f>SUMIFS(#REF!,#REF!,etat!$B$20,#REF!,"&gt;="&amp;etat!T24,#REF!,"&lt;="&amp;etat!U24)</f>
        <v>#REF!</v>
      </c>
      <c r="H23" s="8" t="e">
        <f>SUMIFS(#REF!,#REF!,etat!$B$20,#REF!,"&gt;="&amp;etat!X24,#REF!,"&lt;="&amp;etat!Y24)</f>
        <v>#REF!</v>
      </c>
      <c r="J23" s="16"/>
      <c r="N23" s="5" t="s">
        <v>18</v>
      </c>
      <c r="O23" s="5" t="s">
        <v>21</v>
      </c>
      <c r="P23" s="5" t="s">
        <v>19</v>
      </c>
      <c r="Q23" s="5" t="s">
        <v>20</v>
      </c>
      <c r="R23" s="5" t="s">
        <v>18</v>
      </c>
      <c r="S23" s="5" t="s">
        <v>21</v>
      </c>
      <c r="T23" s="5" t="s">
        <v>19</v>
      </c>
      <c r="U23" s="5" t="s">
        <v>20</v>
      </c>
      <c r="V23" s="5" t="s">
        <v>18</v>
      </c>
      <c r="W23" s="5" t="s">
        <v>21</v>
      </c>
      <c r="X23" s="5" t="s">
        <v>19</v>
      </c>
      <c r="Y23" s="5" t="s">
        <v>20</v>
      </c>
    </row>
    <row r="24" spans="2:25" x14ac:dyDescent="0.25">
      <c r="B24" s="2"/>
      <c r="D24" s="16"/>
      <c r="E24" s="17" t="s">
        <v>5</v>
      </c>
      <c r="F24" s="7" t="e">
        <f>SUMIFS(#REF!,#REF!,etat!$B$20,#REF!,"&gt;="&amp;etat!P25,#REF!,"&lt;="&amp;etat!Q25)</f>
        <v>#REF!</v>
      </c>
      <c r="G24" s="18" t="e">
        <f>SUMIFS(#REF!,#REF!,etat!$B$20,#REF!,"&gt;="&amp;etat!T25,#REF!,"&lt;="&amp;etat!U25)</f>
        <v>#REF!</v>
      </c>
      <c r="H24" s="8" t="e">
        <f>SUMIFS(#REF!,#REF!,etat!$B$20,#REF!,"&gt;="&amp;etat!X25,#REF!,"&lt;="&amp;etat!Y25)</f>
        <v>#REF!</v>
      </c>
      <c r="I24" s="1"/>
      <c r="J24" s="16"/>
      <c r="N24" s="6">
        <v>2013</v>
      </c>
      <c r="O24" s="9">
        <v>1</v>
      </c>
      <c r="P24" s="10">
        <f>DATE(N24,O24,1)</f>
        <v>41275</v>
      </c>
      <c r="Q24" s="10">
        <f>DATE(N24,O24+1,0)</f>
        <v>41305</v>
      </c>
      <c r="R24" s="9">
        <v>2012</v>
      </c>
      <c r="S24" s="9">
        <v>1</v>
      </c>
      <c r="T24" s="10">
        <f>DATE(R24,S24,1)</f>
        <v>40909</v>
      </c>
      <c r="U24" s="10">
        <f>DATE(R24,S24+1,0)</f>
        <v>40939</v>
      </c>
      <c r="V24" s="9">
        <v>2011</v>
      </c>
      <c r="W24" s="9">
        <v>1</v>
      </c>
      <c r="X24" s="10">
        <f>DATE(V24,W24,1)</f>
        <v>40544</v>
      </c>
      <c r="Y24" s="11">
        <f>DATE(V24,W24+1,0)</f>
        <v>40574</v>
      </c>
    </row>
    <row r="25" spans="2:25" x14ac:dyDescent="0.25">
      <c r="B25" s="2"/>
      <c r="D25" s="16"/>
      <c r="E25" s="17" t="s">
        <v>6</v>
      </c>
      <c r="F25" s="7" t="e">
        <f>SUMIFS(#REF!,#REF!,etat!$B$20,#REF!,"&gt;="&amp;etat!P26,#REF!,"&lt;="&amp;etat!Q26)</f>
        <v>#REF!</v>
      </c>
      <c r="G25" s="18" t="e">
        <f>SUMIFS(#REF!,#REF!,etat!$B$20,#REF!,"&gt;="&amp;etat!T26,#REF!,"&lt;="&amp;etat!U26)</f>
        <v>#REF!</v>
      </c>
      <c r="H25" s="8" t="e">
        <f>SUMIFS(#REF!,#REF!,etat!$B$20,#REF!,"&gt;="&amp;etat!X26,#REF!,"&lt;="&amp;etat!Y26)</f>
        <v>#REF!</v>
      </c>
      <c r="I25" s="1"/>
      <c r="J25" s="16"/>
      <c r="N25" s="6">
        <v>2013</v>
      </c>
      <c r="O25" s="9">
        <v>2</v>
      </c>
      <c r="P25" s="10">
        <f>DATE(N25,O25,1)</f>
        <v>41306</v>
      </c>
      <c r="Q25" s="10">
        <f>DATE(N25,O25+1,0)</f>
        <v>41333</v>
      </c>
      <c r="R25" s="9">
        <v>2012</v>
      </c>
      <c r="S25" s="9">
        <v>2</v>
      </c>
      <c r="T25" s="10">
        <f>DATE(R25,S25,1)</f>
        <v>40940</v>
      </c>
      <c r="U25" s="10">
        <f>DATE(R25,S25+1,0)</f>
        <v>40968</v>
      </c>
      <c r="V25" s="9">
        <v>2011</v>
      </c>
      <c r="W25" s="9">
        <v>2</v>
      </c>
      <c r="X25" s="10">
        <f>DATE(V25,W25,1)</f>
        <v>40575</v>
      </c>
      <c r="Y25" s="11">
        <f>DATE(V25,W25+1,0)</f>
        <v>40602</v>
      </c>
    </row>
    <row r="26" spans="2:25" x14ac:dyDescent="0.25">
      <c r="B26" s="2"/>
      <c r="D26" s="16"/>
      <c r="E26" s="17" t="s">
        <v>7</v>
      </c>
      <c r="F26" s="7" t="e">
        <f>SUMIFS(#REF!,#REF!,etat!$B$20,#REF!,"&gt;="&amp;etat!P27,#REF!,"&lt;="&amp;etat!Q27)</f>
        <v>#REF!</v>
      </c>
      <c r="G26" s="18" t="e">
        <f>SUMIFS(#REF!,#REF!,etat!$B$20,#REF!,"&gt;="&amp;etat!T27,#REF!,"&lt;="&amp;etat!U27)</f>
        <v>#REF!</v>
      </c>
      <c r="H26" s="8" t="e">
        <f>SUMIFS(#REF!,#REF!,etat!$B$20,#REF!,"&gt;="&amp;etat!X27,#REF!,"&lt;="&amp;etat!Y27)</f>
        <v>#REF!</v>
      </c>
      <c r="J26" s="16"/>
      <c r="N26" s="6">
        <v>2013</v>
      </c>
      <c r="O26" s="9">
        <v>3</v>
      </c>
      <c r="P26" s="10">
        <f t="shared" ref="P26:P35" si="0">DATE(N26,O26,1)</f>
        <v>41334</v>
      </c>
      <c r="Q26" s="10">
        <f t="shared" ref="Q26:Q35" si="1">DATE(N26,O26+1,0)</f>
        <v>41364</v>
      </c>
      <c r="R26" s="9">
        <v>2012</v>
      </c>
      <c r="S26" s="9">
        <v>3</v>
      </c>
      <c r="T26" s="10">
        <f t="shared" ref="T26:T35" si="2">DATE(R26,S26,1)</f>
        <v>40969</v>
      </c>
      <c r="U26" s="10">
        <f t="shared" ref="U26:U35" si="3">DATE(R26,S26+1,0)</f>
        <v>40999</v>
      </c>
      <c r="V26" s="9">
        <v>2011</v>
      </c>
      <c r="W26" s="9">
        <v>3</v>
      </c>
      <c r="X26" s="10">
        <f t="shared" ref="X26:X35" si="4">DATE(V26,W26,1)</f>
        <v>40603</v>
      </c>
      <c r="Y26" s="11">
        <f t="shared" ref="Y26:Y35" si="5">DATE(V26,W26+1,0)</f>
        <v>40633</v>
      </c>
    </row>
    <row r="27" spans="2:25" x14ac:dyDescent="0.25">
      <c r="B27" s="2"/>
      <c r="D27" s="16"/>
      <c r="E27" s="17" t="s">
        <v>8</v>
      </c>
      <c r="F27" s="7" t="e">
        <f>SUMIFS(#REF!,#REF!,etat!$B$20,#REF!,"&gt;="&amp;etat!P28,#REF!,"&lt;="&amp;etat!Q28)</f>
        <v>#REF!</v>
      </c>
      <c r="G27" s="18" t="e">
        <f>SUMIFS(#REF!,#REF!,etat!$B$20,#REF!,"&gt;="&amp;etat!T28,#REF!,"&lt;="&amp;etat!U28)</f>
        <v>#REF!</v>
      </c>
      <c r="H27" s="8" t="e">
        <f>SUMIFS(#REF!,#REF!,etat!$B$20,#REF!,"&gt;="&amp;etat!X28,#REF!,"&lt;="&amp;etat!Y28)</f>
        <v>#REF!</v>
      </c>
      <c r="J27" s="16"/>
      <c r="N27" s="6">
        <v>2013</v>
      </c>
      <c r="O27" s="9">
        <v>4</v>
      </c>
      <c r="P27" s="10">
        <f t="shared" si="0"/>
        <v>41365</v>
      </c>
      <c r="Q27" s="10">
        <f t="shared" si="1"/>
        <v>41394</v>
      </c>
      <c r="R27" s="9">
        <v>2012</v>
      </c>
      <c r="S27" s="9">
        <v>4</v>
      </c>
      <c r="T27" s="10">
        <f t="shared" si="2"/>
        <v>41000</v>
      </c>
      <c r="U27" s="10">
        <f t="shared" si="3"/>
        <v>41029</v>
      </c>
      <c r="V27" s="9">
        <v>2011</v>
      </c>
      <c r="W27" s="9">
        <v>4</v>
      </c>
      <c r="X27" s="10">
        <f t="shared" si="4"/>
        <v>40634</v>
      </c>
      <c r="Y27" s="11">
        <f t="shared" si="5"/>
        <v>40663</v>
      </c>
    </row>
    <row r="28" spans="2:25" x14ac:dyDescent="0.25">
      <c r="B28" s="2"/>
      <c r="D28" s="16"/>
      <c r="E28" s="17" t="s">
        <v>9</v>
      </c>
      <c r="F28" s="7" t="e">
        <f>SUMIFS(#REF!,#REF!,etat!$B$20,#REF!,"&gt;="&amp;etat!P29,#REF!,"&lt;="&amp;etat!Q29)</f>
        <v>#REF!</v>
      </c>
      <c r="G28" s="18" t="e">
        <f>SUMIFS(#REF!,#REF!,etat!$B$20,#REF!,"&gt;="&amp;etat!T29,#REF!,"&lt;="&amp;etat!U29)</f>
        <v>#REF!</v>
      </c>
      <c r="H28" s="8" t="e">
        <f>SUMIFS(#REF!,#REF!,etat!$B$20,#REF!,"&gt;="&amp;etat!X29,#REF!,"&lt;="&amp;etat!Y29)</f>
        <v>#REF!</v>
      </c>
      <c r="J28" s="16"/>
      <c r="N28" s="6">
        <v>2013</v>
      </c>
      <c r="O28" s="9">
        <v>5</v>
      </c>
      <c r="P28" s="10">
        <f t="shared" si="0"/>
        <v>41395</v>
      </c>
      <c r="Q28" s="10">
        <f t="shared" si="1"/>
        <v>41425</v>
      </c>
      <c r="R28" s="9">
        <v>2012</v>
      </c>
      <c r="S28" s="9">
        <v>5</v>
      </c>
      <c r="T28" s="10">
        <f t="shared" si="2"/>
        <v>41030</v>
      </c>
      <c r="U28" s="10">
        <f t="shared" si="3"/>
        <v>41060</v>
      </c>
      <c r="V28" s="9">
        <v>2011</v>
      </c>
      <c r="W28" s="9">
        <v>5</v>
      </c>
      <c r="X28" s="10">
        <f t="shared" si="4"/>
        <v>40664</v>
      </c>
      <c r="Y28" s="11">
        <f t="shared" si="5"/>
        <v>40694</v>
      </c>
    </row>
    <row r="29" spans="2:25" x14ac:dyDescent="0.25">
      <c r="B29" s="2"/>
      <c r="D29" s="16"/>
      <c r="E29" s="17" t="s">
        <v>10</v>
      </c>
      <c r="F29" s="7" t="e">
        <f>SUMIFS(#REF!,#REF!,etat!$B$20,#REF!,"&gt;="&amp;etat!P30,#REF!,"&lt;="&amp;etat!Q30)</f>
        <v>#REF!</v>
      </c>
      <c r="G29" s="18" t="e">
        <f>SUMIFS(#REF!,#REF!,etat!$B$20,#REF!,"&gt;="&amp;etat!T30,#REF!,"&lt;="&amp;etat!U30)</f>
        <v>#REF!</v>
      </c>
      <c r="H29" s="8" t="e">
        <f>SUMIFS(#REF!,#REF!,etat!$B$20,#REF!,"&gt;="&amp;etat!X30,#REF!,"&lt;="&amp;etat!Y30)</f>
        <v>#REF!</v>
      </c>
      <c r="J29" s="16"/>
      <c r="N29" s="6">
        <v>2013</v>
      </c>
      <c r="O29" s="9">
        <v>6</v>
      </c>
      <c r="P29" s="10">
        <f t="shared" si="0"/>
        <v>41426</v>
      </c>
      <c r="Q29" s="10">
        <f t="shared" si="1"/>
        <v>41455</v>
      </c>
      <c r="R29" s="9">
        <v>2012</v>
      </c>
      <c r="S29" s="9">
        <v>6</v>
      </c>
      <c r="T29" s="10">
        <f t="shared" si="2"/>
        <v>41061</v>
      </c>
      <c r="U29" s="10">
        <f t="shared" si="3"/>
        <v>41090</v>
      </c>
      <c r="V29" s="9">
        <v>2011</v>
      </c>
      <c r="W29" s="9">
        <v>6</v>
      </c>
      <c r="X29" s="10">
        <f t="shared" si="4"/>
        <v>40695</v>
      </c>
      <c r="Y29" s="11">
        <f t="shared" si="5"/>
        <v>40724</v>
      </c>
    </row>
    <row r="30" spans="2:25" x14ac:dyDescent="0.25">
      <c r="B30" s="2"/>
      <c r="D30" s="16"/>
      <c r="E30" s="17" t="s">
        <v>11</v>
      </c>
      <c r="F30" s="7" t="e">
        <f>SUMIFS(#REF!,#REF!,etat!$B$20,#REF!,"&gt;="&amp;etat!P31,#REF!,"&lt;="&amp;etat!Q31)</f>
        <v>#REF!</v>
      </c>
      <c r="G30" s="18" t="e">
        <f>SUMIFS(#REF!,#REF!,etat!$B$20,#REF!,"&gt;="&amp;etat!T31,#REF!,"&lt;="&amp;etat!U31)</f>
        <v>#REF!</v>
      </c>
      <c r="H30" s="8" t="e">
        <f>SUMIFS(#REF!,#REF!,etat!$B$20,#REF!,"&gt;="&amp;etat!X31,#REF!,"&lt;="&amp;etat!Y31)</f>
        <v>#REF!</v>
      </c>
      <c r="J30" s="16"/>
      <c r="N30" s="6">
        <v>2013</v>
      </c>
      <c r="O30" s="9">
        <v>7</v>
      </c>
      <c r="P30" s="10">
        <f t="shared" si="0"/>
        <v>41456</v>
      </c>
      <c r="Q30" s="10">
        <f t="shared" si="1"/>
        <v>41486</v>
      </c>
      <c r="R30" s="9">
        <v>2012</v>
      </c>
      <c r="S30" s="9">
        <v>7</v>
      </c>
      <c r="T30" s="10">
        <f t="shared" si="2"/>
        <v>41091</v>
      </c>
      <c r="U30" s="10">
        <f t="shared" si="3"/>
        <v>41121</v>
      </c>
      <c r="V30" s="9">
        <v>2011</v>
      </c>
      <c r="W30" s="9">
        <v>7</v>
      </c>
      <c r="X30" s="10">
        <f t="shared" si="4"/>
        <v>40725</v>
      </c>
      <c r="Y30" s="11">
        <f t="shared" si="5"/>
        <v>40755</v>
      </c>
    </row>
    <row r="31" spans="2:25" x14ac:dyDescent="0.25">
      <c r="B31" s="2"/>
      <c r="D31" s="16"/>
      <c r="E31" s="17" t="s">
        <v>12</v>
      </c>
      <c r="F31" s="7" t="e">
        <f>SUMIFS(#REF!,#REF!,etat!$B$20,#REF!,"&gt;="&amp;etat!P32,#REF!,"&lt;="&amp;etat!Q32)</f>
        <v>#REF!</v>
      </c>
      <c r="G31" s="18" t="e">
        <f>SUMIFS(#REF!,#REF!,etat!$B$20,#REF!,"&gt;="&amp;etat!T32,#REF!,"&lt;="&amp;etat!U32)</f>
        <v>#REF!</v>
      </c>
      <c r="H31" s="8" t="e">
        <f>SUMIFS(#REF!,#REF!,etat!$B$20,#REF!,"&gt;="&amp;etat!X32,#REF!,"&lt;="&amp;etat!Y32)</f>
        <v>#REF!</v>
      </c>
      <c r="J31" s="16"/>
      <c r="N31" s="6">
        <v>2013</v>
      </c>
      <c r="O31" s="9">
        <v>8</v>
      </c>
      <c r="P31" s="10">
        <f t="shared" si="0"/>
        <v>41487</v>
      </c>
      <c r="Q31" s="10">
        <f t="shared" si="1"/>
        <v>41517</v>
      </c>
      <c r="R31" s="9">
        <v>2012</v>
      </c>
      <c r="S31" s="9">
        <v>8</v>
      </c>
      <c r="T31" s="10">
        <f t="shared" si="2"/>
        <v>41122</v>
      </c>
      <c r="U31" s="10">
        <f t="shared" si="3"/>
        <v>41152</v>
      </c>
      <c r="V31" s="9">
        <v>2011</v>
      </c>
      <c r="W31" s="9">
        <v>8</v>
      </c>
      <c r="X31" s="10">
        <f t="shared" si="4"/>
        <v>40756</v>
      </c>
      <c r="Y31" s="11">
        <f t="shared" si="5"/>
        <v>40786</v>
      </c>
    </row>
    <row r="32" spans="2:25" x14ac:dyDescent="0.25">
      <c r="B32" s="2"/>
      <c r="D32" s="16"/>
      <c r="E32" s="17" t="s">
        <v>13</v>
      </c>
      <c r="F32" s="7" t="e">
        <f>SUMIFS(#REF!,#REF!,etat!$B$20,#REF!,"&gt;="&amp;etat!P33,#REF!,"&lt;="&amp;etat!Q33)</f>
        <v>#REF!</v>
      </c>
      <c r="G32" s="18" t="e">
        <f>SUMIFS(#REF!,#REF!,etat!$B$20,#REF!,"&gt;="&amp;etat!T33,#REF!,"&lt;="&amp;etat!U33)</f>
        <v>#REF!</v>
      </c>
      <c r="H32" s="8" t="e">
        <f>SUMIFS(#REF!,#REF!,etat!$B$20,#REF!,"&gt;="&amp;etat!X33,#REF!,"&lt;="&amp;etat!Y33)</f>
        <v>#REF!</v>
      </c>
      <c r="J32" s="16"/>
      <c r="N32" s="6">
        <v>2013</v>
      </c>
      <c r="O32" s="9">
        <v>9</v>
      </c>
      <c r="P32" s="10">
        <f t="shared" si="0"/>
        <v>41518</v>
      </c>
      <c r="Q32" s="10">
        <f t="shared" si="1"/>
        <v>41547</v>
      </c>
      <c r="R32" s="9">
        <v>2012</v>
      </c>
      <c r="S32" s="9">
        <v>9</v>
      </c>
      <c r="T32" s="10">
        <f t="shared" si="2"/>
        <v>41153</v>
      </c>
      <c r="U32" s="10">
        <f t="shared" si="3"/>
        <v>41182</v>
      </c>
      <c r="V32" s="9">
        <v>2011</v>
      </c>
      <c r="W32" s="9">
        <v>9</v>
      </c>
      <c r="X32" s="10">
        <f t="shared" si="4"/>
        <v>40787</v>
      </c>
      <c r="Y32" s="11">
        <f t="shared" si="5"/>
        <v>40816</v>
      </c>
    </row>
    <row r="33" spans="2:25" x14ac:dyDescent="0.25">
      <c r="B33" s="2"/>
      <c r="D33" s="16"/>
      <c r="E33" s="17" t="s">
        <v>14</v>
      </c>
      <c r="F33" s="7" t="e">
        <f>SUMIFS(#REF!,#REF!,etat!$B$20,#REF!,"&gt;="&amp;etat!P34,#REF!,"&lt;="&amp;etat!Q34)</f>
        <v>#REF!</v>
      </c>
      <c r="G33" s="18" t="e">
        <f>SUMIFS(#REF!,#REF!,etat!$B$20,#REF!,"&gt;="&amp;etat!T34,#REF!,"&lt;="&amp;etat!U34)</f>
        <v>#REF!</v>
      </c>
      <c r="H33" s="8" t="e">
        <f>SUMIFS(#REF!,#REF!,etat!$B$20,#REF!,"&gt;="&amp;etat!X34,#REF!,"&lt;="&amp;etat!Y34)</f>
        <v>#REF!</v>
      </c>
      <c r="J33" s="16"/>
      <c r="N33" s="6">
        <v>2013</v>
      </c>
      <c r="O33" s="9">
        <v>10</v>
      </c>
      <c r="P33" s="10">
        <f t="shared" si="0"/>
        <v>41548</v>
      </c>
      <c r="Q33" s="10">
        <f t="shared" si="1"/>
        <v>41578</v>
      </c>
      <c r="R33" s="9">
        <v>2012</v>
      </c>
      <c r="S33" s="9">
        <v>10</v>
      </c>
      <c r="T33" s="10">
        <f t="shared" si="2"/>
        <v>41183</v>
      </c>
      <c r="U33" s="10">
        <f t="shared" si="3"/>
        <v>41213</v>
      </c>
      <c r="V33" s="9">
        <v>2011</v>
      </c>
      <c r="W33" s="9">
        <v>10</v>
      </c>
      <c r="X33" s="10">
        <f t="shared" si="4"/>
        <v>40817</v>
      </c>
      <c r="Y33" s="11">
        <f t="shared" si="5"/>
        <v>40847</v>
      </c>
    </row>
    <row r="34" spans="2:25" x14ac:dyDescent="0.25">
      <c r="B34" s="2"/>
      <c r="D34" s="16"/>
      <c r="E34" s="17" t="s">
        <v>15</v>
      </c>
      <c r="F34" s="7" t="e">
        <f>SUMIFS(#REF!,#REF!,etat!$B$20,#REF!,"&gt;="&amp;etat!P35,#REF!,"&lt;="&amp;etat!Q35)</f>
        <v>#REF!</v>
      </c>
      <c r="G34" s="18" t="e">
        <f>SUMIFS(#REF!,#REF!,etat!$B$20,#REF!,"&gt;="&amp;etat!T35,#REF!,"&lt;="&amp;etat!U35)</f>
        <v>#REF!</v>
      </c>
      <c r="H34" s="8" t="e">
        <f>SUMIFS(#REF!,#REF!,etat!$B$20,#REF!,"&gt;="&amp;etat!X35,#REF!,"&lt;="&amp;etat!Y35)</f>
        <v>#REF!</v>
      </c>
      <c r="J34" s="16"/>
      <c r="N34" s="6">
        <v>2013</v>
      </c>
      <c r="O34" s="9">
        <v>11</v>
      </c>
      <c r="P34" s="10">
        <f t="shared" si="0"/>
        <v>41579</v>
      </c>
      <c r="Q34" s="10">
        <f t="shared" si="1"/>
        <v>41608</v>
      </c>
      <c r="R34" s="9">
        <v>2012</v>
      </c>
      <c r="S34" s="9">
        <v>11</v>
      </c>
      <c r="T34" s="10">
        <f t="shared" si="2"/>
        <v>41214</v>
      </c>
      <c r="U34" s="10">
        <f t="shared" si="3"/>
        <v>41243</v>
      </c>
      <c r="V34" s="9">
        <v>2011</v>
      </c>
      <c r="W34" s="9">
        <v>11</v>
      </c>
      <c r="X34" s="10">
        <f t="shared" si="4"/>
        <v>40848</v>
      </c>
      <c r="Y34" s="11">
        <f t="shared" si="5"/>
        <v>40877</v>
      </c>
    </row>
    <row r="35" spans="2:25" x14ac:dyDescent="0.25">
      <c r="B35" s="2"/>
      <c r="D35" s="16"/>
      <c r="E35" s="42" t="s">
        <v>16</v>
      </c>
      <c r="F35" s="43" t="e">
        <f>SUM(F23:F34)</f>
        <v>#REF!</v>
      </c>
      <c r="G35" s="44" t="e">
        <f>SUM(G23:G34)</f>
        <v>#REF!</v>
      </c>
      <c r="H35" s="45" t="e">
        <f>SUM(H23:H34)</f>
        <v>#REF!</v>
      </c>
      <c r="J35" s="16"/>
      <c r="N35" s="6">
        <v>2013</v>
      </c>
      <c r="O35" s="9">
        <v>12</v>
      </c>
      <c r="P35" s="10">
        <f t="shared" si="0"/>
        <v>41609</v>
      </c>
      <c r="Q35" s="10">
        <f t="shared" si="1"/>
        <v>41639</v>
      </c>
      <c r="R35" s="9">
        <v>2012</v>
      </c>
      <c r="S35" s="9">
        <v>12</v>
      </c>
      <c r="T35" s="10">
        <f t="shared" si="2"/>
        <v>41244</v>
      </c>
      <c r="U35" s="10">
        <f t="shared" si="3"/>
        <v>41274</v>
      </c>
      <c r="V35" s="9">
        <v>2011</v>
      </c>
      <c r="W35" s="9">
        <v>12</v>
      </c>
      <c r="X35" s="10">
        <f t="shared" si="4"/>
        <v>40878</v>
      </c>
      <c r="Y35" s="11">
        <f t="shared" si="5"/>
        <v>40908</v>
      </c>
    </row>
    <row r="36" spans="2:25" ht="6.75" customHeight="1" x14ac:dyDescent="0.25">
      <c r="B36" s="2"/>
    </row>
    <row r="37" spans="2:25" x14ac:dyDescent="0.25">
      <c r="B37" s="2"/>
      <c r="E37" s="39" t="s">
        <v>22</v>
      </c>
      <c r="F37" s="7" t="e">
        <f>SUMIFS(#REF!,#REF!,"&gt;="&amp;etat!P24,#REF!,"&lt;="&amp;etat!Q35)</f>
        <v>#REF!</v>
      </c>
      <c r="G37" s="7" t="e">
        <f>SUMIFS(#REF!,#REF!,"&gt;="&amp;etat!T24,#REF!,"&lt;="&amp;etat!U35)</f>
        <v>#REF!</v>
      </c>
      <c r="H37" s="8" t="e">
        <f>SUMIFS(#REF!,#REF!,"&gt;="&amp;etat!X24,#REF!,"&lt;="&amp;etat!Y35)</f>
        <v>#REF!</v>
      </c>
    </row>
    <row r="38" spans="2:25" x14ac:dyDescent="0.25">
      <c r="B38" s="2"/>
      <c r="E38" s="39" t="s">
        <v>23</v>
      </c>
      <c r="F38" s="40" t="e">
        <f>F35/F37</f>
        <v>#REF!</v>
      </c>
      <c r="G38" s="40" t="e">
        <f>G35/G37</f>
        <v>#REF!</v>
      </c>
      <c r="H38" s="41" t="e">
        <f>H35/H37</f>
        <v>#REF!</v>
      </c>
    </row>
    <row r="39" spans="2:25" x14ac:dyDescent="0.25">
      <c r="B39" s="2"/>
    </row>
    <row r="40" spans="2:25" x14ac:dyDescent="0.25">
      <c r="B40" s="2"/>
    </row>
    <row r="41" spans="2:25" x14ac:dyDescent="0.25">
      <c r="B41" s="2"/>
    </row>
    <row r="42" spans="2:25" x14ac:dyDescent="0.25">
      <c r="B42" s="2"/>
    </row>
    <row r="43" spans="2:25" x14ac:dyDescent="0.25">
      <c r="B43" s="2"/>
    </row>
    <row r="44" spans="2:25" x14ac:dyDescent="0.25">
      <c r="B44" s="2"/>
    </row>
    <row r="45" spans="2:25" x14ac:dyDescent="0.25">
      <c r="B45" s="2"/>
    </row>
    <row r="46" spans="2:25" x14ac:dyDescent="0.25">
      <c r="B46" s="2"/>
    </row>
    <row r="47" spans="2:25" x14ac:dyDescent="0.25">
      <c r="B47" s="2"/>
    </row>
    <row r="48" spans="2:25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</sheetData>
  <mergeCells count="5">
    <mergeCell ref="F20:G20"/>
    <mergeCell ref="H20:I20"/>
    <mergeCell ref="K20:L20"/>
    <mergeCell ref="B20:C20"/>
    <mergeCell ref="B18:C18"/>
  </mergeCells>
  <dataValidations count="7">
    <dataValidation type="list" allowBlank="1" showInputMessage="1" showErrorMessage="1" sqref="F19">
      <formula1>datedeb2013</formula1>
    </dataValidation>
    <dataValidation type="list" allowBlank="1" showInputMessage="1" showErrorMessage="1" sqref="G19">
      <formula1>datefin2013</formula1>
    </dataValidation>
    <dataValidation type="list" allowBlank="1" showInputMessage="1" showErrorMessage="1" sqref="H19">
      <formula1>datedeb2012</formula1>
    </dataValidation>
    <dataValidation type="list" allowBlank="1" showInputMessage="1" showErrorMessage="1" sqref="I19">
      <formula1>datefin2012</formula1>
    </dataValidation>
    <dataValidation type="list" allowBlank="1" showInputMessage="1" showErrorMessage="1" sqref="K19">
      <formula1>DATEDEB2011</formula1>
    </dataValidation>
    <dataValidation type="list" allowBlank="1" showInputMessage="1" showErrorMessage="1" sqref="L19">
      <formula1>DATEFIN2011</formula1>
    </dataValidation>
    <dataValidation type="list" allowBlank="1" showInputMessage="1" showErrorMessage="1" sqref="B20">
      <formula1>NomClient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190500</xdr:colOff>
                    <xdr:row>10</xdr:row>
                    <xdr:rowOff>85725</xdr:rowOff>
                  </from>
                  <to>
                    <xdr:col>2</xdr:col>
                    <xdr:colOff>647700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etat</vt:lpstr>
      <vt:lpstr>ControlCourbe</vt:lpstr>
      <vt:lpstr>DATEDEB2011</vt:lpstr>
      <vt:lpstr>datedeb2012</vt:lpstr>
      <vt:lpstr>datedeb2013</vt:lpstr>
      <vt:lpstr>DATEFIN2011</vt:lpstr>
      <vt:lpstr>datefin2012</vt:lpstr>
      <vt:lpstr>datefin2013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cp:lastPrinted>2013-12-30T09:27:51Z</cp:lastPrinted>
  <dcterms:created xsi:type="dcterms:W3CDTF">2013-12-24T09:21:06Z</dcterms:created>
  <dcterms:modified xsi:type="dcterms:W3CDTF">2013-12-30T10:26:12Z</dcterms:modified>
</cp:coreProperties>
</file>