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VBA (modèle et fichier terminé)\dossier à terminer\Main courante\"/>
    </mc:Choice>
  </mc:AlternateContent>
  <bookViews>
    <workbookView xWindow="0" yWindow="0" windowWidth="15330" windowHeight="6585"/>
  </bookViews>
  <sheets>
    <sheet name="Main-Courante" sheetId="1" r:id="rId1"/>
    <sheet name="Configuration" sheetId="2" state="hidden" r:id="rId2"/>
    <sheet name="Tâches" sheetId="3" state="hidden" r:id="rId3"/>
    <sheet name="Aide" sheetId="4" state="hidden" r:id="rId4"/>
    <sheet name="Signatures" sheetId="5" state="hidden" r:id="rId5"/>
  </sheets>
  <definedNames>
    <definedName name="Dif_tache">Configuration!$K$4:$R$16</definedName>
    <definedName name="List_niveau">OFFSET(Configuration!$T$4,,,COUNTA(Configuration!$T:$T)-1)</definedName>
    <definedName name="Liste_Nom">OFFSET(Configuration!$G$4,,,COUNTA(Configuration!$G:$G)-1)</definedName>
    <definedName name="Liste_poste">OFFSET(Configuration!$I$4,,,COUNTA(Configuration!$I:$I)-1)</definedName>
    <definedName name="Tache_jour">Tâches!$A$4:$B$16</definedName>
  </definedNames>
  <calcPr calcId="152511"/>
</workbook>
</file>

<file path=xl/calcChain.xml><?xml version="1.0" encoding="utf-8"?>
<calcChain xmlns="http://schemas.openxmlformats.org/spreadsheetml/2006/main">
  <c r="B3" i="3" l="1"/>
  <c r="M17" i="2" l="1"/>
  <c r="N17" i="2"/>
  <c r="O17" i="2"/>
  <c r="P17" i="2"/>
  <c r="Q17" i="2"/>
  <c r="R17" i="2"/>
  <c r="L17" i="2"/>
  <c r="I19" i="1"/>
  <c r="I15" i="1"/>
  <c r="I16" i="1"/>
  <c r="I17" i="1"/>
  <c r="I18" i="1"/>
  <c r="I9" i="1"/>
  <c r="I10" i="1"/>
  <c r="I11" i="1"/>
  <c r="I12" i="1"/>
  <c r="I13" i="1"/>
  <c r="I14" i="1"/>
  <c r="I8" i="1"/>
  <c r="I7" i="1"/>
  <c r="J7" i="1" s="1"/>
  <c r="A4" i="3"/>
  <c r="K12" i="2"/>
  <c r="K13" i="2"/>
  <c r="K14" i="2"/>
  <c r="K15" i="2"/>
  <c r="K16" i="2"/>
  <c r="K4" i="2"/>
  <c r="K5" i="2"/>
  <c r="K6" i="2"/>
  <c r="K7" i="2"/>
  <c r="K8" i="2"/>
  <c r="K9" i="2"/>
  <c r="K10" i="2"/>
  <c r="K11" i="2"/>
  <c r="J14" i="1" l="1"/>
  <c r="J12" i="1"/>
  <c r="J10" i="1"/>
  <c r="J8" i="1"/>
  <c r="J13" i="1"/>
  <c r="J11" i="1"/>
  <c r="J9" i="1"/>
  <c r="J15" i="1"/>
  <c r="J16" i="1"/>
  <c r="J18" i="1"/>
  <c r="J17" i="1"/>
  <c r="J19" i="1"/>
  <c r="A35" i="3"/>
  <c r="A25" i="3"/>
  <c r="A26" i="3"/>
  <c r="A27" i="3"/>
  <c r="A28" i="3"/>
  <c r="A29" i="3"/>
  <c r="A30" i="3"/>
  <c r="A31" i="3"/>
  <c r="A32" i="3"/>
  <c r="A33" i="3"/>
  <c r="A34" i="3"/>
  <c r="A24" i="3"/>
  <c r="A23" i="3"/>
  <c r="I5" i="1"/>
  <c r="A8" i="3"/>
  <c r="A9" i="3"/>
  <c r="A10" i="3"/>
  <c r="A11" i="3"/>
  <c r="A12" i="3"/>
  <c r="A13" i="3"/>
  <c r="A14" i="3"/>
  <c r="A15" i="3"/>
  <c r="A16" i="3"/>
  <c r="B1" i="3" l="1"/>
  <c r="B4" i="3"/>
  <c r="C3" i="3"/>
  <c r="C11" i="3" s="1"/>
  <c r="B9" i="3"/>
  <c r="B8" i="3"/>
  <c r="B10" i="3"/>
  <c r="B15" i="3"/>
  <c r="B14" i="3"/>
  <c r="B16" i="3"/>
  <c r="B13" i="3"/>
  <c r="B12" i="3"/>
  <c r="B11" i="3"/>
  <c r="A7" i="3"/>
  <c r="B7" i="3" s="1"/>
  <c r="A6" i="3"/>
  <c r="A5" i="3"/>
  <c r="D5" i="1"/>
  <c r="C5" i="1"/>
  <c r="A2" i="1"/>
  <c r="A1" i="1"/>
  <c r="C12" i="3" l="1"/>
  <c r="C13" i="3"/>
  <c r="B6" i="3"/>
  <c r="B5" i="3"/>
  <c r="D3" i="3"/>
  <c r="C7" i="3"/>
  <c r="C9" i="3"/>
  <c r="C6" i="3"/>
  <c r="C5" i="3"/>
  <c r="C4" i="3"/>
  <c r="C8" i="3"/>
  <c r="C10" i="3"/>
  <c r="C16" i="3"/>
  <c r="C15" i="3"/>
  <c r="C14" i="3"/>
  <c r="E3" i="3" l="1"/>
  <c r="D8" i="3"/>
  <c r="D10" i="3"/>
  <c r="D6" i="3"/>
  <c r="D4" i="3"/>
  <c r="D5" i="3"/>
  <c r="D7" i="3"/>
  <c r="D9" i="3"/>
  <c r="D16" i="3"/>
  <c r="D15" i="3"/>
  <c r="D14" i="3"/>
  <c r="D11" i="3"/>
  <c r="D13" i="3"/>
  <c r="D12" i="3"/>
  <c r="F3" i="3" l="1"/>
  <c r="E7" i="3"/>
  <c r="E9" i="3"/>
  <c r="E6" i="3"/>
  <c r="E8" i="3"/>
  <c r="E10" i="3"/>
  <c r="E5" i="3"/>
  <c r="E4" i="3"/>
  <c r="E16" i="3"/>
  <c r="E15" i="3"/>
  <c r="E14" i="3"/>
  <c r="E11" i="3"/>
  <c r="E13" i="3"/>
  <c r="E12" i="3"/>
  <c r="G3" i="3" l="1"/>
  <c r="F8" i="3"/>
  <c r="F10" i="3"/>
  <c r="F6" i="3"/>
  <c r="F5" i="3"/>
  <c r="F4" i="3"/>
  <c r="F7" i="3"/>
  <c r="F9" i="3"/>
  <c r="F15" i="3"/>
  <c r="F14" i="3"/>
  <c r="F16" i="3"/>
  <c r="F13" i="3"/>
  <c r="F12" i="3"/>
  <c r="F11" i="3"/>
  <c r="H3" i="3" l="1"/>
  <c r="G7" i="3"/>
  <c r="G9" i="3"/>
  <c r="G10" i="3"/>
  <c r="G6" i="3"/>
  <c r="G5" i="3"/>
  <c r="G4" i="3"/>
  <c r="G8" i="3"/>
  <c r="G16" i="3"/>
  <c r="G15" i="3"/>
  <c r="G14" i="3"/>
  <c r="G13" i="3"/>
  <c r="G12" i="3"/>
  <c r="G11" i="3"/>
  <c r="I3" i="3" l="1"/>
  <c r="H8" i="3"/>
  <c r="H10" i="3"/>
  <c r="H6" i="3"/>
  <c r="H5" i="3"/>
  <c r="H4" i="3"/>
  <c r="H7" i="3"/>
  <c r="H9" i="3"/>
  <c r="H16" i="3"/>
  <c r="H15" i="3"/>
  <c r="H14" i="3"/>
  <c r="H13" i="3"/>
  <c r="H12" i="3"/>
  <c r="H11" i="3"/>
  <c r="J3" i="3" l="1"/>
  <c r="I7" i="3"/>
  <c r="I9" i="3"/>
  <c r="I5" i="3"/>
  <c r="I4" i="3"/>
  <c r="I8" i="3"/>
  <c r="I10" i="3"/>
  <c r="I6" i="3"/>
  <c r="I16" i="3"/>
  <c r="I15" i="3"/>
  <c r="I14" i="3"/>
  <c r="I13" i="3"/>
  <c r="I12" i="3"/>
  <c r="I11" i="3"/>
  <c r="K3" i="3" l="1"/>
  <c r="J8" i="3"/>
  <c r="J10" i="3"/>
  <c r="J6" i="3"/>
  <c r="J5" i="3"/>
  <c r="J4" i="3"/>
  <c r="J7" i="3"/>
  <c r="J9" i="3"/>
  <c r="J15" i="3"/>
  <c r="J14" i="3"/>
  <c r="J16" i="3"/>
  <c r="J13" i="3"/>
  <c r="J12" i="3"/>
  <c r="J11" i="3"/>
  <c r="L3" i="3" l="1"/>
  <c r="K7" i="3"/>
  <c r="K9" i="3"/>
  <c r="K10" i="3"/>
  <c r="K6" i="3"/>
  <c r="K8" i="3"/>
  <c r="K5" i="3"/>
  <c r="K4" i="3"/>
  <c r="K16" i="3"/>
  <c r="K15" i="3"/>
  <c r="K14" i="3"/>
  <c r="K13" i="3"/>
  <c r="K12" i="3"/>
  <c r="K11" i="3"/>
  <c r="M3" i="3" l="1"/>
  <c r="L8" i="3"/>
  <c r="L10" i="3"/>
  <c r="L6" i="3"/>
  <c r="L5" i="3"/>
  <c r="L4" i="3"/>
  <c r="L7" i="3"/>
  <c r="L9" i="3"/>
  <c r="L16" i="3"/>
  <c r="L15" i="3"/>
  <c r="L14" i="3"/>
  <c r="L11" i="3"/>
  <c r="L13" i="3"/>
  <c r="L12" i="3"/>
  <c r="N3" i="3" l="1"/>
  <c r="M7" i="3"/>
  <c r="M9" i="3"/>
  <c r="M6" i="3"/>
  <c r="M5" i="3"/>
  <c r="M4" i="3"/>
  <c r="M8" i="3"/>
  <c r="M10" i="3"/>
  <c r="M16" i="3"/>
  <c r="M15" i="3"/>
  <c r="M14" i="3"/>
  <c r="M11" i="3"/>
  <c r="M13" i="3"/>
  <c r="M12" i="3"/>
  <c r="O3" i="3" l="1"/>
  <c r="N8" i="3"/>
  <c r="N10" i="3"/>
  <c r="N6" i="3"/>
  <c r="N5" i="3"/>
  <c r="N4" i="3"/>
  <c r="N7" i="3"/>
  <c r="N9" i="3"/>
  <c r="N15" i="3"/>
  <c r="N14" i="3"/>
  <c r="N16" i="3"/>
  <c r="N13" i="3"/>
  <c r="N12" i="3"/>
  <c r="N11" i="3"/>
  <c r="P3" i="3" l="1"/>
  <c r="O7" i="3"/>
  <c r="O9" i="3"/>
  <c r="O10" i="3"/>
  <c r="O8" i="3"/>
  <c r="O6" i="3"/>
  <c r="O5" i="3"/>
  <c r="O4" i="3"/>
  <c r="O16" i="3"/>
  <c r="O15" i="3"/>
  <c r="O14" i="3"/>
  <c r="O13" i="3"/>
  <c r="O12" i="3"/>
  <c r="O11" i="3"/>
  <c r="Q3" i="3" l="1"/>
  <c r="B22" i="3" s="1"/>
  <c r="P8" i="3"/>
  <c r="P10" i="3"/>
  <c r="P6" i="3"/>
  <c r="P5" i="3"/>
  <c r="P4" i="3"/>
  <c r="P7" i="3"/>
  <c r="P9" i="3"/>
  <c r="P16" i="3"/>
  <c r="P15" i="3"/>
  <c r="P14" i="3"/>
  <c r="P13" i="3"/>
  <c r="P12" i="3"/>
  <c r="P11" i="3"/>
  <c r="Q7" i="3" l="1"/>
  <c r="Q9" i="3"/>
  <c r="Q6" i="3"/>
  <c r="Q5" i="3"/>
  <c r="Q4" i="3"/>
  <c r="Q8" i="3"/>
  <c r="Q10" i="3"/>
  <c r="Q16" i="3"/>
  <c r="Q15" i="3"/>
  <c r="Q14" i="3"/>
  <c r="Q13" i="3"/>
  <c r="Q12" i="3"/>
  <c r="Q11" i="3"/>
  <c r="B25" i="3" l="1"/>
  <c r="B26" i="3"/>
  <c r="B27" i="3"/>
  <c r="B28" i="3"/>
  <c r="B23" i="3"/>
  <c r="B29" i="3"/>
  <c r="B24" i="3"/>
  <c r="B35" i="3"/>
  <c r="B34" i="3"/>
  <c r="B33" i="3"/>
  <c r="B20" i="3"/>
  <c r="C22" i="3"/>
  <c r="B31" i="3"/>
  <c r="B30" i="3"/>
  <c r="B32" i="3"/>
  <c r="D22" i="3" l="1"/>
  <c r="C29" i="3"/>
  <c r="C23" i="3"/>
  <c r="C25" i="3"/>
  <c r="C26" i="3"/>
  <c r="C27" i="3"/>
  <c r="C28" i="3"/>
  <c r="C24" i="3"/>
  <c r="C35" i="3"/>
  <c r="C34" i="3"/>
  <c r="C33" i="3"/>
  <c r="C31" i="3"/>
  <c r="C30" i="3"/>
  <c r="C32" i="3"/>
  <c r="E22" i="3" l="1"/>
  <c r="D25" i="3"/>
  <c r="D26" i="3"/>
  <c r="D27" i="3"/>
  <c r="D28" i="3"/>
  <c r="D24" i="3"/>
  <c r="D29" i="3"/>
  <c r="D23" i="3"/>
  <c r="D35" i="3"/>
  <c r="D34" i="3"/>
  <c r="D33" i="3"/>
  <c r="D32" i="3"/>
  <c r="D31" i="3"/>
  <c r="D30" i="3"/>
  <c r="F22" i="3" l="1"/>
  <c r="E28" i="3"/>
  <c r="E29" i="3"/>
  <c r="E23" i="3"/>
  <c r="E25" i="3"/>
  <c r="E26" i="3"/>
  <c r="E27" i="3"/>
  <c r="E24" i="3"/>
  <c r="E35" i="3"/>
  <c r="E34" i="3"/>
  <c r="E33" i="3"/>
  <c r="E32" i="3"/>
  <c r="E31" i="3"/>
  <c r="E30" i="3"/>
  <c r="G22" i="3" l="1"/>
  <c r="F25" i="3"/>
  <c r="F26" i="3"/>
  <c r="F27" i="3"/>
  <c r="F24" i="3"/>
  <c r="F28" i="3"/>
  <c r="F29" i="3"/>
  <c r="F23" i="3"/>
  <c r="F35" i="3"/>
  <c r="F34" i="3"/>
  <c r="F33" i="3"/>
  <c r="F32" i="3"/>
  <c r="F30" i="3"/>
  <c r="F31" i="3"/>
  <c r="H22" i="3" l="1"/>
  <c r="G28" i="3"/>
  <c r="G29" i="3"/>
  <c r="G23" i="3"/>
  <c r="G25" i="3"/>
  <c r="G26" i="3"/>
  <c r="G27" i="3"/>
  <c r="G24" i="3"/>
  <c r="G35" i="3"/>
  <c r="G34" i="3"/>
  <c r="G33" i="3"/>
  <c r="G32" i="3"/>
  <c r="G30" i="3"/>
  <c r="G31" i="3"/>
  <c r="I22" i="3" l="1"/>
  <c r="H25" i="3"/>
  <c r="H26" i="3"/>
  <c r="H27" i="3"/>
  <c r="H24" i="3"/>
  <c r="H28" i="3"/>
  <c r="H29" i="3"/>
  <c r="H23" i="3"/>
  <c r="H35" i="3"/>
  <c r="H34" i="3"/>
  <c r="H33" i="3"/>
  <c r="H32" i="3"/>
  <c r="H31" i="3"/>
  <c r="H30" i="3"/>
  <c r="J22" i="3" l="1"/>
  <c r="I28" i="3"/>
  <c r="I29" i="3"/>
  <c r="I23" i="3"/>
  <c r="I25" i="3"/>
  <c r="I26" i="3"/>
  <c r="I27" i="3"/>
  <c r="I24" i="3"/>
  <c r="I35" i="3"/>
  <c r="I34" i="3"/>
  <c r="I33" i="3"/>
  <c r="I32" i="3"/>
  <c r="I31" i="3"/>
  <c r="I30" i="3"/>
  <c r="K22" i="3" l="1"/>
  <c r="J25" i="3"/>
  <c r="J26" i="3"/>
  <c r="J27" i="3"/>
  <c r="J24" i="3"/>
  <c r="J28" i="3"/>
  <c r="J29" i="3"/>
  <c r="J23" i="3"/>
  <c r="J35" i="3"/>
  <c r="J34" i="3"/>
  <c r="J33" i="3"/>
  <c r="J30" i="3"/>
  <c r="J32" i="3"/>
  <c r="J31" i="3"/>
  <c r="L22" i="3" l="1"/>
  <c r="K28" i="3"/>
  <c r="K29" i="3"/>
  <c r="K23" i="3"/>
  <c r="K25" i="3"/>
  <c r="K26" i="3"/>
  <c r="K27" i="3"/>
  <c r="K24" i="3"/>
  <c r="K35" i="3"/>
  <c r="K34" i="3"/>
  <c r="K33" i="3"/>
  <c r="K31" i="3"/>
  <c r="K30" i="3"/>
  <c r="K32" i="3"/>
  <c r="M22" i="3" l="1"/>
  <c r="L25" i="3"/>
  <c r="L26" i="3"/>
  <c r="L27" i="3"/>
  <c r="L24" i="3"/>
  <c r="L28" i="3"/>
  <c r="L29" i="3"/>
  <c r="L23" i="3"/>
  <c r="L35" i="3"/>
  <c r="L34" i="3"/>
  <c r="L33" i="3"/>
  <c r="L32" i="3"/>
  <c r="L31" i="3"/>
  <c r="L30" i="3"/>
  <c r="N22" i="3" l="1"/>
  <c r="M28" i="3"/>
  <c r="M29" i="3"/>
  <c r="M23" i="3"/>
  <c r="M25" i="3"/>
  <c r="M26" i="3"/>
  <c r="M27" i="3"/>
  <c r="M24" i="3"/>
  <c r="M35" i="3"/>
  <c r="M34" i="3"/>
  <c r="M33" i="3"/>
  <c r="M32" i="3"/>
  <c r="M30" i="3"/>
  <c r="M31" i="3"/>
  <c r="O22" i="3" l="1"/>
  <c r="N25" i="3"/>
  <c r="N26" i="3"/>
  <c r="N27" i="3"/>
  <c r="N24" i="3"/>
  <c r="N28" i="3"/>
  <c r="N29" i="3"/>
  <c r="N23" i="3"/>
  <c r="N35" i="3"/>
  <c r="N34" i="3"/>
  <c r="N33" i="3"/>
  <c r="N32" i="3"/>
  <c r="N31" i="3"/>
  <c r="N30" i="3"/>
  <c r="P22" i="3" l="1"/>
  <c r="O28" i="3"/>
  <c r="O29" i="3"/>
  <c r="O23" i="3"/>
  <c r="O25" i="3"/>
  <c r="O26" i="3"/>
  <c r="O27" i="3"/>
  <c r="O24" i="3"/>
  <c r="O35" i="3"/>
  <c r="O34" i="3"/>
  <c r="O33" i="3"/>
  <c r="O32" i="3"/>
  <c r="O30" i="3"/>
  <c r="O31" i="3"/>
  <c r="Q22" i="3" l="1"/>
  <c r="P25" i="3"/>
  <c r="P26" i="3"/>
  <c r="P27" i="3"/>
  <c r="P24" i="3"/>
  <c r="P28" i="3"/>
  <c r="P29" i="3"/>
  <c r="P23" i="3"/>
  <c r="P35" i="3"/>
  <c r="P34" i="3"/>
  <c r="P33" i="3"/>
  <c r="P32" i="3"/>
  <c r="P31" i="3"/>
  <c r="P30" i="3"/>
  <c r="Q28" i="3" l="1"/>
  <c r="Q29" i="3"/>
  <c r="Q23" i="3"/>
  <c r="Q25" i="3"/>
  <c r="Q26" i="3"/>
  <c r="Q27" i="3"/>
  <c r="Q24" i="3"/>
  <c r="Q35" i="3"/>
  <c r="Q34" i="3"/>
  <c r="Q33" i="3"/>
  <c r="Q32" i="3"/>
  <c r="Q31" i="3"/>
  <c r="Q30" i="3"/>
</calcChain>
</file>

<file path=xl/comments1.xml><?xml version="1.0" encoding="utf-8"?>
<comments xmlns="http://schemas.openxmlformats.org/spreadsheetml/2006/main">
  <authors>
    <author>FRANCE</author>
  </authors>
  <commentList>
    <comment ref="F8" authorId="0" shapeId="0">
      <text>
        <r>
          <rPr>
            <sz val="8"/>
            <color indexed="9"/>
            <rFont val="Tahoma"/>
            <family val="2"/>
          </rPr>
          <t>Sélection du niveau de sécurité</t>
        </r>
      </text>
    </comment>
    <comment ref="G8" authorId="0" shapeId="0">
      <text>
        <r>
          <rPr>
            <sz val="8"/>
            <color indexed="9"/>
            <rFont val="Tahoma"/>
            <family val="2"/>
          </rPr>
          <t>Heure début</t>
        </r>
      </text>
    </comment>
    <comment ref="H8" authorId="0" shapeId="0">
      <text>
        <r>
          <rPr>
            <sz val="8"/>
            <color indexed="9"/>
            <rFont val="Tahoma"/>
            <family val="2"/>
          </rPr>
          <t>Heure fin</t>
        </r>
      </text>
    </comment>
  </commentList>
</comments>
</file>

<file path=xl/sharedStrings.xml><?xml version="1.0" encoding="utf-8"?>
<sst xmlns="http://schemas.openxmlformats.org/spreadsheetml/2006/main" count="436" uniqueCount="119">
  <si>
    <t>Votre société</t>
  </si>
  <si>
    <t>Société</t>
  </si>
  <si>
    <t>Activité</t>
  </si>
  <si>
    <t>Liste personnel</t>
  </si>
  <si>
    <t>Poste</t>
  </si>
  <si>
    <t>Chef de Manœuvre</t>
  </si>
  <si>
    <t>Conducteur Sécu 1</t>
  </si>
  <si>
    <t>Opérateur Sécu 1</t>
  </si>
  <si>
    <t>Conducteur Sécu 2</t>
  </si>
  <si>
    <t>Opérateur Sécu 2</t>
  </si>
  <si>
    <t>Panneau de configuration</t>
  </si>
  <si>
    <t>Fin</t>
  </si>
  <si>
    <t>NOM / PRENOM</t>
  </si>
  <si>
    <t>POSTES</t>
  </si>
  <si>
    <t>HEURE D.</t>
  </si>
  <si>
    <t>HEURE F.</t>
  </si>
  <si>
    <t>EQUIPEMENT</t>
  </si>
  <si>
    <t>TACHES JOURNALIERES</t>
  </si>
  <si>
    <t>Evenements</t>
  </si>
  <si>
    <t>Equipement</t>
  </si>
  <si>
    <t>Editeur</t>
  </si>
  <si>
    <t>Heures début</t>
  </si>
  <si>
    <t>Heure fin</t>
  </si>
  <si>
    <t>Début</t>
  </si>
  <si>
    <t>Date :</t>
  </si>
  <si>
    <t>Niveau Sécurité Prévu</t>
  </si>
  <si>
    <t>VERIFICATION</t>
  </si>
  <si>
    <t>vide</t>
  </si>
  <si>
    <t>n°</t>
  </si>
  <si>
    <t>Conducteur Sécu 3</t>
  </si>
  <si>
    <t>Opérateur Sécu 3</t>
  </si>
  <si>
    <t>SPPA</t>
  </si>
  <si>
    <t>FRANCE</t>
  </si>
  <si>
    <t>franck.presse</t>
  </si>
  <si>
    <t>PRESSE, Franck</t>
  </si>
  <si>
    <t>Vérification</t>
  </si>
  <si>
    <t>? ?</t>
  </si>
  <si>
    <t>Sécu 1</t>
  </si>
  <si>
    <t>Hebdo</t>
  </si>
  <si>
    <t>Sécu 2</t>
  </si>
  <si>
    <t>Sécu 3</t>
  </si>
  <si>
    <t>Présentation</t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</si>
  <si>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1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4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</si>
  <si>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2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5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</si>
  <si>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3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6</t>
    </r>
  </si>
  <si>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7          </t>
    </r>
    <r>
      <rPr>
        <sz val="10"/>
        <color theme="0" tint="-0.499984740745262"/>
        <rFont val="Wingdings"/>
        <charset val="2"/>
      </rPr>
      <t>o</t>
    </r>
    <r>
      <rPr>
        <sz val="10"/>
        <color theme="0" tint="-0.499984740745262"/>
        <rFont val="Arial"/>
        <family val="2"/>
      </rPr>
      <t xml:space="preserve"> 8</t>
    </r>
  </si>
  <si>
    <t>Tâches journalières</t>
  </si>
  <si>
    <t>Radios TWR (3)</t>
  </si>
  <si>
    <t>Tél portable (1)</t>
  </si>
  <si>
    <t>consignes</t>
  </si>
  <si>
    <t>Lun</t>
  </si>
  <si>
    <t>Mar</t>
  </si>
  <si>
    <t>Mer</t>
  </si>
  <si>
    <t>Jeu</t>
  </si>
  <si>
    <t>Ven</t>
  </si>
  <si>
    <t>Sam</t>
  </si>
  <si>
    <t>Dim</t>
  </si>
  <si>
    <t>S.S.L.I.A</t>
  </si>
  <si>
    <t>Aéroport Béziers Cap-d'Agde</t>
  </si>
  <si>
    <t>Consignes</t>
  </si>
  <si>
    <t>Service de :</t>
  </si>
  <si>
    <t>Vérif engin</t>
  </si>
  <si>
    <t>Sport</t>
  </si>
  <si>
    <t>Manœuvre</t>
  </si>
  <si>
    <t>Vérif hebdo</t>
  </si>
  <si>
    <t>Sacs secours</t>
  </si>
  <si>
    <t>Chemin de ronde</t>
  </si>
  <si>
    <t>Clôture</t>
  </si>
  <si>
    <t>Contrôle E.P.I</t>
  </si>
  <si>
    <t>Vérif armurerie SPPA</t>
  </si>
  <si>
    <t>Total tâches jour</t>
  </si>
  <si>
    <t>BENAZET Jean-René</t>
  </si>
  <si>
    <t>ZARAGOZA Didier</t>
  </si>
  <si>
    <t>SANTOS Jean-François</t>
  </si>
  <si>
    <t>NAVARRO Christophe</t>
  </si>
  <si>
    <t>SCWHEITZER Jean-Michel</t>
  </si>
  <si>
    <t>AUDIE Anthony</t>
  </si>
  <si>
    <t>DISTEFANO Alexis</t>
  </si>
  <si>
    <t>PIERRAIN Didier</t>
  </si>
  <si>
    <t>PONS Thierry</t>
  </si>
  <si>
    <t>CUENCA Ludovic</t>
  </si>
  <si>
    <t>AFONSO Julien</t>
  </si>
  <si>
    <t>LEROY France</t>
  </si>
  <si>
    <t>X</t>
  </si>
  <si>
    <t>N 1 ---&gt;</t>
  </si>
  <si>
    <t>N 2 ---&gt;</t>
  </si>
  <si>
    <t>N 3 ---&gt;</t>
  </si>
  <si>
    <t>N 4 ---&gt;</t>
  </si>
  <si>
    <t>N 5 ---&gt;</t>
  </si>
  <si>
    <t>N 6 ---&gt;</t>
  </si>
  <si>
    <t>N 7 ---&gt;</t>
  </si>
  <si>
    <t>N 8 ---&gt;</t>
  </si>
  <si>
    <t>N 9 ---&gt;</t>
  </si>
  <si>
    <t>N 10 ---&gt;</t>
  </si>
  <si>
    <t>Niveau sécurité</t>
  </si>
  <si>
    <t>Programme tâches</t>
  </si>
  <si>
    <t>Seul le texte en noir peut être modifié</t>
  </si>
  <si>
    <t>F F F</t>
  </si>
  <si>
    <t>Compléter le tableau avec un ( X ) majuscule</t>
  </si>
  <si>
    <t>A</t>
  </si>
  <si>
    <t>Essai sirène</t>
  </si>
  <si>
    <t>Portatifs (7)</t>
  </si>
  <si>
    <t>12:16:03</t>
  </si>
  <si>
    <t>Prise de service pour les personnes cité si dessus.</t>
  </si>
  <si>
    <t>12:32:52</t>
  </si>
  <si>
    <t>12:33:50</t>
  </si>
  <si>
    <t>Vérification des véhicules, métriels sslia et sppa. RAS</t>
  </si>
  <si>
    <t>12:37:34</t>
  </si>
  <si>
    <t>12:41:08</t>
  </si>
  <si>
    <t>Inspection de l'aire de maoeuvre, Balisage, SPPA.effectué avec sécu 2. Bilan : RAS. / Activation Niveau 5</t>
  </si>
  <si>
    <t>12:45:01</t>
  </si>
  <si>
    <t>12:46:52</t>
  </si>
  <si>
    <t>Nous sommes aujourd'hui 2 personnels</t>
  </si>
  <si>
    <t>12:46:59</t>
  </si>
  <si>
    <t>12:47:22</t>
  </si>
  <si>
    <t>Azertyuiovkjchbgvfxvbfhvjfnklf,vmlvmvlv  vkhjbfhiveubvolkncmpkl,npovfj,v    ojunvofiubvfjovunvojnvondfv    dfjvbivubfvieubvobovien  oiuvnfivubivfbvjnlov</t>
  </si>
  <si>
    <t>12:47:57</t>
  </si>
  <si>
    <t>12:48:12</t>
  </si>
  <si>
    <t>tfguybgvionpfe,cvpefo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</si>
</sst>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\ dd\ mmmm\ yyyy"/>
    <numFmt numFmtId="165" formatCode="[$-F400]h:mm:ss\ AM/PM"/>
    <numFmt numFmtId="166" formatCode="ddd\ dd\ "/>
    <numFmt numFmtId="167" formatCode="mmmm\ yy\ "/>
    <numFmt numFmtId="168" formatCode="mmmm\ yy"/>
  </numFmts>
  <fonts count="4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8"/>
      <color theme="1" tint="0.34998626667073579"/>
      <name val="Arial"/>
      <family val="2"/>
    </font>
    <font>
      <i/>
      <sz val="20"/>
      <color theme="0" tint="-4.9989318521683403E-2"/>
      <name val="Bookman Old Style"/>
      <family val="1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34998626667073579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20"/>
      <color theme="0"/>
      <name val="Arial"/>
      <family val="2"/>
    </font>
    <font>
      <sz val="10"/>
      <color theme="1"/>
      <name val="Wingdings"/>
      <charset val="2"/>
    </font>
    <font>
      <sz val="10"/>
      <color theme="1"/>
      <name val="Wingdings 2"/>
      <family val="1"/>
      <charset val="2"/>
    </font>
    <font>
      <sz val="8"/>
      <color rgb="FF000000"/>
      <name val="Tahoma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8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10"/>
      <color theme="0" tint="-0.499984740745262"/>
      <name val="Wingdings"/>
      <charset val="2"/>
    </font>
    <font>
      <sz val="10"/>
      <name val="Arial"/>
      <family val="2"/>
    </font>
    <font>
      <sz val="12"/>
      <color theme="1"/>
      <name val="Mongolian Baiti"/>
      <family val="4"/>
    </font>
    <font>
      <b/>
      <sz val="10"/>
      <color theme="1" tint="0.499984740745262"/>
      <name val="Arial"/>
      <family val="2"/>
    </font>
    <font>
      <sz val="8"/>
      <color theme="1" tint="0.499984740745262"/>
      <name val="Arial"/>
      <family val="2"/>
    </font>
    <font>
      <sz val="11"/>
      <color theme="1" tint="0.34998626667073579"/>
      <name val="Wingdings 3"/>
      <family val="1"/>
      <charset val="2"/>
    </font>
    <font>
      <sz val="8"/>
      <color theme="0" tint="-0.14999847407452621"/>
      <name val="Arial"/>
      <family val="2"/>
    </font>
    <font>
      <b/>
      <sz val="11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b/>
      <i/>
      <sz val="11"/>
      <color rgb="FFC00000"/>
      <name val="Georgia"/>
      <family val="1"/>
    </font>
    <font>
      <sz val="8"/>
      <color indexed="9"/>
      <name val="Tahoma"/>
      <family val="2"/>
    </font>
    <font>
      <b/>
      <i/>
      <sz val="10"/>
      <color theme="0" tint="-4.9989318521683403E-2"/>
      <name val="Arial"/>
      <family val="2"/>
    </font>
    <font>
      <b/>
      <sz val="24"/>
      <color theme="0"/>
      <name val="Calibri"/>
      <family val="2"/>
      <scheme val="minor"/>
    </font>
    <font>
      <sz val="10"/>
      <color theme="1" tint="0.34998626667073579"/>
      <name val="Arial"/>
      <family val="2"/>
    </font>
    <font>
      <b/>
      <sz val="11"/>
      <color theme="1" tint="0.34998626667073579"/>
      <name val="Arial"/>
      <family val="2"/>
    </font>
    <font>
      <b/>
      <sz val="10"/>
      <color theme="1" tint="0.34998626667073579"/>
      <name val="Arial"/>
      <family val="2"/>
    </font>
    <font>
      <b/>
      <sz val="10"/>
      <color rgb="FFFF0000"/>
      <name val="Wingdings"/>
      <charset val="2"/>
    </font>
    <font>
      <b/>
      <sz val="10"/>
      <color rgb="FFFF0000"/>
      <name val="Arial"/>
      <family val="2"/>
    </font>
    <font>
      <b/>
      <sz val="10"/>
      <color theme="1"/>
      <name val="Wingdings 3"/>
      <family val="1"/>
      <charset val="2"/>
    </font>
    <font>
      <sz val="16"/>
      <color theme="0"/>
      <name val="Arial"/>
      <family val="2"/>
    </font>
    <font>
      <sz val="10"/>
      <color theme="5" tint="0.59999389629810485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gray125">
        <bgColor theme="3" tint="0.5999633777886288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fgColor rgb="FF0070C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270">
        <stop position="0">
          <color theme="1" tint="0.49803155613879818"/>
        </stop>
        <stop position="1">
          <color theme="1" tint="0.34900967436750391"/>
        </stop>
      </gradientFill>
    </fill>
    <fill>
      <gradientFill degree="270">
        <stop position="0">
          <color theme="0" tint="-0.49803155613879818"/>
        </stop>
        <stop position="1">
          <color theme="1" tint="0.49803155613879818"/>
        </stop>
      </gradientFill>
    </fill>
    <fill>
      <gradientFill degree="270">
        <stop position="0">
          <color theme="1" tint="0.34900967436750391"/>
        </stop>
        <stop position="1">
          <color theme="1" tint="0.25098422193060094"/>
        </stop>
      </gradientFill>
    </fill>
    <fill>
      <gradientFill degree="270">
        <stop position="0">
          <color theme="6" tint="0.40000610370189521"/>
        </stop>
        <stop position="1">
          <color rgb="FF92D050"/>
        </stop>
      </gradientFill>
    </fill>
    <fill>
      <gradientFill degree="90">
        <stop position="0">
          <color theme="0" tint="-0.49803155613879818"/>
        </stop>
        <stop position="1">
          <color theme="0" tint="-0.1490218817712943"/>
        </stop>
      </gradientFill>
    </fill>
    <fill>
      <gradientFill degree="270">
        <stop position="0">
          <color theme="0" tint="-0.1490218817712943"/>
        </stop>
        <stop position="1">
          <color theme="0" tint="-0.49803155613879818"/>
        </stop>
      </gradientFill>
    </fill>
    <fill>
      <gradientFill degree="270">
        <stop position="0">
          <color theme="5" tint="0.80001220740379042"/>
        </stop>
        <stop position="1">
          <color theme="5" tint="0.40000610370189521"/>
        </stop>
      </gradientFill>
    </fill>
  </fills>
  <borders count="124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theme="1"/>
      </right>
      <top style="medium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theme="1" tint="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ck">
        <color indexed="64"/>
      </left>
      <right/>
      <top/>
      <bottom style="dotted">
        <color auto="1"/>
      </bottom>
      <diagonal/>
    </border>
    <border>
      <left/>
      <right style="thick">
        <color indexed="64"/>
      </right>
      <top/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dotted">
        <color auto="1"/>
      </bottom>
      <diagonal/>
    </border>
    <border>
      <left/>
      <right style="thick">
        <color indexed="64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thick">
        <color indexed="64"/>
      </bottom>
      <diagonal/>
    </border>
    <border>
      <left/>
      <right/>
      <top style="dotted">
        <color auto="1"/>
      </top>
      <bottom style="thick">
        <color indexed="64"/>
      </bottom>
      <diagonal/>
    </border>
    <border>
      <left/>
      <right style="thick">
        <color indexed="64"/>
      </right>
      <top style="dotted">
        <color auto="1"/>
      </top>
      <bottom style="thick">
        <color indexed="64"/>
      </bottom>
      <diagonal/>
    </border>
    <border>
      <left style="thin">
        <color theme="1" tint="0.499984740745262"/>
      </left>
      <right style="thick">
        <color auto="1"/>
      </right>
      <top/>
      <bottom style="thin">
        <color theme="0" tint="-0.499984740745262"/>
      </bottom>
      <diagonal/>
    </border>
    <border>
      <left/>
      <right style="thick">
        <color auto="1"/>
      </right>
      <top style="medium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dotted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/>
      <diagonal/>
    </border>
    <border>
      <left style="double">
        <color theme="9" tint="-0.24994659260841701"/>
      </left>
      <right/>
      <top style="double">
        <color theme="9" tint="-0.24994659260841701"/>
      </top>
      <bottom/>
      <diagonal/>
    </border>
    <border>
      <left/>
      <right/>
      <top style="double">
        <color theme="9" tint="-0.24994659260841701"/>
      </top>
      <bottom/>
      <diagonal/>
    </border>
    <border>
      <left/>
      <right style="double">
        <color theme="9" tint="-0.24994659260841701"/>
      </right>
      <top style="double">
        <color theme="9" tint="-0.24994659260841701"/>
      </top>
      <bottom/>
      <diagonal/>
    </border>
    <border>
      <left style="double">
        <color theme="9" tint="-0.24994659260841701"/>
      </left>
      <right/>
      <top/>
      <bottom/>
      <diagonal/>
    </border>
    <border>
      <left/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/>
      <top/>
      <bottom style="medium">
        <color auto="1"/>
      </bottom>
      <diagonal/>
    </border>
    <border>
      <left/>
      <right style="double">
        <color theme="9" tint="-0.24994659260841701"/>
      </right>
      <top/>
      <bottom style="medium">
        <color auto="1"/>
      </bottom>
      <diagonal/>
    </border>
    <border>
      <left style="double">
        <color theme="9" tint="-0.24994659260841701"/>
      </left>
      <right style="thin">
        <color theme="0" tint="-0.24994659260841701"/>
      </right>
      <top style="medium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9" tint="-0.24994659260841701"/>
      </right>
      <top style="medium">
        <color auto="1"/>
      </top>
      <bottom style="thin">
        <color theme="0" tint="-0.24994659260841701"/>
      </bottom>
      <diagonal/>
    </border>
    <border>
      <left style="double">
        <color theme="9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double">
        <color theme="9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theme="9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double">
        <color theme="9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double">
        <color theme="9" tint="-0.24994659260841701"/>
      </right>
      <top style="medium">
        <color auto="1"/>
      </top>
      <bottom/>
      <diagonal/>
    </border>
    <border>
      <left/>
      <right/>
      <top/>
      <bottom style="double">
        <color theme="9" tint="-0.24994659260841701"/>
      </bottom>
      <diagonal/>
    </border>
    <border>
      <left style="double">
        <color theme="9" tint="-0.24994659260841701"/>
      </left>
      <right/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/>
      <bottom style="double">
        <color theme="9" tint="-0.24994659260841701"/>
      </bottom>
      <diagonal/>
    </border>
    <border>
      <left/>
      <right/>
      <top style="dotted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 style="thick">
        <color auto="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/>
      <right style="thick">
        <color auto="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/>
      <right style="double">
        <color rgb="FF00B050"/>
      </right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dashed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n">
        <color theme="0" tint="-0.499984740745262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medium">
        <color auto="1"/>
      </bottom>
      <diagonal/>
    </border>
    <border>
      <left/>
      <right/>
      <top style="thin">
        <color theme="0" tint="-0.499984740745262"/>
      </top>
      <bottom style="medium">
        <color auto="1"/>
      </bottom>
      <diagonal/>
    </border>
    <border>
      <left/>
      <right style="thin">
        <color auto="1"/>
      </right>
      <top style="thin">
        <color theme="0" tint="-0.499984740745262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248">
    <xf numFmtId="0" fontId="0" fillId="0" borderId="0" xfId="0"/>
    <xf numFmtId="0" fontId="0" fillId="3" borderId="22" xfId="0" applyFill="1" applyBorder="1"/>
    <xf numFmtId="0" fontId="0" fillId="0" borderId="0" xfId="0" applyAlignment="1">
      <alignment horizontal="center"/>
    </xf>
    <xf numFmtId="0" fontId="0" fillId="0" borderId="26" xfId="0" applyBorder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2" xfId="0" applyBorder="1"/>
    <xf numFmtId="0" fontId="0" fillId="0" borderId="0" xfId="0" applyAlignment="1">
      <alignment vertical="center"/>
    </xf>
    <xf numFmtId="0" fontId="0" fillId="5" borderId="0" xfId="0" applyFill="1"/>
    <xf numFmtId="0" fontId="7" fillId="0" borderId="0" xfId="0" applyFont="1"/>
    <xf numFmtId="0" fontId="0" fillId="0" borderId="0" xfId="1" applyFont="1" applyFill="1" applyProtection="1">
      <protection locked="0"/>
    </xf>
    <xf numFmtId="0" fontId="0" fillId="0" borderId="0" xfId="1" applyFont="1" applyProtection="1">
      <protection locked="0"/>
    </xf>
    <xf numFmtId="22" fontId="0" fillId="0" borderId="0" xfId="0" applyNumberFormat="1"/>
    <xf numFmtId="0" fontId="0" fillId="0" borderId="0" xfId="0" applyAlignment="1"/>
    <xf numFmtId="0" fontId="18" fillId="0" borderId="0" xfId="0" applyFont="1"/>
    <xf numFmtId="0" fontId="19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Protection="1"/>
    <xf numFmtId="0" fontId="0" fillId="0" borderId="0" xfId="0" applyNumberFormat="1" applyProtection="1"/>
    <xf numFmtId="0" fontId="0" fillId="0" borderId="8" xfId="0" applyBorder="1" applyProtection="1"/>
    <xf numFmtId="0" fontId="0" fillId="0" borderId="9" xfId="0" applyBorder="1" applyProtection="1"/>
    <xf numFmtId="164" fontId="4" fillId="0" borderId="0" xfId="1" applyNumberFormat="1" applyFont="1" applyFill="1" applyBorder="1" applyAlignment="1" applyProtection="1">
      <alignment vertical="center"/>
    </xf>
    <xf numFmtId="0" fontId="4" fillId="6" borderId="8" xfId="1" applyFont="1" applyFill="1" applyBorder="1" applyProtection="1"/>
    <xf numFmtId="0" fontId="4" fillId="6" borderId="0" xfId="1" applyFont="1" applyFill="1" applyBorder="1" applyProtection="1"/>
    <xf numFmtId="0" fontId="6" fillId="6" borderId="0" xfId="1" applyNumberFormat="1" applyFont="1" applyFill="1" applyProtection="1"/>
    <xf numFmtId="0" fontId="6" fillId="6" borderId="0" xfId="1" applyFont="1" applyFill="1" applyProtection="1"/>
    <xf numFmtId="0" fontId="4" fillId="6" borderId="0" xfId="1" applyFont="1" applyFill="1" applyProtection="1"/>
    <xf numFmtId="0" fontId="4" fillId="6" borderId="4" xfId="1" applyFont="1" applyFill="1" applyBorder="1" applyProtection="1"/>
    <xf numFmtId="0" fontId="3" fillId="2" borderId="29" xfId="0" applyFont="1" applyFill="1" applyBorder="1" applyAlignment="1" applyProtection="1">
      <alignment horizontal="left" vertical="center"/>
    </xf>
    <xf numFmtId="0" fontId="0" fillId="2" borderId="30" xfId="0" applyFill="1" applyBorder="1" applyAlignment="1" applyProtection="1">
      <alignment horizontal="center" vertical="center"/>
    </xf>
    <xf numFmtId="0" fontId="1" fillId="7" borderId="3" xfId="1" applyFont="1" applyFill="1" applyBorder="1" applyAlignment="1" applyProtection="1">
      <alignment vertical="center"/>
    </xf>
    <xf numFmtId="0" fontId="1" fillId="7" borderId="0" xfId="1" applyFont="1" applyFill="1" applyBorder="1" applyAlignment="1" applyProtection="1">
      <alignment horizontal="center" vertical="center"/>
    </xf>
    <xf numFmtId="0" fontId="4" fillId="7" borderId="0" xfId="1" applyFont="1" applyFill="1" applyBorder="1" applyAlignment="1" applyProtection="1"/>
    <xf numFmtId="0" fontId="6" fillId="0" borderId="3" xfId="1" applyFont="1" applyBorder="1" applyAlignment="1" applyProtection="1"/>
    <xf numFmtId="0" fontId="16" fillId="0" borderId="0" xfId="1" applyFont="1" applyBorder="1" applyAlignment="1" applyProtection="1">
      <alignment horizontal="left" vertical="center" indent="2"/>
    </xf>
    <xf numFmtId="0" fontId="6" fillId="8" borderId="0" xfId="1" applyFont="1" applyFill="1" applyBorder="1" applyAlignment="1" applyProtection="1"/>
    <xf numFmtId="0" fontId="21" fillId="8" borderId="3" xfId="1" applyFont="1" applyFill="1" applyBorder="1" applyAlignment="1" applyProtection="1">
      <alignment vertical="center"/>
    </xf>
    <xf numFmtId="0" fontId="12" fillId="0" borderId="0" xfId="1" applyFont="1" applyBorder="1" applyAlignment="1" applyProtection="1">
      <alignment horizontal="left" vertical="center" indent="2"/>
    </xf>
    <xf numFmtId="0" fontId="21" fillId="8" borderId="0" xfId="1" applyFont="1" applyFill="1" applyBorder="1" applyAlignment="1" applyProtection="1">
      <alignment vertical="center"/>
    </xf>
    <xf numFmtId="0" fontId="4" fillId="7" borderId="16" xfId="1" applyFont="1" applyFill="1" applyBorder="1" applyAlignment="1" applyProtection="1"/>
    <xf numFmtId="0" fontId="1" fillId="7" borderId="21" xfId="1" applyFont="1" applyFill="1" applyBorder="1" applyAlignment="1" applyProtection="1">
      <alignment horizontal="center" vertical="center"/>
    </xf>
    <xf numFmtId="0" fontId="4" fillId="7" borderId="42" xfId="1" applyFont="1" applyFill="1" applyBorder="1" applyAlignment="1" applyProtection="1"/>
    <xf numFmtId="0" fontId="0" fillId="0" borderId="0" xfId="0" quotePrefix="1" applyProtection="1"/>
    <xf numFmtId="0" fontId="3" fillId="2" borderId="15" xfId="0" applyFont="1" applyFill="1" applyBorder="1" applyAlignment="1" applyProtection="1">
      <alignment horizontal="left" vertical="center"/>
    </xf>
    <xf numFmtId="0" fontId="0" fillId="2" borderId="31" xfId="0" applyFill="1" applyBorder="1" applyAlignment="1" applyProtection="1">
      <alignment horizontal="center" vertical="center"/>
    </xf>
    <xf numFmtId="0" fontId="14" fillId="0" borderId="55" xfId="1" applyFont="1" applyBorder="1" applyAlignment="1" applyProtection="1">
      <alignment horizontal="center" vertical="center"/>
    </xf>
    <xf numFmtId="0" fontId="13" fillId="0" borderId="54" xfId="0" applyFont="1" applyBorder="1" applyAlignment="1" applyProtection="1">
      <alignment horizontal="center" vertical="center"/>
    </xf>
    <xf numFmtId="0" fontId="13" fillId="0" borderId="43" xfId="0" applyFont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16" fillId="0" borderId="0" xfId="1" applyFont="1" applyBorder="1" applyAlignment="1" applyProtection="1"/>
    <xf numFmtId="0" fontId="6" fillId="0" borderId="12" xfId="1" applyFont="1" applyBorder="1" applyAlignment="1" applyProtection="1"/>
    <xf numFmtId="0" fontId="15" fillId="0" borderId="0" xfId="0" applyFont="1" applyProtection="1"/>
    <xf numFmtId="0" fontId="16" fillId="0" borderId="0" xfId="0" applyFont="1" applyProtection="1"/>
    <xf numFmtId="0" fontId="15" fillId="0" borderId="12" xfId="0" applyFont="1" applyBorder="1" applyProtection="1"/>
    <xf numFmtId="0" fontId="15" fillId="0" borderId="4" xfId="0" applyFont="1" applyBorder="1" applyProtection="1"/>
    <xf numFmtId="0" fontId="16" fillId="0" borderId="32" xfId="0" applyFont="1" applyBorder="1" applyProtection="1"/>
    <xf numFmtId="0" fontId="15" fillId="0" borderId="11" xfId="0" applyFont="1" applyBorder="1" applyProtection="1"/>
    <xf numFmtId="0" fontId="12" fillId="0" borderId="19" xfId="1" applyNumberFormat="1" applyFont="1" applyFill="1" applyBorder="1" applyAlignment="1" applyProtection="1">
      <alignment horizontal="center" vertical="center"/>
    </xf>
    <xf numFmtId="20" fontId="12" fillId="0" borderId="19" xfId="1" applyNumberFormat="1" applyFont="1" applyFill="1" applyBorder="1" applyAlignment="1" applyProtection="1">
      <alignment horizontal="center" vertical="center"/>
    </xf>
    <xf numFmtId="20" fontId="12" fillId="0" borderId="17" xfId="1" applyNumberFormat="1" applyFont="1" applyFill="1" applyBorder="1" applyAlignment="1" applyProtection="1">
      <alignment horizontal="center" vertical="center"/>
    </xf>
    <xf numFmtId="0" fontId="12" fillId="0" borderId="20" xfId="1" applyNumberFormat="1" applyFont="1" applyFill="1" applyBorder="1" applyAlignment="1" applyProtection="1">
      <alignment horizontal="center" vertical="center"/>
    </xf>
    <xf numFmtId="20" fontId="12" fillId="0" borderId="20" xfId="1" applyNumberFormat="1" applyFont="1" applyFill="1" applyBorder="1" applyAlignment="1" applyProtection="1">
      <alignment horizontal="center" vertical="center"/>
    </xf>
    <xf numFmtId="20" fontId="12" fillId="0" borderId="14" xfId="1" applyNumberFormat="1" applyFont="1" applyFill="1" applyBorder="1" applyAlignment="1" applyProtection="1">
      <alignment horizontal="center" vertical="center"/>
    </xf>
    <xf numFmtId="20" fontId="12" fillId="0" borderId="7" xfId="1" applyNumberFormat="1" applyFont="1" applyFill="1" applyBorder="1" applyAlignment="1" applyProtection="1">
      <alignment horizontal="center" vertical="center"/>
    </xf>
    <xf numFmtId="20" fontId="12" fillId="0" borderId="6" xfId="1" applyNumberFormat="1" applyFont="1" applyFill="1" applyBorder="1" applyAlignment="1" applyProtection="1">
      <alignment horizontal="center" vertical="center"/>
    </xf>
    <xf numFmtId="20" fontId="12" fillId="0" borderId="1" xfId="1" applyNumberFormat="1" applyFont="1" applyFill="1" applyBorder="1" applyAlignment="1" applyProtection="1">
      <alignment horizontal="center" vertical="center"/>
    </xf>
    <xf numFmtId="0" fontId="12" fillId="0" borderId="27" xfId="1" applyNumberFormat="1" applyFont="1" applyFill="1" applyBorder="1" applyAlignment="1" applyProtection="1">
      <alignment horizontal="center" vertical="center"/>
    </xf>
    <xf numFmtId="0" fontId="3" fillId="2" borderId="56" xfId="0" applyFont="1" applyFill="1" applyBorder="1" applyAlignment="1" applyProtection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59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29" fillId="0" borderId="22" xfId="0" applyFont="1" applyBorder="1" applyAlignment="1">
      <alignment horizontal="right"/>
    </xf>
    <xf numFmtId="0" fontId="29" fillId="0" borderId="22" xfId="0" applyFont="1" applyBorder="1" applyAlignment="1">
      <alignment horizontal="center" vertical="center"/>
    </xf>
    <xf numFmtId="20" fontId="11" fillId="0" borderId="41" xfId="1" applyNumberFormat="1" applyFont="1" applyFill="1" applyBorder="1" applyAlignment="1" applyProtection="1">
      <alignment horizontal="center" vertical="center"/>
    </xf>
    <xf numFmtId="20" fontId="11" fillId="0" borderId="0" xfId="1" applyNumberFormat="1" applyFont="1" applyFill="1" applyBorder="1" applyAlignment="1" applyProtection="1">
      <alignment horizontal="center" vertical="center"/>
    </xf>
    <xf numFmtId="0" fontId="0" fillId="2" borderId="57" xfId="0" quotePrefix="1" applyFill="1" applyBorder="1" applyAlignment="1" applyProtection="1">
      <alignment horizontal="center" vertical="center"/>
    </xf>
    <xf numFmtId="0" fontId="0" fillId="4" borderId="63" xfId="0" applyFill="1" applyBorder="1" applyAlignment="1">
      <alignment horizontal="left" vertical="center"/>
    </xf>
    <xf numFmtId="0" fontId="0" fillId="4" borderId="64" xfId="0" applyFill="1" applyBorder="1"/>
    <xf numFmtId="167" fontId="17" fillId="4" borderId="64" xfId="0" applyNumberFormat="1" applyFont="1" applyFill="1" applyBorder="1" applyAlignment="1">
      <alignment vertical="center"/>
    </xf>
    <xf numFmtId="0" fontId="0" fillId="4" borderId="65" xfId="0" applyFill="1" applyBorder="1"/>
    <xf numFmtId="0" fontId="0" fillId="0" borderId="70" xfId="0" applyBorder="1" applyAlignment="1">
      <alignment horizontal="left" vertical="center"/>
    </xf>
    <xf numFmtId="0" fontId="0" fillId="0" borderId="71" xfId="0" applyFill="1" applyBorder="1" applyAlignment="1">
      <alignment horizontal="center" vertical="center"/>
    </xf>
    <xf numFmtId="0" fontId="0" fillId="0" borderId="72" xfId="0" applyBorder="1" applyAlignment="1">
      <alignment horizontal="left" vertical="center"/>
    </xf>
    <xf numFmtId="0" fontId="0" fillId="0" borderId="73" xfId="0" applyFill="1" applyBorder="1" applyAlignment="1">
      <alignment horizontal="center" vertical="center"/>
    </xf>
    <xf numFmtId="0" fontId="0" fillId="0" borderId="74" xfId="0" applyBorder="1" applyAlignment="1">
      <alignment horizontal="left" vertical="center"/>
    </xf>
    <xf numFmtId="0" fontId="0" fillId="0" borderId="75" xfId="0" applyFill="1" applyBorder="1" applyAlignment="1">
      <alignment horizontal="center" vertical="center"/>
    </xf>
    <xf numFmtId="0" fontId="0" fillId="4" borderId="66" xfId="0" applyFill="1" applyBorder="1" applyAlignment="1">
      <alignment horizontal="left" vertical="center"/>
    </xf>
    <xf numFmtId="0" fontId="0" fillId="4" borderId="0" xfId="0" applyFill="1" applyBorder="1"/>
    <xf numFmtId="0" fontId="0" fillId="4" borderId="67" xfId="0" applyFill="1" applyBorder="1"/>
    <xf numFmtId="0" fontId="0" fillId="0" borderId="76" xfId="0" applyFill="1" applyBorder="1" applyAlignment="1">
      <alignment horizontal="center" vertical="center"/>
    </xf>
    <xf numFmtId="0" fontId="0" fillId="10" borderId="66" xfId="0" applyFill="1" applyBorder="1" applyAlignment="1">
      <alignment horizontal="left" vertical="center"/>
    </xf>
    <xf numFmtId="0" fontId="30" fillId="10" borderId="0" xfId="0" applyFont="1" applyFill="1" applyBorder="1" applyAlignment="1">
      <alignment horizontal="center" vertical="center"/>
    </xf>
    <xf numFmtId="0" fontId="0" fillId="10" borderId="0" xfId="0" applyFill="1" applyBorder="1"/>
    <xf numFmtId="0" fontId="0" fillId="10" borderId="67" xfId="0" applyFill="1" applyBorder="1"/>
    <xf numFmtId="0" fontId="3" fillId="10" borderId="68" xfId="0" applyFont="1" applyFill="1" applyBorder="1" applyAlignment="1">
      <alignment horizontal="center" vertical="center"/>
    </xf>
    <xf numFmtId="166" fontId="3" fillId="10" borderId="22" xfId="0" applyNumberFormat="1" applyFont="1" applyFill="1" applyBorder="1" applyAlignment="1">
      <alignment horizontal="center" vertical="center"/>
    </xf>
    <xf numFmtId="166" fontId="3" fillId="10" borderId="69" xfId="0" applyNumberFormat="1" applyFont="1" applyFill="1" applyBorder="1" applyAlignment="1">
      <alignment horizontal="center" vertical="center"/>
    </xf>
    <xf numFmtId="0" fontId="19" fillId="10" borderId="0" xfId="0" applyFont="1" applyFill="1" applyBorder="1"/>
    <xf numFmtId="0" fontId="19" fillId="10" borderId="67" xfId="0" applyFont="1" applyFill="1" applyBorder="1"/>
    <xf numFmtId="0" fontId="0" fillId="10" borderId="68" xfId="0" applyFill="1" applyBorder="1" applyAlignment="1">
      <alignment horizontal="left" vertical="center"/>
    </xf>
    <xf numFmtId="0" fontId="0" fillId="10" borderId="77" xfId="0" applyFill="1" applyBorder="1"/>
    <xf numFmtId="0" fontId="0" fillId="10" borderId="78" xfId="0" applyFill="1" applyBorder="1" applyAlignment="1">
      <alignment horizontal="left" vertical="center"/>
    </xf>
    <xf numFmtId="0" fontId="0" fillId="10" borderId="79" xfId="0" applyFill="1" applyBorder="1"/>
    <xf numFmtId="0" fontId="0" fillId="0" borderId="70" xfId="0" applyFont="1" applyBorder="1" applyAlignment="1">
      <alignment horizontal="left" vertical="center"/>
    </xf>
    <xf numFmtId="0" fontId="0" fillId="0" borderId="72" xfId="0" applyFont="1" applyBorder="1" applyAlignment="1">
      <alignment horizontal="left" vertical="center"/>
    </xf>
    <xf numFmtId="0" fontId="0" fillId="0" borderId="74" xfId="0" applyFont="1" applyBorder="1" applyAlignment="1">
      <alignment horizontal="left" vertical="center"/>
    </xf>
    <xf numFmtId="0" fontId="0" fillId="0" borderId="0" xfId="0" applyBorder="1"/>
    <xf numFmtId="20" fontId="11" fillId="0" borderId="82" xfId="1" applyNumberFormat="1" applyFont="1" applyFill="1" applyBorder="1" applyAlignment="1" applyProtection="1">
      <alignment horizontal="center" vertical="center"/>
    </xf>
    <xf numFmtId="20" fontId="11" fillId="0" borderId="81" xfId="1" applyNumberFormat="1" applyFont="1" applyFill="1" applyBorder="1" applyAlignment="1" applyProtection="1">
      <alignment horizontal="center" vertical="center"/>
    </xf>
    <xf numFmtId="0" fontId="1" fillId="2" borderId="18" xfId="1" applyFont="1" applyFill="1" applyBorder="1" applyAlignment="1" applyProtection="1">
      <alignment horizontal="center" vertical="center"/>
    </xf>
    <xf numFmtId="0" fontId="1" fillId="2" borderId="2" xfId="1" applyFont="1" applyFill="1" applyBorder="1" applyAlignment="1" applyProtection="1">
      <alignment horizontal="center" vertical="center"/>
    </xf>
    <xf numFmtId="0" fontId="26" fillId="0" borderId="3" xfId="1" applyFont="1" applyFill="1" applyBorder="1" applyAlignment="1" applyProtection="1">
      <alignment horizontal="center" vertical="center"/>
    </xf>
    <xf numFmtId="0" fontId="26" fillId="0" borderId="40" xfId="1" applyFont="1" applyFill="1" applyBorder="1" applyAlignment="1" applyProtection="1">
      <alignment horizontal="center" vertical="center"/>
    </xf>
    <xf numFmtId="0" fontId="31" fillId="9" borderId="44" xfId="1" applyFont="1" applyFill="1" applyBorder="1" applyAlignment="1" applyProtection="1">
      <alignment horizontal="center" vertical="center"/>
    </xf>
    <xf numFmtId="0" fontId="26" fillId="0" borderId="85" xfId="1" applyFont="1" applyFill="1" applyBorder="1" applyAlignment="1" applyProtection="1">
      <alignment horizontal="center" vertical="center"/>
    </xf>
    <xf numFmtId="20" fontId="11" fillId="0" borderId="86" xfId="1" applyNumberFormat="1" applyFont="1" applyFill="1" applyBorder="1" applyAlignment="1" applyProtection="1">
      <alignment horizontal="center" vertical="center"/>
    </xf>
    <xf numFmtId="20" fontId="11" fillId="0" borderId="87" xfId="1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61" xfId="0" applyFont="1" applyBorder="1" applyAlignment="1">
      <alignment vertical="center"/>
    </xf>
    <xf numFmtId="0" fontId="38" fillId="0" borderId="58" xfId="0" applyFont="1" applyBorder="1" applyAlignment="1">
      <alignment vertical="center"/>
    </xf>
    <xf numFmtId="0" fontId="38" fillId="0" borderId="8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textRotation="90"/>
    </xf>
    <xf numFmtId="0" fontId="41" fillId="0" borderId="0" xfId="0" applyFont="1" applyBorder="1" applyAlignment="1">
      <alignment horizontal="right"/>
    </xf>
    <xf numFmtId="0" fontId="42" fillId="0" borderId="0" xfId="0" applyFont="1" applyBorder="1" applyAlignment="1">
      <alignment vertical="center"/>
    </xf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0" fillId="0" borderId="93" xfId="0" applyBorder="1"/>
    <xf numFmtId="0" fontId="0" fillId="0" borderId="94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11" borderId="11" xfId="0" applyFill="1" applyBorder="1" applyProtection="1"/>
    <xf numFmtId="0" fontId="0" fillId="13" borderId="9" xfId="0" applyFill="1" applyBorder="1" applyProtection="1"/>
    <xf numFmtId="0" fontId="0" fillId="13" borderId="39" xfId="0" applyFill="1" applyBorder="1" applyProtection="1"/>
    <xf numFmtId="0" fontId="0" fillId="11" borderId="0" xfId="0" applyFill="1" applyBorder="1" applyProtection="1"/>
    <xf numFmtId="0" fontId="8" fillId="12" borderId="3" xfId="1" applyFont="1" applyFill="1" applyBorder="1" applyProtection="1"/>
    <xf numFmtId="0" fontId="8" fillId="12" borderId="0" xfId="1" applyFont="1" applyFill="1" applyBorder="1" applyProtection="1"/>
    <xf numFmtId="22" fontId="5" fillId="14" borderId="39" xfId="1" applyNumberFormat="1" applyFont="1" applyFill="1" applyBorder="1" applyAlignment="1" applyProtection="1">
      <alignment vertical="center"/>
    </xf>
    <xf numFmtId="0" fontId="5" fillId="14" borderId="9" xfId="1" applyFont="1" applyFill="1" applyBorder="1" applyAlignment="1" applyProtection="1">
      <alignment horizontal="center" vertical="center"/>
    </xf>
    <xf numFmtId="0" fontId="3" fillId="9" borderId="0" xfId="1" applyFont="1" applyFill="1" applyBorder="1" applyAlignment="1" applyProtection="1">
      <alignment horizontal="center" vertical="center"/>
    </xf>
    <xf numFmtId="0" fontId="3" fillId="9" borderId="96" xfId="1" applyFont="1" applyFill="1" applyBorder="1" applyAlignment="1" applyProtection="1">
      <alignment horizontal="center" vertical="center"/>
    </xf>
    <xf numFmtId="20" fontId="11" fillId="0" borderId="98" xfId="1" applyNumberFormat="1" applyFont="1" applyFill="1" applyBorder="1" applyAlignment="1" applyProtection="1">
      <alignment horizontal="center" vertical="center"/>
    </xf>
    <xf numFmtId="20" fontId="11" fillId="0" borderId="99" xfId="1" applyNumberFormat="1" applyFont="1" applyFill="1" applyBorder="1" applyAlignment="1" applyProtection="1">
      <alignment horizontal="center" vertical="center"/>
    </xf>
    <xf numFmtId="0" fontId="5" fillId="15" borderId="4" xfId="1" applyFont="1" applyFill="1" applyBorder="1" applyAlignment="1" applyProtection="1">
      <alignment horizontal="right" vertical="center"/>
    </xf>
    <xf numFmtId="0" fontId="5" fillId="15" borderId="32" xfId="1" applyFont="1" applyFill="1" applyBorder="1" applyAlignment="1" applyProtection="1">
      <alignment horizontal="right" vertical="center"/>
    </xf>
    <xf numFmtId="0" fontId="5" fillId="16" borderId="32" xfId="1" applyFont="1" applyFill="1" applyBorder="1" applyAlignment="1" applyProtection="1">
      <alignment horizontal="right" vertical="center"/>
    </xf>
    <xf numFmtId="20" fontId="5" fillId="16" borderId="32" xfId="1" applyNumberFormat="1" applyFont="1" applyFill="1" applyBorder="1" applyAlignment="1" applyProtection="1">
      <alignment horizontal="right" vertical="center"/>
    </xf>
    <xf numFmtId="0" fontId="0" fillId="0" borderId="3" xfId="0" applyBorder="1" applyProtection="1"/>
    <xf numFmtId="0" fontId="0" fillId="0" borderId="12" xfId="0" applyBorder="1" applyProtection="1"/>
    <xf numFmtId="0" fontId="0" fillId="17" borderId="83" xfId="0" applyFill="1" applyBorder="1" applyProtection="1"/>
    <xf numFmtId="0" fontId="27" fillId="17" borderId="83" xfId="0" applyFont="1" applyFill="1" applyBorder="1" applyAlignment="1" applyProtection="1">
      <alignment vertical="top"/>
    </xf>
    <xf numFmtId="0" fontId="5" fillId="14" borderId="101" xfId="1" applyFont="1" applyFill="1" applyBorder="1" applyAlignment="1" applyProtection="1">
      <alignment horizontal="center" vertical="center"/>
    </xf>
    <xf numFmtId="0" fontId="31" fillId="9" borderId="22" xfId="1" applyFont="1" applyFill="1" applyBorder="1" applyAlignment="1" applyProtection="1">
      <alignment vertical="center"/>
    </xf>
    <xf numFmtId="0" fontId="14" fillId="0" borderId="102" xfId="1" applyFont="1" applyBorder="1" applyAlignment="1" applyProtection="1">
      <alignment horizontal="left" vertical="center"/>
    </xf>
    <xf numFmtId="0" fontId="14" fillId="0" borderId="103" xfId="0" applyFont="1" applyBorder="1" applyAlignment="1" applyProtection="1">
      <alignment horizontal="left" vertical="center"/>
    </xf>
    <xf numFmtId="0" fontId="14" fillId="0" borderId="34" xfId="0" applyFont="1" applyBorder="1" applyAlignment="1" applyProtection="1">
      <alignment horizontal="left" vertical="center"/>
    </xf>
    <xf numFmtId="22" fontId="5" fillId="14" borderId="104" xfId="1" applyNumberFormat="1" applyFont="1" applyFill="1" applyBorder="1" applyAlignment="1" applyProtection="1">
      <alignment horizontal="center" vertical="center" wrapText="1"/>
    </xf>
    <xf numFmtId="0" fontId="5" fillId="14" borderId="18" xfId="1" applyFont="1" applyFill="1" applyBorder="1" applyAlignment="1" applyProtection="1">
      <alignment horizontal="center" vertical="center" wrapText="1"/>
    </xf>
    <xf numFmtId="0" fontId="31" fillId="9" borderId="105" xfId="1" applyNumberFormat="1" applyFont="1" applyFill="1" applyBorder="1" applyAlignment="1" applyProtection="1">
      <alignment horizontal="center" vertical="center"/>
    </xf>
    <xf numFmtId="0" fontId="31" fillId="9" borderId="106" xfId="1" applyFont="1" applyFill="1" applyBorder="1" applyAlignment="1" applyProtection="1">
      <alignment horizontal="center" vertical="center"/>
    </xf>
    <xf numFmtId="165" fontId="22" fillId="0" borderId="107" xfId="0" applyNumberFormat="1" applyFont="1" applyBorder="1" applyAlignment="1" applyProtection="1">
      <alignment horizontal="center" vertical="center"/>
    </xf>
    <xf numFmtId="165" fontId="22" fillId="0" borderId="108" xfId="1" applyNumberFormat="1" applyFont="1" applyBorder="1" applyAlignment="1" applyProtection="1">
      <alignment horizontal="center" vertical="center" wrapText="1"/>
    </xf>
    <xf numFmtId="165" fontId="0" fillId="0" borderId="109" xfId="0" applyNumberFormat="1" applyBorder="1" applyAlignment="1" applyProtection="1">
      <alignment horizontal="center" vertical="center"/>
    </xf>
    <xf numFmtId="165" fontId="0" fillId="0" borderId="111" xfId="0" applyNumberFormat="1" applyBorder="1" applyAlignment="1" applyProtection="1">
      <alignment horizontal="center" vertical="center"/>
    </xf>
    <xf numFmtId="165" fontId="0" fillId="0" borderId="110" xfId="0" applyNumberFormat="1" applyBorder="1" applyAlignment="1" applyProtection="1">
      <alignment horizontal="center" vertical="center"/>
    </xf>
    <xf numFmtId="165" fontId="0" fillId="0" borderId="112" xfId="0" applyNumberFormat="1" applyBorder="1" applyAlignment="1" applyProtection="1">
      <alignment horizontal="center" vertical="center"/>
    </xf>
    <xf numFmtId="165" fontId="0" fillId="0" borderId="113" xfId="0" applyNumberFormat="1" applyBorder="1" applyAlignment="1" applyProtection="1">
      <alignment horizontal="center" vertical="center"/>
    </xf>
    <xf numFmtId="22" fontId="5" fillId="14" borderId="114" xfId="1" applyNumberFormat="1" applyFont="1" applyFill="1" applyBorder="1" applyAlignment="1" applyProtection="1">
      <alignment horizontal="center" vertical="center"/>
    </xf>
    <xf numFmtId="0" fontId="0" fillId="14" borderId="101" xfId="0" applyFill="1" applyBorder="1" applyProtection="1"/>
    <xf numFmtId="0" fontId="31" fillId="9" borderId="115" xfId="1" applyNumberFormat="1" applyFont="1" applyFill="1" applyBorder="1" applyAlignment="1" applyProtection="1">
      <alignment vertical="center"/>
    </xf>
    <xf numFmtId="0" fontId="32" fillId="9" borderId="22" xfId="1" applyNumberFormat="1" applyFont="1" applyFill="1" applyBorder="1" applyAlignment="1" applyProtection="1">
      <alignment vertical="center"/>
    </xf>
    <xf numFmtId="0" fontId="33" fillId="9" borderId="116" xfId="0" applyFont="1" applyFill="1" applyBorder="1" applyProtection="1"/>
    <xf numFmtId="0" fontId="0" fillId="17" borderId="84" xfId="0" applyFill="1" applyBorder="1" applyProtection="1"/>
    <xf numFmtId="0" fontId="0" fillId="0" borderId="49" xfId="0" applyBorder="1" applyAlignment="1" applyProtection="1">
      <alignment horizontal="left" vertical="center"/>
    </xf>
    <xf numFmtId="0" fontId="0" fillId="0" borderId="45" xfId="0" applyBorder="1" applyAlignment="1" applyProtection="1">
      <alignment horizontal="left" vertical="center"/>
    </xf>
    <xf numFmtId="0" fontId="0" fillId="0" borderId="50" xfId="0" applyBorder="1" applyAlignment="1" applyProtection="1">
      <alignment horizontal="left" vertical="center"/>
    </xf>
    <xf numFmtId="0" fontId="0" fillId="0" borderId="51" xfId="0" applyBorder="1" applyAlignment="1" applyProtection="1">
      <alignment horizontal="left" vertical="center"/>
    </xf>
    <xf numFmtId="0" fontId="0" fillId="0" borderId="52" xfId="0" applyBorder="1" applyAlignment="1" applyProtection="1">
      <alignment horizontal="left" vertical="center"/>
    </xf>
    <xf numFmtId="0" fontId="0" fillId="0" borderId="53" xfId="0" applyBorder="1" applyAlignment="1" applyProtection="1">
      <alignment horizontal="left" vertical="center"/>
    </xf>
    <xf numFmtId="0" fontId="0" fillId="0" borderId="47" xfId="0" applyBorder="1" applyAlignment="1" applyProtection="1">
      <alignment horizontal="left" vertical="center"/>
    </xf>
    <xf numFmtId="0" fontId="0" fillId="0" borderId="46" xfId="0" applyBorder="1" applyAlignment="1" applyProtection="1">
      <alignment horizontal="left" vertical="center"/>
    </xf>
    <xf numFmtId="0" fontId="0" fillId="0" borderId="48" xfId="0" applyBorder="1" applyAlignment="1" applyProtection="1">
      <alignment horizontal="left" vertical="center"/>
    </xf>
    <xf numFmtId="0" fontId="12" fillId="0" borderId="13" xfId="1" applyFont="1" applyFill="1" applyBorder="1" applyAlignment="1" applyProtection="1">
      <alignment horizontal="left" vertical="center" indent="1"/>
    </xf>
    <xf numFmtId="0" fontId="12" fillId="0" borderId="38" xfId="1" applyFont="1" applyFill="1" applyBorder="1" applyAlignment="1" applyProtection="1">
      <alignment horizontal="left" vertical="center" indent="1"/>
    </xf>
    <xf numFmtId="22" fontId="22" fillId="0" borderId="117" xfId="1" applyNumberFormat="1" applyFont="1" applyFill="1" applyBorder="1" applyAlignment="1" applyProtection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118" xfId="0" applyBorder="1" applyAlignment="1">
      <alignment horizontal="left" vertical="center" wrapText="1"/>
    </xf>
    <xf numFmtId="0" fontId="37" fillId="13" borderId="8" xfId="0" applyFont="1" applyFill="1" applyBorder="1" applyAlignment="1" applyProtection="1">
      <alignment horizontal="center" vertical="center"/>
    </xf>
    <xf numFmtId="0" fontId="37" fillId="13" borderId="39" xfId="0" applyFont="1" applyFill="1" applyBorder="1" applyAlignment="1" applyProtection="1">
      <alignment horizontal="center" vertical="center"/>
    </xf>
    <xf numFmtId="0" fontId="36" fillId="11" borderId="3" xfId="0" applyFont="1" applyFill="1" applyBorder="1" applyAlignment="1" applyProtection="1">
      <alignment horizontal="right" vertical="top"/>
    </xf>
    <xf numFmtId="0" fontId="36" fillId="11" borderId="0" xfId="0" applyFont="1" applyFill="1" applyBorder="1" applyAlignment="1" applyProtection="1">
      <alignment horizontal="right" vertical="top"/>
    </xf>
    <xf numFmtId="0" fontId="28" fillId="9" borderId="97" xfId="0" applyFont="1" applyFill="1" applyBorder="1" applyAlignment="1">
      <alignment horizontal="center"/>
    </xf>
    <xf numFmtId="0" fontId="28" fillId="9" borderId="99" xfId="0" applyFont="1" applyFill="1" applyBorder="1" applyAlignment="1">
      <alignment horizontal="center"/>
    </xf>
    <xf numFmtId="0" fontId="1" fillId="7" borderId="8" xfId="1" applyFont="1" applyFill="1" applyBorder="1" applyAlignment="1" applyProtection="1">
      <alignment horizontal="center" vertical="center"/>
    </xf>
    <xf numFmtId="0" fontId="1" fillId="7" borderId="39" xfId="1" applyFont="1" applyFill="1" applyBorder="1" applyAlignment="1" applyProtection="1">
      <alignment horizontal="center" vertical="center"/>
    </xf>
    <xf numFmtId="0" fontId="1" fillId="7" borderId="9" xfId="1" applyFont="1" applyFill="1" applyBorder="1" applyAlignment="1" applyProtection="1">
      <alignment horizontal="center" vertical="center"/>
    </xf>
    <xf numFmtId="0" fontId="1" fillId="2" borderId="5" xfId="1" applyFont="1" applyFill="1" applyBorder="1" applyAlignment="1" applyProtection="1">
      <alignment horizontal="center" vertical="center"/>
    </xf>
    <xf numFmtId="0" fontId="1" fillId="2" borderId="35" xfId="1" applyFont="1" applyFill="1" applyBorder="1" applyAlignment="1" applyProtection="1">
      <alignment horizontal="center" vertical="center"/>
    </xf>
    <xf numFmtId="164" fontId="34" fillId="8" borderId="32" xfId="1" applyNumberFormat="1" applyFont="1" applyFill="1" applyBorder="1" applyAlignment="1" applyProtection="1">
      <alignment horizontal="center" vertical="center"/>
    </xf>
    <xf numFmtId="0" fontId="34" fillId="2" borderId="5" xfId="0" applyFont="1" applyFill="1" applyBorder="1" applyAlignment="1" applyProtection="1">
      <alignment horizontal="center" vertical="center"/>
    </xf>
    <xf numFmtId="0" fontId="34" fillId="2" borderId="100" xfId="0" applyFont="1" applyFill="1" applyBorder="1" applyAlignment="1" applyProtection="1">
      <alignment horizontal="center" vertical="center"/>
    </xf>
    <xf numFmtId="19" fontId="12" fillId="0" borderId="10" xfId="1" applyNumberFormat="1" applyFont="1" applyFill="1" applyBorder="1" applyAlignment="1" applyProtection="1">
      <alignment horizontal="left" vertical="center" indent="1"/>
    </xf>
    <xf numFmtId="0" fontId="12" fillId="0" borderId="37" xfId="1" applyFont="1" applyFill="1" applyBorder="1" applyAlignment="1" applyProtection="1">
      <alignment horizontal="left" vertical="center" indent="1"/>
    </xf>
    <xf numFmtId="0" fontId="12" fillId="0" borderId="28" xfId="1" applyFont="1" applyFill="1" applyBorder="1" applyAlignment="1" applyProtection="1">
      <alignment horizontal="left" vertical="center" indent="1"/>
    </xf>
    <xf numFmtId="0" fontId="12" fillId="0" borderId="36" xfId="1" applyFont="1" applyFill="1" applyBorder="1" applyAlignment="1" applyProtection="1">
      <alignment horizontal="left" vertical="center" indent="1"/>
    </xf>
    <xf numFmtId="0" fontId="12" fillId="0" borderId="10" xfId="1" applyFont="1" applyFill="1" applyBorder="1" applyAlignment="1" applyProtection="1">
      <alignment horizontal="left" vertical="center" indent="1"/>
    </xf>
    <xf numFmtId="0" fontId="39" fillId="0" borderId="24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7" fontId="17" fillId="4" borderId="64" xfId="0" applyNumberFormat="1" applyFont="1" applyFill="1" applyBorder="1" applyAlignment="1">
      <alignment horizontal="left" vertical="center"/>
    </xf>
    <xf numFmtId="168" fontId="44" fillId="4" borderId="0" xfId="0" applyNumberFormat="1" applyFont="1" applyFill="1" applyBorder="1" applyAlignment="1">
      <alignment horizontal="left" vertical="center"/>
    </xf>
    <xf numFmtId="167" fontId="44" fillId="4" borderId="64" xfId="0" applyNumberFormat="1" applyFont="1" applyFill="1" applyBorder="1" applyAlignment="1">
      <alignment horizontal="left" vertical="center"/>
    </xf>
    <xf numFmtId="20" fontId="0" fillId="0" borderId="119" xfId="0" applyNumberFormat="1" applyBorder="1" applyAlignment="1" applyProtection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120" xfId="0" applyBorder="1" applyAlignment="1">
      <alignment horizontal="left" vertical="center" wrapText="1"/>
    </xf>
    <xf numFmtId="0" fontId="0" fillId="0" borderId="119" xfId="0" applyNumberFormat="1" applyBorder="1" applyAlignment="1" applyProtection="1">
      <alignment horizontal="left" vertical="center" wrapText="1"/>
    </xf>
    <xf numFmtId="0" fontId="45" fillId="17" borderId="28" xfId="0" applyFont="1" applyFill="1" applyBorder="1" applyAlignment="1" applyProtection="1">
      <alignment horizontal="left" vertical="center"/>
    </xf>
    <xf numFmtId="0" fontId="26" fillId="0" borderId="119" xfId="0" applyNumberFormat="1" applyFont="1" applyBorder="1" applyAlignment="1" applyProtection="1">
      <alignment horizontal="left" vertical="center" wrapText="1"/>
    </xf>
    <xf numFmtId="0" fontId="26" fillId="0" borderId="119" xfId="0" applyFont="1" applyBorder="1" applyAlignment="1" applyProtection="1">
      <alignment horizontal="left" vertical="center" wrapText="1"/>
    </xf>
    <xf numFmtId="0" fontId="0" fillId="0" borderId="119" xfId="0" applyBorder="1" applyAlignment="1" applyProtection="1">
      <alignment horizontal="left" vertical="center" wrapText="1"/>
    </xf>
    <xf numFmtId="0" fontId="0" fillId="0" borderId="121" xfId="0" applyBorder="1" applyAlignment="1" applyProtection="1">
      <alignment horizontal="left" vertical="center" wrapText="1"/>
    </xf>
    <xf numFmtId="0" fontId="0" fillId="0" borderId="122" xfId="0" applyBorder="1" applyAlignment="1">
      <alignment horizontal="left" vertical="center" wrapText="1"/>
    </xf>
    <xf numFmtId="0" fontId="0" fillId="0" borderId="123" xfId="0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6">
    <dxf>
      <fill>
        <gradientFill>
          <stop position="0">
            <color theme="0" tint="-0.1490218817712943"/>
          </stop>
          <stop position="0.5">
            <color theme="0"/>
          </stop>
          <stop position="1">
            <color theme="0" tint="-0.1490218817712943"/>
          </stop>
        </gradientFill>
      </fill>
    </dxf>
    <dxf>
      <fill>
        <gradientFill>
          <stop position="0">
            <color theme="0" tint="-0.1490218817712943"/>
          </stop>
          <stop position="0.5">
            <color theme="0"/>
          </stop>
          <stop position="1">
            <color theme="0" tint="-0.1490218817712943"/>
          </stop>
        </gradientFill>
      </fill>
    </dxf>
    <dxf>
      <font>
        <color theme="0"/>
      </font>
    </dxf>
    <dxf>
      <font>
        <color theme="0" tint="-4.9989318521683403E-2"/>
      </font>
    </dxf>
    <dxf>
      <font>
        <color rgb="FFFFC000"/>
      </font>
      <fill>
        <gradientFill degree="90">
          <stop position="0">
            <color rgb="FFFFCC99"/>
          </stop>
          <stop position="0.5">
            <color rgb="FFFFC000"/>
          </stop>
          <stop position="1">
            <color rgb="FFFFCC99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CC99"/>
      <color rgb="FFFFCC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fmlaLink="$F$12" lockText="1" noThreeD="1"/>
</file>

<file path=xl/ctrlProps/ctrlProp2.xml><?xml version="1.0" encoding="utf-8"?>
<formControlPr xmlns="http://schemas.microsoft.com/office/spreadsheetml/2009/9/main" objectType="CheckBox" checked="Checked" fmlaLink="$H$12" lockText="1" noThreeD="1"/>
</file>

<file path=xl/ctrlProps/ctrlProp3.xml><?xml version="1.0" encoding="utf-8"?>
<formControlPr xmlns="http://schemas.microsoft.com/office/spreadsheetml/2009/9/main" objectType="CheckBox" checked="Checked" fmlaLink="$F$13" lockText="1" noThreeD="1"/>
</file>

<file path=xl/ctrlProps/ctrlProp4.xml><?xml version="1.0" encoding="utf-8"?>
<formControlPr xmlns="http://schemas.microsoft.com/office/spreadsheetml/2009/9/main" objectType="CheckBox" checked="Checked" fmlaLink="$F$16" lockText="1" noThreeD="1"/>
</file>

<file path=xl/ctrlProps/ctrlProp5.xml><?xml version="1.0" encoding="utf-8"?>
<formControlPr xmlns="http://schemas.microsoft.com/office/spreadsheetml/2009/9/main" objectType="CheckBox" checked="Checked" fmlaLink="$F$17" lockText="1" noThreeD="1"/>
</file>

<file path=xl/ctrlProps/ctrlProp6.xml><?xml version="1.0" encoding="utf-8"?>
<formControlPr xmlns="http://schemas.microsoft.com/office/spreadsheetml/2009/9/main" objectType="CheckBox" checked="Checked" fmlaLink="$H$15" lockText="1" noThreeD="1"/>
</file>

<file path=xl/ctrlProps/ctrlProp7.xml><?xml version="1.0" encoding="utf-8"?>
<formControlPr xmlns="http://schemas.microsoft.com/office/spreadsheetml/2009/9/main" objectType="CheckBox" fmlaLink="$H$17" lockText="1" noThreeD="1"/>
</file>

<file path=xl/ctrlProps/ctrlProp8.xml><?xml version="1.0" encoding="utf-8"?>
<formControlPr xmlns="http://schemas.microsoft.com/office/spreadsheetml/2009/9/main" objectType="CheckBox" fmlaLink="$H$16" lockText="1" noThreeD="1"/>
</file>

<file path=xl/ctrlProps/ctrlProp9.xml><?xml version="1.0" encoding="utf-8"?>
<formControlPr xmlns="http://schemas.microsoft.com/office/spreadsheetml/2009/9/main" objectType="CheckBox" fmlaLink="$F$18" lockText="1" noThreeD="1"/>
</file>

<file path=xl/ctrlProps/ctrlProp10.xml><?xml version="1.0" encoding="utf-8"?>
<formControlPr xmlns="http://schemas.microsoft.com/office/spreadsheetml/2009/9/main" objectType="CheckBox" fmlaLink="$H$18" lockText="1" noThreeD="1"/>
</file>

<file path=xl/ctrlProps/ctrlProp11.xml><?xml version="1.0" encoding="utf-8"?>
<formControlPr xmlns="http://schemas.microsoft.com/office/spreadsheetml/2009/9/main" objectType="CheckBox" checked="Checked" fmlaLink="$F$15" lockText="1" noThreeD="1"/>
</file>

<file path=xl/ctrlProps/ctrlProp12.xml><?xml version="1.0" encoding="utf-8"?>
<formControlPr xmlns="http://schemas.microsoft.com/office/spreadsheetml/2009/9/main" objectType="CheckBox" fmlaLink="$H$13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hyperlink" Target="#Configuration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990600</xdr:colOff>
      <xdr:row>0</xdr:row>
      <xdr:rowOff>28575</xdr:rowOff>
    </xdr:from>
    <xdr:ext cx="3752850" cy="419100"/>
    <xdr:sp macro="" textlink="">
      <xdr:nvSpPr>
        <xdr:cNvPr id="2" name="Rectangle 1"/>
        <xdr:cNvSpPr/>
      </xdr:nvSpPr>
      <xdr:spPr>
        <a:xfrm>
          <a:off x="4000500" y="28575"/>
          <a:ext cx="3752850" cy="4191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"MAIN COURANTE</a:t>
          </a:r>
          <a:r>
            <a:rPr lang="fr-FR" sz="1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..</a:t>
          </a:r>
          <a:r>
            <a:rPr lang="fr-FR" sz="2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"</a:t>
          </a:r>
        </a:p>
      </xdr:txBody>
    </xdr:sp>
    <xdr:clientData/>
  </xdr:oneCellAnchor>
  <xdr:twoCellAnchor editAs="oneCell">
    <xdr:from>
      <xdr:col>8</xdr:col>
      <xdr:colOff>714380</xdr:colOff>
      <xdr:row>0</xdr:row>
      <xdr:rowOff>57155</xdr:rowOff>
    </xdr:from>
    <xdr:to>
      <xdr:col>8</xdr:col>
      <xdr:colOff>1185111</xdr:colOff>
      <xdr:row>1</xdr:row>
      <xdr:rowOff>213561</xdr:rowOff>
    </xdr:to>
    <xdr:pic>
      <xdr:nvPicPr>
        <xdr:cNvPr id="3" name="Image 2" descr="1355593466_Address_Book_Alt_blu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29580" y="57155"/>
          <a:ext cx="470731" cy="470731"/>
        </a:xfrm>
        <a:prstGeom prst="rect">
          <a:avLst/>
        </a:prstGeom>
      </xdr:spPr>
    </xdr:pic>
    <xdr:clientData/>
  </xdr:twoCellAnchor>
  <xdr:oneCellAnchor>
    <xdr:from>
      <xdr:col>8</xdr:col>
      <xdr:colOff>9526</xdr:colOff>
      <xdr:row>2</xdr:row>
      <xdr:rowOff>9525</xdr:rowOff>
    </xdr:from>
    <xdr:ext cx="1762124" cy="396000"/>
    <xdr:sp macro="[0]!fin_service" textlink="">
      <xdr:nvSpPr>
        <xdr:cNvPr id="4" name="Rectangle 3"/>
        <xdr:cNvSpPr/>
      </xdr:nvSpPr>
      <xdr:spPr>
        <a:xfrm>
          <a:off x="7324726" y="571500"/>
          <a:ext cx="1762124" cy="396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erlin Sans FB Demi" pitchFamily="34" charset="0"/>
            </a:rPr>
            <a:t>Cloturer la journée</a:t>
          </a:r>
        </a:p>
      </xdr:txBody>
    </xdr:sp>
    <xdr:clientData/>
  </xdr:oneCellAnchor>
  <xdr:oneCellAnchor>
    <xdr:from>
      <xdr:col>2</xdr:col>
      <xdr:colOff>927608</xdr:colOff>
      <xdr:row>4</xdr:row>
      <xdr:rowOff>57150</xdr:rowOff>
    </xdr:from>
    <xdr:ext cx="1406091" cy="244362"/>
    <xdr:sp macro="" textlink="">
      <xdr:nvSpPr>
        <xdr:cNvPr id="5" name="Rectangle 4"/>
        <xdr:cNvSpPr/>
      </xdr:nvSpPr>
      <xdr:spPr>
        <a:xfrm>
          <a:off x="2756408" y="1038225"/>
          <a:ext cx="1406091" cy="24436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05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CONFIGURATION</a:t>
          </a:r>
          <a:r>
            <a:rPr lang="fr-FR" sz="105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 </a:t>
          </a:r>
          <a:r>
            <a:rPr lang="fr-FR" sz="105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&gt;&gt;</a:t>
          </a:r>
        </a:p>
      </xdr:txBody>
    </xdr:sp>
    <xdr:clientData/>
  </xdr:oneCellAnchor>
  <xdr:oneCellAnchor>
    <xdr:from>
      <xdr:col>5</xdr:col>
      <xdr:colOff>434291</xdr:colOff>
      <xdr:row>4</xdr:row>
      <xdr:rowOff>62452</xdr:rowOff>
    </xdr:from>
    <xdr:ext cx="1134028" cy="251607"/>
    <xdr:sp macro="" textlink="">
      <xdr:nvSpPr>
        <xdr:cNvPr id="7" name="Rectangle 6"/>
        <xdr:cNvSpPr/>
      </xdr:nvSpPr>
      <xdr:spPr>
        <a:xfrm>
          <a:off x="5806391" y="1043527"/>
          <a:ext cx="1134028" cy="25160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05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ACTUALISER &gt;&gt;</a:t>
          </a:r>
        </a:p>
      </xdr:txBody>
    </xdr:sp>
    <xdr:clientData/>
  </xdr:oneCellAnchor>
  <xdr:oneCellAnchor>
    <xdr:from>
      <xdr:col>4</xdr:col>
      <xdr:colOff>375404</xdr:colOff>
      <xdr:row>4</xdr:row>
      <xdr:rowOff>66675</xdr:rowOff>
    </xdr:from>
    <xdr:ext cx="836447" cy="251607"/>
    <xdr:sp macro="" textlink="">
      <xdr:nvSpPr>
        <xdr:cNvPr id="8" name="Rectangle 7"/>
        <xdr:cNvSpPr/>
      </xdr:nvSpPr>
      <xdr:spPr>
        <a:xfrm>
          <a:off x="4566404" y="1047750"/>
          <a:ext cx="836447" cy="25160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05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TÂCHES</a:t>
          </a:r>
          <a:r>
            <a:rPr lang="fr-FR" sz="105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 </a:t>
          </a:r>
          <a:r>
            <a:rPr lang="fr-FR" sz="105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Berlin Sans FB Demi" pitchFamily="34" charset="0"/>
            </a:rPr>
            <a:t>&gt;&gt;</a:t>
          </a:r>
        </a:p>
      </xdr:txBody>
    </xdr:sp>
    <xdr:clientData/>
  </xdr:oneCellAnchor>
  <xdr:twoCellAnchor editAs="oneCell">
    <xdr:from>
      <xdr:col>4</xdr:col>
      <xdr:colOff>1163227</xdr:colOff>
      <xdr:row>4</xdr:row>
      <xdr:rowOff>85730</xdr:rowOff>
    </xdr:from>
    <xdr:to>
      <xdr:col>5</xdr:col>
      <xdr:colOff>169496</xdr:colOff>
      <xdr:row>5</xdr:row>
      <xdr:rowOff>82599</xdr:rowOff>
    </xdr:to>
    <xdr:pic macro="[0]!Taches_open">
      <xdr:nvPicPr>
        <xdr:cNvPr id="9" name="Image 8" descr="aid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54227" y="1066805"/>
          <a:ext cx="187369" cy="187369"/>
        </a:xfrm>
        <a:prstGeom prst="rect">
          <a:avLst/>
        </a:prstGeom>
      </xdr:spPr>
    </xdr:pic>
    <xdr:clientData/>
  </xdr:twoCellAnchor>
  <xdr:twoCellAnchor editAs="oneCell">
    <xdr:from>
      <xdr:col>7</xdr:col>
      <xdr:colOff>182152</xdr:colOff>
      <xdr:row>4</xdr:row>
      <xdr:rowOff>85729</xdr:rowOff>
    </xdr:from>
    <xdr:to>
      <xdr:col>7</xdr:col>
      <xdr:colOff>408934</xdr:colOff>
      <xdr:row>5</xdr:row>
      <xdr:rowOff>122011</xdr:rowOff>
    </xdr:to>
    <xdr:pic>
      <xdr:nvPicPr>
        <xdr:cNvPr id="10" name="Image 9" descr="actualiser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49652" y="1066804"/>
          <a:ext cx="226782" cy="226782"/>
        </a:xfrm>
        <a:prstGeom prst="rect">
          <a:avLst/>
        </a:prstGeom>
      </xdr:spPr>
    </xdr:pic>
    <xdr:clientData/>
  </xdr:twoCellAnchor>
  <xdr:twoCellAnchor>
    <xdr:from>
      <xdr:col>2</xdr:col>
      <xdr:colOff>628649</xdr:colOff>
      <xdr:row>19</xdr:row>
      <xdr:rowOff>47624</xdr:rowOff>
    </xdr:from>
    <xdr:to>
      <xdr:col>5</xdr:col>
      <xdr:colOff>571500</xdr:colOff>
      <xdr:row>19</xdr:row>
      <xdr:rowOff>353624</xdr:rowOff>
    </xdr:to>
    <xdr:sp macro="[0]!Feuil1.lance_UF_Ecrire" textlink="">
      <xdr:nvSpPr>
        <xdr:cNvPr id="12" name="Rectangle 11"/>
        <xdr:cNvSpPr/>
      </xdr:nvSpPr>
      <xdr:spPr>
        <a:xfrm>
          <a:off x="2457449" y="3886199"/>
          <a:ext cx="3486151" cy="306000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latin typeface="Baskerville Old Face" pitchFamily="18" charset="0"/>
            </a:rPr>
            <a:t>écrire</a:t>
          </a:r>
          <a:r>
            <a:rPr lang="fr-FR" sz="1600" b="1" baseline="0">
              <a:latin typeface="Baskerville Old Face" pitchFamily="18" charset="0"/>
            </a:rPr>
            <a:t> votre texte</a:t>
          </a:r>
          <a:endParaRPr lang="fr-FR" sz="1600" b="1">
            <a:latin typeface="Baskerville Old Face" pitchFamily="18" charset="0"/>
          </a:endParaRPr>
        </a:p>
      </xdr:txBody>
    </xdr:sp>
    <xdr:clientData/>
  </xdr:twoCellAnchor>
  <xdr:twoCellAnchor>
    <xdr:from>
      <xdr:col>0</xdr:col>
      <xdr:colOff>247647</xdr:colOff>
      <xdr:row>4</xdr:row>
      <xdr:rowOff>47624</xdr:rowOff>
    </xdr:from>
    <xdr:to>
      <xdr:col>2</xdr:col>
      <xdr:colOff>578847</xdr:colOff>
      <xdr:row>5</xdr:row>
      <xdr:rowOff>145124</xdr:rowOff>
    </xdr:to>
    <xdr:sp macro="[0]!Open_Kplan" textlink="">
      <xdr:nvSpPr>
        <xdr:cNvPr id="17" name="Rectangle 16"/>
        <xdr:cNvSpPr/>
      </xdr:nvSpPr>
      <xdr:spPr>
        <a:xfrm>
          <a:off x="247647" y="1028699"/>
          <a:ext cx="2160000" cy="288000"/>
        </a:xfrm>
        <a:prstGeom prst="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50000">
              <a:schemeClr val="tx2">
                <a:lumMod val="40000"/>
                <a:lumOff val="60000"/>
              </a:schemeClr>
            </a:gs>
            <a:gs pos="100000">
              <a:schemeClr val="tx2">
                <a:lumMod val="40000"/>
                <a:lumOff val="60000"/>
              </a:schemeClr>
            </a:gs>
          </a:gsLst>
          <a:lin ang="5400000" scaled="0"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accent2">
                  <a:lumMod val="75000"/>
                </a:schemeClr>
              </a:solidFill>
              <a:latin typeface="Baskerville Old Face" pitchFamily="18" charset="0"/>
            </a:rPr>
            <a:t>Recherche documents</a:t>
          </a:r>
        </a:p>
      </xdr:txBody>
    </xdr:sp>
    <xdr:clientData/>
  </xdr:twoCellAnchor>
  <xdr:twoCellAnchor editAs="oneCell">
    <xdr:from>
      <xdr:col>3</xdr:col>
      <xdr:colOff>1123953</xdr:colOff>
      <xdr:row>4</xdr:row>
      <xdr:rowOff>85728</xdr:rowOff>
    </xdr:from>
    <xdr:to>
      <xdr:col>4</xdr:col>
      <xdr:colOff>134046</xdr:colOff>
      <xdr:row>5</xdr:row>
      <xdr:rowOff>86421</xdr:rowOff>
    </xdr:to>
    <xdr:pic macro="[0]!Config_open">
      <xdr:nvPicPr>
        <xdr:cNvPr id="19" name="Image 18" descr="configuration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133853" y="1066803"/>
          <a:ext cx="191193" cy="19119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180975</xdr:rowOff>
        </xdr:from>
        <xdr:to>
          <xdr:col>6</xdr:col>
          <xdr:colOff>333375</xdr:colOff>
          <xdr:row>12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Radios TWR (3)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10</xdr:row>
          <xdr:rowOff>180975</xdr:rowOff>
        </xdr:from>
        <xdr:to>
          <xdr:col>7</xdr:col>
          <xdr:colOff>638175</xdr:colOff>
          <xdr:row>12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Portatifs (7)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171450</xdr:rowOff>
        </xdr:from>
        <xdr:to>
          <xdr:col>6</xdr:col>
          <xdr:colOff>371475</xdr:colOff>
          <xdr:row>13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Tél portable (1)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180975</xdr:rowOff>
        </xdr:from>
        <xdr:to>
          <xdr:col>6</xdr:col>
          <xdr:colOff>161925</xdr:colOff>
          <xdr:row>16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180975</xdr:rowOff>
        </xdr:from>
        <xdr:to>
          <xdr:col>6</xdr:col>
          <xdr:colOff>161925</xdr:colOff>
          <xdr:row>17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13</xdr:row>
          <xdr:rowOff>180975</xdr:rowOff>
        </xdr:from>
        <xdr:to>
          <xdr:col>7</xdr:col>
          <xdr:colOff>542925</xdr:colOff>
          <xdr:row>15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180975</xdr:rowOff>
        </xdr:from>
        <xdr:to>
          <xdr:col>7</xdr:col>
          <xdr:colOff>542925</xdr:colOff>
          <xdr:row>17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14</xdr:row>
          <xdr:rowOff>180975</xdr:rowOff>
        </xdr:from>
        <xdr:to>
          <xdr:col>7</xdr:col>
          <xdr:colOff>542925</xdr:colOff>
          <xdr:row>16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76200</xdr:rowOff>
        </xdr:from>
        <xdr:to>
          <xdr:col>6</xdr:col>
          <xdr:colOff>161925</xdr:colOff>
          <xdr:row>18</xdr:row>
          <xdr:rowOff>104775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Hebdo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17</xdr:row>
          <xdr:rowOff>76200</xdr:rowOff>
        </xdr:from>
        <xdr:to>
          <xdr:col>7</xdr:col>
          <xdr:colOff>533400</xdr:colOff>
          <xdr:row>18</xdr:row>
          <xdr:rowOff>104775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180975</xdr:rowOff>
        </xdr:from>
        <xdr:to>
          <xdr:col>6</xdr:col>
          <xdr:colOff>161925</xdr:colOff>
          <xdr:row>15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Sécu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11</xdr:row>
          <xdr:rowOff>171450</xdr:rowOff>
        </xdr:from>
        <xdr:to>
          <xdr:col>7</xdr:col>
          <xdr:colOff>638175</xdr:colOff>
          <xdr:row>13</xdr:row>
          <xdr:rowOff>9525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? ?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628650</xdr:colOff>
      <xdr:row>25</xdr:row>
      <xdr:rowOff>38100</xdr:rowOff>
    </xdr:from>
    <xdr:ext cx="926536" cy="585545"/>
    <xdr:sp macro="" textlink="">
      <xdr:nvSpPr>
        <xdr:cNvPr id="3" name="ZoneTexte 2"/>
        <xdr:cNvSpPr txBox="1"/>
      </xdr:nvSpPr>
      <xdr:spPr>
        <a:xfrm>
          <a:off x="1524000" y="4391025"/>
          <a:ext cx="926536" cy="5855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050">
              <a:solidFill>
                <a:schemeClr val="bg1">
                  <a:lumMod val="50000"/>
                </a:schemeClr>
              </a:solidFill>
            </a:rPr>
            <a:t>Présentation</a:t>
          </a:r>
        </a:p>
        <a:p>
          <a:r>
            <a:rPr lang="fr-FR" sz="1050">
              <a:solidFill>
                <a:schemeClr val="bg1">
                  <a:lumMod val="50000"/>
                </a:schemeClr>
              </a:solidFill>
            </a:rPr>
            <a:t> 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>
              <a:solidFill>
                <a:schemeClr val="bg1">
                  <a:lumMod val="50000"/>
                </a:schemeClr>
              </a:solidFill>
            </a:rPr>
            <a:t> 1         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>
              <a:solidFill>
                <a:schemeClr val="bg1">
                  <a:lumMod val="50000"/>
                </a:schemeClr>
              </a:solidFill>
              <a:latin typeface="+mn-lt"/>
            </a:rPr>
            <a:t> </a:t>
          </a:r>
          <a:r>
            <a:rPr lang="fr-FR" sz="1050">
              <a:solidFill>
                <a:schemeClr val="bg1">
                  <a:lumMod val="50000"/>
                </a:schemeClr>
              </a:solidFill>
            </a:rPr>
            <a:t>2</a:t>
          </a:r>
        </a:p>
        <a:p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</a:t>
          </a:r>
          <a:r>
            <a:rPr lang="fr-FR" sz="1050" baseline="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3         </a:t>
          </a:r>
          <a:r>
            <a:rPr lang="fr-FR" sz="1050" baseline="0">
              <a:solidFill>
                <a:schemeClr val="bg1">
                  <a:lumMod val="50000"/>
                </a:schemeClr>
              </a:solidFill>
              <a:latin typeface="Wingdings" pitchFamily="2" charset="2"/>
            </a:rPr>
            <a:t>o</a:t>
          </a:r>
          <a:r>
            <a:rPr lang="fr-FR" sz="1050" baseline="0">
              <a:solidFill>
                <a:schemeClr val="bg1">
                  <a:lumMod val="50000"/>
                </a:schemeClr>
              </a:solidFill>
            </a:rPr>
            <a:t> 4</a:t>
          </a:r>
          <a:endParaRPr lang="fr-FR" sz="1050">
            <a:solidFill>
              <a:schemeClr val="bg1">
                <a:lumMod val="50000"/>
              </a:schemeClr>
            </a:solidFill>
          </a:endParaRPr>
        </a:p>
      </xdr:txBody>
    </xdr:sp>
    <xdr:clientData/>
  </xdr:oneCellAnchor>
  <xdr:oneCellAnchor>
    <xdr:from>
      <xdr:col>18</xdr:col>
      <xdr:colOff>190500</xdr:colOff>
      <xdr:row>19</xdr:row>
      <xdr:rowOff>28575</xdr:rowOff>
    </xdr:from>
    <xdr:ext cx="1438919" cy="342786"/>
    <xdr:sp macro="[0]!Config_exit" textlink="">
      <xdr:nvSpPr>
        <xdr:cNvPr id="4" name="Rectangle 3"/>
        <xdr:cNvSpPr/>
      </xdr:nvSpPr>
      <xdr:spPr>
        <a:xfrm>
          <a:off x="11210925" y="3409950"/>
          <a:ext cx="1438919" cy="342786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Main courante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318764</xdr:colOff>
      <xdr:row>0</xdr:row>
      <xdr:rowOff>248189</xdr:rowOff>
    </xdr:from>
    <xdr:ext cx="1438919" cy="342786"/>
    <xdr:sp macro="[0]!Taches_exit" textlink="">
      <xdr:nvSpPr>
        <xdr:cNvPr id="2" name="Rectangle 1"/>
        <xdr:cNvSpPr/>
      </xdr:nvSpPr>
      <xdr:spPr>
        <a:xfrm>
          <a:off x="7157714" y="248189"/>
          <a:ext cx="1438919" cy="342786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Main courante</a:t>
          </a:r>
        </a:p>
      </xdr:txBody>
    </xdr:sp>
    <xdr:clientData/>
  </xdr:oneCellAnchor>
  <xdr:oneCellAnchor>
    <xdr:from>
      <xdr:col>4</xdr:col>
      <xdr:colOff>390829</xdr:colOff>
      <xdr:row>0</xdr:row>
      <xdr:rowOff>0</xdr:rowOff>
    </xdr:from>
    <xdr:ext cx="2990242" cy="530658"/>
    <xdr:sp macro="" textlink="">
      <xdr:nvSpPr>
        <xdr:cNvPr id="4" name="Rectangle 3"/>
        <xdr:cNvSpPr/>
      </xdr:nvSpPr>
      <xdr:spPr>
        <a:xfrm>
          <a:off x="3114979" y="0"/>
          <a:ext cx="2990242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i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Contrôle journalier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11382</xdr:colOff>
      <xdr:row>2</xdr:row>
      <xdr:rowOff>539</xdr:rowOff>
    </xdr:from>
    <xdr:ext cx="1520288" cy="937629"/>
    <xdr:sp macro="" textlink="">
      <xdr:nvSpPr>
        <xdr:cNvPr id="2" name="Rectangle 1"/>
        <xdr:cNvSpPr/>
      </xdr:nvSpPr>
      <xdr:spPr>
        <a:xfrm>
          <a:off x="2297382" y="476789"/>
          <a:ext cx="152028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2">
                      <a:tint val="10000"/>
                      <a:satMod val="155000"/>
                    </a:schemeClr>
                  </a:gs>
                  <a:gs pos="60000">
                    <a:schemeClr val="accent2">
                      <a:tint val="30000"/>
                      <a:satMod val="155000"/>
                    </a:schemeClr>
                  </a:gs>
                  <a:gs pos="100000">
                    <a:schemeClr val="accent2">
                      <a:tint val="73000"/>
                      <a:satMod val="155000"/>
                    </a:schemeClr>
                  </a:gs>
                </a:gsLst>
                <a:lin ang="5400000"/>
              </a:gra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Aide</a:t>
          </a:r>
        </a:p>
      </xdr:txBody>
    </xdr:sp>
    <xdr:clientData/>
  </xdr:oneCellAnchor>
  <xdr:twoCellAnchor editAs="oneCell">
    <xdr:from>
      <xdr:col>4</xdr:col>
      <xdr:colOff>76198</xdr:colOff>
      <xdr:row>20</xdr:row>
      <xdr:rowOff>28573</xdr:rowOff>
    </xdr:from>
    <xdr:to>
      <xdr:col>4</xdr:col>
      <xdr:colOff>697575</xdr:colOff>
      <xdr:row>23</xdr:row>
      <xdr:rowOff>126075</xdr:rowOff>
    </xdr:to>
    <xdr:pic>
      <xdr:nvPicPr>
        <xdr:cNvPr id="3" name="Image 2" descr="configuration.jpg">
          <a:hlinkClick xmlns:r="http://schemas.openxmlformats.org/officeDocument/2006/relationships" r:id="rId1" tooltip="Panneau de configuration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24198" y="3419473"/>
          <a:ext cx="621377" cy="62137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621377</xdr:colOff>
      <xdr:row>23</xdr:row>
      <xdr:rowOff>97502</xdr:rowOff>
    </xdr:to>
    <xdr:pic macro="[0]!Config_open">
      <xdr:nvPicPr>
        <xdr:cNvPr id="4" name="Image 3" descr="configuration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10000" y="3390900"/>
          <a:ext cx="621377" cy="621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P499"/>
  <sheetViews>
    <sheetView showGridLines="0" tabSelected="1" workbookViewId="0">
      <pane ySplit="21" topLeftCell="A22" activePane="bottomLeft" state="frozen"/>
      <selection pane="bottomLeft" activeCell="K16" sqref="K16"/>
    </sheetView>
  </sheetViews>
  <sheetFormatPr baseColWidth="10" defaultRowHeight="12.75" x14ac:dyDescent="0.2"/>
  <cols>
    <col min="1" max="1" width="9.7109375" style="21" customWidth="1"/>
    <col min="2" max="5" width="17.7109375" style="21" customWidth="1"/>
    <col min="6" max="8" width="9.7109375" style="21" customWidth="1"/>
    <col min="9" max="9" width="20.7109375" style="21" customWidth="1"/>
    <col min="10" max="10" width="5.7109375" style="21" customWidth="1"/>
    <col min="11" max="11" width="11.42578125" style="21"/>
    <col min="12" max="12" width="17.85546875" style="21" bestFit="1" customWidth="1"/>
    <col min="13" max="16384" width="11.42578125" style="21"/>
  </cols>
  <sheetData>
    <row r="1" spans="1:16" ht="24.95" customHeight="1" thickTop="1" x14ac:dyDescent="0.2">
      <c r="A1" s="209" t="str">
        <f>Configuration!C5</f>
        <v>S.S.L.I.A</v>
      </c>
      <c r="B1" s="210"/>
      <c r="C1" s="210"/>
      <c r="D1" s="155"/>
      <c r="E1" s="155"/>
      <c r="F1" s="155"/>
      <c r="G1" s="155"/>
      <c r="H1" s="155"/>
      <c r="I1" s="155"/>
      <c r="J1" s="154"/>
      <c r="L1" s="22"/>
    </row>
    <row r="2" spans="1:16" ht="20.100000000000001" customHeight="1" thickBot="1" x14ac:dyDescent="0.25">
      <c r="A2" s="211" t="str">
        <f>Configuration!C6</f>
        <v>Aéroport Béziers Cap-d'Agde</v>
      </c>
      <c r="B2" s="212"/>
      <c r="C2" s="212"/>
      <c r="D2" s="156"/>
      <c r="E2" s="156"/>
      <c r="F2" s="156"/>
      <c r="G2" s="156"/>
      <c r="H2" s="156"/>
      <c r="I2" s="156"/>
      <c r="J2" s="153"/>
    </row>
    <row r="3" spans="1:16" ht="15" customHeight="1" thickTop="1" thickBot="1" x14ac:dyDescent="0.25">
      <c r="A3" s="157"/>
      <c r="B3" s="158"/>
      <c r="C3" s="158"/>
      <c r="D3" s="158"/>
      <c r="E3" s="158"/>
      <c r="F3" s="158"/>
      <c r="G3" s="161" t="s">
        <v>23</v>
      </c>
      <c r="H3" s="162" t="s">
        <v>11</v>
      </c>
      <c r="I3" s="23"/>
      <c r="J3" s="24"/>
      <c r="N3" s="25"/>
      <c r="O3" s="25"/>
      <c r="P3" s="25"/>
    </row>
    <row r="4" spans="1:16" ht="18" customHeight="1" thickBot="1" x14ac:dyDescent="0.25">
      <c r="A4" s="165"/>
      <c r="B4" s="166" t="s">
        <v>24</v>
      </c>
      <c r="C4" s="220">
        <v>42458</v>
      </c>
      <c r="D4" s="220"/>
      <c r="E4" s="167"/>
      <c r="F4" s="168" t="s">
        <v>60</v>
      </c>
      <c r="G4" s="163">
        <v>0.33333333333333331</v>
      </c>
      <c r="H4" s="164">
        <v>0.72916666666666663</v>
      </c>
      <c r="I4" s="169"/>
      <c r="J4" s="170"/>
    </row>
    <row r="5" spans="1:16" ht="15" customHeight="1" thickTop="1" thickBot="1" x14ac:dyDescent="0.25">
      <c r="A5" s="26"/>
      <c r="B5" s="27"/>
      <c r="C5" s="28">
        <f>WEEKNUM(C4,1)-1</f>
        <v>13</v>
      </c>
      <c r="D5" s="29">
        <f>WEEKDAY(C4)</f>
        <v>3</v>
      </c>
      <c r="E5" s="30"/>
      <c r="F5" s="30"/>
      <c r="G5" s="30"/>
      <c r="H5" s="30"/>
      <c r="I5" s="221" t="str">
        <f>"Semaine " &amp; WEEKNUM(C4)</f>
        <v>Semaine 14</v>
      </c>
      <c r="J5" s="222"/>
    </row>
    <row r="6" spans="1:16" ht="15" customHeight="1" thickBot="1" x14ac:dyDescent="0.25">
      <c r="A6" s="31"/>
      <c r="B6" s="27"/>
      <c r="C6" s="30"/>
      <c r="D6" s="29"/>
      <c r="E6" s="30"/>
      <c r="F6" s="30"/>
      <c r="G6" s="30"/>
      <c r="H6" s="30"/>
      <c r="I6" s="213" t="s">
        <v>17</v>
      </c>
      <c r="J6" s="214"/>
      <c r="L6"/>
    </row>
    <row r="7" spans="1:16" ht="15" customHeight="1" thickTop="1" thickBot="1" x14ac:dyDescent="0.25">
      <c r="A7" s="218" t="s">
        <v>12</v>
      </c>
      <c r="B7" s="219"/>
      <c r="C7" s="120" t="s">
        <v>13</v>
      </c>
      <c r="D7" s="120" t="s">
        <v>14</v>
      </c>
      <c r="E7" s="121" t="s">
        <v>15</v>
      </c>
      <c r="F7" s="215" t="s">
        <v>25</v>
      </c>
      <c r="G7" s="216"/>
      <c r="H7" s="217"/>
      <c r="I7" s="72" t="str">
        <f>IF(Configuration!C10="","",Configuration!C10)</f>
        <v>Vérif engin</v>
      </c>
      <c r="J7" s="86" t="str">
        <f t="shared" ref="J7:J19" si="0">IFERROR(VLOOKUP($I7,Dif_tache,WEEKDAY(C$4,2)+1,FALSE),"")</f>
        <v>X</v>
      </c>
      <c r="L7"/>
    </row>
    <row r="8" spans="1:16" ht="15" customHeight="1" x14ac:dyDescent="0.2">
      <c r="A8" s="225" t="s">
        <v>74</v>
      </c>
      <c r="B8" s="226"/>
      <c r="C8" s="62" t="s">
        <v>8</v>
      </c>
      <c r="D8" s="63">
        <v>0.33333333333333331</v>
      </c>
      <c r="E8" s="64">
        <v>0.72916666666666663</v>
      </c>
      <c r="F8" s="122" t="s">
        <v>88</v>
      </c>
      <c r="G8" s="118">
        <v>0.35416666666666669</v>
      </c>
      <c r="H8" s="85">
        <v>0.66666666666666663</v>
      </c>
      <c r="I8" s="32" t="str">
        <f>IF(Configuration!C11="","",Configuration!C11)</f>
        <v>Sport</v>
      </c>
      <c r="J8" s="33" t="str">
        <f t="shared" si="0"/>
        <v>X</v>
      </c>
    </row>
    <row r="9" spans="1:16" ht="15" customHeight="1" x14ac:dyDescent="0.2">
      <c r="A9" s="227" t="s">
        <v>82</v>
      </c>
      <c r="B9" s="224"/>
      <c r="C9" s="65" t="s">
        <v>9</v>
      </c>
      <c r="D9" s="66">
        <v>0.33333333333333331</v>
      </c>
      <c r="E9" s="67">
        <v>0.72916666666666663</v>
      </c>
      <c r="F9" s="125"/>
      <c r="G9" s="126"/>
      <c r="H9" s="127"/>
      <c r="I9" s="32" t="str">
        <f>IF(Configuration!C12="","",Configuration!C12)</f>
        <v>Manœuvre</v>
      </c>
      <c r="J9" s="33" t="str">
        <f t="shared" si="0"/>
        <v>X</v>
      </c>
    </row>
    <row r="10" spans="1:16" ht="15" customHeight="1" thickBot="1" x14ac:dyDescent="0.25">
      <c r="A10" s="227"/>
      <c r="B10" s="224"/>
      <c r="C10" s="65"/>
      <c r="D10" s="68"/>
      <c r="E10" s="67"/>
      <c r="F10" s="123"/>
      <c r="G10" s="119"/>
      <c r="H10" s="84"/>
      <c r="I10" s="32" t="str">
        <f>IF(Configuration!C13="","",Configuration!C13)</f>
        <v>Vérif hebdo</v>
      </c>
      <c r="J10" s="33">
        <f t="shared" si="0"/>
        <v>0</v>
      </c>
    </row>
    <row r="11" spans="1:16" ht="15" customHeight="1" x14ac:dyDescent="0.2">
      <c r="A11" s="227"/>
      <c r="B11" s="224"/>
      <c r="C11" s="65"/>
      <c r="D11" s="69"/>
      <c r="E11" s="70"/>
      <c r="F11" s="34"/>
      <c r="G11" s="35" t="s">
        <v>16</v>
      </c>
      <c r="H11" s="36"/>
      <c r="I11" s="32" t="str">
        <f>IF(Configuration!C14="","",Configuration!C14)</f>
        <v>Sacs secours</v>
      </c>
      <c r="J11" s="33" t="str">
        <f t="shared" si="0"/>
        <v>X</v>
      </c>
    </row>
    <row r="12" spans="1:16" ht="15" customHeight="1" x14ac:dyDescent="0.2">
      <c r="A12" s="227"/>
      <c r="B12" s="224"/>
      <c r="C12" s="65"/>
      <c r="D12" s="69"/>
      <c r="E12" s="70"/>
      <c r="F12" s="37" t="b">
        <v>1</v>
      </c>
      <c r="G12" s="38"/>
      <c r="H12" s="39" t="b">
        <v>1</v>
      </c>
      <c r="I12" s="32" t="str">
        <f>IF(Configuration!C15="","",Configuration!C15)</f>
        <v>Chemin de ronde</v>
      </c>
      <c r="J12" s="33">
        <f t="shared" si="0"/>
        <v>0</v>
      </c>
    </row>
    <row r="13" spans="1:16" ht="15" customHeight="1" thickBot="1" x14ac:dyDescent="0.25">
      <c r="A13" s="227"/>
      <c r="B13" s="224"/>
      <c r="C13" s="65"/>
      <c r="D13" s="69"/>
      <c r="E13" s="70"/>
      <c r="F13" s="40" t="b">
        <v>1</v>
      </c>
      <c r="G13" s="41"/>
      <c r="H13" s="42" t="b">
        <v>0</v>
      </c>
      <c r="I13" s="32" t="str">
        <f>IF(Configuration!C16="","",Configuration!C16)</f>
        <v>Clôture</v>
      </c>
      <c r="J13" s="33" t="str">
        <f t="shared" si="0"/>
        <v>X</v>
      </c>
    </row>
    <row r="14" spans="1:16" ht="15" customHeight="1" x14ac:dyDescent="0.2">
      <c r="A14" s="227"/>
      <c r="B14" s="224"/>
      <c r="C14" s="65"/>
      <c r="D14" s="69"/>
      <c r="E14" s="70"/>
      <c r="F14" s="43"/>
      <c r="G14" s="44" t="s">
        <v>26</v>
      </c>
      <c r="H14" s="45"/>
      <c r="I14" s="32" t="str">
        <f>IF(Configuration!C17="","",Configuration!C17)</f>
        <v>Contrôle E.P.I</v>
      </c>
      <c r="J14" s="33">
        <f t="shared" si="0"/>
        <v>0</v>
      </c>
    </row>
    <row r="15" spans="1:16" ht="15" customHeight="1" x14ac:dyDescent="0.2">
      <c r="A15" s="227"/>
      <c r="B15" s="224"/>
      <c r="C15" s="65"/>
      <c r="D15" s="69"/>
      <c r="E15" s="70"/>
      <c r="F15" s="37" t="b">
        <v>1</v>
      </c>
      <c r="G15" s="54"/>
      <c r="H15" s="55" t="b">
        <v>1</v>
      </c>
      <c r="I15" s="32" t="str">
        <f>IF(Configuration!C18="","",Configuration!C18)</f>
        <v>Vérif armurerie SPPA</v>
      </c>
      <c r="J15" s="33">
        <f t="shared" si="0"/>
        <v>0</v>
      </c>
    </row>
    <row r="16" spans="1:16" ht="15" customHeight="1" x14ac:dyDescent="0.2">
      <c r="A16" s="227"/>
      <c r="B16" s="224"/>
      <c r="C16" s="71"/>
      <c r="D16" s="69"/>
      <c r="E16" s="70"/>
      <c r="F16" s="37" t="b">
        <v>1</v>
      </c>
      <c r="G16" s="54"/>
      <c r="H16" s="55" t="b">
        <v>0</v>
      </c>
      <c r="I16" s="32" t="str">
        <f>IF(Configuration!C19="","",Configuration!C19)</f>
        <v>Essai sirène</v>
      </c>
      <c r="J16" s="33">
        <f t="shared" si="0"/>
        <v>0</v>
      </c>
      <c r="L16" s="46"/>
    </row>
    <row r="17" spans="1:10" ht="15" customHeight="1" x14ac:dyDescent="0.2">
      <c r="A17" s="227"/>
      <c r="B17" s="224"/>
      <c r="C17" s="71"/>
      <c r="D17" s="69"/>
      <c r="E17" s="70"/>
      <c r="F17" s="37" t="b">
        <v>1</v>
      </c>
      <c r="G17" s="54"/>
      <c r="H17" s="55" t="b">
        <v>0</v>
      </c>
      <c r="I17" s="32" t="str">
        <f>IF(Configuration!C20="","",Configuration!C20)</f>
        <v/>
      </c>
      <c r="J17" s="33">
        <f t="shared" si="0"/>
        <v>0</v>
      </c>
    </row>
    <row r="18" spans="1:10" ht="15" customHeight="1" x14ac:dyDescent="0.2">
      <c r="A18" s="223"/>
      <c r="B18" s="224"/>
      <c r="C18" s="71"/>
      <c r="D18" s="69"/>
      <c r="E18" s="70"/>
      <c r="F18" s="56" t="b">
        <v>0</v>
      </c>
      <c r="G18" s="57"/>
      <c r="H18" s="58" t="b">
        <v>0</v>
      </c>
      <c r="I18" s="32" t="str">
        <f>IF(Configuration!C21="","",Configuration!C21)</f>
        <v/>
      </c>
      <c r="J18" s="33">
        <f t="shared" si="0"/>
        <v>0</v>
      </c>
    </row>
    <row r="19" spans="1:10" ht="15" customHeight="1" thickBot="1" x14ac:dyDescent="0.25">
      <c r="A19" s="204"/>
      <c r="B19" s="205"/>
      <c r="C19" s="71"/>
      <c r="D19" s="69"/>
      <c r="E19" s="70"/>
      <c r="F19" s="59" t="b">
        <v>0</v>
      </c>
      <c r="G19" s="60"/>
      <c r="H19" s="61" t="b">
        <v>0</v>
      </c>
      <c r="I19" s="47" t="str">
        <f>IF(Configuration!C22="","",Configuration!C22)</f>
        <v/>
      </c>
      <c r="J19" s="48">
        <f t="shared" si="0"/>
        <v>0</v>
      </c>
    </row>
    <row r="20" spans="1:10" ht="29.1" customHeight="1" thickTop="1" x14ac:dyDescent="0.2">
      <c r="A20" s="178" t="s">
        <v>21</v>
      </c>
      <c r="B20" s="189" t="s">
        <v>18</v>
      </c>
      <c r="C20" s="159"/>
      <c r="D20" s="159"/>
      <c r="E20" s="159"/>
      <c r="F20" s="159"/>
      <c r="G20" s="190"/>
      <c r="H20" s="179" t="s">
        <v>22</v>
      </c>
      <c r="I20" s="173" t="s">
        <v>20</v>
      </c>
      <c r="J20" s="160" t="s">
        <v>28</v>
      </c>
    </row>
    <row r="21" spans="1:10" ht="3.95" customHeight="1" thickBot="1" x14ac:dyDescent="0.25">
      <c r="A21" s="180" t="s">
        <v>27</v>
      </c>
      <c r="B21" s="191" t="s">
        <v>27</v>
      </c>
      <c r="C21" s="192"/>
      <c r="D21" s="192"/>
      <c r="E21" s="192"/>
      <c r="F21" s="192"/>
      <c r="G21" s="193"/>
      <c r="H21" s="181" t="s">
        <v>27</v>
      </c>
      <c r="I21" s="174" t="s">
        <v>27</v>
      </c>
      <c r="J21" s="124">
        <v>0</v>
      </c>
    </row>
    <row r="22" spans="1:10" ht="12.95" customHeight="1" x14ac:dyDescent="0.2">
      <c r="A22" s="182">
        <v>0.51010416666666669</v>
      </c>
      <c r="B22" s="206" t="s">
        <v>103</v>
      </c>
      <c r="C22" s="207"/>
      <c r="D22" s="207"/>
      <c r="E22" s="207"/>
      <c r="F22" s="207"/>
      <c r="G22" s="208"/>
      <c r="H22" s="183" t="s">
        <v>102</v>
      </c>
      <c r="I22" s="175" t="s">
        <v>74</v>
      </c>
      <c r="J22" s="49">
        <v>1</v>
      </c>
    </row>
    <row r="23" spans="1:10" ht="12.95" customHeight="1" x14ac:dyDescent="0.2">
      <c r="A23" s="184" t="s">
        <v>104</v>
      </c>
      <c r="B23" s="237" t="s">
        <v>106</v>
      </c>
      <c r="C23" s="238"/>
      <c r="D23" s="238"/>
      <c r="E23" s="238"/>
      <c r="F23" s="238"/>
      <c r="G23" s="239"/>
      <c r="H23" s="185" t="s">
        <v>105</v>
      </c>
      <c r="I23" s="176" t="s">
        <v>74</v>
      </c>
      <c r="J23" s="50">
        <v>2</v>
      </c>
    </row>
    <row r="24" spans="1:10" ht="12.95" customHeight="1" x14ac:dyDescent="0.2">
      <c r="A24" s="184" t="s">
        <v>107</v>
      </c>
      <c r="B24" s="240" t="s">
        <v>109</v>
      </c>
      <c r="C24" s="238"/>
      <c r="D24" s="238"/>
      <c r="E24" s="238"/>
      <c r="F24" s="238"/>
      <c r="G24" s="239"/>
      <c r="H24" s="186" t="s">
        <v>108</v>
      </c>
      <c r="I24" s="177" t="s">
        <v>74</v>
      </c>
      <c r="J24" s="51">
        <v>3</v>
      </c>
    </row>
    <row r="25" spans="1:10" ht="12.95" customHeight="1" x14ac:dyDescent="0.2">
      <c r="A25" s="184" t="s">
        <v>110</v>
      </c>
      <c r="B25" s="242" t="s">
        <v>112</v>
      </c>
      <c r="C25" s="238"/>
      <c r="D25" s="238"/>
      <c r="E25" s="238"/>
      <c r="F25" s="238"/>
      <c r="G25" s="239"/>
      <c r="H25" s="186" t="s">
        <v>111</v>
      </c>
      <c r="I25" s="177" t="s">
        <v>82</v>
      </c>
      <c r="J25" s="51">
        <v>4</v>
      </c>
    </row>
    <row r="26" spans="1:10" ht="25.5" customHeight="1" x14ac:dyDescent="0.2">
      <c r="A26" s="184" t="s">
        <v>113</v>
      </c>
      <c r="B26" s="243" t="s">
        <v>115</v>
      </c>
      <c r="C26" s="238"/>
      <c r="D26" s="238"/>
      <c r="E26" s="238"/>
      <c r="F26" s="238"/>
      <c r="G26" s="239"/>
      <c r="H26" s="186" t="s">
        <v>114</v>
      </c>
      <c r="I26" s="177" t="s">
        <v>74</v>
      </c>
      <c r="J26" s="52">
        <v>5</v>
      </c>
    </row>
    <row r="27" spans="1:10" ht="12.95" customHeight="1" x14ac:dyDescent="0.2">
      <c r="A27" s="184" t="s">
        <v>116</v>
      </c>
      <c r="B27" s="243" t="s">
        <v>118</v>
      </c>
      <c r="C27" s="238"/>
      <c r="D27" s="238"/>
      <c r="E27" s="238"/>
      <c r="F27" s="238"/>
      <c r="G27" s="239"/>
      <c r="H27" s="186" t="s">
        <v>117</v>
      </c>
      <c r="I27" s="177" t="s">
        <v>82</v>
      </c>
      <c r="J27" s="52">
        <v>6</v>
      </c>
    </row>
    <row r="28" spans="1:10" ht="13.5" customHeight="1" x14ac:dyDescent="0.2">
      <c r="A28" s="184"/>
      <c r="B28" s="244"/>
      <c r="C28" s="238"/>
      <c r="D28" s="238"/>
      <c r="E28" s="238"/>
      <c r="F28" s="238"/>
      <c r="G28" s="239"/>
      <c r="H28" s="186"/>
      <c r="I28" s="177"/>
      <c r="J28" s="52"/>
    </row>
    <row r="29" spans="1:10" ht="13.5" thickBot="1" x14ac:dyDescent="0.25">
      <c r="A29" s="187"/>
      <c r="B29" s="245"/>
      <c r="C29" s="246"/>
      <c r="D29" s="246"/>
      <c r="E29" s="246"/>
      <c r="F29" s="246"/>
      <c r="G29" s="247"/>
      <c r="H29" s="188"/>
      <c r="I29" s="177"/>
      <c r="J29" s="52"/>
    </row>
    <row r="30" spans="1:10" ht="15" x14ac:dyDescent="0.2">
      <c r="A30" s="241" t="s">
        <v>49</v>
      </c>
      <c r="B30" s="171"/>
      <c r="C30" s="171"/>
      <c r="D30" s="171"/>
      <c r="E30" s="172" t="s">
        <v>59</v>
      </c>
      <c r="F30" s="171"/>
      <c r="G30" s="171"/>
      <c r="H30" s="171"/>
      <c r="I30" s="171"/>
      <c r="J30" s="194"/>
    </row>
    <row r="31" spans="1:10" x14ac:dyDescent="0.2">
      <c r="A31" s="201"/>
      <c r="B31" s="202"/>
      <c r="C31" s="202"/>
      <c r="D31" s="202"/>
      <c r="E31" s="202"/>
      <c r="F31" s="202"/>
      <c r="G31" s="202"/>
      <c r="H31" s="202"/>
      <c r="I31" s="202"/>
      <c r="J31" s="203"/>
    </row>
    <row r="32" spans="1:10" x14ac:dyDescent="0.2">
      <c r="A32" s="195"/>
      <c r="B32" s="196"/>
      <c r="C32" s="196"/>
      <c r="D32" s="196"/>
      <c r="E32" s="196"/>
      <c r="F32" s="196"/>
      <c r="G32" s="196"/>
      <c r="H32" s="196"/>
      <c r="I32" s="196"/>
      <c r="J32" s="197"/>
    </row>
    <row r="33" spans="1:10" x14ac:dyDescent="0.2">
      <c r="A33" s="195"/>
      <c r="B33" s="196"/>
      <c r="C33" s="196"/>
      <c r="D33" s="196"/>
      <c r="E33" s="196"/>
      <c r="F33" s="196"/>
      <c r="G33" s="196"/>
      <c r="H33" s="196"/>
      <c r="I33" s="196"/>
      <c r="J33" s="197"/>
    </row>
    <row r="34" spans="1:10" x14ac:dyDescent="0.2">
      <c r="A34" s="195"/>
      <c r="B34" s="196"/>
      <c r="C34" s="196"/>
      <c r="D34" s="196"/>
      <c r="E34" s="196"/>
      <c r="F34" s="196"/>
      <c r="G34" s="196"/>
      <c r="H34" s="196"/>
      <c r="I34" s="196"/>
      <c r="J34" s="197"/>
    </row>
    <row r="35" spans="1:10" x14ac:dyDescent="0.2">
      <c r="A35" s="195"/>
      <c r="B35" s="196"/>
      <c r="C35" s="196"/>
      <c r="D35" s="196"/>
      <c r="E35" s="196"/>
      <c r="F35" s="196"/>
      <c r="G35" s="196"/>
      <c r="H35" s="196"/>
      <c r="I35" s="196"/>
      <c r="J35" s="197"/>
    </row>
    <row r="36" spans="1:10" x14ac:dyDescent="0.2">
      <c r="A36" s="195"/>
      <c r="B36" s="196"/>
      <c r="C36" s="196"/>
      <c r="D36" s="196"/>
      <c r="E36" s="196"/>
      <c r="F36" s="196"/>
      <c r="G36" s="196"/>
      <c r="H36" s="196"/>
      <c r="I36" s="196"/>
      <c r="J36" s="197"/>
    </row>
    <row r="37" spans="1:10" x14ac:dyDescent="0.2">
      <c r="A37" s="195"/>
      <c r="B37" s="196"/>
      <c r="C37" s="196"/>
      <c r="D37" s="196"/>
      <c r="E37" s="196"/>
      <c r="F37" s="196"/>
      <c r="G37" s="196"/>
      <c r="H37" s="196"/>
      <c r="I37" s="196"/>
      <c r="J37" s="197"/>
    </row>
    <row r="38" spans="1:10" ht="13.5" thickBot="1" x14ac:dyDescent="0.25">
      <c r="A38" s="198"/>
      <c r="B38" s="199"/>
      <c r="C38" s="199"/>
      <c r="D38" s="199"/>
      <c r="E38" s="199"/>
      <c r="F38" s="199"/>
      <c r="G38" s="199"/>
      <c r="H38" s="199"/>
      <c r="I38" s="199"/>
      <c r="J38" s="200"/>
    </row>
    <row r="39" spans="1:10" ht="13.5" thickTop="1" x14ac:dyDescent="0.2">
      <c r="A39" s="53"/>
    </row>
    <row r="40" spans="1:10" x14ac:dyDescent="0.2">
      <c r="A40" s="53"/>
    </row>
    <row r="41" spans="1:10" x14ac:dyDescent="0.2">
      <c r="A41" s="53"/>
    </row>
    <row r="42" spans="1:10" x14ac:dyDescent="0.2">
      <c r="A42" s="53"/>
    </row>
    <row r="43" spans="1:10" x14ac:dyDescent="0.2">
      <c r="A43" s="53"/>
    </row>
    <row r="44" spans="1:10" x14ac:dyDescent="0.2">
      <c r="A44" s="53"/>
    </row>
    <row r="45" spans="1:10" x14ac:dyDescent="0.2">
      <c r="A45" s="53"/>
    </row>
    <row r="46" spans="1:10" x14ac:dyDescent="0.2">
      <c r="A46" s="53"/>
    </row>
    <row r="47" spans="1:10" x14ac:dyDescent="0.2">
      <c r="A47" s="53"/>
    </row>
    <row r="48" spans="1:10" x14ac:dyDescent="0.2">
      <c r="A48" s="53"/>
    </row>
    <row r="49" spans="1:1" x14ac:dyDescent="0.2">
      <c r="A49" s="53"/>
    </row>
    <row r="50" spans="1:1" x14ac:dyDescent="0.2">
      <c r="A50" s="53"/>
    </row>
    <row r="51" spans="1:1" x14ac:dyDescent="0.2">
      <c r="A51" s="53"/>
    </row>
    <row r="52" spans="1:1" x14ac:dyDescent="0.2">
      <c r="A52" s="53"/>
    </row>
    <row r="53" spans="1:1" x14ac:dyDescent="0.2">
      <c r="A53" s="53"/>
    </row>
    <row r="54" spans="1:1" x14ac:dyDescent="0.2">
      <c r="A54" s="53"/>
    </row>
    <row r="55" spans="1:1" x14ac:dyDescent="0.2">
      <c r="A55" s="53"/>
    </row>
    <row r="56" spans="1:1" x14ac:dyDescent="0.2">
      <c r="A56" s="53"/>
    </row>
    <row r="57" spans="1:1" x14ac:dyDescent="0.2">
      <c r="A57" s="53"/>
    </row>
    <row r="58" spans="1:1" x14ac:dyDescent="0.2">
      <c r="A58" s="53"/>
    </row>
    <row r="59" spans="1:1" x14ac:dyDescent="0.2">
      <c r="A59" s="53"/>
    </row>
    <row r="60" spans="1:1" x14ac:dyDescent="0.2">
      <c r="A60" s="53"/>
    </row>
    <row r="61" spans="1:1" x14ac:dyDescent="0.2">
      <c r="A61" s="53"/>
    </row>
    <row r="62" spans="1:1" x14ac:dyDescent="0.2">
      <c r="A62" s="53"/>
    </row>
    <row r="63" spans="1:1" x14ac:dyDescent="0.2">
      <c r="A63" s="53"/>
    </row>
    <row r="64" spans="1:1" x14ac:dyDescent="0.2">
      <c r="A64" s="53"/>
    </row>
    <row r="65" spans="1:1" x14ac:dyDescent="0.2">
      <c r="A65" s="53"/>
    </row>
    <row r="66" spans="1:1" x14ac:dyDescent="0.2">
      <c r="A66" s="53"/>
    </row>
    <row r="67" spans="1:1" x14ac:dyDescent="0.2">
      <c r="A67" s="53"/>
    </row>
    <row r="68" spans="1:1" x14ac:dyDescent="0.2">
      <c r="A68" s="53"/>
    </row>
    <row r="69" spans="1:1" x14ac:dyDescent="0.2">
      <c r="A69" s="53"/>
    </row>
    <row r="70" spans="1:1" x14ac:dyDescent="0.2">
      <c r="A70" s="53"/>
    </row>
    <row r="71" spans="1:1" x14ac:dyDescent="0.2">
      <c r="A71" s="53"/>
    </row>
    <row r="72" spans="1:1" x14ac:dyDescent="0.2">
      <c r="A72" s="53"/>
    </row>
    <row r="73" spans="1:1" x14ac:dyDescent="0.2">
      <c r="A73" s="53"/>
    </row>
    <row r="74" spans="1:1" x14ac:dyDescent="0.2">
      <c r="A74" s="53"/>
    </row>
    <row r="75" spans="1:1" x14ac:dyDescent="0.2">
      <c r="A75" s="53"/>
    </row>
    <row r="76" spans="1:1" x14ac:dyDescent="0.2">
      <c r="A76" s="53"/>
    </row>
    <row r="77" spans="1:1" x14ac:dyDescent="0.2">
      <c r="A77" s="53"/>
    </row>
    <row r="78" spans="1:1" x14ac:dyDescent="0.2">
      <c r="A78" s="53"/>
    </row>
    <row r="79" spans="1:1" x14ac:dyDescent="0.2">
      <c r="A79" s="53"/>
    </row>
    <row r="80" spans="1:1" x14ac:dyDescent="0.2">
      <c r="A80" s="53"/>
    </row>
    <row r="81" spans="1:1" x14ac:dyDescent="0.2">
      <c r="A81" s="53"/>
    </row>
    <row r="82" spans="1:1" x14ac:dyDescent="0.2">
      <c r="A82" s="53"/>
    </row>
    <row r="83" spans="1:1" x14ac:dyDescent="0.2">
      <c r="A83" s="53"/>
    </row>
    <row r="84" spans="1:1" x14ac:dyDescent="0.2">
      <c r="A84" s="53"/>
    </row>
    <row r="85" spans="1:1" x14ac:dyDescent="0.2">
      <c r="A85" s="53"/>
    </row>
    <row r="86" spans="1:1" x14ac:dyDescent="0.2">
      <c r="A86" s="53"/>
    </row>
    <row r="87" spans="1:1" x14ac:dyDescent="0.2">
      <c r="A87" s="53"/>
    </row>
    <row r="88" spans="1:1" x14ac:dyDescent="0.2">
      <c r="A88" s="53"/>
    </row>
    <row r="89" spans="1:1" x14ac:dyDescent="0.2">
      <c r="A89" s="53"/>
    </row>
    <row r="90" spans="1:1" x14ac:dyDescent="0.2">
      <c r="A90" s="53"/>
    </row>
    <row r="91" spans="1:1" x14ac:dyDescent="0.2">
      <c r="A91" s="53"/>
    </row>
    <row r="92" spans="1:1" x14ac:dyDescent="0.2">
      <c r="A92" s="53"/>
    </row>
    <row r="93" spans="1:1" x14ac:dyDescent="0.2">
      <c r="A93" s="53"/>
    </row>
    <row r="94" spans="1:1" x14ac:dyDescent="0.2">
      <c r="A94" s="53"/>
    </row>
    <row r="95" spans="1:1" x14ac:dyDescent="0.2">
      <c r="A95" s="53"/>
    </row>
    <row r="96" spans="1:1" x14ac:dyDescent="0.2">
      <c r="A96" s="53"/>
    </row>
    <row r="97" spans="1:1" x14ac:dyDescent="0.2">
      <c r="A97" s="53"/>
    </row>
    <row r="98" spans="1:1" x14ac:dyDescent="0.2">
      <c r="A98" s="53"/>
    </row>
    <row r="99" spans="1:1" x14ac:dyDescent="0.2">
      <c r="A99" s="53"/>
    </row>
    <row r="100" spans="1:1" x14ac:dyDescent="0.2">
      <c r="A100" s="53"/>
    </row>
    <row r="101" spans="1:1" x14ac:dyDescent="0.2">
      <c r="A101" s="53"/>
    </row>
    <row r="102" spans="1:1" x14ac:dyDescent="0.2">
      <c r="A102" s="53"/>
    </row>
    <row r="103" spans="1:1" x14ac:dyDescent="0.2">
      <c r="A103" s="53"/>
    </row>
    <row r="104" spans="1:1" x14ac:dyDescent="0.2">
      <c r="A104" s="53"/>
    </row>
    <row r="105" spans="1:1" x14ac:dyDescent="0.2">
      <c r="A105" s="53"/>
    </row>
    <row r="106" spans="1:1" x14ac:dyDescent="0.2">
      <c r="A106" s="53"/>
    </row>
    <row r="107" spans="1:1" x14ac:dyDescent="0.2">
      <c r="A107" s="53"/>
    </row>
    <row r="108" spans="1:1" x14ac:dyDescent="0.2">
      <c r="A108" s="53"/>
    </row>
    <row r="109" spans="1:1" x14ac:dyDescent="0.2">
      <c r="A109" s="53"/>
    </row>
    <row r="110" spans="1:1" x14ac:dyDescent="0.2">
      <c r="A110" s="53"/>
    </row>
    <row r="111" spans="1:1" x14ac:dyDescent="0.2">
      <c r="A111" s="53"/>
    </row>
    <row r="112" spans="1:1" x14ac:dyDescent="0.2">
      <c r="A112" s="53"/>
    </row>
    <row r="113" spans="1:1" x14ac:dyDescent="0.2">
      <c r="A113" s="53"/>
    </row>
    <row r="114" spans="1:1" x14ac:dyDescent="0.2">
      <c r="A114" s="53"/>
    </row>
    <row r="115" spans="1:1" x14ac:dyDescent="0.2">
      <c r="A115" s="53"/>
    </row>
    <row r="116" spans="1:1" x14ac:dyDescent="0.2">
      <c r="A116" s="53"/>
    </row>
    <row r="117" spans="1:1" x14ac:dyDescent="0.2">
      <c r="A117" s="53"/>
    </row>
    <row r="118" spans="1:1" x14ac:dyDescent="0.2">
      <c r="A118" s="53"/>
    </row>
    <row r="119" spans="1:1" x14ac:dyDescent="0.2">
      <c r="A119" s="53"/>
    </row>
    <row r="120" spans="1:1" x14ac:dyDescent="0.2">
      <c r="A120" s="53"/>
    </row>
    <row r="121" spans="1:1" x14ac:dyDescent="0.2">
      <c r="A121" s="53"/>
    </row>
    <row r="122" spans="1:1" x14ac:dyDescent="0.2">
      <c r="A122" s="53"/>
    </row>
    <row r="123" spans="1:1" x14ac:dyDescent="0.2">
      <c r="A123" s="53"/>
    </row>
    <row r="124" spans="1:1" x14ac:dyDescent="0.2">
      <c r="A124" s="53"/>
    </row>
    <row r="125" spans="1:1" x14ac:dyDescent="0.2">
      <c r="A125" s="53"/>
    </row>
    <row r="126" spans="1:1" x14ac:dyDescent="0.2">
      <c r="A126" s="53"/>
    </row>
    <row r="127" spans="1:1" x14ac:dyDescent="0.2">
      <c r="A127" s="53"/>
    </row>
    <row r="128" spans="1:1" x14ac:dyDescent="0.2">
      <c r="A128" s="53"/>
    </row>
    <row r="129" spans="1:1" x14ac:dyDescent="0.2">
      <c r="A129" s="53"/>
    </row>
    <row r="130" spans="1:1" x14ac:dyDescent="0.2">
      <c r="A130" s="53"/>
    </row>
    <row r="131" spans="1:1" x14ac:dyDescent="0.2">
      <c r="A131" s="53"/>
    </row>
    <row r="132" spans="1:1" x14ac:dyDescent="0.2">
      <c r="A132" s="53"/>
    </row>
    <row r="133" spans="1:1" x14ac:dyDescent="0.2">
      <c r="A133" s="53"/>
    </row>
    <row r="134" spans="1:1" x14ac:dyDescent="0.2">
      <c r="A134" s="53"/>
    </row>
    <row r="135" spans="1:1" x14ac:dyDescent="0.2">
      <c r="A135" s="53"/>
    </row>
    <row r="136" spans="1:1" x14ac:dyDescent="0.2">
      <c r="A136" s="53"/>
    </row>
    <row r="137" spans="1:1" x14ac:dyDescent="0.2">
      <c r="A137" s="53"/>
    </row>
    <row r="138" spans="1:1" x14ac:dyDescent="0.2">
      <c r="A138" s="53"/>
    </row>
    <row r="139" spans="1:1" x14ac:dyDescent="0.2">
      <c r="A139" s="53"/>
    </row>
    <row r="140" spans="1:1" x14ac:dyDescent="0.2">
      <c r="A140" s="53"/>
    </row>
    <row r="141" spans="1:1" x14ac:dyDescent="0.2">
      <c r="A141" s="53"/>
    </row>
    <row r="142" spans="1:1" x14ac:dyDescent="0.2">
      <c r="A142" s="53"/>
    </row>
    <row r="143" spans="1:1" x14ac:dyDescent="0.2">
      <c r="A143" s="53"/>
    </row>
    <row r="144" spans="1:1" x14ac:dyDescent="0.2">
      <c r="A144" s="53"/>
    </row>
    <row r="145" spans="1:1" x14ac:dyDescent="0.2">
      <c r="A145" s="53"/>
    </row>
    <row r="146" spans="1:1" x14ac:dyDescent="0.2">
      <c r="A146" s="53"/>
    </row>
    <row r="147" spans="1:1" x14ac:dyDescent="0.2">
      <c r="A147" s="53"/>
    </row>
    <row r="148" spans="1:1" x14ac:dyDescent="0.2">
      <c r="A148" s="53"/>
    </row>
    <row r="149" spans="1:1" x14ac:dyDescent="0.2">
      <c r="A149" s="53"/>
    </row>
    <row r="150" spans="1:1" x14ac:dyDescent="0.2">
      <c r="A150" s="53"/>
    </row>
    <row r="151" spans="1:1" x14ac:dyDescent="0.2">
      <c r="A151" s="53"/>
    </row>
    <row r="152" spans="1:1" x14ac:dyDescent="0.2">
      <c r="A152" s="53"/>
    </row>
    <row r="153" spans="1:1" x14ac:dyDescent="0.2">
      <c r="A153" s="53"/>
    </row>
    <row r="154" spans="1:1" x14ac:dyDescent="0.2">
      <c r="A154" s="53"/>
    </row>
    <row r="155" spans="1:1" x14ac:dyDescent="0.2">
      <c r="A155" s="53"/>
    </row>
    <row r="156" spans="1:1" x14ac:dyDescent="0.2">
      <c r="A156" s="53"/>
    </row>
    <row r="157" spans="1:1" x14ac:dyDescent="0.2">
      <c r="A157" s="53"/>
    </row>
    <row r="158" spans="1:1" x14ac:dyDescent="0.2">
      <c r="A158" s="53"/>
    </row>
    <row r="159" spans="1:1" x14ac:dyDescent="0.2">
      <c r="A159" s="53"/>
    </row>
    <row r="160" spans="1:1" x14ac:dyDescent="0.2">
      <c r="A160" s="53"/>
    </row>
    <row r="161" spans="1:1" x14ac:dyDescent="0.2">
      <c r="A161" s="53"/>
    </row>
    <row r="162" spans="1:1" x14ac:dyDescent="0.2">
      <c r="A162" s="53"/>
    </row>
    <row r="163" spans="1:1" x14ac:dyDescent="0.2">
      <c r="A163" s="53"/>
    </row>
    <row r="164" spans="1:1" x14ac:dyDescent="0.2">
      <c r="A164" s="53"/>
    </row>
    <row r="165" spans="1:1" x14ac:dyDescent="0.2">
      <c r="A165" s="53"/>
    </row>
    <row r="166" spans="1:1" x14ac:dyDescent="0.2">
      <c r="A166" s="53"/>
    </row>
    <row r="167" spans="1:1" x14ac:dyDescent="0.2">
      <c r="A167" s="53"/>
    </row>
    <row r="168" spans="1:1" x14ac:dyDescent="0.2">
      <c r="A168" s="53"/>
    </row>
    <row r="169" spans="1:1" x14ac:dyDescent="0.2">
      <c r="A169" s="53"/>
    </row>
    <row r="170" spans="1:1" x14ac:dyDescent="0.2">
      <c r="A170" s="53"/>
    </row>
    <row r="171" spans="1:1" x14ac:dyDescent="0.2">
      <c r="A171" s="53"/>
    </row>
    <row r="172" spans="1:1" x14ac:dyDescent="0.2">
      <c r="A172" s="53"/>
    </row>
    <row r="173" spans="1:1" x14ac:dyDescent="0.2">
      <c r="A173" s="53"/>
    </row>
    <row r="174" spans="1:1" x14ac:dyDescent="0.2">
      <c r="A174" s="53"/>
    </row>
    <row r="175" spans="1:1" x14ac:dyDescent="0.2">
      <c r="A175" s="53"/>
    </row>
    <row r="176" spans="1:1" x14ac:dyDescent="0.2">
      <c r="A176" s="53"/>
    </row>
    <row r="177" spans="1:1" x14ac:dyDescent="0.2">
      <c r="A177" s="53"/>
    </row>
    <row r="178" spans="1:1" x14ac:dyDescent="0.2">
      <c r="A178" s="53"/>
    </row>
    <row r="179" spans="1:1" x14ac:dyDescent="0.2">
      <c r="A179" s="53"/>
    </row>
    <row r="180" spans="1:1" x14ac:dyDescent="0.2">
      <c r="A180" s="53"/>
    </row>
    <row r="181" spans="1:1" x14ac:dyDescent="0.2">
      <c r="A181" s="53"/>
    </row>
    <row r="182" spans="1:1" x14ac:dyDescent="0.2">
      <c r="A182" s="53"/>
    </row>
    <row r="183" spans="1:1" x14ac:dyDescent="0.2">
      <c r="A183" s="53"/>
    </row>
    <row r="184" spans="1:1" x14ac:dyDescent="0.2">
      <c r="A184" s="53"/>
    </row>
    <row r="185" spans="1:1" x14ac:dyDescent="0.2">
      <c r="A185" s="53"/>
    </row>
    <row r="186" spans="1:1" x14ac:dyDescent="0.2">
      <c r="A186" s="53"/>
    </row>
    <row r="187" spans="1:1" x14ac:dyDescent="0.2">
      <c r="A187" s="53"/>
    </row>
    <row r="188" spans="1:1" x14ac:dyDescent="0.2">
      <c r="A188" s="53"/>
    </row>
    <row r="189" spans="1:1" x14ac:dyDescent="0.2">
      <c r="A189" s="53"/>
    </row>
    <row r="190" spans="1:1" x14ac:dyDescent="0.2">
      <c r="A190" s="53"/>
    </row>
    <row r="191" spans="1:1" x14ac:dyDescent="0.2">
      <c r="A191" s="53"/>
    </row>
    <row r="192" spans="1:1" x14ac:dyDescent="0.2">
      <c r="A192" s="53"/>
    </row>
    <row r="193" spans="1:1" x14ac:dyDescent="0.2">
      <c r="A193" s="53"/>
    </row>
    <row r="194" spans="1:1" x14ac:dyDescent="0.2">
      <c r="A194" s="53"/>
    </row>
    <row r="195" spans="1:1" x14ac:dyDescent="0.2">
      <c r="A195" s="53"/>
    </row>
    <row r="196" spans="1:1" x14ac:dyDescent="0.2">
      <c r="A196" s="53"/>
    </row>
    <row r="197" spans="1:1" x14ac:dyDescent="0.2">
      <c r="A197" s="53"/>
    </row>
    <row r="198" spans="1:1" x14ac:dyDescent="0.2">
      <c r="A198" s="53"/>
    </row>
    <row r="199" spans="1:1" x14ac:dyDescent="0.2">
      <c r="A199" s="53"/>
    </row>
    <row r="200" spans="1:1" x14ac:dyDescent="0.2">
      <c r="A200" s="53"/>
    </row>
    <row r="201" spans="1:1" x14ac:dyDescent="0.2">
      <c r="A201" s="53"/>
    </row>
    <row r="202" spans="1:1" x14ac:dyDescent="0.2">
      <c r="A202" s="53"/>
    </row>
    <row r="203" spans="1:1" x14ac:dyDescent="0.2">
      <c r="A203" s="53"/>
    </row>
    <row r="204" spans="1:1" x14ac:dyDescent="0.2">
      <c r="A204" s="53"/>
    </row>
    <row r="205" spans="1:1" x14ac:dyDescent="0.2">
      <c r="A205" s="53"/>
    </row>
    <row r="206" spans="1:1" x14ac:dyDescent="0.2">
      <c r="A206" s="53"/>
    </row>
    <row r="207" spans="1:1" x14ac:dyDescent="0.2">
      <c r="A207" s="53"/>
    </row>
    <row r="208" spans="1:1" x14ac:dyDescent="0.2">
      <c r="A208" s="53"/>
    </row>
    <row r="209" spans="1:1" x14ac:dyDescent="0.2">
      <c r="A209" s="53"/>
    </row>
    <row r="210" spans="1:1" x14ac:dyDescent="0.2">
      <c r="A210" s="53"/>
    </row>
    <row r="211" spans="1:1" x14ac:dyDescent="0.2">
      <c r="A211" s="53"/>
    </row>
    <row r="212" spans="1:1" x14ac:dyDescent="0.2">
      <c r="A212" s="53"/>
    </row>
    <row r="213" spans="1:1" x14ac:dyDescent="0.2">
      <c r="A213" s="53"/>
    </row>
    <row r="214" spans="1:1" x14ac:dyDescent="0.2">
      <c r="A214" s="53"/>
    </row>
    <row r="215" spans="1:1" x14ac:dyDescent="0.2">
      <c r="A215" s="53"/>
    </row>
    <row r="216" spans="1:1" x14ac:dyDescent="0.2">
      <c r="A216" s="53"/>
    </row>
    <row r="217" spans="1:1" x14ac:dyDescent="0.2">
      <c r="A217" s="53"/>
    </row>
    <row r="218" spans="1:1" x14ac:dyDescent="0.2">
      <c r="A218" s="53"/>
    </row>
    <row r="219" spans="1:1" x14ac:dyDescent="0.2">
      <c r="A219" s="53"/>
    </row>
    <row r="220" spans="1:1" x14ac:dyDescent="0.2">
      <c r="A220" s="53"/>
    </row>
    <row r="221" spans="1:1" x14ac:dyDescent="0.2">
      <c r="A221" s="53"/>
    </row>
    <row r="222" spans="1:1" x14ac:dyDescent="0.2">
      <c r="A222" s="53"/>
    </row>
    <row r="223" spans="1:1" x14ac:dyDescent="0.2">
      <c r="A223" s="53"/>
    </row>
    <row r="224" spans="1:1" x14ac:dyDescent="0.2">
      <c r="A224" s="53"/>
    </row>
    <row r="225" spans="1:1" x14ac:dyDescent="0.2">
      <c r="A225" s="53"/>
    </row>
    <row r="226" spans="1:1" x14ac:dyDescent="0.2">
      <c r="A226" s="53"/>
    </row>
    <row r="227" spans="1:1" x14ac:dyDescent="0.2">
      <c r="A227" s="53"/>
    </row>
    <row r="228" spans="1:1" x14ac:dyDescent="0.2">
      <c r="A228" s="53"/>
    </row>
    <row r="229" spans="1:1" x14ac:dyDescent="0.2">
      <c r="A229" s="53"/>
    </row>
    <row r="230" spans="1:1" x14ac:dyDescent="0.2">
      <c r="A230" s="53"/>
    </row>
    <row r="231" spans="1:1" x14ac:dyDescent="0.2">
      <c r="A231" s="53"/>
    </row>
    <row r="232" spans="1:1" x14ac:dyDescent="0.2">
      <c r="A232" s="53"/>
    </row>
    <row r="233" spans="1:1" x14ac:dyDescent="0.2">
      <c r="A233" s="53"/>
    </row>
    <row r="234" spans="1:1" x14ac:dyDescent="0.2">
      <c r="A234" s="53"/>
    </row>
    <row r="235" spans="1:1" x14ac:dyDescent="0.2">
      <c r="A235" s="53"/>
    </row>
    <row r="236" spans="1:1" x14ac:dyDescent="0.2">
      <c r="A236" s="53"/>
    </row>
    <row r="237" spans="1:1" x14ac:dyDescent="0.2">
      <c r="A237" s="53"/>
    </row>
    <row r="238" spans="1:1" x14ac:dyDescent="0.2">
      <c r="A238" s="53"/>
    </row>
    <row r="239" spans="1:1" x14ac:dyDescent="0.2">
      <c r="A239" s="53"/>
    </row>
    <row r="240" spans="1:1" x14ac:dyDescent="0.2">
      <c r="A240" s="53"/>
    </row>
    <row r="241" spans="1:1" x14ac:dyDescent="0.2">
      <c r="A241" s="53"/>
    </row>
    <row r="242" spans="1:1" x14ac:dyDescent="0.2">
      <c r="A242" s="53"/>
    </row>
    <row r="243" spans="1:1" x14ac:dyDescent="0.2">
      <c r="A243" s="53"/>
    </row>
    <row r="244" spans="1:1" x14ac:dyDescent="0.2">
      <c r="A244" s="53"/>
    </row>
    <row r="245" spans="1:1" x14ac:dyDescent="0.2">
      <c r="A245" s="53"/>
    </row>
    <row r="246" spans="1:1" x14ac:dyDescent="0.2">
      <c r="A246" s="53"/>
    </row>
    <row r="247" spans="1:1" x14ac:dyDescent="0.2">
      <c r="A247" s="53"/>
    </row>
    <row r="248" spans="1:1" x14ac:dyDescent="0.2">
      <c r="A248" s="53"/>
    </row>
    <row r="249" spans="1:1" x14ac:dyDescent="0.2">
      <c r="A249" s="53"/>
    </row>
    <row r="250" spans="1:1" x14ac:dyDescent="0.2">
      <c r="A250" s="53"/>
    </row>
    <row r="251" spans="1:1" x14ac:dyDescent="0.2">
      <c r="A251" s="53"/>
    </row>
    <row r="252" spans="1:1" x14ac:dyDescent="0.2">
      <c r="A252" s="53"/>
    </row>
    <row r="253" spans="1:1" x14ac:dyDescent="0.2">
      <c r="A253" s="53"/>
    </row>
    <row r="254" spans="1:1" x14ac:dyDescent="0.2">
      <c r="A254" s="53"/>
    </row>
    <row r="255" spans="1:1" x14ac:dyDescent="0.2">
      <c r="A255" s="53"/>
    </row>
    <row r="256" spans="1:1" x14ac:dyDescent="0.2">
      <c r="A256" s="53"/>
    </row>
    <row r="257" spans="1:1" x14ac:dyDescent="0.2">
      <c r="A257" s="53"/>
    </row>
    <row r="258" spans="1:1" x14ac:dyDescent="0.2">
      <c r="A258" s="53"/>
    </row>
    <row r="259" spans="1:1" x14ac:dyDescent="0.2">
      <c r="A259" s="53"/>
    </row>
    <row r="260" spans="1:1" x14ac:dyDescent="0.2">
      <c r="A260" s="53"/>
    </row>
    <row r="261" spans="1:1" x14ac:dyDescent="0.2">
      <c r="A261" s="53"/>
    </row>
    <row r="262" spans="1:1" x14ac:dyDescent="0.2">
      <c r="A262" s="53"/>
    </row>
    <row r="263" spans="1:1" x14ac:dyDescent="0.2">
      <c r="A263" s="53"/>
    </row>
    <row r="264" spans="1:1" x14ac:dyDescent="0.2">
      <c r="A264" s="53"/>
    </row>
    <row r="265" spans="1:1" x14ac:dyDescent="0.2">
      <c r="A265" s="53"/>
    </row>
    <row r="266" spans="1:1" x14ac:dyDescent="0.2">
      <c r="A266" s="53"/>
    </row>
    <row r="267" spans="1:1" x14ac:dyDescent="0.2">
      <c r="A267" s="53"/>
    </row>
    <row r="268" spans="1:1" x14ac:dyDescent="0.2">
      <c r="A268" s="53"/>
    </row>
    <row r="269" spans="1:1" x14ac:dyDescent="0.2">
      <c r="A269" s="53"/>
    </row>
    <row r="270" spans="1:1" x14ac:dyDescent="0.2">
      <c r="A270" s="53"/>
    </row>
    <row r="271" spans="1:1" x14ac:dyDescent="0.2">
      <c r="A271" s="53"/>
    </row>
    <row r="272" spans="1:1" x14ac:dyDescent="0.2">
      <c r="A272" s="53"/>
    </row>
    <row r="273" spans="1:1" x14ac:dyDescent="0.2">
      <c r="A273" s="53"/>
    </row>
    <row r="274" spans="1:1" x14ac:dyDescent="0.2">
      <c r="A274" s="53"/>
    </row>
    <row r="275" spans="1:1" x14ac:dyDescent="0.2">
      <c r="A275" s="53"/>
    </row>
    <row r="276" spans="1:1" x14ac:dyDescent="0.2">
      <c r="A276" s="53"/>
    </row>
    <row r="277" spans="1:1" x14ac:dyDescent="0.2">
      <c r="A277" s="53"/>
    </row>
    <row r="278" spans="1:1" x14ac:dyDescent="0.2">
      <c r="A278" s="53"/>
    </row>
    <row r="279" spans="1:1" x14ac:dyDescent="0.2">
      <c r="A279" s="53"/>
    </row>
    <row r="280" spans="1:1" x14ac:dyDescent="0.2">
      <c r="A280" s="53"/>
    </row>
    <row r="281" spans="1:1" x14ac:dyDescent="0.2">
      <c r="A281" s="53"/>
    </row>
    <row r="282" spans="1:1" x14ac:dyDescent="0.2">
      <c r="A282" s="53"/>
    </row>
    <row r="283" spans="1:1" x14ac:dyDescent="0.2">
      <c r="A283" s="53"/>
    </row>
    <row r="284" spans="1:1" x14ac:dyDescent="0.2">
      <c r="A284" s="53"/>
    </row>
    <row r="285" spans="1:1" x14ac:dyDescent="0.2">
      <c r="A285" s="53"/>
    </row>
    <row r="286" spans="1:1" x14ac:dyDescent="0.2">
      <c r="A286" s="53"/>
    </row>
    <row r="287" spans="1:1" x14ac:dyDescent="0.2">
      <c r="A287" s="53"/>
    </row>
    <row r="288" spans="1:1" x14ac:dyDescent="0.2">
      <c r="A288" s="53"/>
    </row>
    <row r="289" spans="1:1" x14ac:dyDescent="0.2">
      <c r="A289" s="53"/>
    </row>
    <row r="290" spans="1:1" x14ac:dyDescent="0.2">
      <c r="A290" s="53"/>
    </row>
    <row r="291" spans="1:1" x14ac:dyDescent="0.2">
      <c r="A291" s="53"/>
    </row>
    <row r="292" spans="1:1" x14ac:dyDescent="0.2">
      <c r="A292" s="53"/>
    </row>
    <row r="293" spans="1:1" x14ac:dyDescent="0.2">
      <c r="A293" s="53"/>
    </row>
    <row r="294" spans="1:1" x14ac:dyDescent="0.2">
      <c r="A294" s="53"/>
    </row>
    <row r="295" spans="1:1" x14ac:dyDescent="0.2">
      <c r="A295" s="53"/>
    </row>
    <row r="296" spans="1:1" x14ac:dyDescent="0.2">
      <c r="A296" s="53"/>
    </row>
    <row r="297" spans="1:1" x14ac:dyDescent="0.2">
      <c r="A297" s="53"/>
    </row>
    <row r="298" spans="1:1" x14ac:dyDescent="0.2">
      <c r="A298" s="53"/>
    </row>
    <row r="299" spans="1:1" x14ac:dyDescent="0.2">
      <c r="A299" s="53"/>
    </row>
    <row r="300" spans="1:1" x14ac:dyDescent="0.2">
      <c r="A300" s="53"/>
    </row>
    <row r="301" spans="1:1" x14ac:dyDescent="0.2">
      <c r="A301" s="53"/>
    </row>
    <row r="302" spans="1:1" x14ac:dyDescent="0.2">
      <c r="A302" s="53"/>
    </row>
    <row r="303" spans="1:1" x14ac:dyDescent="0.2">
      <c r="A303" s="53"/>
    </row>
    <row r="304" spans="1:1" x14ac:dyDescent="0.2">
      <c r="A304" s="53"/>
    </row>
    <row r="305" spans="1:1" x14ac:dyDescent="0.2">
      <c r="A305" s="53"/>
    </row>
    <row r="306" spans="1:1" x14ac:dyDescent="0.2">
      <c r="A306" s="53"/>
    </row>
    <row r="307" spans="1:1" x14ac:dyDescent="0.2">
      <c r="A307" s="53"/>
    </row>
    <row r="308" spans="1:1" x14ac:dyDescent="0.2">
      <c r="A308" s="53"/>
    </row>
    <row r="309" spans="1:1" x14ac:dyDescent="0.2">
      <c r="A309" s="53"/>
    </row>
    <row r="310" spans="1:1" x14ac:dyDescent="0.2">
      <c r="A310" s="53"/>
    </row>
    <row r="311" spans="1:1" x14ac:dyDescent="0.2">
      <c r="A311" s="53"/>
    </row>
    <row r="312" spans="1:1" x14ac:dyDescent="0.2">
      <c r="A312" s="53"/>
    </row>
    <row r="313" spans="1:1" x14ac:dyDescent="0.2">
      <c r="A313" s="53"/>
    </row>
    <row r="314" spans="1:1" x14ac:dyDescent="0.2">
      <c r="A314" s="53"/>
    </row>
    <row r="315" spans="1:1" x14ac:dyDescent="0.2">
      <c r="A315" s="53"/>
    </row>
    <row r="316" spans="1:1" x14ac:dyDescent="0.2">
      <c r="A316" s="53"/>
    </row>
    <row r="317" spans="1:1" x14ac:dyDescent="0.2">
      <c r="A317" s="53"/>
    </row>
    <row r="318" spans="1:1" x14ac:dyDescent="0.2">
      <c r="A318" s="53"/>
    </row>
    <row r="319" spans="1:1" x14ac:dyDescent="0.2">
      <c r="A319" s="53"/>
    </row>
    <row r="320" spans="1:1" x14ac:dyDescent="0.2">
      <c r="A320" s="53"/>
    </row>
    <row r="321" spans="1:1" x14ac:dyDescent="0.2">
      <c r="A321" s="53"/>
    </row>
    <row r="322" spans="1:1" x14ac:dyDescent="0.2">
      <c r="A322" s="53"/>
    </row>
    <row r="323" spans="1:1" x14ac:dyDescent="0.2">
      <c r="A323" s="53"/>
    </row>
    <row r="324" spans="1:1" x14ac:dyDescent="0.2">
      <c r="A324" s="53"/>
    </row>
    <row r="325" spans="1:1" x14ac:dyDescent="0.2">
      <c r="A325" s="53"/>
    </row>
    <row r="326" spans="1:1" x14ac:dyDescent="0.2">
      <c r="A326" s="53"/>
    </row>
    <row r="327" spans="1:1" x14ac:dyDescent="0.2">
      <c r="A327" s="53"/>
    </row>
    <row r="328" spans="1:1" x14ac:dyDescent="0.2">
      <c r="A328" s="53"/>
    </row>
    <row r="329" spans="1:1" x14ac:dyDescent="0.2">
      <c r="A329" s="53"/>
    </row>
    <row r="330" spans="1:1" x14ac:dyDescent="0.2">
      <c r="A330" s="53"/>
    </row>
    <row r="331" spans="1:1" x14ac:dyDescent="0.2">
      <c r="A331" s="53"/>
    </row>
    <row r="332" spans="1:1" x14ac:dyDescent="0.2">
      <c r="A332" s="53"/>
    </row>
    <row r="333" spans="1:1" x14ac:dyDescent="0.2">
      <c r="A333" s="53"/>
    </row>
    <row r="334" spans="1:1" x14ac:dyDescent="0.2">
      <c r="A334" s="53"/>
    </row>
    <row r="335" spans="1:1" x14ac:dyDescent="0.2">
      <c r="A335" s="53"/>
    </row>
    <row r="336" spans="1:1" x14ac:dyDescent="0.2">
      <c r="A336" s="53"/>
    </row>
    <row r="337" spans="1:1" x14ac:dyDescent="0.2">
      <c r="A337" s="53"/>
    </row>
    <row r="338" spans="1:1" x14ac:dyDescent="0.2">
      <c r="A338" s="53"/>
    </row>
    <row r="339" spans="1:1" x14ac:dyDescent="0.2">
      <c r="A339" s="53"/>
    </row>
    <row r="340" spans="1:1" x14ac:dyDescent="0.2">
      <c r="A340" s="53"/>
    </row>
    <row r="341" spans="1:1" x14ac:dyDescent="0.2">
      <c r="A341" s="53"/>
    </row>
    <row r="342" spans="1:1" x14ac:dyDescent="0.2">
      <c r="A342" s="53"/>
    </row>
    <row r="343" spans="1:1" x14ac:dyDescent="0.2">
      <c r="A343" s="53"/>
    </row>
    <row r="344" spans="1:1" x14ac:dyDescent="0.2">
      <c r="A344" s="53"/>
    </row>
    <row r="345" spans="1:1" x14ac:dyDescent="0.2">
      <c r="A345" s="53"/>
    </row>
    <row r="346" spans="1:1" x14ac:dyDescent="0.2">
      <c r="A346" s="53"/>
    </row>
    <row r="347" spans="1:1" x14ac:dyDescent="0.2">
      <c r="A347" s="53"/>
    </row>
    <row r="348" spans="1:1" x14ac:dyDescent="0.2">
      <c r="A348" s="53"/>
    </row>
    <row r="349" spans="1:1" x14ac:dyDescent="0.2">
      <c r="A349" s="53"/>
    </row>
    <row r="350" spans="1:1" x14ac:dyDescent="0.2">
      <c r="A350" s="53"/>
    </row>
    <row r="351" spans="1:1" x14ac:dyDescent="0.2">
      <c r="A351" s="53"/>
    </row>
    <row r="352" spans="1:1" x14ac:dyDescent="0.2">
      <c r="A352" s="53"/>
    </row>
    <row r="353" spans="1:1" x14ac:dyDescent="0.2">
      <c r="A353" s="53"/>
    </row>
    <row r="354" spans="1:1" x14ac:dyDescent="0.2">
      <c r="A354" s="53"/>
    </row>
    <row r="355" spans="1:1" x14ac:dyDescent="0.2">
      <c r="A355" s="53"/>
    </row>
    <row r="356" spans="1:1" x14ac:dyDescent="0.2">
      <c r="A356" s="53"/>
    </row>
    <row r="357" spans="1:1" x14ac:dyDescent="0.2">
      <c r="A357" s="53"/>
    </row>
    <row r="358" spans="1:1" x14ac:dyDescent="0.2">
      <c r="A358" s="53"/>
    </row>
    <row r="359" spans="1:1" x14ac:dyDescent="0.2">
      <c r="A359" s="53"/>
    </row>
    <row r="360" spans="1:1" x14ac:dyDescent="0.2">
      <c r="A360" s="53"/>
    </row>
    <row r="361" spans="1:1" x14ac:dyDescent="0.2">
      <c r="A361" s="53"/>
    </row>
    <row r="362" spans="1:1" x14ac:dyDescent="0.2">
      <c r="A362" s="53"/>
    </row>
    <row r="363" spans="1:1" x14ac:dyDescent="0.2">
      <c r="A363" s="53"/>
    </row>
    <row r="364" spans="1:1" x14ac:dyDescent="0.2">
      <c r="A364" s="53"/>
    </row>
    <row r="365" spans="1:1" x14ac:dyDescent="0.2">
      <c r="A365" s="53"/>
    </row>
    <row r="366" spans="1:1" x14ac:dyDescent="0.2">
      <c r="A366" s="53"/>
    </row>
    <row r="367" spans="1:1" x14ac:dyDescent="0.2">
      <c r="A367" s="53"/>
    </row>
    <row r="368" spans="1:1" x14ac:dyDescent="0.2">
      <c r="A368" s="53"/>
    </row>
    <row r="369" spans="1:1" x14ac:dyDescent="0.2">
      <c r="A369" s="53"/>
    </row>
    <row r="370" spans="1:1" x14ac:dyDescent="0.2">
      <c r="A370" s="53"/>
    </row>
    <row r="371" spans="1:1" x14ac:dyDescent="0.2">
      <c r="A371" s="53"/>
    </row>
    <row r="372" spans="1:1" x14ac:dyDescent="0.2">
      <c r="A372" s="53"/>
    </row>
    <row r="373" spans="1:1" x14ac:dyDescent="0.2">
      <c r="A373" s="53"/>
    </row>
    <row r="374" spans="1:1" x14ac:dyDescent="0.2">
      <c r="A374" s="53"/>
    </row>
    <row r="375" spans="1:1" x14ac:dyDescent="0.2">
      <c r="A375" s="53"/>
    </row>
    <row r="376" spans="1:1" x14ac:dyDescent="0.2">
      <c r="A376" s="53"/>
    </row>
    <row r="377" spans="1:1" x14ac:dyDescent="0.2">
      <c r="A377" s="53"/>
    </row>
    <row r="378" spans="1:1" x14ac:dyDescent="0.2">
      <c r="A378" s="53"/>
    </row>
    <row r="379" spans="1:1" x14ac:dyDescent="0.2">
      <c r="A379" s="53"/>
    </row>
    <row r="380" spans="1:1" x14ac:dyDescent="0.2">
      <c r="A380" s="53"/>
    </row>
    <row r="381" spans="1:1" x14ac:dyDescent="0.2">
      <c r="A381" s="53"/>
    </row>
    <row r="382" spans="1:1" x14ac:dyDescent="0.2">
      <c r="A382" s="53"/>
    </row>
    <row r="383" spans="1:1" x14ac:dyDescent="0.2">
      <c r="A383" s="53"/>
    </row>
    <row r="384" spans="1:1" x14ac:dyDescent="0.2">
      <c r="A384" s="53"/>
    </row>
    <row r="385" spans="1:1" x14ac:dyDescent="0.2">
      <c r="A385" s="53"/>
    </row>
    <row r="386" spans="1:1" x14ac:dyDescent="0.2">
      <c r="A386" s="53"/>
    </row>
    <row r="387" spans="1:1" x14ac:dyDescent="0.2">
      <c r="A387" s="53"/>
    </row>
    <row r="388" spans="1:1" x14ac:dyDescent="0.2">
      <c r="A388" s="53"/>
    </row>
    <row r="389" spans="1:1" x14ac:dyDescent="0.2">
      <c r="A389" s="53"/>
    </row>
    <row r="390" spans="1:1" x14ac:dyDescent="0.2">
      <c r="A390" s="53"/>
    </row>
    <row r="391" spans="1:1" x14ac:dyDescent="0.2">
      <c r="A391" s="53"/>
    </row>
    <row r="392" spans="1:1" x14ac:dyDescent="0.2">
      <c r="A392" s="53"/>
    </row>
    <row r="393" spans="1:1" x14ac:dyDescent="0.2">
      <c r="A393" s="53"/>
    </row>
    <row r="394" spans="1:1" x14ac:dyDescent="0.2">
      <c r="A394" s="53"/>
    </row>
    <row r="395" spans="1:1" x14ac:dyDescent="0.2">
      <c r="A395" s="53"/>
    </row>
    <row r="396" spans="1:1" x14ac:dyDescent="0.2">
      <c r="A396" s="53"/>
    </row>
    <row r="397" spans="1:1" x14ac:dyDescent="0.2">
      <c r="A397" s="53"/>
    </row>
    <row r="398" spans="1:1" x14ac:dyDescent="0.2">
      <c r="A398" s="53"/>
    </row>
    <row r="399" spans="1:1" x14ac:dyDescent="0.2">
      <c r="A399" s="53"/>
    </row>
    <row r="400" spans="1:1" x14ac:dyDescent="0.2">
      <c r="A400" s="53"/>
    </row>
    <row r="401" spans="1:1" x14ac:dyDescent="0.2">
      <c r="A401" s="53"/>
    </row>
    <row r="402" spans="1:1" x14ac:dyDescent="0.2">
      <c r="A402" s="53"/>
    </row>
    <row r="403" spans="1:1" x14ac:dyDescent="0.2">
      <c r="A403" s="53"/>
    </row>
    <row r="404" spans="1:1" x14ac:dyDescent="0.2">
      <c r="A404" s="53"/>
    </row>
    <row r="405" spans="1:1" x14ac:dyDescent="0.2">
      <c r="A405" s="53"/>
    </row>
    <row r="406" spans="1:1" x14ac:dyDescent="0.2">
      <c r="A406" s="53"/>
    </row>
    <row r="407" spans="1:1" x14ac:dyDescent="0.2">
      <c r="A407" s="53"/>
    </row>
    <row r="408" spans="1:1" x14ac:dyDescent="0.2">
      <c r="A408" s="53"/>
    </row>
    <row r="409" spans="1:1" x14ac:dyDescent="0.2">
      <c r="A409" s="53"/>
    </row>
    <row r="410" spans="1:1" x14ac:dyDescent="0.2">
      <c r="A410" s="53"/>
    </row>
    <row r="411" spans="1:1" x14ac:dyDescent="0.2">
      <c r="A411" s="53"/>
    </row>
    <row r="412" spans="1:1" x14ac:dyDescent="0.2">
      <c r="A412" s="53"/>
    </row>
    <row r="413" spans="1:1" x14ac:dyDescent="0.2">
      <c r="A413" s="53"/>
    </row>
    <row r="414" spans="1:1" x14ac:dyDescent="0.2">
      <c r="A414" s="53"/>
    </row>
    <row r="415" spans="1:1" x14ac:dyDescent="0.2">
      <c r="A415" s="53"/>
    </row>
    <row r="416" spans="1:1" x14ac:dyDescent="0.2">
      <c r="A416" s="53"/>
    </row>
    <row r="417" spans="1:1" x14ac:dyDescent="0.2">
      <c r="A417" s="53"/>
    </row>
    <row r="418" spans="1:1" x14ac:dyDescent="0.2">
      <c r="A418" s="53"/>
    </row>
    <row r="419" spans="1:1" x14ac:dyDescent="0.2">
      <c r="A419" s="53"/>
    </row>
    <row r="420" spans="1:1" x14ac:dyDescent="0.2">
      <c r="A420" s="53"/>
    </row>
    <row r="421" spans="1:1" x14ac:dyDescent="0.2">
      <c r="A421" s="53"/>
    </row>
    <row r="422" spans="1:1" x14ac:dyDescent="0.2">
      <c r="A422" s="53"/>
    </row>
    <row r="423" spans="1:1" x14ac:dyDescent="0.2">
      <c r="A423" s="53"/>
    </row>
    <row r="424" spans="1:1" x14ac:dyDescent="0.2">
      <c r="A424" s="53"/>
    </row>
    <row r="425" spans="1:1" x14ac:dyDescent="0.2">
      <c r="A425" s="53"/>
    </row>
    <row r="426" spans="1:1" x14ac:dyDescent="0.2">
      <c r="A426" s="53"/>
    </row>
    <row r="427" spans="1:1" x14ac:dyDescent="0.2">
      <c r="A427" s="53"/>
    </row>
    <row r="428" spans="1:1" x14ac:dyDescent="0.2">
      <c r="A428" s="53"/>
    </row>
    <row r="429" spans="1:1" x14ac:dyDescent="0.2">
      <c r="A429" s="53"/>
    </row>
    <row r="430" spans="1:1" x14ac:dyDescent="0.2">
      <c r="A430" s="53"/>
    </row>
    <row r="431" spans="1:1" x14ac:dyDescent="0.2">
      <c r="A431" s="53"/>
    </row>
    <row r="432" spans="1:1" x14ac:dyDescent="0.2">
      <c r="A432" s="53"/>
    </row>
    <row r="433" spans="1:1" x14ac:dyDescent="0.2">
      <c r="A433" s="53"/>
    </row>
    <row r="434" spans="1:1" x14ac:dyDescent="0.2">
      <c r="A434" s="53"/>
    </row>
    <row r="435" spans="1:1" x14ac:dyDescent="0.2">
      <c r="A435" s="53"/>
    </row>
    <row r="436" spans="1:1" x14ac:dyDescent="0.2">
      <c r="A436" s="53"/>
    </row>
    <row r="437" spans="1:1" x14ac:dyDescent="0.2">
      <c r="A437" s="53"/>
    </row>
    <row r="438" spans="1:1" x14ac:dyDescent="0.2">
      <c r="A438" s="53"/>
    </row>
    <row r="439" spans="1:1" x14ac:dyDescent="0.2">
      <c r="A439" s="53"/>
    </row>
    <row r="440" spans="1:1" x14ac:dyDescent="0.2">
      <c r="A440" s="53"/>
    </row>
    <row r="441" spans="1:1" x14ac:dyDescent="0.2">
      <c r="A441" s="53"/>
    </row>
    <row r="442" spans="1:1" x14ac:dyDescent="0.2">
      <c r="A442" s="53"/>
    </row>
    <row r="443" spans="1:1" x14ac:dyDescent="0.2">
      <c r="A443" s="53"/>
    </row>
    <row r="444" spans="1:1" x14ac:dyDescent="0.2">
      <c r="A444" s="53"/>
    </row>
    <row r="445" spans="1:1" x14ac:dyDescent="0.2">
      <c r="A445" s="53"/>
    </row>
    <row r="446" spans="1:1" x14ac:dyDescent="0.2">
      <c r="A446" s="53"/>
    </row>
    <row r="447" spans="1:1" x14ac:dyDescent="0.2">
      <c r="A447" s="53"/>
    </row>
    <row r="448" spans="1:1" x14ac:dyDescent="0.2">
      <c r="A448" s="53"/>
    </row>
    <row r="449" spans="1:1" x14ac:dyDescent="0.2">
      <c r="A449" s="53"/>
    </row>
    <row r="450" spans="1:1" x14ac:dyDescent="0.2">
      <c r="A450" s="53"/>
    </row>
    <row r="451" spans="1:1" x14ac:dyDescent="0.2">
      <c r="A451" s="53"/>
    </row>
    <row r="452" spans="1:1" x14ac:dyDescent="0.2">
      <c r="A452" s="53"/>
    </row>
    <row r="453" spans="1:1" x14ac:dyDescent="0.2">
      <c r="A453" s="53"/>
    </row>
    <row r="454" spans="1:1" x14ac:dyDescent="0.2">
      <c r="A454" s="53"/>
    </row>
    <row r="455" spans="1:1" x14ac:dyDescent="0.2">
      <c r="A455" s="53"/>
    </row>
    <row r="456" spans="1:1" x14ac:dyDescent="0.2">
      <c r="A456" s="53"/>
    </row>
    <row r="457" spans="1:1" x14ac:dyDescent="0.2">
      <c r="A457" s="53"/>
    </row>
    <row r="458" spans="1:1" x14ac:dyDescent="0.2">
      <c r="A458" s="53"/>
    </row>
    <row r="459" spans="1:1" x14ac:dyDescent="0.2">
      <c r="A459" s="53"/>
    </row>
    <row r="460" spans="1:1" x14ac:dyDescent="0.2">
      <c r="A460" s="53"/>
    </row>
    <row r="461" spans="1:1" x14ac:dyDescent="0.2">
      <c r="A461" s="53"/>
    </row>
    <row r="462" spans="1:1" x14ac:dyDescent="0.2">
      <c r="A462" s="53"/>
    </row>
    <row r="463" spans="1:1" x14ac:dyDescent="0.2">
      <c r="A463" s="53"/>
    </row>
    <row r="464" spans="1:1" x14ac:dyDescent="0.2">
      <c r="A464" s="53"/>
    </row>
    <row r="465" spans="1:1" x14ac:dyDescent="0.2">
      <c r="A465" s="53"/>
    </row>
    <row r="466" spans="1:1" x14ac:dyDescent="0.2">
      <c r="A466" s="53"/>
    </row>
    <row r="467" spans="1:1" x14ac:dyDescent="0.2">
      <c r="A467" s="53"/>
    </row>
    <row r="468" spans="1:1" x14ac:dyDescent="0.2">
      <c r="A468" s="53"/>
    </row>
    <row r="469" spans="1:1" x14ac:dyDescent="0.2">
      <c r="A469" s="53"/>
    </row>
    <row r="470" spans="1:1" x14ac:dyDescent="0.2">
      <c r="A470" s="53"/>
    </row>
    <row r="471" spans="1:1" x14ac:dyDescent="0.2">
      <c r="A471" s="53"/>
    </row>
    <row r="472" spans="1:1" x14ac:dyDescent="0.2">
      <c r="A472" s="53"/>
    </row>
    <row r="473" spans="1:1" x14ac:dyDescent="0.2">
      <c r="A473" s="53"/>
    </row>
    <row r="474" spans="1:1" x14ac:dyDescent="0.2">
      <c r="A474" s="53"/>
    </row>
    <row r="475" spans="1:1" x14ac:dyDescent="0.2">
      <c r="A475" s="53"/>
    </row>
    <row r="476" spans="1:1" x14ac:dyDescent="0.2">
      <c r="A476" s="53"/>
    </row>
    <row r="477" spans="1:1" x14ac:dyDescent="0.2">
      <c r="A477" s="53"/>
    </row>
    <row r="478" spans="1:1" x14ac:dyDescent="0.2">
      <c r="A478" s="53"/>
    </row>
    <row r="479" spans="1:1" x14ac:dyDescent="0.2">
      <c r="A479" s="53"/>
    </row>
    <row r="480" spans="1:1" x14ac:dyDescent="0.2">
      <c r="A480" s="53"/>
    </row>
    <row r="481" spans="1:1" x14ac:dyDescent="0.2">
      <c r="A481" s="53"/>
    </row>
    <row r="482" spans="1:1" x14ac:dyDescent="0.2">
      <c r="A482" s="53"/>
    </row>
    <row r="483" spans="1:1" x14ac:dyDescent="0.2">
      <c r="A483" s="53"/>
    </row>
    <row r="484" spans="1:1" x14ac:dyDescent="0.2">
      <c r="A484" s="53"/>
    </row>
    <row r="485" spans="1:1" x14ac:dyDescent="0.2">
      <c r="A485" s="53"/>
    </row>
    <row r="486" spans="1:1" x14ac:dyDescent="0.2">
      <c r="A486" s="53"/>
    </row>
    <row r="487" spans="1:1" x14ac:dyDescent="0.2">
      <c r="A487" s="53"/>
    </row>
    <row r="488" spans="1:1" x14ac:dyDescent="0.2">
      <c r="A488" s="53"/>
    </row>
    <row r="489" spans="1:1" x14ac:dyDescent="0.2">
      <c r="A489" s="53"/>
    </row>
    <row r="490" spans="1:1" x14ac:dyDescent="0.2">
      <c r="A490" s="53"/>
    </row>
    <row r="491" spans="1:1" x14ac:dyDescent="0.2">
      <c r="A491" s="53"/>
    </row>
    <row r="492" spans="1:1" x14ac:dyDescent="0.2">
      <c r="A492" s="53"/>
    </row>
    <row r="493" spans="1:1" x14ac:dyDescent="0.2">
      <c r="A493" s="53"/>
    </row>
    <row r="494" spans="1:1" x14ac:dyDescent="0.2">
      <c r="A494" s="53"/>
    </row>
    <row r="495" spans="1:1" x14ac:dyDescent="0.2">
      <c r="A495" s="53"/>
    </row>
    <row r="496" spans="1:1" x14ac:dyDescent="0.2">
      <c r="A496" s="53"/>
    </row>
    <row r="497" spans="1:1" x14ac:dyDescent="0.2">
      <c r="A497" s="53"/>
    </row>
    <row r="498" spans="1:1" x14ac:dyDescent="0.2">
      <c r="A498" s="53"/>
    </row>
    <row r="499" spans="1:1" x14ac:dyDescent="0.2">
      <c r="A499" s="53"/>
    </row>
  </sheetData>
  <mergeCells count="35">
    <mergeCell ref="A18:B18"/>
    <mergeCell ref="A8:B8"/>
    <mergeCell ref="A9:B9"/>
    <mergeCell ref="A10:B10"/>
    <mergeCell ref="A11:B11"/>
    <mergeCell ref="A17:B17"/>
    <mergeCell ref="A12:B12"/>
    <mergeCell ref="A13:B13"/>
    <mergeCell ref="A14:B14"/>
    <mergeCell ref="A15:B15"/>
    <mergeCell ref="A16:B16"/>
    <mergeCell ref="A1:C1"/>
    <mergeCell ref="A2:C2"/>
    <mergeCell ref="I6:J6"/>
    <mergeCell ref="F7:H7"/>
    <mergeCell ref="A7:B7"/>
    <mergeCell ref="C4:D4"/>
    <mergeCell ref="I5:J5"/>
    <mergeCell ref="A19:B19"/>
    <mergeCell ref="B23:G23"/>
    <mergeCell ref="B22:G22"/>
    <mergeCell ref="B25:G25"/>
    <mergeCell ref="A36:J36"/>
    <mergeCell ref="B29:G29"/>
    <mergeCell ref="B27:G27"/>
    <mergeCell ref="B26:G26"/>
    <mergeCell ref="B24:G24"/>
    <mergeCell ref="B28:G28"/>
    <mergeCell ref="A37:J37"/>
    <mergeCell ref="A38:J38"/>
    <mergeCell ref="A31:J31"/>
    <mergeCell ref="A32:J32"/>
    <mergeCell ref="A33:J33"/>
    <mergeCell ref="A34:J34"/>
    <mergeCell ref="A35:J35"/>
  </mergeCells>
  <conditionalFormatting sqref="A8:C19">
    <cfRule type="duplicateValues" dxfId="5" priority="3"/>
  </conditionalFormatting>
  <conditionalFormatting sqref="J7:J19">
    <cfRule type="cellIs" dxfId="4" priority="1" operator="equal">
      <formula>"x"</formula>
    </cfRule>
    <cfRule type="cellIs" dxfId="3" priority="2" operator="equal">
      <formula>0</formula>
    </cfRule>
  </conditionalFormatting>
  <dataValidations count="4">
    <dataValidation type="list" allowBlank="1" showInputMessage="1" showErrorMessage="1" sqref="A9:B19">
      <formula1>Liste_Nom</formula1>
    </dataValidation>
    <dataValidation type="list" showInputMessage="1" showErrorMessage="1" sqref="A8:B8">
      <formula1>Liste_Nom</formula1>
    </dataValidation>
    <dataValidation type="list" allowBlank="1" showInputMessage="1" showErrorMessage="1" sqref="C8:C19">
      <formula1>Liste_poste</formula1>
    </dataValidation>
    <dataValidation type="list" allowBlank="1" showInputMessage="1" showErrorMessage="1" sqref="F8:F10">
      <formula1>List_niveau</formula1>
    </dataValidation>
  </dataValidations>
  <printOptions horizontalCentered="1"/>
  <pageMargins left="0.31496062992125984" right="0.31496062992125984" top="0.31496062992125984" bottom="0.35433070866141736" header="0.31496062992125984" footer="0.11811023622047245"/>
  <pageSetup paperSize="9" orientation="landscape" r:id="rId1"/>
  <headerFooter>
    <oddFooter xml:space="preserve">&amp;L&amp;8&amp;K01+046          Aéroport Béziers Cap d'Agde "Main courante sslia"&amp;C&amp;8&amp;K01+044page &amp;P/&amp;N&amp;R&amp;8&amp;K01+045Imprimé le &amp;D à &amp;T    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180975</xdr:rowOff>
                  </from>
                  <to>
                    <xdr:col>6</xdr:col>
                    <xdr:colOff>333375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6</xdr:col>
                    <xdr:colOff>419100</xdr:colOff>
                    <xdr:row>10</xdr:row>
                    <xdr:rowOff>180975</xdr:rowOff>
                  </from>
                  <to>
                    <xdr:col>7</xdr:col>
                    <xdr:colOff>638175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171450</xdr:rowOff>
                  </from>
                  <to>
                    <xdr:col>6</xdr:col>
                    <xdr:colOff>371475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180975</xdr:rowOff>
                  </from>
                  <to>
                    <xdr:col>6</xdr:col>
                    <xdr:colOff>161925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180975</xdr:rowOff>
                  </from>
                  <to>
                    <xdr:col>6</xdr:col>
                    <xdr:colOff>161925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6</xdr:col>
                    <xdr:colOff>419100</xdr:colOff>
                    <xdr:row>13</xdr:row>
                    <xdr:rowOff>180975</xdr:rowOff>
                  </from>
                  <to>
                    <xdr:col>7</xdr:col>
                    <xdr:colOff>542925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6</xdr:col>
                    <xdr:colOff>419100</xdr:colOff>
                    <xdr:row>15</xdr:row>
                    <xdr:rowOff>180975</xdr:rowOff>
                  </from>
                  <to>
                    <xdr:col>7</xdr:col>
                    <xdr:colOff>542925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6</xdr:col>
                    <xdr:colOff>419100</xdr:colOff>
                    <xdr:row>14</xdr:row>
                    <xdr:rowOff>180975</xdr:rowOff>
                  </from>
                  <to>
                    <xdr:col>7</xdr:col>
                    <xdr:colOff>542925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76200</xdr:rowOff>
                  </from>
                  <to>
                    <xdr:col>6</xdr:col>
                    <xdr:colOff>161925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 macro="[0]!Caseàcocher20_Clic">
                <anchor moveWithCells="1">
                  <from>
                    <xdr:col>6</xdr:col>
                    <xdr:colOff>409575</xdr:colOff>
                    <xdr:row>17</xdr:row>
                    <xdr:rowOff>76200</xdr:rowOff>
                  </from>
                  <to>
                    <xdr:col>7</xdr:col>
                    <xdr:colOff>533400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180975</xdr:rowOff>
                  </from>
                  <to>
                    <xdr:col>6</xdr:col>
                    <xdr:colOff>161925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6</xdr:col>
                    <xdr:colOff>419100</xdr:colOff>
                    <xdr:row>11</xdr:row>
                    <xdr:rowOff>171450</xdr:rowOff>
                  </from>
                  <to>
                    <xdr:col>7</xdr:col>
                    <xdr:colOff>638175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53"/>
  <sheetViews>
    <sheetView showGridLines="0" workbookViewId="0">
      <selection sqref="A1:U1"/>
    </sheetView>
  </sheetViews>
  <sheetFormatPr baseColWidth="10" defaultRowHeight="12.75" x14ac:dyDescent="0.2"/>
  <cols>
    <col min="1" max="1" width="2.7109375" customWidth="1"/>
    <col min="2" max="2" width="10.7109375" style="4" customWidth="1"/>
    <col min="3" max="3" width="25.140625" bestFit="1" customWidth="1"/>
    <col min="4" max="5" width="2.7109375" customWidth="1"/>
    <col min="6" max="6" width="2.7109375" style="5" bestFit="1" customWidth="1"/>
    <col min="7" max="7" width="25.7109375" customWidth="1"/>
    <col min="8" max="8" width="5.7109375" customWidth="1"/>
    <col min="9" max="9" width="20.7109375" customWidth="1"/>
    <col min="10" max="10" width="5.7109375" customWidth="1"/>
    <col min="11" max="11" width="20.7109375" customWidth="1"/>
    <col min="12" max="19" width="5.7109375" customWidth="1"/>
    <col min="20" max="20" width="17.140625" bestFit="1" customWidth="1"/>
    <col min="21" max="21" width="5.7109375" customWidth="1"/>
  </cols>
  <sheetData>
    <row r="1" spans="1:21" ht="30" customHeight="1" x14ac:dyDescent="0.2">
      <c r="A1" s="232" t="s">
        <v>10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3" spans="1:21" ht="15" x14ac:dyDescent="0.2">
      <c r="B3" s="228" t="s">
        <v>0</v>
      </c>
      <c r="C3" s="229"/>
      <c r="E3" s="3"/>
      <c r="G3" s="139" t="s">
        <v>3</v>
      </c>
      <c r="I3" s="139" t="s">
        <v>4</v>
      </c>
      <c r="K3" s="139" t="s">
        <v>95</v>
      </c>
      <c r="L3" s="134" t="s">
        <v>50</v>
      </c>
      <c r="M3" s="134" t="s">
        <v>51</v>
      </c>
      <c r="N3" s="134" t="s">
        <v>52</v>
      </c>
      <c r="O3" s="134" t="s">
        <v>53</v>
      </c>
      <c r="P3" s="134" t="s">
        <v>54</v>
      </c>
      <c r="Q3" s="134" t="s">
        <v>55</v>
      </c>
      <c r="R3" s="134" t="s">
        <v>56</v>
      </c>
      <c r="T3" s="139" t="s">
        <v>94</v>
      </c>
    </row>
    <row r="4" spans="1:21" x14ac:dyDescent="0.2">
      <c r="E4" s="3"/>
      <c r="F4" s="5">
        <v>1</v>
      </c>
      <c r="G4" s="130" t="s">
        <v>71</v>
      </c>
      <c r="I4" s="130" t="s">
        <v>5</v>
      </c>
      <c r="K4" s="135" t="str">
        <f>IF(C10="","",C10)</f>
        <v>Vérif engin</v>
      </c>
      <c r="L4" s="132" t="s">
        <v>83</v>
      </c>
      <c r="M4" s="132" t="s">
        <v>83</v>
      </c>
      <c r="N4" s="132" t="s">
        <v>83</v>
      </c>
      <c r="O4" s="132" t="s">
        <v>83</v>
      </c>
      <c r="P4" s="132" t="s">
        <v>83</v>
      </c>
      <c r="Q4" s="132" t="s">
        <v>83</v>
      </c>
      <c r="R4" s="132" t="s">
        <v>83</v>
      </c>
      <c r="S4" s="117"/>
      <c r="T4" s="137" t="s">
        <v>84</v>
      </c>
    </row>
    <row r="5" spans="1:21" x14ac:dyDescent="0.2">
      <c r="B5" s="133" t="s">
        <v>1</v>
      </c>
      <c r="C5" s="12" t="s">
        <v>57</v>
      </c>
      <c r="E5" s="3"/>
      <c r="F5" s="5">
        <v>2</v>
      </c>
      <c r="G5" s="130" t="s">
        <v>72</v>
      </c>
      <c r="I5" s="130" t="s">
        <v>6</v>
      </c>
      <c r="K5" s="136" t="str">
        <f>IF(C11="","",C11)</f>
        <v>Sport</v>
      </c>
      <c r="L5" s="132" t="s">
        <v>83</v>
      </c>
      <c r="M5" s="132" t="s">
        <v>83</v>
      </c>
      <c r="N5" s="132" t="s">
        <v>83</v>
      </c>
      <c r="O5" s="132" t="s">
        <v>83</v>
      </c>
      <c r="P5" s="132" t="s">
        <v>83</v>
      </c>
      <c r="Q5" s="132" t="s">
        <v>83</v>
      </c>
      <c r="R5" s="132"/>
      <c r="S5" s="117"/>
      <c r="T5" s="138" t="s">
        <v>85</v>
      </c>
    </row>
    <row r="6" spans="1:21" x14ac:dyDescent="0.2">
      <c r="B6" s="133" t="s">
        <v>2</v>
      </c>
      <c r="C6" s="13" t="s">
        <v>58</v>
      </c>
      <c r="E6" s="3"/>
      <c r="F6" s="5">
        <v>3</v>
      </c>
      <c r="G6" s="130" t="s">
        <v>73</v>
      </c>
      <c r="I6" s="130" t="s">
        <v>7</v>
      </c>
      <c r="K6" s="136" t="str">
        <f t="shared" ref="K6:K9" si="0">IF(C12="","",C12)</f>
        <v>Manœuvre</v>
      </c>
      <c r="L6" s="132" t="s">
        <v>83</v>
      </c>
      <c r="M6" s="132" t="s">
        <v>83</v>
      </c>
      <c r="N6" s="132" t="s">
        <v>83</v>
      </c>
      <c r="O6" s="132" t="s">
        <v>83</v>
      </c>
      <c r="P6" s="132" t="s">
        <v>83</v>
      </c>
      <c r="Q6" s="132" t="s">
        <v>83</v>
      </c>
      <c r="R6" s="132"/>
      <c r="S6" s="117"/>
      <c r="T6" s="138" t="s">
        <v>86</v>
      </c>
    </row>
    <row r="7" spans="1:21" ht="13.5" thickBot="1" x14ac:dyDescent="0.25">
      <c r="B7" s="6"/>
      <c r="C7" s="1"/>
      <c r="E7" s="3"/>
      <c r="F7" s="5">
        <v>4</v>
      </c>
      <c r="G7" s="130" t="s">
        <v>74</v>
      </c>
      <c r="I7" s="130" t="s">
        <v>8</v>
      </c>
      <c r="K7" s="136" t="str">
        <f t="shared" si="0"/>
        <v>Vérif hebdo</v>
      </c>
      <c r="L7" s="132" t="s">
        <v>83</v>
      </c>
      <c r="M7" s="132"/>
      <c r="N7" s="132"/>
      <c r="O7" s="132"/>
      <c r="P7" s="132"/>
      <c r="Q7" s="132"/>
      <c r="R7" s="132"/>
      <c r="S7" s="117"/>
      <c r="T7" s="138" t="s">
        <v>87</v>
      </c>
    </row>
    <row r="8" spans="1:21" x14ac:dyDescent="0.2">
      <c r="E8" s="3"/>
      <c r="F8" s="5">
        <v>5</v>
      </c>
      <c r="G8" s="130" t="s">
        <v>75</v>
      </c>
      <c r="I8" s="130" t="s">
        <v>9</v>
      </c>
      <c r="K8" s="136" t="str">
        <f t="shared" si="0"/>
        <v>Sacs secours</v>
      </c>
      <c r="L8" s="132"/>
      <c r="M8" s="132" t="s">
        <v>83</v>
      </c>
      <c r="N8" s="132"/>
      <c r="O8" s="132"/>
      <c r="P8" s="132"/>
      <c r="Q8" s="132"/>
      <c r="R8" s="132"/>
      <c r="S8" s="117"/>
      <c r="T8" s="138" t="s">
        <v>88</v>
      </c>
    </row>
    <row r="9" spans="1:21" ht="15" x14ac:dyDescent="0.2">
      <c r="B9" s="228" t="s">
        <v>46</v>
      </c>
      <c r="C9" s="229"/>
      <c r="E9" s="3"/>
      <c r="F9" s="5">
        <v>6</v>
      </c>
      <c r="G9" s="130" t="s">
        <v>76</v>
      </c>
      <c r="I9" s="130" t="s">
        <v>29</v>
      </c>
      <c r="K9" s="136" t="str">
        <f t="shared" si="0"/>
        <v>Chemin de ronde</v>
      </c>
      <c r="L9" s="132"/>
      <c r="M9" s="132"/>
      <c r="N9" s="132" t="s">
        <v>83</v>
      </c>
      <c r="O9" s="132"/>
      <c r="P9" s="132"/>
      <c r="Q9" s="132"/>
      <c r="R9" s="132" t="s">
        <v>83</v>
      </c>
      <c r="S9" s="117"/>
      <c r="T9" s="138" t="s">
        <v>89</v>
      </c>
    </row>
    <row r="10" spans="1:21" x14ac:dyDescent="0.2">
      <c r="B10" s="134">
        <v>1</v>
      </c>
      <c r="C10" s="128" t="s">
        <v>61</v>
      </c>
      <c r="E10" s="3"/>
      <c r="F10" s="5">
        <v>7</v>
      </c>
      <c r="G10" s="130" t="s">
        <v>77</v>
      </c>
      <c r="I10" s="130" t="s">
        <v>30</v>
      </c>
      <c r="K10" s="136" t="str">
        <f>IF(C16="","",C16)</f>
        <v>Clôture</v>
      </c>
      <c r="L10" s="132"/>
      <c r="M10" s="132" t="s">
        <v>83</v>
      </c>
      <c r="N10" s="132"/>
      <c r="O10" s="132"/>
      <c r="P10" s="132"/>
      <c r="Q10" s="132" t="s">
        <v>83</v>
      </c>
      <c r="R10" s="132"/>
      <c r="S10" s="117"/>
      <c r="T10" s="138" t="s">
        <v>90</v>
      </c>
    </row>
    <row r="11" spans="1:21" x14ac:dyDescent="0.2">
      <c r="B11" s="134">
        <v>2</v>
      </c>
      <c r="C11" s="128" t="s">
        <v>62</v>
      </c>
      <c r="E11" s="3"/>
      <c r="F11" s="5">
        <v>8</v>
      </c>
      <c r="G11" s="130" t="s">
        <v>78</v>
      </c>
      <c r="I11" s="130" t="s">
        <v>31</v>
      </c>
      <c r="K11" s="136" t="str">
        <f>IF(C17="","",C17)</f>
        <v>Contrôle E.P.I</v>
      </c>
      <c r="L11" s="132"/>
      <c r="M11" s="132"/>
      <c r="N11" s="132"/>
      <c r="O11" s="132" t="s">
        <v>83</v>
      </c>
      <c r="P11" s="132"/>
      <c r="Q11" s="132"/>
      <c r="R11" s="132"/>
      <c r="S11" s="117"/>
      <c r="T11" s="138" t="s">
        <v>91</v>
      </c>
    </row>
    <row r="12" spans="1:21" x14ac:dyDescent="0.2">
      <c r="B12" s="134">
        <v>3</v>
      </c>
      <c r="C12" s="128" t="s">
        <v>63</v>
      </c>
      <c r="E12" s="3"/>
      <c r="F12" s="5">
        <v>9</v>
      </c>
      <c r="G12" s="130" t="s">
        <v>79</v>
      </c>
      <c r="I12" s="130"/>
      <c r="K12" s="136" t="str">
        <f t="shared" ref="K12:K16" si="1">IF(C18="","",C18)</f>
        <v>Vérif armurerie SPPA</v>
      </c>
      <c r="L12" s="132"/>
      <c r="M12" s="132"/>
      <c r="N12" s="132"/>
      <c r="O12" s="132"/>
      <c r="P12" s="132" t="s">
        <v>83</v>
      </c>
      <c r="Q12" s="132"/>
      <c r="R12" s="132" t="s">
        <v>83</v>
      </c>
      <c r="S12" s="117"/>
      <c r="T12" s="138" t="s">
        <v>92</v>
      </c>
    </row>
    <row r="13" spans="1:21" x14ac:dyDescent="0.2">
      <c r="B13" s="134">
        <v>4</v>
      </c>
      <c r="C13" s="128" t="s">
        <v>64</v>
      </c>
      <c r="E13" s="3"/>
      <c r="F13" s="5">
        <v>10</v>
      </c>
      <c r="G13" s="130" t="s">
        <v>80</v>
      </c>
      <c r="I13" s="130"/>
      <c r="K13" s="136" t="str">
        <f t="shared" si="1"/>
        <v>Essai sirène</v>
      </c>
      <c r="L13" s="132" t="s">
        <v>83</v>
      </c>
      <c r="M13" s="132"/>
      <c r="N13" s="132"/>
      <c r="O13" s="132" t="s">
        <v>83</v>
      </c>
      <c r="P13" s="132"/>
      <c r="Q13" s="132"/>
      <c r="R13" s="132"/>
      <c r="S13" s="117"/>
      <c r="T13" s="138" t="s">
        <v>93</v>
      </c>
    </row>
    <row r="14" spans="1:21" ht="13.5" thickBot="1" x14ac:dyDescent="0.25">
      <c r="B14" s="134">
        <v>5</v>
      </c>
      <c r="C14" s="128" t="s">
        <v>65</v>
      </c>
      <c r="E14" s="3"/>
      <c r="F14" s="5">
        <v>11</v>
      </c>
      <c r="G14" s="130" t="s">
        <v>81</v>
      </c>
      <c r="I14" s="130"/>
      <c r="K14" s="136" t="str">
        <f t="shared" si="1"/>
        <v/>
      </c>
      <c r="L14" s="132"/>
      <c r="M14" s="132"/>
      <c r="N14" s="132"/>
      <c r="O14" s="132"/>
      <c r="P14" s="132"/>
      <c r="Q14" s="132"/>
      <c r="R14" s="132"/>
      <c r="S14" s="117"/>
      <c r="T14" s="6"/>
    </row>
    <row r="15" spans="1:21" x14ac:dyDescent="0.2">
      <c r="B15" s="134">
        <v>6</v>
      </c>
      <c r="C15" s="128" t="s">
        <v>66</v>
      </c>
      <c r="E15" s="3"/>
      <c r="F15" s="5">
        <v>12</v>
      </c>
      <c r="G15" s="130" t="s">
        <v>82</v>
      </c>
      <c r="I15" s="130"/>
      <c r="K15" s="136" t="str">
        <f t="shared" si="1"/>
        <v/>
      </c>
      <c r="L15" s="132"/>
      <c r="M15" s="132"/>
      <c r="N15" s="132"/>
      <c r="O15" s="132"/>
      <c r="P15" s="132"/>
      <c r="Q15" s="132"/>
      <c r="R15" s="132"/>
      <c r="S15" s="117"/>
    </row>
    <row r="16" spans="1:21" x14ac:dyDescent="0.2">
      <c r="B16" s="134">
        <v>7</v>
      </c>
      <c r="C16" s="128" t="s">
        <v>67</v>
      </c>
      <c r="E16" s="3"/>
      <c r="F16" s="5">
        <v>13</v>
      </c>
      <c r="G16" s="130"/>
      <c r="I16" s="130"/>
      <c r="K16" s="136" t="str">
        <f t="shared" si="1"/>
        <v/>
      </c>
      <c r="L16" s="132"/>
      <c r="M16" s="132"/>
      <c r="N16" s="132"/>
      <c r="O16" s="132"/>
      <c r="P16" s="132"/>
      <c r="Q16" s="132"/>
      <c r="R16" s="132"/>
      <c r="S16" s="117"/>
    </row>
    <row r="17" spans="1:19" ht="13.5" thickBot="1" x14ac:dyDescent="0.25">
      <c r="B17" s="134">
        <v>8</v>
      </c>
      <c r="C17" s="128" t="s">
        <v>68</v>
      </c>
      <c r="E17" s="3"/>
      <c r="F17" s="5">
        <v>14</v>
      </c>
      <c r="G17" s="130"/>
      <c r="I17" s="130"/>
      <c r="K17" s="82" t="s">
        <v>70</v>
      </c>
      <c r="L17" s="83">
        <f>COUNTA(L4:L16)</f>
        <v>5</v>
      </c>
      <c r="M17" s="83">
        <f t="shared" ref="M17:R17" si="2">COUNTA(M4:M16)</f>
        <v>5</v>
      </c>
      <c r="N17" s="83">
        <f t="shared" si="2"/>
        <v>4</v>
      </c>
      <c r="O17" s="83">
        <f t="shared" si="2"/>
        <v>5</v>
      </c>
      <c r="P17" s="83">
        <f t="shared" si="2"/>
        <v>4</v>
      </c>
      <c r="Q17" s="83">
        <f t="shared" si="2"/>
        <v>4</v>
      </c>
      <c r="R17" s="83">
        <f t="shared" si="2"/>
        <v>3</v>
      </c>
      <c r="S17" s="117"/>
    </row>
    <row r="18" spans="1:19" ht="13.5" thickBot="1" x14ac:dyDescent="0.25">
      <c r="B18" s="134">
        <v>9</v>
      </c>
      <c r="C18" s="128" t="s">
        <v>69</v>
      </c>
      <c r="E18" s="3"/>
      <c r="F18" s="5">
        <v>15</v>
      </c>
      <c r="G18" s="130"/>
      <c r="I18" s="130"/>
      <c r="S18" s="117"/>
    </row>
    <row r="19" spans="1:19" ht="12.75" customHeight="1" thickTop="1" x14ac:dyDescent="0.2">
      <c r="B19" s="134">
        <v>10</v>
      </c>
      <c r="C19" s="128" t="s">
        <v>100</v>
      </c>
      <c r="E19" s="3"/>
      <c r="F19" s="5">
        <v>16</v>
      </c>
      <c r="G19" s="130"/>
      <c r="I19" s="130"/>
      <c r="J19" s="144"/>
      <c r="K19" s="145"/>
      <c r="L19" s="145"/>
      <c r="M19" s="145"/>
      <c r="N19" s="145"/>
      <c r="O19" s="145"/>
      <c r="P19" s="145"/>
      <c r="Q19" s="145"/>
      <c r="R19" s="146"/>
      <c r="S19" s="117"/>
    </row>
    <row r="20" spans="1:19" ht="12.75" customHeight="1" x14ac:dyDescent="0.2">
      <c r="B20" s="134">
        <v>11</v>
      </c>
      <c r="C20" s="128"/>
      <c r="E20" s="3"/>
      <c r="F20" s="5">
        <v>17</v>
      </c>
      <c r="G20" s="130"/>
      <c r="I20" s="130"/>
      <c r="J20" s="147"/>
      <c r="K20" s="140" t="s">
        <v>98</v>
      </c>
      <c r="L20" s="117"/>
      <c r="M20" s="117"/>
      <c r="N20" s="117"/>
      <c r="O20" s="117"/>
      <c r="P20" s="141" t="s">
        <v>99</v>
      </c>
      <c r="Q20" s="117"/>
      <c r="R20" s="148"/>
    </row>
    <row r="21" spans="1:19" x14ac:dyDescent="0.2">
      <c r="B21" s="134">
        <v>12</v>
      </c>
      <c r="C21" s="128"/>
      <c r="E21" s="3"/>
      <c r="F21" s="5">
        <v>18</v>
      </c>
      <c r="G21" s="130"/>
      <c r="I21" s="130"/>
      <c r="J21" s="147"/>
      <c r="K21" s="117"/>
      <c r="L21" s="117"/>
      <c r="M21" s="117"/>
      <c r="N21" s="117"/>
      <c r="O21" s="117"/>
      <c r="P21" s="117"/>
      <c r="Q21" s="117"/>
      <c r="R21" s="148"/>
    </row>
    <row r="22" spans="1:19" x14ac:dyDescent="0.2">
      <c r="B22" s="134">
        <v>13</v>
      </c>
      <c r="C22" s="128"/>
      <c r="E22" s="3"/>
      <c r="F22" s="5">
        <v>19</v>
      </c>
      <c r="G22" s="130"/>
      <c r="I22" s="130"/>
      <c r="J22" s="147"/>
      <c r="K22" s="142" t="s">
        <v>97</v>
      </c>
      <c r="L22" s="143" t="s">
        <v>96</v>
      </c>
      <c r="M22" s="117"/>
      <c r="N22" s="117"/>
      <c r="O22" s="117"/>
      <c r="P22" s="117"/>
      <c r="Q22" s="117"/>
      <c r="R22" s="148"/>
    </row>
    <row r="23" spans="1:19" ht="13.5" thickBot="1" x14ac:dyDescent="0.25">
      <c r="B23" s="6"/>
      <c r="C23" s="1"/>
      <c r="E23" s="3"/>
      <c r="F23" s="5">
        <v>20</v>
      </c>
      <c r="G23" s="130"/>
      <c r="I23" s="130"/>
      <c r="J23" s="149"/>
      <c r="K23" s="150"/>
      <c r="L23" s="151"/>
      <c r="M23" s="151"/>
      <c r="N23" s="151"/>
      <c r="O23" s="151"/>
      <c r="P23" s="151"/>
      <c r="Q23" s="151"/>
      <c r="R23" s="152"/>
    </row>
    <row r="24" spans="1:19" x14ac:dyDescent="0.2">
      <c r="E24" s="3"/>
      <c r="F24" s="5">
        <v>21</v>
      </c>
      <c r="G24" s="130"/>
      <c r="I24" s="130"/>
      <c r="K24" s="9"/>
    </row>
    <row r="25" spans="1:19" x14ac:dyDescent="0.2">
      <c r="B25" s="230" t="s">
        <v>19</v>
      </c>
      <c r="C25" s="231"/>
      <c r="E25" s="3"/>
      <c r="F25" s="5">
        <v>22</v>
      </c>
      <c r="G25" s="130"/>
      <c r="I25" s="130"/>
      <c r="K25" s="9"/>
    </row>
    <row r="26" spans="1:19" x14ac:dyDescent="0.2">
      <c r="A26" s="18">
        <v>1</v>
      </c>
      <c r="B26" s="129" t="s">
        <v>47</v>
      </c>
      <c r="C26" s="2"/>
      <c r="E26" s="3"/>
      <c r="F26" s="5">
        <v>23</v>
      </c>
      <c r="G26" s="130"/>
      <c r="I26" s="130"/>
      <c r="K26" s="9"/>
    </row>
    <row r="27" spans="1:19" x14ac:dyDescent="0.2">
      <c r="A27" s="18">
        <v>2</v>
      </c>
      <c r="B27" s="129" t="s">
        <v>101</v>
      </c>
      <c r="C27" s="2"/>
      <c r="E27" s="3"/>
      <c r="F27" s="5">
        <v>24</v>
      </c>
      <c r="G27" s="130"/>
      <c r="I27" s="130"/>
      <c r="K27" s="9"/>
    </row>
    <row r="28" spans="1:19" x14ac:dyDescent="0.2">
      <c r="A28" s="18">
        <v>3</v>
      </c>
      <c r="B28" s="129" t="s">
        <v>48</v>
      </c>
      <c r="C28" s="2"/>
      <c r="E28" s="3"/>
      <c r="F28" s="5">
        <v>25</v>
      </c>
      <c r="G28" s="130"/>
      <c r="I28" s="130"/>
      <c r="K28" s="9"/>
    </row>
    <row r="29" spans="1:19" x14ac:dyDescent="0.2">
      <c r="A29" s="18">
        <v>4</v>
      </c>
      <c r="B29" s="129" t="s">
        <v>36</v>
      </c>
      <c r="E29" s="3"/>
      <c r="F29" s="5">
        <v>26</v>
      </c>
      <c r="G29" s="130"/>
      <c r="I29" s="130"/>
      <c r="K29" s="9"/>
    </row>
    <row r="30" spans="1:19" ht="13.5" thickBot="1" x14ac:dyDescent="0.25">
      <c r="B30" s="6"/>
      <c r="C30" s="1"/>
      <c r="E30" s="3"/>
      <c r="F30" s="5">
        <v>27</v>
      </c>
      <c r="G30" s="130"/>
      <c r="I30" s="130"/>
      <c r="K30" s="9"/>
    </row>
    <row r="31" spans="1:19" x14ac:dyDescent="0.2">
      <c r="E31" s="3"/>
      <c r="F31" s="5">
        <v>28</v>
      </c>
      <c r="G31" s="130"/>
      <c r="I31" s="130"/>
      <c r="K31" s="9"/>
    </row>
    <row r="32" spans="1:19" x14ac:dyDescent="0.2">
      <c r="B32" s="230" t="s">
        <v>35</v>
      </c>
      <c r="C32" s="231"/>
      <c r="E32" s="3"/>
      <c r="F32" s="5">
        <v>29</v>
      </c>
      <c r="G32" s="130"/>
      <c r="I32" s="130"/>
      <c r="K32" s="9"/>
    </row>
    <row r="33" spans="1:11" x14ac:dyDescent="0.2">
      <c r="A33" s="18">
        <v>1</v>
      </c>
      <c r="B33" s="129" t="s">
        <v>37</v>
      </c>
      <c r="E33" s="3"/>
      <c r="F33" s="5">
        <v>30</v>
      </c>
      <c r="G33" s="130"/>
      <c r="I33" s="130"/>
      <c r="K33" s="9"/>
    </row>
    <row r="34" spans="1:11" x14ac:dyDescent="0.2">
      <c r="A34" s="18">
        <v>2</v>
      </c>
      <c r="B34" s="129" t="s">
        <v>39</v>
      </c>
      <c r="C34" s="19" t="s">
        <v>41</v>
      </c>
      <c r="E34" s="3"/>
      <c r="F34" s="5">
        <v>31</v>
      </c>
      <c r="G34" s="130"/>
      <c r="I34" s="130"/>
      <c r="K34" s="9"/>
    </row>
    <row r="35" spans="1:11" x14ac:dyDescent="0.2">
      <c r="A35" s="18">
        <v>3</v>
      </c>
      <c r="B35" s="129" t="s">
        <v>40</v>
      </c>
      <c r="C35" s="19" t="s">
        <v>42</v>
      </c>
      <c r="E35" s="3"/>
      <c r="F35" s="5">
        <v>32</v>
      </c>
      <c r="G35" s="130"/>
      <c r="I35" s="130"/>
      <c r="K35" s="9"/>
    </row>
    <row r="36" spans="1:11" x14ac:dyDescent="0.2">
      <c r="A36" s="18">
        <v>4</v>
      </c>
      <c r="B36" s="129" t="s">
        <v>31</v>
      </c>
      <c r="C36" s="19" t="s">
        <v>43</v>
      </c>
      <c r="E36" s="3"/>
      <c r="F36" s="5">
        <v>33</v>
      </c>
      <c r="G36" s="130"/>
      <c r="I36" s="130"/>
      <c r="K36" s="9"/>
    </row>
    <row r="37" spans="1:11" x14ac:dyDescent="0.2">
      <c r="A37" s="18">
        <v>5</v>
      </c>
      <c r="B37" s="129" t="s">
        <v>36</v>
      </c>
      <c r="C37" s="19" t="s">
        <v>44</v>
      </c>
      <c r="E37" s="3"/>
      <c r="F37" s="5">
        <v>34</v>
      </c>
      <c r="G37" s="130"/>
      <c r="I37" s="130"/>
      <c r="K37" s="9"/>
    </row>
    <row r="38" spans="1:11" x14ac:dyDescent="0.2">
      <c r="A38" s="18">
        <v>6</v>
      </c>
      <c r="B38" s="129" t="s">
        <v>36</v>
      </c>
      <c r="C38" s="20"/>
      <c r="E38" s="3"/>
      <c r="F38" s="5">
        <v>35</v>
      </c>
      <c r="G38" s="130"/>
      <c r="I38" s="130"/>
      <c r="K38" s="9"/>
    </row>
    <row r="39" spans="1:11" x14ac:dyDescent="0.2">
      <c r="A39" s="18">
        <v>7</v>
      </c>
      <c r="B39" s="129" t="s">
        <v>38</v>
      </c>
      <c r="C39" s="19" t="s">
        <v>45</v>
      </c>
      <c r="E39" s="3"/>
      <c r="F39" s="5">
        <v>36</v>
      </c>
      <c r="G39" s="130"/>
      <c r="I39" s="130"/>
      <c r="K39" s="9"/>
    </row>
    <row r="40" spans="1:11" x14ac:dyDescent="0.2">
      <c r="A40" s="18">
        <v>8</v>
      </c>
      <c r="B40" s="129" t="s">
        <v>36</v>
      </c>
      <c r="E40" s="3"/>
      <c r="F40" s="5">
        <v>37</v>
      </c>
      <c r="G40" s="130"/>
      <c r="I40" s="130"/>
      <c r="K40" s="9"/>
    </row>
    <row r="41" spans="1:11" ht="13.5" thickBot="1" x14ac:dyDescent="0.25">
      <c r="B41" s="6"/>
      <c r="C41" s="1"/>
      <c r="E41" s="3"/>
      <c r="F41" s="5">
        <v>38</v>
      </c>
      <c r="G41" s="130"/>
      <c r="I41" s="130"/>
      <c r="K41" s="9"/>
    </row>
    <row r="42" spans="1:11" x14ac:dyDescent="0.2">
      <c r="E42" s="3"/>
      <c r="F42" s="5">
        <v>39</v>
      </c>
      <c r="G42" s="130"/>
      <c r="I42" s="130"/>
      <c r="K42" s="9"/>
    </row>
    <row r="43" spans="1:11" x14ac:dyDescent="0.2">
      <c r="E43" s="3"/>
      <c r="F43" s="5">
        <v>40</v>
      </c>
      <c r="G43" s="130"/>
      <c r="I43" s="130"/>
      <c r="K43" s="9"/>
    </row>
    <row r="44" spans="1:11" x14ac:dyDescent="0.2">
      <c r="E44" s="3"/>
      <c r="F44" s="5">
        <v>41</v>
      </c>
      <c r="G44" s="130"/>
      <c r="I44" s="130"/>
      <c r="K44" s="9"/>
    </row>
    <row r="45" spans="1:11" x14ac:dyDescent="0.2">
      <c r="C45" s="16"/>
      <c r="F45" s="5">
        <v>42</v>
      </c>
      <c r="G45" s="130"/>
      <c r="I45" s="130"/>
      <c r="K45" s="9"/>
    </row>
    <row r="46" spans="1:11" x14ac:dyDescent="0.2">
      <c r="F46" s="5">
        <v>43</v>
      </c>
      <c r="G46" s="130"/>
      <c r="I46" s="130"/>
      <c r="K46" s="9"/>
    </row>
    <row r="47" spans="1:11" x14ac:dyDescent="0.2">
      <c r="F47" s="5">
        <v>44</v>
      </c>
      <c r="G47" s="130"/>
      <c r="I47" s="130"/>
      <c r="K47" s="9"/>
    </row>
    <row r="48" spans="1:11" x14ac:dyDescent="0.2">
      <c r="F48" s="5">
        <v>45</v>
      </c>
      <c r="G48" s="130"/>
      <c r="I48" s="130"/>
      <c r="K48" s="9"/>
    </row>
    <row r="49" spans="6:11" x14ac:dyDescent="0.2">
      <c r="F49" s="5">
        <v>46</v>
      </c>
      <c r="G49" s="130"/>
      <c r="I49" s="130"/>
      <c r="K49" s="9"/>
    </row>
    <row r="50" spans="6:11" x14ac:dyDescent="0.2">
      <c r="F50" s="5">
        <v>47</v>
      </c>
      <c r="G50" s="130"/>
      <c r="I50" s="130"/>
      <c r="K50" s="9"/>
    </row>
    <row r="51" spans="6:11" x14ac:dyDescent="0.2">
      <c r="F51" s="5">
        <v>48</v>
      </c>
      <c r="G51" s="130"/>
      <c r="I51" s="130"/>
      <c r="K51" s="9"/>
    </row>
    <row r="52" spans="6:11" x14ac:dyDescent="0.2">
      <c r="F52" s="5">
        <v>49</v>
      </c>
      <c r="G52" s="130"/>
      <c r="I52" s="130"/>
      <c r="K52" s="9"/>
    </row>
    <row r="53" spans="6:11" ht="13.5" thickBot="1" x14ac:dyDescent="0.25">
      <c r="F53" s="5">
        <v>50</v>
      </c>
      <c r="G53" s="131"/>
      <c r="H53" s="8"/>
      <c r="I53" s="131"/>
    </row>
  </sheetData>
  <sheetProtection sheet="1" objects="1" scenarios="1"/>
  <mergeCells count="5">
    <mergeCell ref="B3:C3"/>
    <mergeCell ref="B9:C9"/>
    <mergeCell ref="B25:C25"/>
    <mergeCell ref="B32:C32"/>
    <mergeCell ref="A1:U1"/>
  </mergeCells>
  <pageMargins left="0.31496062992125984" right="0.31496062992125984" top="0.35433070866141736" bottom="0.35433070866141736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37"/>
  <sheetViews>
    <sheetView showGridLines="0" workbookViewId="0"/>
  </sheetViews>
  <sheetFormatPr baseColWidth="10" defaultRowHeight="12.75" x14ac:dyDescent="0.2"/>
  <cols>
    <col min="1" max="1" width="20.7109375" style="7" customWidth="1"/>
    <col min="2" max="17" width="7.28515625" customWidth="1"/>
    <col min="18" max="33" width="7.7109375" customWidth="1"/>
  </cols>
  <sheetData>
    <row r="1" spans="1:33" ht="50.1" customHeight="1" thickTop="1" x14ac:dyDescent="0.2">
      <c r="A1" s="87"/>
      <c r="B1" s="236">
        <f ca="1">B3</f>
        <v>42458</v>
      </c>
      <c r="C1" s="236"/>
      <c r="D1" s="236"/>
      <c r="E1" s="88"/>
      <c r="F1" s="88"/>
      <c r="G1" s="88"/>
      <c r="H1" s="234"/>
      <c r="I1" s="234"/>
      <c r="J1" s="234"/>
      <c r="K1" s="89"/>
      <c r="L1" s="88"/>
      <c r="M1" s="88"/>
      <c r="N1" s="88"/>
      <c r="O1" s="88"/>
      <c r="P1" s="88"/>
      <c r="Q1" s="90"/>
      <c r="R1" s="77"/>
    </row>
    <row r="2" spans="1:33" ht="14.25" x14ac:dyDescent="0.2">
      <c r="A2" s="101"/>
      <c r="B2" s="102" t="s">
        <v>83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4"/>
    </row>
    <row r="3" spans="1:33" s="73" customFormat="1" ht="12" thickBot="1" x14ac:dyDescent="0.25">
      <c r="A3" s="105"/>
      <c r="B3" s="106">
        <f ca="1">TODAY()</f>
        <v>42458</v>
      </c>
      <c r="C3" s="106">
        <f ca="1">B3+1</f>
        <v>42459</v>
      </c>
      <c r="D3" s="106">
        <f ca="1">C3+1</f>
        <v>42460</v>
      </c>
      <c r="E3" s="106">
        <f t="shared" ref="E3:Q3" ca="1" si="0">D3+1</f>
        <v>42461</v>
      </c>
      <c r="F3" s="106">
        <f t="shared" ca="1" si="0"/>
        <v>42462</v>
      </c>
      <c r="G3" s="106">
        <f t="shared" ca="1" si="0"/>
        <v>42463</v>
      </c>
      <c r="H3" s="106">
        <f t="shared" ca="1" si="0"/>
        <v>42464</v>
      </c>
      <c r="I3" s="106">
        <f t="shared" ca="1" si="0"/>
        <v>42465</v>
      </c>
      <c r="J3" s="106">
        <f t="shared" ca="1" si="0"/>
        <v>42466</v>
      </c>
      <c r="K3" s="106">
        <f t="shared" ca="1" si="0"/>
        <v>42467</v>
      </c>
      <c r="L3" s="106">
        <f t="shared" ca="1" si="0"/>
        <v>42468</v>
      </c>
      <c r="M3" s="106">
        <f t="shared" ca="1" si="0"/>
        <v>42469</v>
      </c>
      <c r="N3" s="106">
        <f t="shared" ca="1" si="0"/>
        <v>42470</v>
      </c>
      <c r="O3" s="106">
        <f t="shared" ca="1" si="0"/>
        <v>42471</v>
      </c>
      <c r="P3" s="106">
        <f t="shared" ca="1" si="0"/>
        <v>42472</v>
      </c>
      <c r="Q3" s="107">
        <f t="shared" ca="1" si="0"/>
        <v>42473</v>
      </c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</row>
    <row r="4" spans="1:33" x14ac:dyDescent="0.2">
      <c r="A4" s="114" t="str">
        <f>IF(Configuration!C10="","",Configuration!C10)</f>
        <v>Vérif engin</v>
      </c>
      <c r="B4" s="78" t="str">
        <f ca="1">IFERROR(VLOOKUP($A4,Dif_tache,WEEKDAY(B$3,2)+1,FALSE),"Inconnu")</f>
        <v>X</v>
      </c>
      <c r="C4" s="78" t="str">
        <f t="shared" ref="C4:Q4" ca="1" si="1">IFERROR(VLOOKUP($A4,Dif_tache,WEEKDAY(C$3,2)+1,FALSE),"Inconnu")</f>
        <v>X</v>
      </c>
      <c r="D4" s="78" t="str">
        <f t="shared" ca="1" si="1"/>
        <v>X</v>
      </c>
      <c r="E4" s="78" t="str">
        <f t="shared" ca="1" si="1"/>
        <v>X</v>
      </c>
      <c r="F4" s="78" t="str">
        <f t="shared" ca="1" si="1"/>
        <v>X</v>
      </c>
      <c r="G4" s="78" t="str">
        <f t="shared" ca="1" si="1"/>
        <v>X</v>
      </c>
      <c r="H4" s="78" t="str">
        <f t="shared" ca="1" si="1"/>
        <v>X</v>
      </c>
      <c r="I4" s="78" t="str">
        <f t="shared" ca="1" si="1"/>
        <v>X</v>
      </c>
      <c r="J4" s="78" t="str">
        <f t="shared" ca="1" si="1"/>
        <v>X</v>
      </c>
      <c r="K4" s="78" t="str">
        <f t="shared" ca="1" si="1"/>
        <v>X</v>
      </c>
      <c r="L4" s="78" t="str">
        <f t="shared" ca="1" si="1"/>
        <v>X</v>
      </c>
      <c r="M4" s="78" t="str">
        <f t="shared" ca="1" si="1"/>
        <v>X</v>
      </c>
      <c r="N4" s="78" t="str">
        <f t="shared" ca="1" si="1"/>
        <v>X</v>
      </c>
      <c r="O4" s="78" t="str">
        <f t="shared" ca="1" si="1"/>
        <v>X</v>
      </c>
      <c r="P4" s="78" t="str">
        <f t="shared" ca="1" si="1"/>
        <v>X</v>
      </c>
      <c r="Q4" s="92" t="str">
        <f t="shared" ca="1" si="1"/>
        <v>X</v>
      </c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</row>
    <row r="5" spans="1:33" x14ac:dyDescent="0.2">
      <c r="A5" s="115" t="str">
        <f>IF(Configuration!C11="","",Configuration!C11)</f>
        <v>Sport</v>
      </c>
      <c r="B5" s="79" t="str">
        <f t="shared" ref="B5:Q16" ca="1" si="2">IFERROR(VLOOKUP($A5,Dif_tache,WEEKDAY(B$3,2)+1,FALSE),"")</f>
        <v>X</v>
      </c>
      <c r="C5" s="79" t="str">
        <f t="shared" ca="1" si="2"/>
        <v>X</v>
      </c>
      <c r="D5" s="79" t="str">
        <f t="shared" ca="1" si="2"/>
        <v>X</v>
      </c>
      <c r="E5" s="79" t="str">
        <f t="shared" ca="1" si="2"/>
        <v>X</v>
      </c>
      <c r="F5" s="79" t="str">
        <f t="shared" ca="1" si="2"/>
        <v>X</v>
      </c>
      <c r="G5" s="79">
        <f t="shared" ca="1" si="2"/>
        <v>0</v>
      </c>
      <c r="H5" s="79" t="str">
        <f t="shared" ca="1" si="2"/>
        <v>X</v>
      </c>
      <c r="I5" s="79" t="str">
        <f t="shared" ca="1" si="2"/>
        <v>X</v>
      </c>
      <c r="J5" s="79" t="str">
        <f t="shared" ca="1" si="2"/>
        <v>X</v>
      </c>
      <c r="K5" s="79" t="str">
        <f t="shared" ca="1" si="2"/>
        <v>X</v>
      </c>
      <c r="L5" s="79" t="str">
        <f t="shared" ca="1" si="2"/>
        <v>X</v>
      </c>
      <c r="M5" s="79" t="str">
        <f t="shared" ca="1" si="2"/>
        <v>X</v>
      </c>
      <c r="N5" s="79">
        <f t="shared" ca="1" si="2"/>
        <v>0</v>
      </c>
      <c r="O5" s="79" t="str">
        <f t="shared" ca="1" si="2"/>
        <v>X</v>
      </c>
      <c r="P5" s="79" t="str">
        <f t="shared" ca="1" si="2"/>
        <v>X</v>
      </c>
      <c r="Q5" s="94" t="str">
        <f t="shared" ca="1" si="2"/>
        <v>X</v>
      </c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</row>
    <row r="6" spans="1:33" x14ac:dyDescent="0.2">
      <c r="A6" s="115" t="str">
        <f>IF(Configuration!C12="","",Configuration!C12)</f>
        <v>Manœuvre</v>
      </c>
      <c r="B6" s="79" t="str">
        <f t="shared" ca="1" si="2"/>
        <v>X</v>
      </c>
      <c r="C6" s="79" t="str">
        <f t="shared" ca="1" si="2"/>
        <v>X</v>
      </c>
      <c r="D6" s="79" t="str">
        <f t="shared" ca="1" si="2"/>
        <v>X</v>
      </c>
      <c r="E6" s="79" t="str">
        <f t="shared" ca="1" si="2"/>
        <v>X</v>
      </c>
      <c r="F6" s="79" t="str">
        <f t="shared" ca="1" si="2"/>
        <v>X</v>
      </c>
      <c r="G6" s="79">
        <f t="shared" ca="1" si="2"/>
        <v>0</v>
      </c>
      <c r="H6" s="79" t="str">
        <f t="shared" ca="1" si="2"/>
        <v>X</v>
      </c>
      <c r="I6" s="79" t="str">
        <f t="shared" ca="1" si="2"/>
        <v>X</v>
      </c>
      <c r="J6" s="79" t="str">
        <f t="shared" ca="1" si="2"/>
        <v>X</v>
      </c>
      <c r="K6" s="79" t="str">
        <f t="shared" ca="1" si="2"/>
        <v>X</v>
      </c>
      <c r="L6" s="79" t="str">
        <f t="shared" ca="1" si="2"/>
        <v>X</v>
      </c>
      <c r="M6" s="79" t="str">
        <f t="shared" ca="1" si="2"/>
        <v>X</v>
      </c>
      <c r="N6" s="79">
        <f t="shared" ca="1" si="2"/>
        <v>0</v>
      </c>
      <c r="O6" s="79" t="str">
        <f t="shared" ca="1" si="2"/>
        <v>X</v>
      </c>
      <c r="P6" s="79" t="str">
        <f t="shared" ca="1" si="2"/>
        <v>X</v>
      </c>
      <c r="Q6" s="94" t="str">
        <f t="shared" ca="1" si="2"/>
        <v>X</v>
      </c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</row>
    <row r="7" spans="1:33" x14ac:dyDescent="0.2">
      <c r="A7" s="115" t="str">
        <f>IF(Configuration!C13="","",Configuration!C13)</f>
        <v>Vérif hebdo</v>
      </c>
      <c r="B7" s="79">
        <f t="shared" ca="1" si="2"/>
        <v>0</v>
      </c>
      <c r="C7" s="79">
        <f t="shared" ca="1" si="2"/>
        <v>0</v>
      </c>
      <c r="D7" s="79">
        <f t="shared" ca="1" si="2"/>
        <v>0</v>
      </c>
      <c r="E7" s="79">
        <f t="shared" ca="1" si="2"/>
        <v>0</v>
      </c>
      <c r="F7" s="79">
        <f t="shared" ca="1" si="2"/>
        <v>0</v>
      </c>
      <c r="G7" s="79">
        <f t="shared" ca="1" si="2"/>
        <v>0</v>
      </c>
      <c r="H7" s="79" t="str">
        <f t="shared" ca="1" si="2"/>
        <v>X</v>
      </c>
      <c r="I7" s="79">
        <f t="shared" ca="1" si="2"/>
        <v>0</v>
      </c>
      <c r="J7" s="79">
        <f t="shared" ca="1" si="2"/>
        <v>0</v>
      </c>
      <c r="K7" s="79">
        <f t="shared" ca="1" si="2"/>
        <v>0</v>
      </c>
      <c r="L7" s="79">
        <f t="shared" ca="1" si="2"/>
        <v>0</v>
      </c>
      <c r="M7" s="79">
        <f t="shared" ca="1" si="2"/>
        <v>0</v>
      </c>
      <c r="N7" s="79">
        <f t="shared" ca="1" si="2"/>
        <v>0</v>
      </c>
      <c r="O7" s="79" t="str">
        <f t="shared" ca="1" si="2"/>
        <v>X</v>
      </c>
      <c r="P7" s="79">
        <f t="shared" ca="1" si="2"/>
        <v>0</v>
      </c>
      <c r="Q7" s="94">
        <f t="shared" ca="1" si="2"/>
        <v>0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</row>
    <row r="8" spans="1:33" x14ac:dyDescent="0.2">
      <c r="A8" s="115" t="str">
        <f>IF(Configuration!C14="","",Configuration!C14)</f>
        <v>Sacs secours</v>
      </c>
      <c r="B8" s="79" t="str">
        <f t="shared" ca="1" si="2"/>
        <v>X</v>
      </c>
      <c r="C8" s="79">
        <f t="shared" ca="1" si="2"/>
        <v>0</v>
      </c>
      <c r="D8" s="79">
        <f t="shared" ca="1" si="2"/>
        <v>0</v>
      </c>
      <c r="E8" s="79">
        <f t="shared" ca="1" si="2"/>
        <v>0</v>
      </c>
      <c r="F8" s="79">
        <f t="shared" ca="1" si="2"/>
        <v>0</v>
      </c>
      <c r="G8" s="79">
        <f t="shared" ca="1" si="2"/>
        <v>0</v>
      </c>
      <c r="H8" s="79">
        <f t="shared" ca="1" si="2"/>
        <v>0</v>
      </c>
      <c r="I8" s="79" t="str">
        <f t="shared" ca="1" si="2"/>
        <v>X</v>
      </c>
      <c r="J8" s="79">
        <f t="shared" ca="1" si="2"/>
        <v>0</v>
      </c>
      <c r="K8" s="79">
        <f t="shared" ca="1" si="2"/>
        <v>0</v>
      </c>
      <c r="L8" s="79">
        <f t="shared" ca="1" si="2"/>
        <v>0</v>
      </c>
      <c r="M8" s="79">
        <f t="shared" ca="1" si="2"/>
        <v>0</v>
      </c>
      <c r="N8" s="79">
        <f t="shared" ca="1" si="2"/>
        <v>0</v>
      </c>
      <c r="O8" s="79">
        <f t="shared" ca="1" si="2"/>
        <v>0</v>
      </c>
      <c r="P8" s="79" t="str">
        <f t="shared" ca="1" si="2"/>
        <v>X</v>
      </c>
      <c r="Q8" s="94">
        <f t="shared" ca="1" si="2"/>
        <v>0</v>
      </c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</row>
    <row r="9" spans="1:33" x14ac:dyDescent="0.2">
      <c r="A9" s="115" t="str">
        <f>IF(Configuration!C15="","",Configuration!C15)</f>
        <v>Chemin de ronde</v>
      </c>
      <c r="B9" s="79">
        <f t="shared" ca="1" si="2"/>
        <v>0</v>
      </c>
      <c r="C9" s="79" t="str">
        <f t="shared" ca="1" si="2"/>
        <v>X</v>
      </c>
      <c r="D9" s="79">
        <f t="shared" ca="1" si="2"/>
        <v>0</v>
      </c>
      <c r="E9" s="79">
        <f t="shared" ca="1" si="2"/>
        <v>0</v>
      </c>
      <c r="F9" s="79">
        <f t="shared" ca="1" si="2"/>
        <v>0</v>
      </c>
      <c r="G9" s="79" t="str">
        <f t="shared" ca="1" si="2"/>
        <v>X</v>
      </c>
      <c r="H9" s="79">
        <f t="shared" ca="1" si="2"/>
        <v>0</v>
      </c>
      <c r="I9" s="79">
        <f t="shared" ca="1" si="2"/>
        <v>0</v>
      </c>
      <c r="J9" s="79" t="str">
        <f t="shared" ca="1" si="2"/>
        <v>X</v>
      </c>
      <c r="K9" s="79">
        <f t="shared" ca="1" si="2"/>
        <v>0</v>
      </c>
      <c r="L9" s="79">
        <f t="shared" ca="1" si="2"/>
        <v>0</v>
      </c>
      <c r="M9" s="79">
        <f t="shared" ca="1" si="2"/>
        <v>0</v>
      </c>
      <c r="N9" s="79" t="str">
        <f t="shared" ca="1" si="2"/>
        <v>X</v>
      </c>
      <c r="O9" s="79">
        <f t="shared" ca="1" si="2"/>
        <v>0</v>
      </c>
      <c r="P9" s="79">
        <f t="shared" ca="1" si="2"/>
        <v>0</v>
      </c>
      <c r="Q9" s="94" t="str">
        <f t="shared" ca="1" si="2"/>
        <v>X</v>
      </c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</row>
    <row r="10" spans="1:33" x14ac:dyDescent="0.2">
      <c r="A10" s="115" t="str">
        <f>IF(Configuration!C16="","",Configuration!C16)</f>
        <v>Clôture</v>
      </c>
      <c r="B10" s="79" t="str">
        <f t="shared" ca="1" si="2"/>
        <v>X</v>
      </c>
      <c r="C10" s="79">
        <f t="shared" ca="1" si="2"/>
        <v>0</v>
      </c>
      <c r="D10" s="79">
        <f t="shared" ca="1" si="2"/>
        <v>0</v>
      </c>
      <c r="E10" s="79">
        <f t="shared" ca="1" si="2"/>
        <v>0</v>
      </c>
      <c r="F10" s="79" t="str">
        <f t="shared" ca="1" si="2"/>
        <v>X</v>
      </c>
      <c r="G10" s="79">
        <f t="shared" ca="1" si="2"/>
        <v>0</v>
      </c>
      <c r="H10" s="79">
        <f t="shared" ca="1" si="2"/>
        <v>0</v>
      </c>
      <c r="I10" s="79" t="str">
        <f t="shared" ca="1" si="2"/>
        <v>X</v>
      </c>
      <c r="J10" s="79">
        <f t="shared" ca="1" si="2"/>
        <v>0</v>
      </c>
      <c r="K10" s="79">
        <f t="shared" ca="1" si="2"/>
        <v>0</v>
      </c>
      <c r="L10" s="79">
        <f t="shared" ca="1" si="2"/>
        <v>0</v>
      </c>
      <c r="M10" s="79" t="str">
        <f t="shared" ca="1" si="2"/>
        <v>X</v>
      </c>
      <c r="N10" s="79">
        <f t="shared" ca="1" si="2"/>
        <v>0</v>
      </c>
      <c r="O10" s="79">
        <f t="shared" ca="1" si="2"/>
        <v>0</v>
      </c>
      <c r="P10" s="79" t="str">
        <f t="shared" ca="1" si="2"/>
        <v>X</v>
      </c>
      <c r="Q10" s="94">
        <f t="shared" ca="1" si="2"/>
        <v>0</v>
      </c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</row>
    <row r="11" spans="1:33" x14ac:dyDescent="0.2">
      <c r="A11" s="115" t="str">
        <f>IF(Configuration!C17="","",Configuration!C17)</f>
        <v>Contrôle E.P.I</v>
      </c>
      <c r="B11" s="79">
        <f t="shared" ca="1" si="2"/>
        <v>0</v>
      </c>
      <c r="C11" s="79">
        <f t="shared" ca="1" si="2"/>
        <v>0</v>
      </c>
      <c r="D11" s="79" t="str">
        <f t="shared" ca="1" si="2"/>
        <v>X</v>
      </c>
      <c r="E11" s="79">
        <f t="shared" ca="1" si="2"/>
        <v>0</v>
      </c>
      <c r="F11" s="79">
        <f t="shared" ca="1" si="2"/>
        <v>0</v>
      </c>
      <c r="G11" s="79">
        <f t="shared" ca="1" si="2"/>
        <v>0</v>
      </c>
      <c r="H11" s="79">
        <f t="shared" ca="1" si="2"/>
        <v>0</v>
      </c>
      <c r="I11" s="79">
        <f t="shared" ca="1" si="2"/>
        <v>0</v>
      </c>
      <c r="J11" s="79">
        <f t="shared" ca="1" si="2"/>
        <v>0</v>
      </c>
      <c r="K11" s="79" t="str">
        <f t="shared" ca="1" si="2"/>
        <v>X</v>
      </c>
      <c r="L11" s="79">
        <f t="shared" ca="1" si="2"/>
        <v>0</v>
      </c>
      <c r="M11" s="79">
        <f t="shared" ca="1" si="2"/>
        <v>0</v>
      </c>
      <c r="N11" s="79">
        <f t="shared" ca="1" si="2"/>
        <v>0</v>
      </c>
      <c r="O11" s="79">
        <f t="shared" ca="1" si="2"/>
        <v>0</v>
      </c>
      <c r="P11" s="79">
        <f t="shared" ca="1" si="2"/>
        <v>0</v>
      </c>
      <c r="Q11" s="94">
        <f t="shared" ca="1" si="2"/>
        <v>0</v>
      </c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</row>
    <row r="12" spans="1:33" x14ac:dyDescent="0.2">
      <c r="A12" s="115" t="str">
        <f>IF(Configuration!C18="","",Configuration!C18)</f>
        <v>Vérif armurerie SPPA</v>
      </c>
      <c r="B12" s="79">
        <f t="shared" ca="1" si="2"/>
        <v>0</v>
      </c>
      <c r="C12" s="79">
        <f t="shared" ca="1" si="2"/>
        <v>0</v>
      </c>
      <c r="D12" s="79">
        <f t="shared" ca="1" si="2"/>
        <v>0</v>
      </c>
      <c r="E12" s="79" t="str">
        <f t="shared" ca="1" si="2"/>
        <v>X</v>
      </c>
      <c r="F12" s="79">
        <f t="shared" ca="1" si="2"/>
        <v>0</v>
      </c>
      <c r="G12" s="79" t="str">
        <f t="shared" ca="1" si="2"/>
        <v>X</v>
      </c>
      <c r="H12" s="79">
        <f t="shared" ca="1" si="2"/>
        <v>0</v>
      </c>
      <c r="I12" s="79">
        <f t="shared" ca="1" si="2"/>
        <v>0</v>
      </c>
      <c r="J12" s="79">
        <f t="shared" ca="1" si="2"/>
        <v>0</v>
      </c>
      <c r="K12" s="79">
        <f t="shared" ca="1" si="2"/>
        <v>0</v>
      </c>
      <c r="L12" s="79" t="str">
        <f t="shared" ca="1" si="2"/>
        <v>X</v>
      </c>
      <c r="M12" s="79">
        <f t="shared" ca="1" si="2"/>
        <v>0</v>
      </c>
      <c r="N12" s="79" t="str">
        <f t="shared" ca="1" si="2"/>
        <v>X</v>
      </c>
      <c r="O12" s="79">
        <f t="shared" ca="1" si="2"/>
        <v>0</v>
      </c>
      <c r="P12" s="79">
        <f t="shared" ca="1" si="2"/>
        <v>0</v>
      </c>
      <c r="Q12" s="94">
        <f t="shared" ca="1" si="2"/>
        <v>0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</row>
    <row r="13" spans="1:33" x14ac:dyDescent="0.2">
      <c r="A13" s="115" t="str">
        <f>IF(Configuration!C19="","",Configuration!C19)</f>
        <v>Essai sirène</v>
      </c>
      <c r="B13" s="79">
        <f t="shared" ca="1" si="2"/>
        <v>0</v>
      </c>
      <c r="C13" s="79">
        <f t="shared" ca="1" si="2"/>
        <v>0</v>
      </c>
      <c r="D13" s="79" t="str">
        <f t="shared" ca="1" si="2"/>
        <v>X</v>
      </c>
      <c r="E13" s="79">
        <f t="shared" ca="1" si="2"/>
        <v>0</v>
      </c>
      <c r="F13" s="79">
        <f t="shared" ca="1" si="2"/>
        <v>0</v>
      </c>
      <c r="G13" s="79">
        <f t="shared" ca="1" si="2"/>
        <v>0</v>
      </c>
      <c r="H13" s="79" t="str">
        <f t="shared" ca="1" si="2"/>
        <v>X</v>
      </c>
      <c r="I13" s="79">
        <f t="shared" ca="1" si="2"/>
        <v>0</v>
      </c>
      <c r="J13" s="79">
        <f t="shared" ca="1" si="2"/>
        <v>0</v>
      </c>
      <c r="K13" s="79" t="str">
        <f t="shared" ca="1" si="2"/>
        <v>X</v>
      </c>
      <c r="L13" s="79">
        <f t="shared" ca="1" si="2"/>
        <v>0</v>
      </c>
      <c r="M13" s="79">
        <f t="shared" ca="1" si="2"/>
        <v>0</v>
      </c>
      <c r="N13" s="79">
        <f t="shared" ca="1" si="2"/>
        <v>0</v>
      </c>
      <c r="O13" s="79" t="str">
        <f t="shared" ca="1" si="2"/>
        <v>X</v>
      </c>
      <c r="P13" s="79">
        <f t="shared" ca="1" si="2"/>
        <v>0</v>
      </c>
      <c r="Q13" s="94">
        <f t="shared" ca="1" si="2"/>
        <v>0</v>
      </c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</row>
    <row r="14" spans="1:33" x14ac:dyDescent="0.2">
      <c r="A14" s="115" t="str">
        <f>IF(Configuration!C20="","",Configuration!C20)</f>
        <v/>
      </c>
      <c r="B14" s="79">
        <f t="shared" ca="1" si="2"/>
        <v>0</v>
      </c>
      <c r="C14" s="79">
        <f t="shared" ca="1" si="2"/>
        <v>0</v>
      </c>
      <c r="D14" s="79">
        <f t="shared" ca="1" si="2"/>
        <v>0</v>
      </c>
      <c r="E14" s="79">
        <f t="shared" ca="1" si="2"/>
        <v>0</v>
      </c>
      <c r="F14" s="79">
        <f t="shared" ca="1" si="2"/>
        <v>0</v>
      </c>
      <c r="G14" s="79">
        <f t="shared" ca="1" si="2"/>
        <v>0</v>
      </c>
      <c r="H14" s="79">
        <f t="shared" ca="1" si="2"/>
        <v>0</v>
      </c>
      <c r="I14" s="79">
        <f t="shared" ca="1" si="2"/>
        <v>0</v>
      </c>
      <c r="J14" s="79">
        <f t="shared" ca="1" si="2"/>
        <v>0</v>
      </c>
      <c r="K14" s="79">
        <f t="shared" ca="1" si="2"/>
        <v>0</v>
      </c>
      <c r="L14" s="79">
        <f t="shared" ca="1" si="2"/>
        <v>0</v>
      </c>
      <c r="M14" s="79">
        <f t="shared" ca="1" si="2"/>
        <v>0</v>
      </c>
      <c r="N14" s="79">
        <f t="shared" ca="1" si="2"/>
        <v>0</v>
      </c>
      <c r="O14" s="79">
        <f t="shared" ca="1" si="2"/>
        <v>0</v>
      </c>
      <c r="P14" s="79">
        <f t="shared" ca="1" si="2"/>
        <v>0</v>
      </c>
      <c r="Q14" s="94">
        <f t="shared" ca="1" si="2"/>
        <v>0</v>
      </c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</row>
    <row r="15" spans="1:33" x14ac:dyDescent="0.2">
      <c r="A15" s="115" t="str">
        <f>IF(Configuration!C21="","",Configuration!C21)</f>
        <v/>
      </c>
      <c r="B15" s="79">
        <f t="shared" ca="1" si="2"/>
        <v>0</v>
      </c>
      <c r="C15" s="79">
        <f t="shared" ca="1" si="2"/>
        <v>0</v>
      </c>
      <c r="D15" s="79">
        <f t="shared" ca="1" si="2"/>
        <v>0</v>
      </c>
      <c r="E15" s="79">
        <f t="shared" ca="1" si="2"/>
        <v>0</v>
      </c>
      <c r="F15" s="79">
        <f t="shared" ca="1" si="2"/>
        <v>0</v>
      </c>
      <c r="G15" s="79">
        <f t="shared" ca="1" si="2"/>
        <v>0</v>
      </c>
      <c r="H15" s="79">
        <f t="shared" ca="1" si="2"/>
        <v>0</v>
      </c>
      <c r="I15" s="79">
        <f t="shared" ca="1" si="2"/>
        <v>0</v>
      </c>
      <c r="J15" s="79">
        <f t="shared" ca="1" si="2"/>
        <v>0</v>
      </c>
      <c r="K15" s="79">
        <f t="shared" ca="1" si="2"/>
        <v>0</v>
      </c>
      <c r="L15" s="79">
        <f t="shared" ca="1" si="2"/>
        <v>0</v>
      </c>
      <c r="M15" s="79">
        <f t="shared" ca="1" si="2"/>
        <v>0</v>
      </c>
      <c r="N15" s="79">
        <f t="shared" ca="1" si="2"/>
        <v>0</v>
      </c>
      <c r="O15" s="79">
        <f t="shared" ca="1" si="2"/>
        <v>0</v>
      </c>
      <c r="P15" s="79">
        <f t="shared" ca="1" si="2"/>
        <v>0</v>
      </c>
      <c r="Q15" s="94">
        <f t="shared" ca="1" si="2"/>
        <v>0</v>
      </c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</row>
    <row r="16" spans="1:33" ht="13.5" thickBot="1" x14ac:dyDescent="0.25">
      <c r="A16" s="116" t="str">
        <f>IF(Configuration!C22="","",Configuration!C22)</f>
        <v/>
      </c>
      <c r="B16" s="80">
        <f t="shared" ca="1" si="2"/>
        <v>0</v>
      </c>
      <c r="C16" s="80">
        <f t="shared" ca="1" si="2"/>
        <v>0</v>
      </c>
      <c r="D16" s="80">
        <f t="shared" ca="1" si="2"/>
        <v>0</v>
      </c>
      <c r="E16" s="80">
        <f t="shared" ca="1" si="2"/>
        <v>0</v>
      </c>
      <c r="F16" s="80">
        <f t="shared" ca="1" si="2"/>
        <v>0</v>
      </c>
      <c r="G16" s="80">
        <f t="shared" ca="1" si="2"/>
        <v>0</v>
      </c>
      <c r="H16" s="80">
        <f t="shared" ca="1" si="2"/>
        <v>0</v>
      </c>
      <c r="I16" s="80">
        <f t="shared" ca="1" si="2"/>
        <v>0</v>
      </c>
      <c r="J16" s="80">
        <f t="shared" ca="1" si="2"/>
        <v>0</v>
      </c>
      <c r="K16" s="80">
        <f t="shared" ca="1" si="2"/>
        <v>0</v>
      </c>
      <c r="L16" s="80">
        <f t="shared" ca="1" si="2"/>
        <v>0</v>
      </c>
      <c r="M16" s="80">
        <f t="shared" ca="1" si="2"/>
        <v>0</v>
      </c>
      <c r="N16" s="80">
        <f t="shared" ca="1" si="2"/>
        <v>0</v>
      </c>
      <c r="O16" s="80">
        <f t="shared" ca="1" si="2"/>
        <v>0</v>
      </c>
      <c r="P16" s="80">
        <f t="shared" ca="1" si="2"/>
        <v>0</v>
      </c>
      <c r="Q16" s="96">
        <f t="shared" ca="1" si="2"/>
        <v>0</v>
      </c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</row>
    <row r="17" spans="1:33" x14ac:dyDescent="0.2">
      <c r="A17" s="101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4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</row>
    <row r="18" spans="1:33" x14ac:dyDescent="0.2">
      <c r="A18" s="101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4"/>
      <c r="R18" s="76"/>
    </row>
    <row r="19" spans="1:33" x14ac:dyDescent="0.2">
      <c r="A19" s="101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4"/>
      <c r="R19" s="76"/>
    </row>
    <row r="20" spans="1:33" ht="50.1" customHeight="1" x14ac:dyDescent="0.2">
      <c r="A20" s="97"/>
      <c r="B20" s="235">
        <f ca="1">B22</f>
        <v>42474</v>
      </c>
      <c r="C20" s="235"/>
      <c r="D20" s="235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9"/>
    </row>
    <row r="21" spans="1:33" ht="14.25" x14ac:dyDescent="0.2">
      <c r="A21" s="101"/>
      <c r="B21" s="102" t="s">
        <v>83</v>
      </c>
      <c r="C21" s="103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9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33" ht="13.5" thickBot="1" x14ac:dyDescent="0.25">
      <c r="A22" s="110"/>
      <c r="B22" s="106">
        <f ca="1">Q3+1</f>
        <v>42474</v>
      </c>
      <c r="C22" s="106">
        <f t="shared" ref="C22" ca="1" si="3">B22+1</f>
        <v>42475</v>
      </c>
      <c r="D22" s="106">
        <f t="shared" ref="D22" ca="1" si="4">C22+1</f>
        <v>42476</v>
      </c>
      <c r="E22" s="106">
        <f t="shared" ref="E22" ca="1" si="5">D22+1</f>
        <v>42477</v>
      </c>
      <c r="F22" s="106">
        <f t="shared" ref="F22" ca="1" si="6">E22+1</f>
        <v>42478</v>
      </c>
      <c r="G22" s="106">
        <f t="shared" ref="G22" ca="1" si="7">F22+1</f>
        <v>42479</v>
      </c>
      <c r="H22" s="106">
        <f t="shared" ref="H22" ca="1" si="8">G22+1</f>
        <v>42480</v>
      </c>
      <c r="I22" s="106">
        <f t="shared" ref="I22" ca="1" si="9">H22+1</f>
        <v>42481</v>
      </c>
      <c r="J22" s="106">
        <f t="shared" ref="J22" ca="1" si="10">I22+1</f>
        <v>42482</v>
      </c>
      <c r="K22" s="106">
        <f t="shared" ref="K22" ca="1" si="11">J22+1</f>
        <v>42483</v>
      </c>
      <c r="L22" s="106">
        <f t="shared" ref="L22" ca="1" si="12">K22+1</f>
        <v>42484</v>
      </c>
      <c r="M22" s="106">
        <f t="shared" ref="M22" ca="1" si="13">L22+1</f>
        <v>42485</v>
      </c>
      <c r="N22" s="106">
        <f t="shared" ref="N22" ca="1" si="14">M22+1</f>
        <v>42486</v>
      </c>
      <c r="O22" s="106">
        <f t="shared" ref="O22" ca="1" si="15">N22+1</f>
        <v>42487</v>
      </c>
      <c r="P22" s="106">
        <f t="shared" ref="P22" ca="1" si="16">O22+1</f>
        <v>42488</v>
      </c>
      <c r="Q22" s="107">
        <f t="shared" ref="Q22" ca="1" si="17">P22+1</f>
        <v>42489</v>
      </c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33" x14ac:dyDescent="0.2">
      <c r="A23" s="91" t="str">
        <f>IF(Configuration!C10="","",Configuration!C10)</f>
        <v>Vérif engin</v>
      </c>
      <c r="B23" s="81" t="str">
        <f t="shared" ref="B23:Q35" ca="1" si="18">IFERROR(VLOOKUP($A23,Dif_tache,WEEKDAY(B$22,2)+1,FALSE),"Inconnu")</f>
        <v>X</v>
      </c>
      <c r="C23" s="81" t="str">
        <f t="shared" ca="1" si="18"/>
        <v>X</v>
      </c>
      <c r="D23" s="81" t="str">
        <f t="shared" ca="1" si="18"/>
        <v>X</v>
      </c>
      <c r="E23" s="81" t="str">
        <f t="shared" ca="1" si="18"/>
        <v>X</v>
      </c>
      <c r="F23" s="81" t="str">
        <f t="shared" ca="1" si="18"/>
        <v>X</v>
      </c>
      <c r="G23" s="81" t="str">
        <f t="shared" ca="1" si="18"/>
        <v>X</v>
      </c>
      <c r="H23" s="81" t="str">
        <f t="shared" ca="1" si="18"/>
        <v>X</v>
      </c>
      <c r="I23" s="81" t="str">
        <f t="shared" ca="1" si="18"/>
        <v>X</v>
      </c>
      <c r="J23" s="81" t="str">
        <f t="shared" ca="1" si="18"/>
        <v>X</v>
      </c>
      <c r="K23" s="81" t="str">
        <f t="shared" ca="1" si="18"/>
        <v>X</v>
      </c>
      <c r="L23" s="81" t="str">
        <f t="shared" ca="1" si="18"/>
        <v>X</v>
      </c>
      <c r="M23" s="81" t="str">
        <f t="shared" ca="1" si="18"/>
        <v>X</v>
      </c>
      <c r="N23" s="81" t="str">
        <f t="shared" ca="1" si="18"/>
        <v>X</v>
      </c>
      <c r="O23" s="81" t="str">
        <f t="shared" ca="1" si="18"/>
        <v>X</v>
      </c>
      <c r="P23" s="81" t="str">
        <f t="shared" ca="1" si="18"/>
        <v>X</v>
      </c>
      <c r="Q23" s="100" t="str">
        <f t="shared" ca="1" si="18"/>
        <v>X</v>
      </c>
    </row>
    <row r="24" spans="1:33" x14ac:dyDescent="0.2">
      <c r="A24" s="93" t="str">
        <f>IF(Configuration!C11="","",Configuration!C11)</f>
        <v>Sport</v>
      </c>
      <c r="B24" s="79" t="str">
        <f t="shared" ca="1" si="18"/>
        <v>X</v>
      </c>
      <c r="C24" s="79" t="str">
        <f t="shared" ca="1" si="18"/>
        <v>X</v>
      </c>
      <c r="D24" s="79" t="str">
        <f t="shared" ca="1" si="18"/>
        <v>X</v>
      </c>
      <c r="E24" s="79">
        <f t="shared" ca="1" si="18"/>
        <v>0</v>
      </c>
      <c r="F24" s="79" t="str">
        <f t="shared" ca="1" si="18"/>
        <v>X</v>
      </c>
      <c r="G24" s="79" t="str">
        <f t="shared" ca="1" si="18"/>
        <v>X</v>
      </c>
      <c r="H24" s="79" t="str">
        <f t="shared" ca="1" si="18"/>
        <v>X</v>
      </c>
      <c r="I24" s="79" t="str">
        <f t="shared" ca="1" si="18"/>
        <v>X</v>
      </c>
      <c r="J24" s="79" t="str">
        <f t="shared" ca="1" si="18"/>
        <v>X</v>
      </c>
      <c r="K24" s="79" t="str">
        <f t="shared" ca="1" si="18"/>
        <v>X</v>
      </c>
      <c r="L24" s="79">
        <f t="shared" ca="1" si="18"/>
        <v>0</v>
      </c>
      <c r="M24" s="79" t="str">
        <f t="shared" ca="1" si="18"/>
        <v>X</v>
      </c>
      <c r="N24" s="79" t="str">
        <f t="shared" ca="1" si="18"/>
        <v>X</v>
      </c>
      <c r="O24" s="79" t="str">
        <f t="shared" ca="1" si="18"/>
        <v>X</v>
      </c>
      <c r="P24" s="79" t="str">
        <f t="shared" ca="1" si="18"/>
        <v>X</v>
      </c>
      <c r="Q24" s="94" t="str">
        <f t="shared" ca="1" si="18"/>
        <v>X</v>
      </c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33" x14ac:dyDescent="0.2">
      <c r="A25" s="93" t="str">
        <f>IF(Configuration!C12="","",Configuration!C12)</f>
        <v>Manœuvre</v>
      </c>
      <c r="B25" s="79" t="str">
        <f t="shared" ca="1" si="18"/>
        <v>X</v>
      </c>
      <c r="C25" s="79" t="str">
        <f t="shared" ca="1" si="18"/>
        <v>X</v>
      </c>
      <c r="D25" s="79" t="str">
        <f t="shared" ca="1" si="18"/>
        <v>X</v>
      </c>
      <c r="E25" s="79">
        <f t="shared" ca="1" si="18"/>
        <v>0</v>
      </c>
      <c r="F25" s="79" t="str">
        <f t="shared" ca="1" si="18"/>
        <v>X</v>
      </c>
      <c r="G25" s="79" t="str">
        <f t="shared" ca="1" si="18"/>
        <v>X</v>
      </c>
      <c r="H25" s="79" t="str">
        <f t="shared" ca="1" si="18"/>
        <v>X</v>
      </c>
      <c r="I25" s="79" t="str">
        <f t="shared" ca="1" si="18"/>
        <v>X</v>
      </c>
      <c r="J25" s="79" t="str">
        <f t="shared" ca="1" si="18"/>
        <v>X</v>
      </c>
      <c r="K25" s="79" t="str">
        <f t="shared" ca="1" si="18"/>
        <v>X</v>
      </c>
      <c r="L25" s="79">
        <f t="shared" ca="1" si="18"/>
        <v>0</v>
      </c>
      <c r="M25" s="79" t="str">
        <f t="shared" ca="1" si="18"/>
        <v>X</v>
      </c>
      <c r="N25" s="79" t="str">
        <f t="shared" ca="1" si="18"/>
        <v>X</v>
      </c>
      <c r="O25" s="79" t="str">
        <f t="shared" ca="1" si="18"/>
        <v>X</v>
      </c>
      <c r="P25" s="79" t="str">
        <f t="shared" ca="1" si="18"/>
        <v>X</v>
      </c>
      <c r="Q25" s="94" t="str">
        <f t="shared" ca="1" si="18"/>
        <v>X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33" x14ac:dyDescent="0.2">
      <c r="A26" s="93" t="str">
        <f>IF(Configuration!C13="","",Configuration!C13)</f>
        <v>Vérif hebdo</v>
      </c>
      <c r="B26" s="79">
        <f t="shared" ca="1" si="18"/>
        <v>0</v>
      </c>
      <c r="C26" s="79">
        <f t="shared" ca="1" si="18"/>
        <v>0</v>
      </c>
      <c r="D26" s="79">
        <f t="shared" ca="1" si="18"/>
        <v>0</v>
      </c>
      <c r="E26" s="79">
        <f t="shared" ca="1" si="18"/>
        <v>0</v>
      </c>
      <c r="F26" s="79" t="str">
        <f t="shared" ca="1" si="18"/>
        <v>X</v>
      </c>
      <c r="G26" s="79">
        <f t="shared" ca="1" si="18"/>
        <v>0</v>
      </c>
      <c r="H26" s="79">
        <f t="shared" ca="1" si="18"/>
        <v>0</v>
      </c>
      <c r="I26" s="79">
        <f t="shared" ca="1" si="18"/>
        <v>0</v>
      </c>
      <c r="J26" s="79">
        <f t="shared" ca="1" si="18"/>
        <v>0</v>
      </c>
      <c r="K26" s="79">
        <f t="shared" ca="1" si="18"/>
        <v>0</v>
      </c>
      <c r="L26" s="79">
        <f t="shared" ca="1" si="18"/>
        <v>0</v>
      </c>
      <c r="M26" s="79" t="str">
        <f t="shared" ca="1" si="18"/>
        <v>X</v>
      </c>
      <c r="N26" s="79">
        <f t="shared" ca="1" si="18"/>
        <v>0</v>
      </c>
      <c r="O26" s="79">
        <f t="shared" ca="1" si="18"/>
        <v>0</v>
      </c>
      <c r="P26" s="79">
        <f t="shared" ca="1" si="18"/>
        <v>0</v>
      </c>
      <c r="Q26" s="94">
        <f t="shared" ca="1" si="18"/>
        <v>0</v>
      </c>
    </row>
    <row r="27" spans="1:33" x14ac:dyDescent="0.2">
      <c r="A27" s="93" t="str">
        <f>IF(Configuration!C14="","",Configuration!C14)</f>
        <v>Sacs secours</v>
      </c>
      <c r="B27" s="79">
        <f t="shared" ca="1" si="18"/>
        <v>0</v>
      </c>
      <c r="C27" s="79">
        <f t="shared" ca="1" si="18"/>
        <v>0</v>
      </c>
      <c r="D27" s="79">
        <f t="shared" ca="1" si="18"/>
        <v>0</v>
      </c>
      <c r="E27" s="79">
        <f t="shared" ca="1" si="18"/>
        <v>0</v>
      </c>
      <c r="F27" s="79">
        <f t="shared" ca="1" si="18"/>
        <v>0</v>
      </c>
      <c r="G27" s="79" t="str">
        <f t="shared" ca="1" si="18"/>
        <v>X</v>
      </c>
      <c r="H27" s="79">
        <f t="shared" ca="1" si="18"/>
        <v>0</v>
      </c>
      <c r="I27" s="79">
        <f t="shared" ca="1" si="18"/>
        <v>0</v>
      </c>
      <c r="J27" s="79">
        <f t="shared" ca="1" si="18"/>
        <v>0</v>
      </c>
      <c r="K27" s="79">
        <f t="shared" ca="1" si="18"/>
        <v>0</v>
      </c>
      <c r="L27" s="79">
        <f t="shared" ca="1" si="18"/>
        <v>0</v>
      </c>
      <c r="M27" s="79">
        <f t="shared" ca="1" si="18"/>
        <v>0</v>
      </c>
      <c r="N27" s="79" t="str">
        <f t="shared" ca="1" si="18"/>
        <v>X</v>
      </c>
      <c r="O27" s="79">
        <f t="shared" ca="1" si="18"/>
        <v>0</v>
      </c>
      <c r="P27" s="79">
        <f t="shared" ca="1" si="18"/>
        <v>0</v>
      </c>
      <c r="Q27" s="94">
        <f t="shared" ca="1" si="18"/>
        <v>0</v>
      </c>
    </row>
    <row r="28" spans="1:33" x14ac:dyDescent="0.2">
      <c r="A28" s="93" t="str">
        <f>IF(Configuration!C15="","",Configuration!C15)</f>
        <v>Chemin de ronde</v>
      </c>
      <c r="B28" s="79">
        <f t="shared" ca="1" si="18"/>
        <v>0</v>
      </c>
      <c r="C28" s="79">
        <f t="shared" ca="1" si="18"/>
        <v>0</v>
      </c>
      <c r="D28" s="79">
        <f t="shared" ca="1" si="18"/>
        <v>0</v>
      </c>
      <c r="E28" s="79" t="str">
        <f t="shared" ca="1" si="18"/>
        <v>X</v>
      </c>
      <c r="F28" s="79">
        <f t="shared" ca="1" si="18"/>
        <v>0</v>
      </c>
      <c r="G28" s="79">
        <f t="shared" ca="1" si="18"/>
        <v>0</v>
      </c>
      <c r="H28" s="79" t="str">
        <f t="shared" ca="1" si="18"/>
        <v>X</v>
      </c>
      <c r="I28" s="79">
        <f t="shared" ca="1" si="18"/>
        <v>0</v>
      </c>
      <c r="J28" s="79">
        <f t="shared" ca="1" si="18"/>
        <v>0</v>
      </c>
      <c r="K28" s="79">
        <f t="shared" ca="1" si="18"/>
        <v>0</v>
      </c>
      <c r="L28" s="79" t="str">
        <f t="shared" ca="1" si="18"/>
        <v>X</v>
      </c>
      <c r="M28" s="79">
        <f t="shared" ca="1" si="18"/>
        <v>0</v>
      </c>
      <c r="N28" s="79">
        <f t="shared" ca="1" si="18"/>
        <v>0</v>
      </c>
      <c r="O28" s="79" t="str">
        <f t="shared" ca="1" si="18"/>
        <v>X</v>
      </c>
      <c r="P28" s="79">
        <f t="shared" ca="1" si="18"/>
        <v>0</v>
      </c>
      <c r="Q28" s="94">
        <f t="shared" ca="1" si="18"/>
        <v>0</v>
      </c>
    </row>
    <row r="29" spans="1:33" x14ac:dyDescent="0.2">
      <c r="A29" s="93" t="str">
        <f>IF(Configuration!C16="","",Configuration!C16)</f>
        <v>Clôture</v>
      </c>
      <c r="B29" s="79">
        <f t="shared" ca="1" si="18"/>
        <v>0</v>
      </c>
      <c r="C29" s="79">
        <f t="shared" ca="1" si="18"/>
        <v>0</v>
      </c>
      <c r="D29" s="79" t="str">
        <f t="shared" ca="1" si="18"/>
        <v>X</v>
      </c>
      <c r="E29" s="79">
        <f t="shared" ca="1" si="18"/>
        <v>0</v>
      </c>
      <c r="F29" s="79">
        <f t="shared" ca="1" si="18"/>
        <v>0</v>
      </c>
      <c r="G29" s="79" t="str">
        <f t="shared" ca="1" si="18"/>
        <v>X</v>
      </c>
      <c r="H29" s="79">
        <f t="shared" ca="1" si="18"/>
        <v>0</v>
      </c>
      <c r="I29" s="79">
        <f t="shared" ca="1" si="18"/>
        <v>0</v>
      </c>
      <c r="J29" s="79">
        <f t="shared" ca="1" si="18"/>
        <v>0</v>
      </c>
      <c r="K29" s="79" t="str">
        <f t="shared" ca="1" si="18"/>
        <v>X</v>
      </c>
      <c r="L29" s="79">
        <f t="shared" ca="1" si="18"/>
        <v>0</v>
      </c>
      <c r="M29" s="79">
        <f t="shared" ca="1" si="18"/>
        <v>0</v>
      </c>
      <c r="N29" s="79" t="str">
        <f t="shared" ca="1" si="18"/>
        <v>X</v>
      </c>
      <c r="O29" s="79">
        <f t="shared" ca="1" si="18"/>
        <v>0</v>
      </c>
      <c r="P29" s="79">
        <f t="shared" ca="1" si="18"/>
        <v>0</v>
      </c>
      <c r="Q29" s="94">
        <f t="shared" ca="1" si="18"/>
        <v>0</v>
      </c>
    </row>
    <row r="30" spans="1:33" x14ac:dyDescent="0.2">
      <c r="A30" s="93" t="str">
        <f>IF(Configuration!C17="","",Configuration!C17)</f>
        <v>Contrôle E.P.I</v>
      </c>
      <c r="B30" s="79" t="str">
        <f t="shared" ca="1" si="18"/>
        <v>X</v>
      </c>
      <c r="C30" s="79">
        <f t="shared" ca="1" si="18"/>
        <v>0</v>
      </c>
      <c r="D30" s="79">
        <f t="shared" ca="1" si="18"/>
        <v>0</v>
      </c>
      <c r="E30" s="79">
        <f t="shared" ca="1" si="18"/>
        <v>0</v>
      </c>
      <c r="F30" s="79">
        <f t="shared" ca="1" si="18"/>
        <v>0</v>
      </c>
      <c r="G30" s="79">
        <f t="shared" ca="1" si="18"/>
        <v>0</v>
      </c>
      <c r="H30" s="79">
        <f t="shared" ca="1" si="18"/>
        <v>0</v>
      </c>
      <c r="I30" s="79" t="str">
        <f t="shared" ca="1" si="18"/>
        <v>X</v>
      </c>
      <c r="J30" s="79">
        <f t="shared" ca="1" si="18"/>
        <v>0</v>
      </c>
      <c r="K30" s="79">
        <f t="shared" ca="1" si="18"/>
        <v>0</v>
      </c>
      <c r="L30" s="79">
        <f t="shared" ca="1" si="18"/>
        <v>0</v>
      </c>
      <c r="M30" s="79">
        <f t="shared" ca="1" si="18"/>
        <v>0</v>
      </c>
      <c r="N30" s="79">
        <f t="shared" ca="1" si="18"/>
        <v>0</v>
      </c>
      <c r="O30" s="79">
        <f t="shared" ca="1" si="18"/>
        <v>0</v>
      </c>
      <c r="P30" s="79" t="str">
        <f t="shared" ca="1" si="18"/>
        <v>X</v>
      </c>
      <c r="Q30" s="94">
        <f t="shared" ca="1" si="18"/>
        <v>0</v>
      </c>
    </row>
    <row r="31" spans="1:33" x14ac:dyDescent="0.2">
      <c r="A31" s="93" t="str">
        <f>IF(Configuration!C18="","",Configuration!C18)</f>
        <v>Vérif armurerie SPPA</v>
      </c>
      <c r="B31" s="79">
        <f t="shared" ca="1" si="18"/>
        <v>0</v>
      </c>
      <c r="C31" s="79" t="str">
        <f t="shared" ca="1" si="18"/>
        <v>X</v>
      </c>
      <c r="D31" s="79">
        <f t="shared" ca="1" si="18"/>
        <v>0</v>
      </c>
      <c r="E31" s="79" t="str">
        <f t="shared" ca="1" si="18"/>
        <v>X</v>
      </c>
      <c r="F31" s="79">
        <f t="shared" ca="1" si="18"/>
        <v>0</v>
      </c>
      <c r="G31" s="79">
        <f t="shared" ca="1" si="18"/>
        <v>0</v>
      </c>
      <c r="H31" s="79">
        <f t="shared" ca="1" si="18"/>
        <v>0</v>
      </c>
      <c r="I31" s="79">
        <f t="shared" ca="1" si="18"/>
        <v>0</v>
      </c>
      <c r="J31" s="79" t="str">
        <f t="shared" ca="1" si="18"/>
        <v>X</v>
      </c>
      <c r="K31" s="79">
        <f t="shared" ca="1" si="18"/>
        <v>0</v>
      </c>
      <c r="L31" s="79" t="str">
        <f t="shared" ca="1" si="18"/>
        <v>X</v>
      </c>
      <c r="M31" s="79">
        <f t="shared" ca="1" si="18"/>
        <v>0</v>
      </c>
      <c r="N31" s="79">
        <f t="shared" ca="1" si="18"/>
        <v>0</v>
      </c>
      <c r="O31" s="79">
        <f t="shared" ca="1" si="18"/>
        <v>0</v>
      </c>
      <c r="P31" s="79">
        <f t="shared" ca="1" si="18"/>
        <v>0</v>
      </c>
      <c r="Q31" s="94" t="str">
        <f t="shared" ca="1" si="18"/>
        <v>X</v>
      </c>
    </row>
    <row r="32" spans="1:33" x14ac:dyDescent="0.2">
      <c r="A32" s="93" t="str">
        <f>IF(Configuration!C19="","",Configuration!C19)</f>
        <v>Essai sirène</v>
      </c>
      <c r="B32" s="79" t="str">
        <f t="shared" ca="1" si="18"/>
        <v>X</v>
      </c>
      <c r="C32" s="79">
        <f t="shared" ca="1" si="18"/>
        <v>0</v>
      </c>
      <c r="D32" s="79">
        <f t="shared" ca="1" si="18"/>
        <v>0</v>
      </c>
      <c r="E32" s="79">
        <f t="shared" ca="1" si="18"/>
        <v>0</v>
      </c>
      <c r="F32" s="79" t="str">
        <f t="shared" ca="1" si="18"/>
        <v>X</v>
      </c>
      <c r="G32" s="79">
        <f t="shared" ca="1" si="18"/>
        <v>0</v>
      </c>
      <c r="H32" s="79">
        <f t="shared" ca="1" si="18"/>
        <v>0</v>
      </c>
      <c r="I32" s="79" t="str">
        <f t="shared" ca="1" si="18"/>
        <v>X</v>
      </c>
      <c r="J32" s="79">
        <f t="shared" ca="1" si="18"/>
        <v>0</v>
      </c>
      <c r="K32" s="79">
        <f t="shared" ca="1" si="18"/>
        <v>0</v>
      </c>
      <c r="L32" s="79">
        <f t="shared" ca="1" si="18"/>
        <v>0</v>
      </c>
      <c r="M32" s="79" t="str">
        <f t="shared" ca="1" si="18"/>
        <v>X</v>
      </c>
      <c r="N32" s="79">
        <f t="shared" ca="1" si="18"/>
        <v>0</v>
      </c>
      <c r="O32" s="79">
        <f t="shared" ca="1" si="18"/>
        <v>0</v>
      </c>
      <c r="P32" s="79" t="str">
        <f t="shared" ca="1" si="18"/>
        <v>X</v>
      </c>
      <c r="Q32" s="94">
        <f t="shared" ca="1" si="18"/>
        <v>0</v>
      </c>
    </row>
    <row r="33" spans="1:17" x14ac:dyDescent="0.2">
      <c r="A33" s="93" t="str">
        <f>IF(Configuration!C20="","",Configuration!C20)</f>
        <v/>
      </c>
      <c r="B33" s="79">
        <f t="shared" ca="1" si="18"/>
        <v>0</v>
      </c>
      <c r="C33" s="79">
        <f t="shared" ca="1" si="18"/>
        <v>0</v>
      </c>
      <c r="D33" s="79">
        <f t="shared" ca="1" si="18"/>
        <v>0</v>
      </c>
      <c r="E33" s="79">
        <f t="shared" ca="1" si="18"/>
        <v>0</v>
      </c>
      <c r="F33" s="79">
        <f t="shared" ca="1" si="18"/>
        <v>0</v>
      </c>
      <c r="G33" s="79">
        <f t="shared" ca="1" si="18"/>
        <v>0</v>
      </c>
      <c r="H33" s="79">
        <f t="shared" ca="1" si="18"/>
        <v>0</v>
      </c>
      <c r="I33" s="79">
        <f t="shared" ca="1" si="18"/>
        <v>0</v>
      </c>
      <c r="J33" s="79">
        <f t="shared" ca="1" si="18"/>
        <v>0</v>
      </c>
      <c r="K33" s="79">
        <f t="shared" ca="1" si="18"/>
        <v>0</v>
      </c>
      <c r="L33" s="79">
        <f t="shared" ca="1" si="18"/>
        <v>0</v>
      </c>
      <c r="M33" s="79">
        <f t="shared" ca="1" si="18"/>
        <v>0</v>
      </c>
      <c r="N33" s="79">
        <f t="shared" ca="1" si="18"/>
        <v>0</v>
      </c>
      <c r="O33" s="79">
        <f t="shared" ca="1" si="18"/>
        <v>0</v>
      </c>
      <c r="P33" s="79">
        <f t="shared" ca="1" si="18"/>
        <v>0</v>
      </c>
      <c r="Q33" s="94">
        <f t="shared" ca="1" si="18"/>
        <v>0</v>
      </c>
    </row>
    <row r="34" spans="1:17" x14ac:dyDescent="0.2">
      <c r="A34" s="93" t="str">
        <f>IF(Configuration!C21="","",Configuration!C21)</f>
        <v/>
      </c>
      <c r="B34" s="79">
        <f t="shared" ca="1" si="18"/>
        <v>0</v>
      </c>
      <c r="C34" s="79">
        <f t="shared" ca="1" si="18"/>
        <v>0</v>
      </c>
      <c r="D34" s="79">
        <f t="shared" ca="1" si="18"/>
        <v>0</v>
      </c>
      <c r="E34" s="79">
        <f t="shared" ca="1" si="18"/>
        <v>0</v>
      </c>
      <c r="F34" s="79">
        <f t="shared" ca="1" si="18"/>
        <v>0</v>
      </c>
      <c r="G34" s="79">
        <f t="shared" ca="1" si="18"/>
        <v>0</v>
      </c>
      <c r="H34" s="79">
        <f t="shared" ca="1" si="18"/>
        <v>0</v>
      </c>
      <c r="I34" s="79">
        <f t="shared" ca="1" si="18"/>
        <v>0</v>
      </c>
      <c r="J34" s="79">
        <f t="shared" ca="1" si="18"/>
        <v>0</v>
      </c>
      <c r="K34" s="79">
        <f t="shared" ca="1" si="18"/>
        <v>0</v>
      </c>
      <c r="L34" s="79">
        <f t="shared" ca="1" si="18"/>
        <v>0</v>
      </c>
      <c r="M34" s="79">
        <f t="shared" ca="1" si="18"/>
        <v>0</v>
      </c>
      <c r="N34" s="79">
        <f t="shared" ca="1" si="18"/>
        <v>0</v>
      </c>
      <c r="O34" s="79">
        <f t="shared" ca="1" si="18"/>
        <v>0</v>
      </c>
      <c r="P34" s="79">
        <f t="shared" ca="1" si="18"/>
        <v>0</v>
      </c>
      <c r="Q34" s="94">
        <f t="shared" ca="1" si="18"/>
        <v>0</v>
      </c>
    </row>
    <row r="35" spans="1:17" ht="13.5" thickBot="1" x14ac:dyDescent="0.25">
      <c r="A35" s="95" t="str">
        <f>IF(Configuration!C22="","",Configuration!C22)</f>
        <v/>
      </c>
      <c r="B35" s="80">
        <f t="shared" ca="1" si="18"/>
        <v>0</v>
      </c>
      <c r="C35" s="80">
        <f t="shared" ca="1" si="18"/>
        <v>0</v>
      </c>
      <c r="D35" s="80">
        <f t="shared" ca="1" si="18"/>
        <v>0</v>
      </c>
      <c r="E35" s="80">
        <f t="shared" ca="1" si="18"/>
        <v>0</v>
      </c>
      <c r="F35" s="80">
        <f t="shared" ca="1" si="18"/>
        <v>0</v>
      </c>
      <c r="G35" s="80">
        <f t="shared" ca="1" si="18"/>
        <v>0</v>
      </c>
      <c r="H35" s="80">
        <f t="shared" ca="1" si="18"/>
        <v>0</v>
      </c>
      <c r="I35" s="80">
        <f t="shared" ca="1" si="18"/>
        <v>0</v>
      </c>
      <c r="J35" s="80">
        <f t="shared" ca="1" si="18"/>
        <v>0</v>
      </c>
      <c r="K35" s="80">
        <f t="shared" ca="1" si="18"/>
        <v>0</v>
      </c>
      <c r="L35" s="80">
        <f t="shared" ca="1" si="18"/>
        <v>0</v>
      </c>
      <c r="M35" s="80">
        <f t="shared" ca="1" si="18"/>
        <v>0</v>
      </c>
      <c r="N35" s="80">
        <f t="shared" ca="1" si="18"/>
        <v>0</v>
      </c>
      <c r="O35" s="80">
        <f t="shared" ca="1" si="18"/>
        <v>0</v>
      </c>
      <c r="P35" s="80">
        <f t="shared" ca="1" si="18"/>
        <v>0</v>
      </c>
      <c r="Q35" s="96">
        <f t="shared" ca="1" si="18"/>
        <v>0</v>
      </c>
    </row>
    <row r="36" spans="1:17" ht="13.5" thickBot="1" x14ac:dyDescent="0.25">
      <c r="A36" s="112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3"/>
    </row>
    <row r="37" spans="1:17" ht="13.5" thickTop="1" x14ac:dyDescent="0.2"/>
  </sheetData>
  <sheetProtection sheet="1" objects="1" scenarios="1"/>
  <mergeCells count="3">
    <mergeCell ref="H1:J1"/>
    <mergeCell ref="B20:D20"/>
    <mergeCell ref="B1:D1"/>
  </mergeCells>
  <conditionalFormatting sqref="B4:Q16 B23:Q35">
    <cfRule type="cellIs" dxfId="2" priority="4" operator="equal">
      <formula>0</formula>
    </cfRule>
  </conditionalFormatting>
  <conditionalFormatting sqref="B3:Q16">
    <cfRule type="expression" dxfId="1" priority="3">
      <formula>WEEKDAY(B$3,2)&gt;5</formula>
    </cfRule>
  </conditionalFormatting>
  <conditionalFormatting sqref="B22:Q35">
    <cfRule type="expression" dxfId="0" priority="1">
      <formula>WEEKDAY(B$22,2)&gt;5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2"/>
  <sheetViews>
    <sheetView workbookViewId="0">
      <selection activeCell="J25" sqref="J25"/>
    </sheetView>
  </sheetViews>
  <sheetFormatPr baseColWidth="10" defaultRowHeight="12.75" x14ac:dyDescent="0.2"/>
  <sheetData>
    <row r="1" spans="1:8" ht="24.95" customHeight="1" x14ac:dyDescent="0.2">
      <c r="A1" s="10"/>
      <c r="B1" s="10"/>
      <c r="C1" s="10"/>
      <c r="D1" s="10"/>
      <c r="E1" s="10"/>
      <c r="F1" s="10"/>
      <c r="G1" s="10"/>
      <c r="H1" s="10"/>
    </row>
    <row r="22" spans="2:2" ht="15.75" x14ac:dyDescent="0.25">
      <c r="B22" s="11" t="s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136"/>
  <sheetViews>
    <sheetView workbookViewId="0">
      <selection activeCell="F20" sqref="F20"/>
    </sheetView>
  </sheetViews>
  <sheetFormatPr baseColWidth="10" defaultRowHeight="12.75" x14ac:dyDescent="0.2"/>
  <cols>
    <col min="1" max="1" width="18.7109375" customWidth="1"/>
    <col min="2" max="2" width="14.7109375" customWidth="1"/>
    <col min="3" max="3" width="16.7109375" customWidth="1"/>
  </cols>
  <sheetData>
    <row r="2" spans="1:4" x14ac:dyDescent="0.2">
      <c r="A2" s="14">
        <v>42150.770671296297</v>
      </c>
      <c r="B2" t="s">
        <v>32</v>
      </c>
      <c r="C2" t="s">
        <v>32</v>
      </c>
    </row>
    <row r="3" spans="1:4" x14ac:dyDescent="0.2">
      <c r="A3" s="14">
        <v>42150.831701388888</v>
      </c>
      <c r="B3" t="s">
        <v>32</v>
      </c>
      <c r="C3" t="s">
        <v>32</v>
      </c>
    </row>
    <row r="4" spans="1:4" x14ac:dyDescent="0.2">
      <c r="A4" s="14">
        <v>42150.834016203706</v>
      </c>
      <c r="B4" t="s">
        <v>32</v>
      </c>
      <c r="C4" t="s">
        <v>32</v>
      </c>
    </row>
    <row r="5" spans="1:4" x14ac:dyDescent="0.2">
      <c r="A5" s="14">
        <v>42151.121620370373</v>
      </c>
      <c r="B5" t="s">
        <v>32</v>
      </c>
      <c r="C5" t="s">
        <v>32</v>
      </c>
    </row>
    <row r="6" spans="1:4" x14ac:dyDescent="0.2">
      <c r="A6" s="14">
        <v>42151.785439814812</v>
      </c>
      <c r="B6" t="s">
        <v>32</v>
      </c>
      <c r="C6" t="s">
        <v>32</v>
      </c>
    </row>
    <row r="7" spans="1:4" x14ac:dyDescent="0.2">
      <c r="A7" s="14">
        <v>42151.800937499997</v>
      </c>
      <c r="B7" t="s">
        <v>32</v>
      </c>
      <c r="C7" t="s">
        <v>32</v>
      </c>
    </row>
    <row r="8" spans="1:4" x14ac:dyDescent="0.2">
      <c r="A8" s="14">
        <v>42153.09275462963</v>
      </c>
      <c r="B8" t="s">
        <v>32</v>
      </c>
      <c r="C8" t="s">
        <v>32</v>
      </c>
    </row>
    <row r="9" spans="1:4" x14ac:dyDescent="0.2">
      <c r="A9" s="14">
        <v>42153.09302083333</v>
      </c>
      <c r="B9" t="s">
        <v>32</v>
      </c>
      <c r="C9" t="s">
        <v>32</v>
      </c>
    </row>
    <row r="10" spans="1:4" x14ac:dyDescent="0.2">
      <c r="A10" s="14">
        <v>42153.32775462963</v>
      </c>
      <c r="B10" t="s">
        <v>33</v>
      </c>
      <c r="C10" t="s">
        <v>34</v>
      </c>
    </row>
    <row r="11" spans="1:4" x14ac:dyDescent="0.2">
      <c r="A11" s="14">
        <v>42153.331932870373</v>
      </c>
      <c r="B11" t="s">
        <v>33</v>
      </c>
      <c r="C11" t="s">
        <v>34</v>
      </c>
    </row>
    <row r="12" spans="1:4" x14ac:dyDescent="0.2">
      <c r="A12" s="14">
        <v>42153.332152777781</v>
      </c>
      <c r="B12" t="s">
        <v>33</v>
      </c>
      <c r="C12" t="s">
        <v>34</v>
      </c>
      <c r="D12" s="15"/>
    </row>
    <row r="13" spans="1:4" x14ac:dyDescent="0.2">
      <c r="A13" s="14">
        <v>42153.335381944446</v>
      </c>
      <c r="B13" t="s">
        <v>33</v>
      </c>
      <c r="C13" t="s">
        <v>34</v>
      </c>
    </row>
    <row r="14" spans="1:4" x14ac:dyDescent="0.2">
      <c r="A14" s="14">
        <v>42153.36173611111</v>
      </c>
      <c r="B14" t="s">
        <v>33</v>
      </c>
      <c r="C14" t="s">
        <v>34</v>
      </c>
    </row>
    <row r="15" spans="1:4" x14ac:dyDescent="0.2">
      <c r="A15" s="14">
        <v>42153.369108796294</v>
      </c>
      <c r="B15" t="s">
        <v>33</v>
      </c>
      <c r="C15" t="s">
        <v>34</v>
      </c>
    </row>
    <row r="16" spans="1:4" x14ac:dyDescent="0.2">
      <c r="A16" s="14">
        <v>42153.374143518522</v>
      </c>
      <c r="B16" t="s">
        <v>33</v>
      </c>
      <c r="C16" t="s">
        <v>34</v>
      </c>
    </row>
    <row r="17" spans="1:3" x14ac:dyDescent="0.2">
      <c r="A17" s="14">
        <v>42153.377812500003</v>
      </c>
      <c r="B17" t="s">
        <v>33</v>
      </c>
      <c r="C17" t="s">
        <v>34</v>
      </c>
    </row>
    <row r="18" spans="1:3" x14ac:dyDescent="0.2">
      <c r="A18" s="14">
        <v>42153.382187499999</v>
      </c>
      <c r="B18" t="s">
        <v>33</v>
      </c>
      <c r="C18" t="s">
        <v>34</v>
      </c>
    </row>
    <row r="19" spans="1:3" x14ac:dyDescent="0.2">
      <c r="A19" s="14">
        <v>42153.391898148147</v>
      </c>
      <c r="B19" t="s">
        <v>33</v>
      </c>
      <c r="C19" t="s">
        <v>34</v>
      </c>
    </row>
    <row r="20" spans="1:3" x14ac:dyDescent="0.2">
      <c r="A20" s="14">
        <v>42153.392060185186</v>
      </c>
      <c r="B20" t="s">
        <v>33</v>
      </c>
      <c r="C20" t="s">
        <v>34</v>
      </c>
    </row>
    <row r="21" spans="1:3" x14ac:dyDescent="0.2">
      <c r="A21" s="14">
        <v>42154.678229166668</v>
      </c>
      <c r="B21" t="s">
        <v>32</v>
      </c>
      <c r="C21" t="s">
        <v>32</v>
      </c>
    </row>
    <row r="22" spans="1:3" x14ac:dyDescent="0.2">
      <c r="A22" s="14">
        <v>42154.696851851855</v>
      </c>
      <c r="B22" t="s">
        <v>32</v>
      </c>
      <c r="C22" t="s">
        <v>32</v>
      </c>
    </row>
    <row r="23" spans="1:3" x14ac:dyDescent="0.2">
      <c r="A23" s="14">
        <v>42154.700694444444</v>
      </c>
      <c r="B23" t="s">
        <v>32</v>
      </c>
      <c r="C23" t="s">
        <v>32</v>
      </c>
    </row>
    <row r="24" spans="1:3" x14ac:dyDescent="0.2">
      <c r="A24" s="14">
        <v>42154.72246527778</v>
      </c>
      <c r="B24" t="s">
        <v>32</v>
      </c>
      <c r="C24" t="s">
        <v>32</v>
      </c>
    </row>
    <row r="25" spans="1:3" x14ac:dyDescent="0.2">
      <c r="A25" s="14">
        <v>42154.78329861111</v>
      </c>
      <c r="B25" t="s">
        <v>32</v>
      </c>
      <c r="C25" t="s">
        <v>32</v>
      </c>
    </row>
    <row r="26" spans="1:3" x14ac:dyDescent="0.2">
      <c r="A26" s="14">
        <v>42155.673217592594</v>
      </c>
      <c r="B26" t="s">
        <v>32</v>
      </c>
      <c r="C26" t="s">
        <v>32</v>
      </c>
    </row>
    <row r="27" spans="1:3" x14ac:dyDescent="0.2">
      <c r="A27" s="14">
        <v>42155.68613425926</v>
      </c>
      <c r="B27" t="s">
        <v>32</v>
      </c>
      <c r="C27" t="s">
        <v>32</v>
      </c>
    </row>
    <row r="28" spans="1:3" x14ac:dyDescent="0.2">
      <c r="A28" s="14">
        <v>42155.686620370368</v>
      </c>
      <c r="B28" t="s">
        <v>32</v>
      </c>
      <c r="C28" t="s">
        <v>32</v>
      </c>
    </row>
    <row r="29" spans="1:3" x14ac:dyDescent="0.2">
      <c r="A29" s="14">
        <v>42155.689432870371</v>
      </c>
      <c r="B29" t="s">
        <v>32</v>
      </c>
      <c r="C29" t="s">
        <v>32</v>
      </c>
    </row>
    <row r="30" spans="1:3" x14ac:dyDescent="0.2">
      <c r="A30" s="14">
        <v>42155.692048611112</v>
      </c>
      <c r="B30" t="s">
        <v>32</v>
      </c>
      <c r="C30" t="s">
        <v>32</v>
      </c>
    </row>
    <row r="31" spans="1:3" x14ac:dyDescent="0.2">
      <c r="A31" s="14">
        <v>42155.695659722223</v>
      </c>
      <c r="B31" t="s">
        <v>32</v>
      </c>
      <c r="C31" t="s">
        <v>32</v>
      </c>
    </row>
    <row r="32" spans="1:3" x14ac:dyDescent="0.2">
      <c r="A32" s="14">
        <v>42155.708275462966</v>
      </c>
      <c r="B32" t="s">
        <v>32</v>
      </c>
      <c r="C32" t="s">
        <v>32</v>
      </c>
    </row>
    <row r="33" spans="1:3" x14ac:dyDescent="0.2">
      <c r="A33" s="14">
        <v>42155.711111111108</v>
      </c>
      <c r="B33" t="s">
        <v>32</v>
      </c>
      <c r="C33" t="s">
        <v>32</v>
      </c>
    </row>
    <row r="34" spans="1:3" x14ac:dyDescent="0.2">
      <c r="A34" s="14">
        <v>42155.717256944445</v>
      </c>
      <c r="B34" t="s">
        <v>32</v>
      </c>
      <c r="C34" t="s">
        <v>32</v>
      </c>
    </row>
    <row r="35" spans="1:3" x14ac:dyDescent="0.2">
      <c r="A35" s="14">
        <v>42155.726539351854</v>
      </c>
      <c r="B35" t="s">
        <v>32</v>
      </c>
      <c r="C35" t="s">
        <v>32</v>
      </c>
    </row>
    <row r="36" spans="1:3" x14ac:dyDescent="0.2">
      <c r="A36" s="14">
        <v>42155.758159722223</v>
      </c>
      <c r="B36" t="s">
        <v>32</v>
      </c>
      <c r="C36" t="s">
        <v>32</v>
      </c>
    </row>
    <row r="37" spans="1:3" x14ac:dyDescent="0.2">
      <c r="A37" s="14">
        <v>42155.758773148147</v>
      </c>
      <c r="B37" t="s">
        <v>32</v>
      </c>
      <c r="C37" t="s">
        <v>32</v>
      </c>
    </row>
    <row r="38" spans="1:3" x14ac:dyDescent="0.2">
      <c r="A38" s="14">
        <v>42155.77008101852</v>
      </c>
      <c r="B38" t="s">
        <v>32</v>
      </c>
      <c r="C38" t="s">
        <v>32</v>
      </c>
    </row>
    <row r="39" spans="1:3" x14ac:dyDescent="0.2">
      <c r="A39" s="14">
        <v>42155.770937499998</v>
      </c>
      <c r="B39" t="s">
        <v>32</v>
      </c>
      <c r="C39" t="s">
        <v>32</v>
      </c>
    </row>
    <row r="40" spans="1:3" x14ac:dyDescent="0.2">
      <c r="A40" s="14">
        <v>42155.877268518518</v>
      </c>
      <c r="B40" t="s">
        <v>32</v>
      </c>
      <c r="C40" t="s">
        <v>32</v>
      </c>
    </row>
    <row r="41" spans="1:3" x14ac:dyDescent="0.2">
      <c r="A41" s="14">
        <v>42155.878622685188</v>
      </c>
      <c r="B41" t="s">
        <v>32</v>
      </c>
      <c r="C41" t="s">
        <v>32</v>
      </c>
    </row>
    <row r="42" spans="1:3" x14ac:dyDescent="0.2">
      <c r="A42" s="14">
        <v>42155.880694444444</v>
      </c>
      <c r="B42" t="s">
        <v>32</v>
      </c>
      <c r="C42" t="s">
        <v>32</v>
      </c>
    </row>
    <row r="43" spans="1:3" x14ac:dyDescent="0.2">
      <c r="A43" s="14">
        <v>42155.909710648149</v>
      </c>
      <c r="B43" t="s">
        <v>32</v>
      </c>
      <c r="C43" t="s">
        <v>32</v>
      </c>
    </row>
    <row r="44" spans="1:3" x14ac:dyDescent="0.2">
      <c r="A44" s="14">
        <v>42156.672500000001</v>
      </c>
      <c r="B44" t="s">
        <v>32</v>
      </c>
      <c r="C44" t="s">
        <v>32</v>
      </c>
    </row>
    <row r="45" spans="1:3" x14ac:dyDescent="0.2">
      <c r="A45" s="14">
        <v>42156.807743055557</v>
      </c>
      <c r="B45" t="s">
        <v>32</v>
      </c>
      <c r="C45" t="s">
        <v>32</v>
      </c>
    </row>
    <row r="46" spans="1:3" x14ac:dyDescent="0.2">
      <c r="A46" s="14">
        <v>42156.834664351853</v>
      </c>
      <c r="B46" t="s">
        <v>32</v>
      </c>
      <c r="C46" t="s">
        <v>32</v>
      </c>
    </row>
    <row r="47" spans="1:3" x14ac:dyDescent="0.2">
      <c r="A47" s="14">
        <v>42157.60019675926</v>
      </c>
      <c r="B47" t="s">
        <v>32</v>
      </c>
      <c r="C47" t="s">
        <v>32</v>
      </c>
    </row>
    <row r="48" spans="1:3" x14ac:dyDescent="0.2">
      <c r="A48" s="14">
        <v>42157.757951388892</v>
      </c>
      <c r="B48" t="s">
        <v>32</v>
      </c>
      <c r="C48" t="s">
        <v>32</v>
      </c>
    </row>
    <row r="49" spans="1:3" x14ac:dyDescent="0.2">
      <c r="A49" s="14">
        <v>42157.770949074074</v>
      </c>
      <c r="B49" t="s">
        <v>32</v>
      </c>
      <c r="C49" t="s">
        <v>32</v>
      </c>
    </row>
    <row r="50" spans="1:3" x14ac:dyDescent="0.2">
      <c r="A50" s="14">
        <v>42158.057569444441</v>
      </c>
      <c r="B50" t="s">
        <v>32</v>
      </c>
      <c r="C50" t="s">
        <v>32</v>
      </c>
    </row>
    <row r="51" spans="1:3" x14ac:dyDescent="0.2">
      <c r="A51" s="14">
        <v>42158.618831018517</v>
      </c>
      <c r="B51" t="s">
        <v>32</v>
      </c>
      <c r="C51" t="s">
        <v>32</v>
      </c>
    </row>
    <row r="52" spans="1:3" x14ac:dyDescent="0.2">
      <c r="A52" s="14">
        <v>42158.898773148147</v>
      </c>
      <c r="B52" t="s">
        <v>32</v>
      </c>
      <c r="C52" t="s">
        <v>32</v>
      </c>
    </row>
    <row r="53" spans="1:3" x14ac:dyDescent="0.2">
      <c r="A53" s="14">
        <v>42158.901504629626</v>
      </c>
      <c r="B53" t="s">
        <v>32</v>
      </c>
      <c r="C53" t="s">
        <v>32</v>
      </c>
    </row>
    <row r="54" spans="1:3" x14ac:dyDescent="0.2">
      <c r="A54" s="14">
        <v>42158.971226851849</v>
      </c>
      <c r="B54" t="s">
        <v>32</v>
      </c>
      <c r="C54" t="s">
        <v>32</v>
      </c>
    </row>
    <row r="55" spans="1:3" x14ac:dyDescent="0.2">
      <c r="A55" s="14">
        <v>42159.034143518518</v>
      </c>
      <c r="B55" t="s">
        <v>32</v>
      </c>
      <c r="C55" t="s">
        <v>32</v>
      </c>
    </row>
    <row r="56" spans="1:3" x14ac:dyDescent="0.2">
      <c r="A56" s="14">
        <v>42162.895578703705</v>
      </c>
      <c r="B56" t="s">
        <v>32</v>
      </c>
      <c r="C56" t="s">
        <v>32</v>
      </c>
    </row>
    <row r="57" spans="1:3" x14ac:dyDescent="0.2">
      <c r="A57" s="14">
        <v>42162.922164351854</v>
      </c>
      <c r="B57" t="s">
        <v>32</v>
      </c>
      <c r="C57" t="s">
        <v>32</v>
      </c>
    </row>
    <row r="58" spans="1:3" x14ac:dyDescent="0.2">
      <c r="A58" s="14">
        <v>42162.925254629627</v>
      </c>
      <c r="B58" t="s">
        <v>32</v>
      </c>
      <c r="C58" t="s">
        <v>32</v>
      </c>
    </row>
    <row r="59" spans="1:3" x14ac:dyDescent="0.2">
      <c r="A59" s="14">
        <v>42162.926203703704</v>
      </c>
      <c r="B59" t="s">
        <v>32</v>
      </c>
      <c r="C59" t="s">
        <v>32</v>
      </c>
    </row>
    <row r="60" spans="1:3" x14ac:dyDescent="0.2">
      <c r="A60" s="14">
        <v>42162.926701388889</v>
      </c>
      <c r="B60" t="s">
        <v>32</v>
      </c>
      <c r="C60" t="s">
        <v>32</v>
      </c>
    </row>
    <row r="61" spans="1:3" x14ac:dyDescent="0.2">
      <c r="A61" s="14">
        <v>42162.927743055552</v>
      </c>
      <c r="B61" t="s">
        <v>32</v>
      </c>
      <c r="C61" t="s">
        <v>32</v>
      </c>
    </row>
    <row r="62" spans="1:3" x14ac:dyDescent="0.2">
      <c r="A62" s="14">
        <v>42162.980185185188</v>
      </c>
      <c r="B62" t="s">
        <v>32</v>
      </c>
      <c r="C62" t="s">
        <v>32</v>
      </c>
    </row>
    <row r="63" spans="1:3" x14ac:dyDescent="0.2">
      <c r="A63" s="14">
        <v>42163.026585648149</v>
      </c>
      <c r="B63" t="s">
        <v>32</v>
      </c>
      <c r="C63" t="s">
        <v>32</v>
      </c>
    </row>
    <row r="64" spans="1:3" x14ac:dyDescent="0.2">
      <c r="A64" s="14">
        <v>42164.439606481479</v>
      </c>
      <c r="B64" t="s">
        <v>32</v>
      </c>
      <c r="C64" t="s">
        <v>32</v>
      </c>
    </row>
    <row r="65" spans="1:3" x14ac:dyDescent="0.2">
      <c r="A65" s="14">
        <v>42164.812754629631</v>
      </c>
      <c r="B65" t="s">
        <v>32</v>
      </c>
      <c r="C65" t="s">
        <v>32</v>
      </c>
    </row>
    <row r="66" spans="1:3" x14ac:dyDescent="0.2">
      <c r="A66" s="14">
        <v>42164.883125</v>
      </c>
      <c r="B66" t="s">
        <v>32</v>
      </c>
      <c r="C66" t="s">
        <v>32</v>
      </c>
    </row>
    <row r="67" spans="1:3" x14ac:dyDescent="0.2">
      <c r="A67" s="14">
        <v>42165.572870370372</v>
      </c>
      <c r="B67" t="s">
        <v>32</v>
      </c>
      <c r="C67" t="s">
        <v>32</v>
      </c>
    </row>
    <row r="68" spans="1:3" x14ac:dyDescent="0.2">
      <c r="A68" s="14">
        <v>42166.698900462965</v>
      </c>
      <c r="B68" t="s">
        <v>32</v>
      </c>
      <c r="C68" t="s">
        <v>32</v>
      </c>
    </row>
    <row r="69" spans="1:3" x14ac:dyDescent="0.2">
      <c r="A69" s="14">
        <v>42170.47384259259</v>
      </c>
      <c r="B69" t="s">
        <v>32</v>
      </c>
      <c r="C69" t="s">
        <v>32</v>
      </c>
    </row>
    <row r="70" spans="1:3" x14ac:dyDescent="0.2">
      <c r="A70" s="14">
        <v>42170.475254629629</v>
      </c>
      <c r="B70" t="s">
        <v>32</v>
      </c>
      <c r="C70" t="s">
        <v>32</v>
      </c>
    </row>
    <row r="71" spans="1:3" x14ac:dyDescent="0.2">
      <c r="A71" s="14">
        <v>42170.486990740741</v>
      </c>
      <c r="B71" t="s">
        <v>32</v>
      </c>
      <c r="C71" t="s">
        <v>32</v>
      </c>
    </row>
    <row r="72" spans="1:3" x14ac:dyDescent="0.2">
      <c r="A72" s="14">
        <v>42170.766041666669</v>
      </c>
      <c r="B72" t="s">
        <v>32</v>
      </c>
      <c r="C72" t="s">
        <v>32</v>
      </c>
    </row>
    <row r="73" spans="1:3" x14ac:dyDescent="0.2">
      <c r="A73" s="14">
        <v>42174.474687499998</v>
      </c>
      <c r="B73" t="s">
        <v>32</v>
      </c>
      <c r="C73" t="s">
        <v>32</v>
      </c>
    </row>
    <row r="74" spans="1:3" x14ac:dyDescent="0.2">
      <c r="A74" s="14">
        <v>42174.496168981481</v>
      </c>
      <c r="B74" t="s">
        <v>32</v>
      </c>
      <c r="C74" t="s">
        <v>32</v>
      </c>
    </row>
    <row r="75" spans="1:3" x14ac:dyDescent="0.2">
      <c r="A75" s="14">
        <v>42174.524768518517</v>
      </c>
      <c r="B75" t="s">
        <v>32</v>
      </c>
      <c r="C75" t="s">
        <v>32</v>
      </c>
    </row>
    <row r="76" spans="1:3" x14ac:dyDescent="0.2">
      <c r="A76" s="14">
        <v>42174.598587962966</v>
      </c>
      <c r="B76" t="s">
        <v>32</v>
      </c>
      <c r="C76" t="s">
        <v>32</v>
      </c>
    </row>
    <row r="77" spans="1:3" x14ac:dyDescent="0.2">
      <c r="A77" s="14">
        <v>42174.602592592593</v>
      </c>
      <c r="B77" t="s">
        <v>32</v>
      </c>
      <c r="C77" t="s">
        <v>32</v>
      </c>
    </row>
    <row r="78" spans="1:3" x14ac:dyDescent="0.2">
      <c r="A78" s="14">
        <v>42174.605810185189</v>
      </c>
      <c r="B78" t="s">
        <v>32</v>
      </c>
      <c r="C78" t="s">
        <v>32</v>
      </c>
    </row>
    <row r="79" spans="1:3" x14ac:dyDescent="0.2">
      <c r="A79" s="14">
        <v>42174.609247685185</v>
      </c>
      <c r="B79" t="s">
        <v>32</v>
      </c>
      <c r="C79" t="s">
        <v>32</v>
      </c>
    </row>
    <row r="80" spans="1:3" x14ac:dyDescent="0.2">
      <c r="A80" s="14">
        <v>42174.611979166664</v>
      </c>
      <c r="B80" t="s">
        <v>32</v>
      </c>
      <c r="C80" t="s">
        <v>32</v>
      </c>
    </row>
    <row r="81" spans="1:3" x14ac:dyDescent="0.2">
      <c r="A81" s="14">
        <v>42174.61681712963</v>
      </c>
      <c r="B81" t="s">
        <v>32</v>
      </c>
      <c r="C81" t="s">
        <v>32</v>
      </c>
    </row>
    <row r="82" spans="1:3" x14ac:dyDescent="0.2">
      <c r="A82" s="14">
        <v>42174.650729166664</v>
      </c>
      <c r="B82" t="s">
        <v>32</v>
      </c>
      <c r="C82" t="s">
        <v>32</v>
      </c>
    </row>
    <row r="83" spans="1:3" x14ac:dyDescent="0.2">
      <c r="A83" s="14">
        <v>42175.605925925927</v>
      </c>
      <c r="B83" t="s">
        <v>32</v>
      </c>
      <c r="C83" t="s">
        <v>32</v>
      </c>
    </row>
    <row r="84" spans="1:3" x14ac:dyDescent="0.2">
      <c r="A84" s="14">
        <v>42181.728344907409</v>
      </c>
      <c r="B84" t="s">
        <v>32</v>
      </c>
      <c r="C84" t="s">
        <v>32</v>
      </c>
    </row>
    <row r="85" spans="1:3" x14ac:dyDescent="0.2">
      <c r="A85" s="14">
        <v>42181.775324074071</v>
      </c>
      <c r="B85" t="s">
        <v>32</v>
      </c>
      <c r="C85" t="s">
        <v>32</v>
      </c>
    </row>
    <row r="86" spans="1:3" x14ac:dyDescent="0.2">
      <c r="A86" s="14">
        <v>42182.034918981481</v>
      </c>
      <c r="B86" t="s">
        <v>32</v>
      </c>
      <c r="C86" t="s">
        <v>32</v>
      </c>
    </row>
    <row r="87" spans="1:3" x14ac:dyDescent="0.2">
      <c r="A87" s="14">
        <v>42182.768055555556</v>
      </c>
      <c r="B87" t="s">
        <v>32</v>
      </c>
      <c r="C87" t="s">
        <v>32</v>
      </c>
    </row>
    <row r="88" spans="1:3" x14ac:dyDescent="0.2">
      <c r="A88" s="14">
        <v>42182.824942129628</v>
      </c>
      <c r="B88" t="s">
        <v>32</v>
      </c>
      <c r="C88" t="s">
        <v>32</v>
      </c>
    </row>
    <row r="89" spans="1:3" x14ac:dyDescent="0.2">
      <c r="A89" s="14">
        <v>42183.490451388891</v>
      </c>
      <c r="B89" t="s">
        <v>32</v>
      </c>
      <c r="C89" t="s">
        <v>32</v>
      </c>
    </row>
    <row r="90" spans="1:3" x14ac:dyDescent="0.2">
      <c r="A90" s="14">
        <v>42183.573900462965</v>
      </c>
      <c r="B90" t="s">
        <v>32</v>
      </c>
      <c r="C90" t="s">
        <v>32</v>
      </c>
    </row>
    <row r="91" spans="1:3" x14ac:dyDescent="0.2">
      <c r="A91" s="14">
        <v>42183.594328703701</v>
      </c>
      <c r="B91" t="s">
        <v>32</v>
      </c>
      <c r="C91" t="s">
        <v>32</v>
      </c>
    </row>
    <row r="92" spans="1:3" x14ac:dyDescent="0.2">
      <c r="A92" s="14">
        <v>42183.595254629632</v>
      </c>
      <c r="B92" t="s">
        <v>32</v>
      </c>
      <c r="C92" t="s">
        <v>32</v>
      </c>
    </row>
    <row r="93" spans="1:3" x14ac:dyDescent="0.2">
      <c r="A93" s="14">
        <v>42183.635578703703</v>
      </c>
      <c r="B93" t="s">
        <v>32</v>
      </c>
      <c r="C93" t="s">
        <v>32</v>
      </c>
    </row>
    <row r="94" spans="1:3" x14ac:dyDescent="0.2">
      <c r="A94" s="14">
        <v>42183.669942129629</v>
      </c>
      <c r="B94" t="s">
        <v>32</v>
      </c>
      <c r="C94" t="s">
        <v>32</v>
      </c>
    </row>
    <row r="95" spans="1:3" x14ac:dyDescent="0.2">
      <c r="A95" s="14">
        <v>42183.896898148145</v>
      </c>
      <c r="B95" t="s">
        <v>32</v>
      </c>
      <c r="C95" t="s">
        <v>32</v>
      </c>
    </row>
    <row r="96" spans="1:3" x14ac:dyDescent="0.2">
      <c r="A96" s="14">
        <v>42183.90179398148</v>
      </c>
      <c r="B96" t="s">
        <v>32</v>
      </c>
      <c r="C96" t="s">
        <v>32</v>
      </c>
    </row>
    <row r="97" spans="1:3" x14ac:dyDescent="0.2">
      <c r="A97" s="14">
        <v>42183.904606481483</v>
      </c>
      <c r="B97" t="s">
        <v>32</v>
      </c>
      <c r="C97" t="s">
        <v>32</v>
      </c>
    </row>
    <row r="98" spans="1:3" x14ac:dyDescent="0.2">
      <c r="A98" s="14">
        <v>42185.79115740741</v>
      </c>
      <c r="B98" t="s">
        <v>32</v>
      </c>
      <c r="C98" t="s">
        <v>32</v>
      </c>
    </row>
    <row r="99" spans="1:3" x14ac:dyDescent="0.2">
      <c r="A99" s="14">
        <v>42191.504131944443</v>
      </c>
      <c r="B99" t="s">
        <v>32</v>
      </c>
      <c r="C99" t="s">
        <v>32</v>
      </c>
    </row>
    <row r="100" spans="1:3" x14ac:dyDescent="0.2">
      <c r="A100" s="14">
        <v>42191.624131944445</v>
      </c>
      <c r="B100" t="s">
        <v>32</v>
      </c>
      <c r="C100" t="s">
        <v>32</v>
      </c>
    </row>
    <row r="101" spans="1:3" x14ac:dyDescent="0.2">
      <c r="A101" s="14">
        <v>42191.682106481479</v>
      </c>
      <c r="B101" t="s">
        <v>32</v>
      </c>
      <c r="C101" t="s">
        <v>32</v>
      </c>
    </row>
    <row r="102" spans="1:3" x14ac:dyDescent="0.2">
      <c r="A102" s="14">
        <v>42194.688981481479</v>
      </c>
      <c r="B102" t="s">
        <v>32</v>
      </c>
      <c r="C102" t="s">
        <v>32</v>
      </c>
    </row>
    <row r="103" spans="1:3" x14ac:dyDescent="0.2">
      <c r="A103" s="14">
        <v>42248.802858796298</v>
      </c>
      <c r="B103" t="s">
        <v>32</v>
      </c>
      <c r="C103" t="s">
        <v>32</v>
      </c>
    </row>
    <row r="104" spans="1:3" x14ac:dyDescent="0.2">
      <c r="A104" s="14">
        <v>42249.005798611113</v>
      </c>
      <c r="B104" t="s">
        <v>32</v>
      </c>
      <c r="C104" t="s">
        <v>32</v>
      </c>
    </row>
    <row r="105" spans="1:3" x14ac:dyDescent="0.2">
      <c r="A105" s="14">
        <v>42249.012094907404</v>
      </c>
      <c r="B105" t="s">
        <v>32</v>
      </c>
      <c r="C105" t="s">
        <v>32</v>
      </c>
    </row>
    <row r="106" spans="1:3" x14ac:dyDescent="0.2">
      <c r="A106" s="14">
        <v>42249.020057870373</v>
      </c>
      <c r="B106" t="s">
        <v>32</v>
      </c>
      <c r="C106" t="s">
        <v>32</v>
      </c>
    </row>
    <row r="107" spans="1:3" x14ac:dyDescent="0.2">
      <c r="A107" s="14">
        <v>42249.036354166667</v>
      </c>
      <c r="B107" t="s">
        <v>32</v>
      </c>
      <c r="C107" t="s">
        <v>32</v>
      </c>
    </row>
    <row r="108" spans="1:3" x14ac:dyDescent="0.2">
      <c r="A108" s="14">
        <v>42255.699953703705</v>
      </c>
      <c r="B108" t="s">
        <v>32</v>
      </c>
      <c r="C108" t="s">
        <v>32</v>
      </c>
    </row>
    <row r="109" spans="1:3" x14ac:dyDescent="0.2">
      <c r="A109" s="14">
        <v>42263.811967592592</v>
      </c>
      <c r="B109" t="s">
        <v>32</v>
      </c>
      <c r="C109" t="s">
        <v>32</v>
      </c>
    </row>
    <row r="110" spans="1:3" x14ac:dyDescent="0.2">
      <c r="A110" s="14">
        <v>42263.812974537039</v>
      </c>
      <c r="B110" t="s">
        <v>32</v>
      </c>
      <c r="C110" t="s">
        <v>32</v>
      </c>
    </row>
    <row r="111" spans="1:3" x14ac:dyDescent="0.2">
      <c r="A111" s="14">
        <v>42303.721747685187</v>
      </c>
      <c r="B111" t="s">
        <v>32</v>
      </c>
      <c r="C111" t="s">
        <v>32</v>
      </c>
    </row>
    <row r="112" spans="1:3" x14ac:dyDescent="0.2">
      <c r="A112" s="14">
        <v>42304.485000000001</v>
      </c>
      <c r="B112" t="s">
        <v>32</v>
      </c>
      <c r="C112" t="s">
        <v>32</v>
      </c>
    </row>
    <row r="113" spans="1:3" x14ac:dyDescent="0.2">
      <c r="A113" s="14">
        <v>42311.640219907407</v>
      </c>
      <c r="B113" t="s">
        <v>32</v>
      </c>
      <c r="C113" t="s">
        <v>32</v>
      </c>
    </row>
    <row r="114" spans="1:3" x14ac:dyDescent="0.2">
      <c r="A114" s="14">
        <v>42311.831284722219</v>
      </c>
      <c r="B114" t="s">
        <v>32</v>
      </c>
      <c r="C114" t="s">
        <v>32</v>
      </c>
    </row>
    <row r="115" spans="1:3" x14ac:dyDescent="0.2">
      <c r="A115" s="14">
        <v>42314.690821759257</v>
      </c>
      <c r="B115" t="s">
        <v>32</v>
      </c>
      <c r="C115" t="s">
        <v>32</v>
      </c>
    </row>
    <row r="116" spans="1:3" x14ac:dyDescent="0.2">
      <c r="A116" s="14">
        <v>42314.730185185188</v>
      </c>
      <c r="B116" t="s">
        <v>32</v>
      </c>
      <c r="C116" t="s">
        <v>32</v>
      </c>
    </row>
    <row r="117" spans="1:3" x14ac:dyDescent="0.2">
      <c r="A117" s="14">
        <v>42354.636342592596</v>
      </c>
      <c r="B117" t="s">
        <v>32</v>
      </c>
      <c r="C117" t="s">
        <v>32</v>
      </c>
    </row>
    <row r="118" spans="1:3" x14ac:dyDescent="0.2">
      <c r="A118" s="14">
        <v>42354.639108796298</v>
      </c>
      <c r="B118" t="s">
        <v>32</v>
      </c>
      <c r="C118" t="s">
        <v>32</v>
      </c>
    </row>
    <row r="119" spans="1:3" x14ac:dyDescent="0.2">
      <c r="A119" s="14">
        <v>42354.642164351855</v>
      </c>
      <c r="B119" t="s">
        <v>32</v>
      </c>
      <c r="C119" t="s">
        <v>32</v>
      </c>
    </row>
    <row r="120" spans="1:3" x14ac:dyDescent="0.2">
      <c r="A120" s="14">
        <v>42354.651203703703</v>
      </c>
      <c r="B120" t="s">
        <v>32</v>
      </c>
      <c r="C120" t="s">
        <v>32</v>
      </c>
    </row>
    <row r="121" spans="1:3" x14ac:dyDescent="0.2">
      <c r="A121" s="14">
        <v>42354.655393518522</v>
      </c>
      <c r="B121" t="s">
        <v>32</v>
      </c>
      <c r="C121" t="s">
        <v>32</v>
      </c>
    </row>
    <row r="122" spans="1:3" x14ac:dyDescent="0.2">
      <c r="A122" s="14">
        <v>42354.656527777777</v>
      </c>
      <c r="B122" t="s">
        <v>32</v>
      </c>
      <c r="C122" t="s">
        <v>32</v>
      </c>
    </row>
    <row r="123" spans="1:3" x14ac:dyDescent="0.2">
      <c r="A123" s="14">
        <v>42354.673750000002</v>
      </c>
      <c r="B123" t="s">
        <v>32</v>
      </c>
      <c r="C123" t="s">
        <v>32</v>
      </c>
    </row>
    <row r="124" spans="1:3" x14ac:dyDescent="0.2">
      <c r="A124" s="14">
        <v>42354.678969907407</v>
      </c>
      <c r="B124" t="s">
        <v>32</v>
      </c>
      <c r="C124" t="s">
        <v>32</v>
      </c>
    </row>
    <row r="125" spans="1:3" x14ac:dyDescent="0.2">
      <c r="A125" s="14">
        <v>42354.685231481482</v>
      </c>
      <c r="B125" t="s">
        <v>32</v>
      </c>
      <c r="C125" t="s">
        <v>32</v>
      </c>
    </row>
    <row r="126" spans="1:3" x14ac:dyDescent="0.2">
      <c r="A126" s="14">
        <v>42354.69054398148</v>
      </c>
      <c r="B126" t="s">
        <v>32</v>
      </c>
      <c r="C126" t="s">
        <v>32</v>
      </c>
    </row>
    <row r="127" spans="1:3" x14ac:dyDescent="0.2">
      <c r="A127" s="14">
        <v>42356.662511574075</v>
      </c>
      <c r="B127" t="s">
        <v>32</v>
      </c>
      <c r="C127" t="s">
        <v>32</v>
      </c>
    </row>
    <row r="128" spans="1:3" x14ac:dyDescent="0.2">
      <c r="A128" s="14">
        <v>42356.667719907404</v>
      </c>
      <c r="B128" t="s">
        <v>32</v>
      </c>
      <c r="C128" t="s">
        <v>32</v>
      </c>
    </row>
    <row r="129" spans="1:3" x14ac:dyDescent="0.2">
      <c r="A129" s="14">
        <v>42356.674791666665</v>
      </c>
      <c r="B129" t="s">
        <v>32</v>
      </c>
      <c r="C129" t="s">
        <v>32</v>
      </c>
    </row>
    <row r="130" spans="1:3" x14ac:dyDescent="0.2">
      <c r="A130" s="14">
        <v>42357.614363425928</v>
      </c>
      <c r="B130" t="s">
        <v>32</v>
      </c>
      <c r="C130" t="s">
        <v>32</v>
      </c>
    </row>
    <row r="131" spans="1:3" x14ac:dyDescent="0.2">
      <c r="A131" s="14">
        <v>42378.65084490741</v>
      </c>
      <c r="B131" t="s">
        <v>32</v>
      </c>
      <c r="C131" t="s">
        <v>32</v>
      </c>
    </row>
    <row r="132" spans="1:3" x14ac:dyDescent="0.2">
      <c r="A132" s="14">
        <v>42378.654699074075</v>
      </c>
      <c r="B132" t="s">
        <v>32</v>
      </c>
      <c r="C132" t="s">
        <v>32</v>
      </c>
    </row>
    <row r="133" spans="1:3" x14ac:dyDescent="0.2">
      <c r="A133" s="14">
        <v>42389.673344907409</v>
      </c>
      <c r="B133" t="s">
        <v>32</v>
      </c>
      <c r="C133" t="s">
        <v>32</v>
      </c>
    </row>
    <row r="134" spans="1:3" x14ac:dyDescent="0.2">
      <c r="A134" s="14">
        <v>42389.676608796297</v>
      </c>
      <c r="B134" t="s">
        <v>32</v>
      </c>
      <c r="C134" t="s">
        <v>32</v>
      </c>
    </row>
    <row r="135" spans="1:3" x14ac:dyDescent="0.2">
      <c r="A135" s="14">
        <v>42458.515925925924</v>
      </c>
      <c r="B135" t="s">
        <v>32</v>
      </c>
      <c r="C135" t="s">
        <v>32</v>
      </c>
    </row>
    <row r="136" spans="1:3" x14ac:dyDescent="0.2">
      <c r="A136" s="14">
        <v>42458.711921296293</v>
      </c>
      <c r="B136" t="s">
        <v>32</v>
      </c>
      <c r="C13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Main-Courante</vt:lpstr>
      <vt:lpstr>Configuration</vt:lpstr>
      <vt:lpstr>Tâches</vt:lpstr>
      <vt:lpstr>Aide</vt:lpstr>
      <vt:lpstr>Signatures</vt:lpstr>
      <vt:lpstr>Dif_tache</vt:lpstr>
      <vt:lpstr>Tache_jour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2016-03-29T09:51:04Z</cp:lastPrinted>
  <dcterms:created xsi:type="dcterms:W3CDTF">2015-05-16T16:49:43Z</dcterms:created>
  <dcterms:modified xsi:type="dcterms:W3CDTF">2016-03-29T15:05:10Z</dcterms:modified>
</cp:coreProperties>
</file>