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dministratif SSLIA\ADMINISTRATIF GIP\Suivi heures\"/>
    </mc:Choice>
  </mc:AlternateContent>
  <xr:revisionPtr revIDLastSave="0" documentId="10_ncr:8180000_{935ED476-A365-4559-98C7-71163A131EFE}" xr6:coauthVersionLast="33" xr6:coauthVersionMax="33" xr10:uidLastSave="{00000000-0000-0000-0000-000000000000}"/>
  <bookViews>
    <workbookView xWindow="0" yWindow="0" windowWidth="28800" windowHeight="12270" activeTab="1" xr2:uid="{DFB818BE-7DED-47F5-880C-73E0BD5A92FC}"/>
  </bookViews>
  <sheets>
    <sheet name="Param" sheetId="1" r:id="rId1"/>
    <sheet name="Hr mois" sheetId="4" r:id="rId2"/>
    <sheet name="Feuil2" sheetId="5" r:id="rId3"/>
    <sheet name="Base" sheetId="2" r:id="rId4"/>
    <sheet name="TCD" sheetId="3" r:id="rId5"/>
  </sheets>
  <definedNames>
    <definedName name="_xlnm.Print_Titles" localSheetId="1">'Hr mois'!$B:$B</definedName>
    <definedName name="ListAbsence">Tb_Absence[Absence]</definedName>
    <definedName name="ListAbsenceDescriptif">Tb_Absence[]</definedName>
    <definedName name="ListNom">Tb_Nom[Nom - Prénom]</definedName>
    <definedName name="Segment_Année">#N/A</definedName>
    <definedName name="Segment_Année1">#N/A</definedName>
    <definedName name="Segment_Mois">#N/A</definedName>
    <definedName name="Segment_Mois1">#N/A</definedName>
    <definedName name="Segment_Nom_Prénom">#N/A</definedName>
    <definedName name="Segment_Nom_Prénom1">#N/A</definedName>
    <definedName name="Segment_Semaine">#N/A</definedName>
  </definedNames>
  <calcPr calcId="162913"/>
  <pivotCaches>
    <pivotCache cacheId="8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0" i="5" l="1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5" i="5"/>
  <c r="Q512" i="2"/>
  <c r="H513" i="2"/>
  <c r="H512" i="2"/>
  <c r="H511" i="2"/>
  <c r="H510" i="2"/>
  <c r="H509" i="2"/>
  <c r="B509" i="2"/>
  <c r="B510" i="2"/>
  <c r="B511" i="2"/>
  <c r="B512" i="2"/>
  <c r="B513" i="2"/>
  <c r="C509" i="2"/>
  <c r="C510" i="2"/>
  <c r="C511" i="2"/>
  <c r="C512" i="2"/>
  <c r="C513" i="2"/>
  <c r="D509" i="2"/>
  <c r="D510" i="2"/>
  <c r="D511" i="2"/>
  <c r="D512" i="2"/>
  <c r="D513" i="2"/>
  <c r="I509" i="2"/>
  <c r="I510" i="2"/>
  <c r="I511" i="2"/>
  <c r="I512" i="2"/>
  <c r="I513" i="2"/>
  <c r="L509" i="2"/>
  <c r="L510" i="2"/>
  <c r="L511" i="2"/>
  <c r="L512" i="2"/>
  <c r="L513" i="2"/>
  <c r="M509" i="2"/>
  <c r="M510" i="2"/>
  <c r="M511" i="2"/>
  <c r="M512" i="2"/>
  <c r="M513" i="2"/>
  <c r="O509" i="2"/>
  <c r="O510" i="2"/>
  <c r="O511" i="2"/>
  <c r="O512" i="2"/>
  <c r="O513" i="2"/>
  <c r="Q509" i="2"/>
  <c r="Q510" i="2"/>
  <c r="Q511" i="2"/>
  <c r="Q513" i="2"/>
  <c r="S509" i="2"/>
  <c r="S510" i="2"/>
  <c r="S511" i="2"/>
  <c r="S512" i="2"/>
  <c r="S513" i="2"/>
  <c r="B498" i="2"/>
  <c r="B499" i="2"/>
  <c r="B500" i="2"/>
  <c r="B501" i="2"/>
  <c r="B502" i="2"/>
  <c r="B503" i="2"/>
  <c r="B504" i="2"/>
  <c r="B505" i="2"/>
  <c r="B506" i="2"/>
  <c r="B507" i="2"/>
  <c r="B508" i="2"/>
  <c r="C498" i="2"/>
  <c r="C499" i="2"/>
  <c r="C500" i="2"/>
  <c r="C501" i="2"/>
  <c r="C502" i="2"/>
  <c r="C503" i="2"/>
  <c r="C504" i="2"/>
  <c r="C505" i="2"/>
  <c r="C506" i="2"/>
  <c r="C507" i="2"/>
  <c r="C508" i="2"/>
  <c r="D498" i="2"/>
  <c r="D499" i="2"/>
  <c r="D500" i="2"/>
  <c r="D501" i="2"/>
  <c r="D502" i="2"/>
  <c r="D503" i="2"/>
  <c r="D504" i="2"/>
  <c r="D505" i="2"/>
  <c r="D506" i="2"/>
  <c r="D507" i="2"/>
  <c r="D508" i="2"/>
  <c r="H498" i="2"/>
  <c r="H499" i="2"/>
  <c r="H500" i="2"/>
  <c r="H501" i="2"/>
  <c r="H502" i="2"/>
  <c r="H503" i="2"/>
  <c r="H504" i="2"/>
  <c r="H505" i="2"/>
  <c r="H506" i="2"/>
  <c r="H507" i="2"/>
  <c r="H508" i="2"/>
  <c r="I498" i="2"/>
  <c r="I499" i="2"/>
  <c r="I500" i="2"/>
  <c r="I501" i="2"/>
  <c r="I502" i="2"/>
  <c r="I503" i="2"/>
  <c r="I504" i="2"/>
  <c r="I505" i="2"/>
  <c r="I506" i="2"/>
  <c r="I507" i="2"/>
  <c r="I508" i="2"/>
  <c r="L498" i="2"/>
  <c r="L499" i="2"/>
  <c r="L500" i="2"/>
  <c r="L501" i="2"/>
  <c r="L502" i="2"/>
  <c r="L503" i="2"/>
  <c r="L504" i="2"/>
  <c r="L505" i="2"/>
  <c r="L506" i="2"/>
  <c r="L507" i="2"/>
  <c r="L508" i="2"/>
  <c r="M498" i="2"/>
  <c r="M499" i="2"/>
  <c r="M500" i="2"/>
  <c r="M501" i="2"/>
  <c r="M502" i="2"/>
  <c r="M503" i="2"/>
  <c r="M504" i="2"/>
  <c r="M505" i="2"/>
  <c r="M506" i="2"/>
  <c r="M507" i="2"/>
  <c r="M508" i="2"/>
  <c r="O498" i="2"/>
  <c r="O499" i="2"/>
  <c r="O500" i="2"/>
  <c r="O501" i="2"/>
  <c r="O502" i="2"/>
  <c r="O503" i="2"/>
  <c r="O504" i="2"/>
  <c r="O505" i="2"/>
  <c r="O506" i="2"/>
  <c r="O507" i="2"/>
  <c r="O508" i="2"/>
  <c r="Q498" i="2"/>
  <c r="Q499" i="2"/>
  <c r="Q500" i="2"/>
  <c r="Q501" i="2"/>
  <c r="Q502" i="2"/>
  <c r="Q503" i="2"/>
  <c r="Q504" i="2"/>
  <c r="Q505" i="2"/>
  <c r="Q506" i="2"/>
  <c r="Q507" i="2"/>
  <c r="Q508" i="2"/>
  <c r="S498" i="2"/>
  <c r="S499" i="2"/>
  <c r="S500" i="2"/>
  <c r="S501" i="2"/>
  <c r="S502" i="2"/>
  <c r="S503" i="2"/>
  <c r="S504" i="2"/>
  <c r="S505" i="2"/>
  <c r="S506" i="2"/>
  <c r="S507" i="2"/>
  <c r="S508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64" i="2"/>
  <c r="S465" i="2"/>
  <c r="S466" i="2"/>
  <c r="S467" i="2"/>
  <c r="S468" i="2"/>
  <c r="S469" i="2"/>
  <c r="S470" i="2"/>
  <c r="S471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B49" i="2"/>
  <c r="C49" i="2"/>
  <c r="D49" i="2"/>
  <c r="H49" i="2"/>
  <c r="I49" i="2"/>
  <c r="L49" i="2"/>
  <c r="M49" i="2"/>
  <c r="O49" i="2"/>
  <c r="Q49" i="2"/>
  <c r="S49" i="2"/>
  <c r="B48" i="2"/>
  <c r="C48" i="2"/>
  <c r="D48" i="2"/>
  <c r="H48" i="2"/>
  <c r="I48" i="2"/>
  <c r="L48" i="2"/>
  <c r="M48" i="2"/>
  <c r="O48" i="2"/>
  <c r="Q48" i="2"/>
  <c r="S48" i="2"/>
  <c r="B47" i="2"/>
  <c r="C47" i="2"/>
  <c r="D47" i="2"/>
  <c r="H47" i="2"/>
  <c r="I47" i="2"/>
  <c r="L47" i="2"/>
  <c r="M47" i="2"/>
  <c r="O47" i="2"/>
  <c r="Q47" i="2"/>
  <c r="S47" i="2"/>
  <c r="B46" i="2"/>
  <c r="C46" i="2"/>
  <c r="D46" i="2"/>
  <c r="H46" i="2"/>
  <c r="I46" i="2"/>
  <c r="L46" i="2"/>
  <c r="M46" i="2"/>
  <c r="O46" i="2"/>
  <c r="Q46" i="2"/>
  <c r="S46" i="2"/>
  <c r="B45" i="2"/>
  <c r="C45" i="2"/>
  <c r="D45" i="2"/>
  <c r="H45" i="2"/>
  <c r="I45" i="2"/>
  <c r="L45" i="2"/>
  <c r="M45" i="2"/>
  <c r="O45" i="2"/>
  <c r="Q45" i="2"/>
  <c r="S45" i="2"/>
  <c r="B44" i="2"/>
  <c r="C44" i="2"/>
  <c r="D44" i="2"/>
  <c r="H44" i="2"/>
  <c r="I44" i="2"/>
  <c r="L44" i="2"/>
  <c r="M44" i="2"/>
  <c r="O44" i="2"/>
  <c r="Q44" i="2"/>
  <c r="S44" i="2"/>
  <c r="B43" i="2"/>
  <c r="C43" i="2"/>
  <c r="D43" i="2"/>
  <c r="H43" i="2"/>
  <c r="I43" i="2"/>
  <c r="L43" i="2"/>
  <c r="M43" i="2"/>
  <c r="O43" i="2"/>
  <c r="Q43" i="2"/>
  <c r="S43" i="2"/>
  <c r="B42" i="2"/>
  <c r="C42" i="2"/>
  <c r="D42" i="2"/>
  <c r="H42" i="2"/>
  <c r="I42" i="2"/>
  <c r="L42" i="2"/>
  <c r="M42" i="2"/>
  <c r="O42" i="2"/>
  <c r="Q42" i="2"/>
  <c r="S42" i="2"/>
  <c r="B41" i="2"/>
  <c r="C41" i="2"/>
  <c r="D41" i="2"/>
  <c r="H41" i="2"/>
  <c r="I41" i="2"/>
  <c r="L41" i="2"/>
  <c r="M41" i="2"/>
  <c r="O41" i="2"/>
  <c r="Q41" i="2"/>
  <c r="S41" i="2"/>
  <c r="B40" i="2" l="1"/>
  <c r="C40" i="2"/>
  <c r="D40" i="2"/>
  <c r="H40" i="2"/>
  <c r="I40" i="2"/>
  <c r="L40" i="2"/>
  <c r="M40" i="2"/>
  <c r="O40" i="2"/>
  <c r="Q40" i="2"/>
  <c r="S40" i="2"/>
  <c r="B39" i="2"/>
  <c r="C39" i="2"/>
  <c r="D39" i="2"/>
  <c r="H39" i="2"/>
  <c r="I39" i="2"/>
  <c r="L39" i="2"/>
  <c r="M39" i="2"/>
  <c r="O39" i="2"/>
  <c r="Q39" i="2"/>
  <c r="S39" i="2"/>
  <c r="B38" i="2"/>
  <c r="C38" i="2"/>
  <c r="D38" i="2"/>
  <c r="H38" i="2"/>
  <c r="I38" i="2"/>
  <c r="L38" i="2"/>
  <c r="M38" i="2"/>
  <c r="O38" i="2"/>
  <c r="Q38" i="2"/>
  <c r="S38" i="2"/>
  <c r="B37" i="2"/>
  <c r="C37" i="2"/>
  <c r="D37" i="2"/>
  <c r="H37" i="2"/>
  <c r="I37" i="2"/>
  <c r="L37" i="2"/>
  <c r="M37" i="2"/>
  <c r="O37" i="2"/>
  <c r="Q37" i="2"/>
  <c r="S37" i="2"/>
  <c r="B36" i="2"/>
  <c r="C36" i="2"/>
  <c r="D36" i="2"/>
  <c r="H36" i="2"/>
  <c r="I36" i="2"/>
  <c r="L36" i="2"/>
  <c r="M36" i="2"/>
  <c r="O36" i="2"/>
  <c r="Q36" i="2"/>
  <c r="S36" i="2"/>
  <c r="B35" i="2"/>
  <c r="C35" i="2"/>
  <c r="D35" i="2"/>
  <c r="H35" i="2"/>
  <c r="I35" i="2"/>
  <c r="L35" i="2"/>
  <c r="M35" i="2"/>
  <c r="O35" i="2"/>
  <c r="Q35" i="2"/>
  <c r="S35" i="2"/>
  <c r="B34" i="2"/>
  <c r="C34" i="2"/>
  <c r="D34" i="2"/>
  <c r="H34" i="2"/>
  <c r="I34" i="2"/>
  <c r="L34" i="2"/>
  <c r="M34" i="2"/>
  <c r="O34" i="2"/>
  <c r="Q34" i="2"/>
  <c r="S34" i="2"/>
  <c r="B33" i="2"/>
  <c r="C33" i="2"/>
  <c r="D33" i="2"/>
  <c r="H33" i="2"/>
  <c r="I33" i="2"/>
  <c r="L33" i="2"/>
  <c r="M33" i="2"/>
  <c r="O33" i="2"/>
  <c r="Q33" i="2"/>
  <c r="S33" i="2"/>
  <c r="B32" i="2"/>
  <c r="C32" i="2"/>
  <c r="D32" i="2"/>
  <c r="H32" i="2"/>
  <c r="I32" i="2"/>
  <c r="L32" i="2"/>
  <c r="M32" i="2"/>
  <c r="O32" i="2"/>
  <c r="Q32" i="2"/>
  <c r="S32" i="2"/>
  <c r="B31" i="2"/>
  <c r="C31" i="2"/>
  <c r="D31" i="2"/>
  <c r="H31" i="2"/>
  <c r="I31" i="2"/>
  <c r="L31" i="2"/>
  <c r="M31" i="2"/>
  <c r="O31" i="2"/>
  <c r="Q31" i="2"/>
  <c r="S31" i="2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B30" i="2"/>
  <c r="C30" i="2"/>
  <c r="D30" i="2"/>
  <c r="H30" i="2"/>
  <c r="L30" i="2"/>
  <c r="M30" i="2"/>
  <c r="O30" i="2"/>
  <c r="Q30" i="2"/>
  <c r="S30" i="2"/>
  <c r="M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B29" i="2"/>
  <c r="C29" i="2"/>
  <c r="D29" i="2"/>
  <c r="H29" i="2"/>
  <c r="L29" i="2"/>
  <c r="O29" i="2"/>
  <c r="Q29" i="2"/>
  <c r="S29" i="2"/>
  <c r="B28" i="2"/>
  <c r="C28" i="2"/>
  <c r="D28" i="2"/>
  <c r="H28" i="2"/>
  <c r="L28" i="2"/>
  <c r="O28" i="2"/>
  <c r="Q28" i="2"/>
  <c r="S28" i="2"/>
  <c r="B27" i="2"/>
  <c r="C27" i="2"/>
  <c r="D27" i="2"/>
  <c r="H27" i="2"/>
  <c r="L27" i="2"/>
  <c r="O27" i="2"/>
  <c r="Q27" i="2"/>
  <c r="S27" i="2"/>
  <c r="B26" i="2"/>
  <c r="C26" i="2"/>
  <c r="D26" i="2"/>
  <c r="H26" i="2"/>
  <c r="L26" i="2"/>
  <c r="O26" i="2"/>
  <c r="Q26" i="2"/>
  <c r="S26" i="2"/>
  <c r="B25" i="2"/>
  <c r="C25" i="2"/>
  <c r="D25" i="2"/>
  <c r="H25" i="2"/>
  <c r="L25" i="2"/>
  <c r="O25" i="2"/>
  <c r="Q25" i="2"/>
  <c r="S25" i="2"/>
  <c r="B24" i="2"/>
  <c r="C24" i="2"/>
  <c r="D24" i="2"/>
  <c r="H24" i="2"/>
  <c r="L24" i="2"/>
  <c r="O24" i="2"/>
  <c r="Q24" i="2"/>
  <c r="S24" i="2"/>
  <c r="B23" i="2"/>
  <c r="C23" i="2"/>
  <c r="D23" i="2"/>
  <c r="H23" i="2"/>
  <c r="L23" i="2"/>
  <c r="O23" i="2"/>
  <c r="Q23" i="2"/>
  <c r="S23" i="2"/>
  <c r="S2" i="2"/>
  <c r="S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Q16" i="2"/>
  <c r="Q2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7" i="2"/>
  <c r="Q18" i="2"/>
  <c r="Q19" i="2"/>
  <c r="Q20" i="2"/>
  <c r="Q21" i="2"/>
  <c r="Q22" i="2"/>
  <c r="O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B22" i="2"/>
  <c r="C22" i="2"/>
  <c r="D22" i="2"/>
  <c r="H22" i="2"/>
  <c r="L22" i="2"/>
  <c r="D2" i="2" l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B21" i="2" l="1"/>
  <c r="H21" i="2"/>
  <c r="L21" i="2"/>
  <c r="B20" i="2"/>
  <c r="H20" i="2"/>
  <c r="L20" i="2"/>
  <c r="B19" i="2"/>
  <c r="H19" i="2"/>
  <c r="L19" i="2"/>
  <c r="B18" i="2"/>
  <c r="H18" i="2"/>
  <c r="L18" i="2"/>
  <c r="B17" i="2"/>
  <c r="H17" i="2"/>
  <c r="L17" i="2"/>
  <c r="B16" i="2" l="1"/>
  <c r="H16" i="2"/>
  <c r="L16" i="2"/>
  <c r="B15" i="2"/>
  <c r="H15" i="2"/>
  <c r="L15" i="2"/>
  <c r="B14" i="2"/>
  <c r="H14" i="2"/>
  <c r="L14" i="2"/>
  <c r="B13" i="2"/>
  <c r="H13" i="2"/>
  <c r="L13" i="2"/>
  <c r="B12" i="2"/>
  <c r="H12" i="2"/>
  <c r="L12" i="2"/>
  <c r="H2" i="2"/>
  <c r="H3" i="2"/>
  <c r="H4" i="2"/>
  <c r="H5" i="2"/>
  <c r="H6" i="2"/>
  <c r="H7" i="2"/>
  <c r="H8" i="2"/>
  <c r="H9" i="2"/>
  <c r="H10" i="2"/>
  <c r="H11" i="2"/>
  <c r="L2" i="2"/>
  <c r="L3" i="2"/>
  <c r="L4" i="2"/>
  <c r="L5" i="2"/>
  <c r="L6" i="2"/>
  <c r="L7" i="2"/>
  <c r="L8" i="2"/>
  <c r="L9" i="2"/>
  <c r="L10" i="2"/>
  <c r="L11" i="2"/>
  <c r="B11" i="2"/>
  <c r="B10" i="2"/>
  <c r="B9" i="2"/>
  <c r="B8" i="2"/>
  <c r="B7" i="2"/>
  <c r="B6" i="2"/>
  <c r="B5" i="2"/>
  <c r="B4" i="2"/>
  <c r="B2" i="2"/>
  <c r="B3" i="2"/>
</calcChain>
</file>

<file path=xl/sharedStrings.xml><?xml version="1.0" encoding="utf-8"?>
<sst xmlns="http://schemas.openxmlformats.org/spreadsheetml/2006/main" count="1536" uniqueCount="197">
  <si>
    <t>Semaine</t>
  </si>
  <si>
    <t>Date</t>
  </si>
  <si>
    <t>Nom-Prénom</t>
  </si>
  <si>
    <t>Hr déb prévi</t>
  </si>
  <si>
    <t>Hr fin prévi</t>
  </si>
  <si>
    <t>Hr prévi</t>
  </si>
  <si>
    <t>Absence</t>
  </si>
  <si>
    <t>Hr déb eff</t>
  </si>
  <si>
    <t>Hr fin eff</t>
  </si>
  <si>
    <t>Hr eff</t>
  </si>
  <si>
    <t>Nom - Prénom</t>
  </si>
  <si>
    <t>CP</t>
  </si>
  <si>
    <t>AM</t>
  </si>
  <si>
    <t>AT</t>
  </si>
  <si>
    <t>ANJ</t>
  </si>
  <si>
    <t>AJ</t>
  </si>
  <si>
    <t>Congé payé</t>
  </si>
  <si>
    <t>Arrêt Maladie</t>
  </si>
  <si>
    <t>Accident de Travail</t>
  </si>
  <si>
    <t>Absence Non Justifié</t>
  </si>
  <si>
    <t>Absence Justifié</t>
  </si>
  <si>
    <t>Congé Anciénneté</t>
  </si>
  <si>
    <t>CA</t>
  </si>
  <si>
    <t>Descriptif</t>
  </si>
  <si>
    <t>Rt</t>
  </si>
  <si>
    <t>Retard</t>
  </si>
  <si>
    <t>Sup</t>
  </si>
  <si>
    <t>Supplément</t>
  </si>
  <si>
    <t>Fin prévision</t>
  </si>
  <si>
    <t>Début prévision</t>
  </si>
  <si>
    <t>Total prévision</t>
  </si>
  <si>
    <t>Début effectif</t>
  </si>
  <si>
    <t>Fin effectif</t>
  </si>
  <si>
    <t>Total effectif</t>
  </si>
  <si>
    <t>Trv</t>
  </si>
  <si>
    <t>Travail</t>
  </si>
  <si>
    <t>Repos</t>
  </si>
  <si>
    <t>Mois</t>
  </si>
  <si>
    <t>Année</t>
  </si>
  <si>
    <t>Permut</t>
  </si>
  <si>
    <t>Remonté</t>
  </si>
  <si>
    <t>Présence</t>
  </si>
  <si>
    <t>RTT</t>
  </si>
  <si>
    <t>Repos Temps de Travail</t>
  </si>
  <si>
    <t>Hr Retard</t>
  </si>
  <si>
    <t>r</t>
  </si>
  <si>
    <t>x</t>
  </si>
  <si>
    <t>Hr CP</t>
  </si>
  <si>
    <t>Hr CA</t>
  </si>
  <si>
    <t>Temps jour</t>
  </si>
  <si>
    <t>CP / CA</t>
  </si>
  <si>
    <t>X</t>
  </si>
  <si>
    <t>SCHWEITZER Jean-Michel</t>
  </si>
  <si>
    <t>AFONSO Julien</t>
  </si>
  <si>
    <t>LEROY France</t>
  </si>
  <si>
    <t>LEROY Jean-Sébastien</t>
  </si>
  <si>
    <t>FERRARA Julien</t>
  </si>
  <si>
    <t>BALLESTER Xavier</t>
  </si>
  <si>
    <t>DESMYTER Damien</t>
  </si>
  <si>
    <t>NAJJARI Mohamed</t>
  </si>
  <si>
    <t>C P</t>
  </si>
  <si>
    <t>C A</t>
  </si>
  <si>
    <t>A T</t>
  </si>
  <si>
    <t>Total général</t>
  </si>
  <si>
    <t>Heures effectives</t>
  </si>
  <si>
    <t>Heures prévisionnelles</t>
  </si>
  <si>
    <t>Congés payés</t>
  </si>
  <si>
    <t>Maladie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</si>
  <si>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</si>
  <si>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</si>
  <si>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</si>
  <si>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</si>
  <si>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</si>
  <si>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</si>
  <si>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</si>
  <si>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</si>
  <si>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</si>
  <si>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</si>
  <si>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</si>
  <si>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</si>
  <si>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</si>
  <si>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</si>
  <si>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</si>
  <si>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</si>
  <si>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</si>
  <si>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</si>
  <si>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</si>
  <si>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</si>
  <si>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</si>
  <si>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</si>
  <si>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y</t>
  </si>
  <si>
    <t>z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</si>
  <si>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</si>
  <si>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</si>
  <si>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</si>
  <si>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</si>
  <si>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</si>
  <si>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</si>
  <si>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</si>
  <si>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</si>
  <si>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</si>
  <si>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</si>
  <si>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</si>
  <si>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</si>
  <si>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</si>
  <si>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</si>
  <si>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</si>
  <si>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</si>
  <si>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</si>
  <si>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</si>
  <si>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</si>
  <si>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</si>
  <si>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</si>
  <si>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</si>
  <si>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</si>
  <si>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</si>
  <si>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</si>
  <si>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Nb per</t>
  </si>
  <si>
    <t>Nb rem</t>
  </si>
  <si>
    <t>Nbr</t>
  </si>
  <si>
    <t>Hrs</t>
  </si>
  <si>
    <t>Demandeur A</t>
  </si>
  <si>
    <t>Remplaçant A</t>
  </si>
  <si>
    <t>Mois2</t>
  </si>
  <si>
    <t>Début</t>
  </si>
  <si>
    <t>Fin</t>
  </si>
  <si>
    <t>Total</t>
  </si>
  <si>
    <t>Rem</t>
  </si>
  <si>
    <t>01-janv</t>
  </si>
  <si>
    <t>02-janv</t>
  </si>
  <si>
    <t>03-janv</t>
  </si>
  <si>
    <t>04-janv</t>
  </si>
  <si>
    <t>05-janv</t>
  </si>
  <si>
    <t>06-janv</t>
  </si>
  <si>
    <t>07-janv</t>
  </si>
  <si>
    <t>08-janv</t>
  </si>
  <si>
    <t>09-janv</t>
  </si>
  <si>
    <t>10-janv</t>
  </si>
  <si>
    <t>11-janv</t>
  </si>
  <si>
    <t>12-janv</t>
  </si>
  <si>
    <t>13-janv</t>
  </si>
  <si>
    <t>14-janv</t>
  </si>
  <si>
    <t>15-janv</t>
  </si>
  <si>
    <t>16-janv</t>
  </si>
  <si>
    <t>17-janv</t>
  </si>
  <si>
    <t>18-janv</t>
  </si>
  <si>
    <t>19-janv</t>
  </si>
  <si>
    <t>20-janv</t>
  </si>
  <si>
    <t>21-janv</t>
  </si>
  <si>
    <t>22-janv</t>
  </si>
  <si>
    <t>23-janv</t>
  </si>
  <si>
    <t>24-janv</t>
  </si>
  <si>
    <t>25-janv</t>
  </si>
  <si>
    <t>26-janv</t>
  </si>
  <si>
    <t>27-janv</t>
  </si>
  <si>
    <t>28-janv</t>
  </si>
  <si>
    <t>29-janv</t>
  </si>
  <si>
    <t>30-janv</t>
  </si>
  <si>
    <t>31-janv</t>
  </si>
  <si>
    <t>01-févr</t>
  </si>
  <si>
    <t>02-févr</t>
  </si>
  <si>
    <t>01-déc</t>
  </si>
  <si>
    <t>02-déc</t>
  </si>
  <si>
    <t>03-déc</t>
  </si>
  <si>
    <t>04-déc</t>
  </si>
  <si>
    <t>05-déc</t>
  </si>
  <si>
    <t>06-déc</t>
  </si>
  <si>
    <t>07-déc</t>
  </si>
  <si>
    <t>08-déc</t>
  </si>
  <si>
    <t>09-déc</t>
  </si>
  <si>
    <t>10-déc</t>
  </si>
  <si>
    <t>11-déc</t>
  </si>
  <si>
    <t>12-déc</t>
  </si>
  <si>
    <t>13-déc</t>
  </si>
  <si>
    <t>14-déc</t>
  </si>
  <si>
    <t>15-déc</t>
  </si>
  <si>
    <t>16-déc</t>
  </si>
  <si>
    <t>17-déc</t>
  </si>
  <si>
    <t>18-déc</t>
  </si>
  <si>
    <t>19-déc</t>
  </si>
  <si>
    <t>20-déc</t>
  </si>
  <si>
    <t>21-déc</t>
  </si>
  <si>
    <t>22-déc</t>
  </si>
  <si>
    <t>23-déc</t>
  </si>
  <si>
    <t>24-déc</t>
  </si>
  <si>
    <t>25-déc</t>
  </si>
  <si>
    <t>26-déc</t>
  </si>
  <si>
    <t>27-déc</t>
  </si>
  <si>
    <t>28-déc</t>
  </si>
  <si>
    <t>29-déc</t>
  </si>
  <si>
    <t>30-déc</t>
  </si>
  <si>
    <t>31-déc</t>
  </si>
  <si>
    <t>janv</t>
  </si>
  <si>
    <t>févr</t>
  </si>
  <si>
    <t>déc</t>
  </si>
  <si>
    <t>NOMA Prénom</t>
  </si>
  <si>
    <t>NOMB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</si>
</sst>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"/>
    <numFmt numFmtId="165" formatCode="[hh]:mm;;"/>
  </numFmts>
  <fonts count="14" x14ac:knownFonts="1"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sz val="9"/>
      <color theme="1"/>
      <name val="Times New Roman"/>
      <family val="2"/>
    </font>
    <font>
      <sz val="8"/>
      <color theme="1"/>
      <name val="Times New Roman"/>
      <family val="2"/>
    </font>
    <font>
      <sz val="8"/>
      <color theme="0" tint="-0.34998626667073579"/>
      <name val="Times New Roman"/>
      <family val="2"/>
    </font>
    <font>
      <sz val="9"/>
      <color theme="4" tint="0.79998168889431442"/>
      <name val="Times New Roman"/>
      <family val="2"/>
    </font>
    <font>
      <sz val="8"/>
      <color theme="4" tint="0.79998168889431442"/>
      <name val="Times New Roman"/>
      <family val="2"/>
    </font>
    <font>
      <sz val="9"/>
      <color theme="0" tint="-0.34998626667073579"/>
      <name val="Times New Roman"/>
      <family val="2"/>
    </font>
    <font>
      <sz val="10"/>
      <color theme="1"/>
      <name val="Wingdings 3"/>
      <family val="1"/>
      <charset val="2"/>
    </font>
    <font>
      <sz val="9"/>
      <color theme="1"/>
      <name val="Wingdings 3"/>
      <family val="1"/>
      <charset val="2"/>
    </font>
    <font>
      <sz val="9"/>
      <color theme="0"/>
      <name val="Times New Roman"/>
      <family val="2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7" tint="-0.249977111117893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4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theme="7" tint="0.39994506668294322"/>
      </left>
      <right style="thin">
        <color theme="7" tint="0.39994506668294322"/>
      </right>
      <top/>
      <bottom/>
      <diagonal/>
    </border>
    <border>
      <left style="medium">
        <color theme="7" tint="-0.24994659260841701"/>
      </left>
      <right/>
      <top/>
      <bottom/>
      <diagonal/>
    </border>
    <border>
      <left/>
      <right style="medium">
        <color theme="7" tint="-0.24994659260841701"/>
      </right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/>
      <right/>
      <top style="thin">
        <color indexed="65"/>
      </top>
      <bottom/>
      <diagonal/>
    </border>
    <border>
      <left/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64" fontId="0" fillId="0" borderId="0" xfId="0" applyNumberFormat="1" applyFont="1" applyAlignment="1">
      <alignment horizontal="center" vertical="center" wrapText="1"/>
    </xf>
    <xf numFmtId="0" fontId="0" fillId="0" borderId="0" xfId="0" applyFont="1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20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quotePrefix="1" applyFont="1" applyAlignment="1">
      <alignment horizontal="center" vertical="center"/>
    </xf>
    <xf numFmtId="164" fontId="0" fillId="0" borderId="0" xfId="0" applyNumberFormat="1" applyFont="1"/>
    <xf numFmtId="0" fontId="2" fillId="0" borderId="0" xfId="0" applyFont="1"/>
    <xf numFmtId="0" fontId="3" fillId="0" borderId="0" xfId="0" applyFont="1"/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2" fillId="0" borderId="0" xfId="0" pivotButton="1" applyFont="1" applyAlignment="1">
      <alignment horizontal="center" vertical="center" wrapText="1"/>
    </xf>
    <xf numFmtId="0" fontId="3" fillId="0" borderId="0" xfId="0" pivotButton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5" fontId="3" fillId="0" borderId="0" xfId="0" applyNumberFormat="1" applyFont="1"/>
    <xf numFmtId="165" fontId="3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/>
    </xf>
    <xf numFmtId="0" fontId="3" fillId="0" borderId="0" xfId="0" applyNumberFormat="1" applyFont="1"/>
    <xf numFmtId="0" fontId="7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Continuous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0" fillId="0" borderId="0" xfId="0" pivotButton="1"/>
    <xf numFmtId="165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/>
    <xf numFmtId="0" fontId="3" fillId="8" borderId="2" xfId="0" applyFont="1" applyFill="1" applyBorder="1" applyAlignment="1">
      <alignment horizontal="center" vertical="center"/>
    </xf>
    <xf numFmtId="16" fontId="2" fillId="0" borderId="0" xfId="0" applyNumberFormat="1" applyFont="1" applyAlignment="1">
      <alignment horizontal="left" vertical="center"/>
    </xf>
    <xf numFmtId="0" fontId="0" fillId="0" borderId="2" xfId="0" applyBorder="1"/>
    <xf numFmtId="0" fontId="0" fillId="0" borderId="0" xfId="0" applyBorder="1"/>
    <xf numFmtId="0" fontId="3" fillId="8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0" fontId="0" fillId="0" borderId="0" xfId="0" applyNumberFormat="1" applyBorder="1"/>
    <xf numFmtId="0" fontId="0" fillId="9" borderId="0" xfId="0" applyFill="1" applyBorder="1"/>
    <xf numFmtId="0" fontId="0" fillId="9" borderId="3" xfId="0" applyFill="1" applyBorder="1"/>
    <xf numFmtId="0" fontId="10" fillId="9" borderId="2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14" fontId="0" fillId="0" borderId="4" xfId="0" applyNumberFormat="1" applyBorder="1" applyAlignment="1">
      <alignment horizontal="left"/>
    </xf>
    <xf numFmtId="0" fontId="0" fillId="0" borderId="4" xfId="0" applyNumberFormat="1" applyBorder="1"/>
    <xf numFmtId="0" fontId="0" fillId="0" borderId="7" xfId="0" applyNumberFormat="1" applyBorder="1"/>
    <xf numFmtId="165" fontId="0" fillId="0" borderId="7" xfId="0" applyNumberFormat="1" applyBorder="1"/>
    <xf numFmtId="165" fontId="0" fillId="0" borderId="8" xfId="0" applyNumberFormat="1" applyBorder="1"/>
    <xf numFmtId="14" fontId="0" fillId="0" borderId="9" xfId="0" applyNumberFormat="1" applyBorder="1" applyAlignment="1">
      <alignment horizontal="left"/>
    </xf>
    <xf numFmtId="0" fontId="0" fillId="0" borderId="9" xfId="0" applyNumberFormat="1" applyBorder="1"/>
    <xf numFmtId="0" fontId="0" fillId="0" borderId="10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13" fillId="0" borderId="0" xfId="0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12" xfId="0" applyNumberFormat="1" applyBorder="1" applyAlignment="1">
      <alignment horizontal="left"/>
    </xf>
    <xf numFmtId="0" fontId="0" fillId="0" borderId="12" xfId="0" applyNumberFormat="1" applyBorder="1"/>
    <xf numFmtId="0" fontId="0" fillId="0" borderId="13" xfId="0" applyNumberFormat="1" applyBorder="1"/>
    <xf numFmtId="165" fontId="0" fillId="0" borderId="13" xfId="0" applyNumberFormat="1" applyBorder="1"/>
    <xf numFmtId="165" fontId="0" fillId="0" borderId="14" xfId="0" applyNumberFormat="1" applyBorder="1"/>
  </cellXfs>
  <cellStyles count="1">
    <cellStyle name="Normal" xfId="0" builtinId="0"/>
  </cellStyles>
  <dxfs count="135">
    <dxf>
      <alignment horizontal="center"/>
    </dxf>
    <dxf>
      <alignment vertical="center"/>
    </dxf>
    <dxf>
      <alignment horizontal="center"/>
    </dxf>
    <dxf>
      <alignment vertical="center"/>
    </dxf>
    <dxf>
      <alignment wrapText="1"/>
    </dxf>
    <dxf>
      <alignment horizontal="center"/>
    </dxf>
    <dxf>
      <alignment vertical="center"/>
    </dxf>
    <dxf>
      <font>
        <color theme="1" tint="0.499984740745262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sz val="8"/>
      </font>
    </dxf>
    <dxf>
      <font>
        <sz val="8"/>
      </font>
    </dxf>
    <dxf>
      <font>
        <sz val="9"/>
      </font>
    </dxf>
    <dxf>
      <font>
        <sz val="9"/>
      </font>
    </dxf>
    <dxf>
      <font>
        <sz val="8"/>
      </font>
    </dxf>
    <dxf>
      <font>
        <sz val="8"/>
      </font>
    </dxf>
    <dxf>
      <font>
        <sz val="8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color theme="0" tint="-0.34998626667073579"/>
      </font>
    </dxf>
    <dxf>
      <font>
        <color theme="0" tint="-0.34998626667073579"/>
      </font>
    </dxf>
    <dxf>
      <fill>
        <patternFill patternType="solid">
          <bgColor rgb="FFCCFFCC"/>
        </patternFill>
      </fill>
    </dxf>
    <dxf>
      <fill>
        <patternFill patternType="solid">
          <bgColor rgb="FFFF5050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5" tint="0.79998168889431442"/>
        </patternFill>
      </fill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alignment wrapText="1"/>
    </dxf>
    <dxf>
      <alignment horizontal="center"/>
    </dxf>
    <dxf>
      <alignment vertical="center"/>
    </dxf>
    <dxf>
      <font>
        <sz val="8"/>
      </font>
    </dxf>
    <dxf>
      <font>
        <sz val="8"/>
      </font>
    </dxf>
    <dxf>
      <numFmt numFmtId="164" formatCode="[hh]:mm"/>
    </dxf>
    <dxf>
      <numFmt numFmtId="165" formatCode="[hh]:mm;;"/>
    </dxf>
    <dxf>
      <numFmt numFmtId="165" formatCode="[hh]:mm;;"/>
    </dxf>
    <dxf>
      <numFmt numFmtId="165" formatCode="[hh]:mm;;"/>
    </dxf>
    <dxf>
      <numFmt numFmtId="165" formatCode="[hh]:mm;;"/>
    </dxf>
    <dxf>
      <numFmt numFmtId="164" formatCode="[hh]:mm"/>
    </dxf>
    <dxf>
      <font>
        <sz val="8"/>
      </font>
    </dxf>
    <dxf>
      <font>
        <sz val="8"/>
      </font>
    </dxf>
    <dxf>
      <alignment vertical="center"/>
    </dxf>
    <dxf>
      <alignment horizontal="center"/>
    </dxf>
    <dxf>
      <alignment wrapText="1"/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ill>
        <patternFill patternType="solid">
          <bgColor theme="5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  <dxf>
      <fill>
        <patternFill patternType="solid">
          <bgColor rgb="FFFF5050"/>
        </patternFill>
      </fill>
    </dxf>
    <dxf>
      <fill>
        <patternFill patternType="solid">
          <bgColor rgb="FFCCFFCC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8"/>
      </font>
    </dxf>
    <dxf>
      <font>
        <sz val="8"/>
      </font>
    </dxf>
    <dxf>
      <font>
        <sz val="8"/>
      </font>
    </dxf>
    <dxf>
      <font>
        <sz val="9"/>
      </font>
    </dxf>
    <dxf>
      <font>
        <sz val="9"/>
      </font>
    </dxf>
    <dxf>
      <font>
        <sz val="8"/>
      </font>
    </dxf>
    <dxf>
      <font>
        <sz val="8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color theme="1" tint="0.499984740745262"/>
      </font>
    </dxf>
    <dxf>
      <alignment vertical="center"/>
    </dxf>
    <dxf>
      <alignment horizontal="center"/>
    </dxf>
    <dxf>
      <alignment wrapText="1"/>
    </dxf>
    <dxf>
      <alignment vertical="center"/>
    </dxf>
    <dxf>
      <alignment horizontal="center"/>
    </dxf>
    <dxf>
      <alignment vertical="center"/>
    </dxf>
    <dxf>
      <alignment horizontal="center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164" formatCode="[hh]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imes New Roman"/>
        <family val="2"/>
        <scheme val="none"/>
      </font>
      <alignment horizontal="center" vertical="center" textRotation="0" wrapText="1" indent="0" justifyLastLine="0" shrinkToFit="0" readingOrder="0"/>
    </dxf>
    <dxf>
      <font>
        <color theme="0"/>
      </font>
    </dxf>
    <dxf>
      <font>
        <color rgb="FF0070C0"/>
      </font>
      <fill>
        <patternFill>
          <bgColor rgb="FFFF5050"/>
        </patternFill>
      </fill>
    </dxf>
    <dxf>
      <font>
        <color rgb="FF0070C0"/>
      </font>
      <fill>
        <patternFill>
          <bgColor theme="4" tint="0.59996337778862885"/>
        </patternFill>
      </fill>
    </dxf>
    <dxf>
      <font>
        <color rgb="FF0070C0"/>
      </font>
      <fill>
        <patternFill>
          <bgColor theme="9" tint="0.59996337778862885"/>
        </patternFill>
      </fill>
    </dxf>
    <dxf>
      <font>
        <color rgb="FF0070C0"/>
      </font>
      <fill>
        <patternFill>
          <bgColor theme="9" tint="0.59996337778862885"/>
        </patternFill>
      </fill>
    </dxf>
    <dxf>
      <font>
        <color rgb="FF002060"/>
      </font>
      <fill>
        <patternFill>
          <bgColor rgb="FFFF5050"/>
        </patternFill>
      </fill>
    </dxf>
    <dxf>
      <font>
        <color rgb="FF002060"/>
      </font>
      <fill>
        <patternFill>
          <bgColor theme="9" tint="0.59996337778862885"/>
        </patternFill>
      </fill>
    </dxf>
    <dxf>
      <font>
        <color rgb="FF002060"/>
      </font>
      <fill>
        <patternFill>
          <bgColor theme="4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</dxf>
  </dxfs>
  <tableStyles count="0" defaultTableStyle="TableStyleMedium2" defaultPivotStyle="PivotStyleLight16"/>
  <colors>
    <mruColors>
      <color rgb="FFFF5050"/>
      <color rgb="FF99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7/relationships/slicerCache" Target="slicerCaches/slicerCache7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7/relationships/slicerCache" Target="slicerCaches/slicerCache6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microsoft.com/office/2007/relationships/slicerCache" Target="slicerCaches/slicerCache4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352425</xdr:colOff>
      <xdr:row>0</xdr:row>
      <xdr:rowOff>28575</xdr:rowOff>
    </xdr:from>
    <xdr:to>
      <xdr:col>24</xdr:col>
      <xdr:colOff>195675</xdr:colOff>
      <xdr:row>1</xdr:row>
      <xdr:rowOff>66000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 1">
              <a:extLst>
                <a:ext uri="{FF2B5EF4-FFF2-40B4-BE49-F238E27FC236}">
                  <a16:creationId xmlns:a16="http://schemas.microsoft.com/office/drawing/2014/main" id="{FA39F4CB-CE36-4157-8EBD-824ADD09FAB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62225" y="28575"/>
              <a:ext cx="4320000" cy="82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25</xdr:col>
      <xdr:colOff>19050</xdr:colOff>
      <xdr:row>0</xdr:row>
      <xdr:rowOff>28575</xdr:rowOff>
    </xdr:from>
    <xdr:to>
      <xdr:col>29</xdr:col>
      <xdr:colOff>354150</xdr:colOff>
      <xdr:row>1</xdr:row>
      <xdr:rowOff>66000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 1">
              <a:extLst>
                <a:ext uri="{FF2B5EF4-FFF2-40B4-BE49-F238E27FC236}">
                  <a16:creationId xmlns:a16="http://schemas.microsoft.com/office/drawing/2014/main" id="{22A3BCD9-AD53-48DF-A159-52421E40141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24675" y="28575"/>
              <a:ext cx="1440000" cy="82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38100</xdr:colOff>
      <xdr:row>0</xdr:row>
      <xdr:rowOff>28575</xdr:rowOff>
    </xdr:from>
    <xdr:to>
      <xdr:col>8</xdr:col>
      <xdr:colOff>295050</xdr:colOff>
      <xdr:row>1</xdr:row>
      <xdr:rowOff>66000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om-Prénom 1">
              <a:extLst>
                <a:ext uri="{FF2B5EF4-FFF2-40B4-BE49-F238E27FC236}">
                  <a16:creationId xmlns:a16="http://schemas.microsoft.com/office/drawing/2014/main" id="{62095FDD-6E9D-45EB-A063-7E9360EAD4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-Prénom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4850" y="28575"/>
              <a:ext cx="1800000" cy="82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57151</xdr:rowOff>
    </xdr:from>
    <xdr:to>
      <xdr:col>13</xdr:col>
      <xdr:colOff>66675</xdr:colOff>
      <xdr:row>1</xdr:row>
      <xdr:rowOff>137851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5A5A5DD8-3E3F-408E-ABBD-4801BC3CB3A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47975" y="57151"/>
              <a:ext cx="4543425" cy="5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180975</xdr:colOff>
      <xdr:row>0</xdr:row>
      <xdr:rowOff>38100</xdr:rowOff>
    </xdr:from>
    <xdr:to>
      <xdr:col>2</xdr:col>
      <xdr:colOff>1400175</xdr:colOff>
      <xdr:row>3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om-Prénom">
              <a:extLst>
                <a:ext uri="{FF2B5EF4-FFF2-40B4-BE49-F238E27FC236}">
                  <a16:creationId xmlns:a16="http://schemas.microsoft.com/office/drawing/2014/main" id="{7A75EFC5-A11E-4383-B878-1DE938C5900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-Pré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6775" y="38100"/>
              <a:ext cx="1828800" cy="904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266700</xdr:colOff>
      <xdr:row>0</xdr:row>
      <xdr:rowOff>66675</xdr:rowOff>
    </xdr:from>
    <xdr:to>
      <xdr:col>17</xdr:col>
      <xdr:colOff>1193325</xdr:colOff>
      <xdr:row>1</xdr:row>
      <xdr:rowOff>147375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">
              <a:extLst>
                <a:ext uri="{FF2B5EF4-FFF2-40B4-BE49-F238E27FC236}">
                  <a16:creationId xmlns:a16="http://schemas.microsoft.com/office/drawing/2014/main" id="{0E564297-6410-4CF3-B899-E4DB422F2A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91550" y="66675"/>
              <a:ext cx="1260000" cy="5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152400</xdr:colOff>
      <xdr:row>0</xdr:row>
      <xdr:rowOff>57150</xdr:rowOff>
    </xdr:from>
    <xdr:to>
      <xdr:col>16</xdr:col>
      <xdr:colOff>232275</xdr:colOff>
      <xdr:row>1</xdr:row>
      <xdr:rowOff>137850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">
              <a:extLst>
                <a:ext uri="{FF2B5EF4-FFF2-40B4-BE49-F238E27FC236}">
                  <a16:creationId xmlns:a16="http://schemas.microsoft.com/office/drawing/2014/main" id="{20F05590-576D-4B53-B24A-A3865473F32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77125" y="57150"/>
              <a:ext cx="1080000" cy="576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pompaero" refreshedDate="43254.655217824074" createdVersion="6" refreshedVersion="6" minRefreshableVersion="3" recordCount="512" xr:uid="{E671CF98-5119-4E09-85D6-6D38A2B7E4F1}">
  <cacheSource type="worksheet">
    <worksheetSource name="Tb_Base"/>
  </cacheSource>
  <cacheFields count="23">
    <cacheField name="Date" numFmtId="14">
      <sharedItems containsSemiMixedTypes="0" containsNonDate="0" containsDate="1" containsString="0" minDate="2017-12-01T00:00:00" maxDate="2018-02-03T00:00:00" count="64">
        <d v="2017-12-01T00:00:00"/>
        <d v="2017-12-02T00:00:00"/>
        <d v="2017-12-03T00:00:00"/>
        <d v="2017-12-04T00:00:00"/>
        <d v="2017-12-05T00:00:00"/>
        <d v="2017-12-06T00:00:00"/>
        <d v="2017-12-07T00:00:00"/>
        <d v="2017-12-08T00:00:00"/>
        <d v="2017-12-09T00:00:00"/>
        <d v="2017-12-10T00:00:00"/>
        <d v="2017-12-11T00:00:00"/>
        <d v="2017-12-12T00:00:00"/>
        <d v="2017-12-13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5T00:00:00"/>
        <d v="2017-12-26T00:00:00"/>
        <d v="2017-12-27T00:00:00"/>
        <d v="2017-12-28T00:00:00"/>
        <d v="2017-12-29T00:00:00"/>
        <d v="2017-12-30T00:00:00"/>
        <d v="2017-12-31T00:00:00"/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</sharedItems>
      <fieldGroup par="22" base="0">
        <rangePr groupBy="days" startDate="2017-12-01T00:00:00" endDate="2018-02-03T00:00:00"/>
        <groupItems count="368">
          <s v="&lt;01/12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3/02/2018"/>
        </groupItems>
      </fieldGroup>
    </cacheField>
    <cacheField name="Semaine" numFmtId="0">
      <sharedItems containsSemiMixedTypes="0" containsString="0" containsNumber="1" containsInteger="1" minValue="1" maxValue="53" count="15">
        <n v="48"/>
        <n v="49"/>
        <n v="50"/>
        <n v="51"/>
        <n v="52"/>
        <n v="53"/>
        <n v="1"/>
        <n v="2"/>
        <n v="3"/>
        <n v="4"/>
        <n v="5"/>
        <n v="18" u="1"/>
        <n v="19" u="1"/>
        <n v="22" u="1"/>
        <n v="23" u="1"/>
      </sharedItems>
    </cacheField>
    <cacheField name="Mois" numFmtId="0">
      <sharedItems count="5">
        <s v="décembre"/>
        <s v="janvier"/>
        <s v="février"/>
        <s v="mai" u="1"/>
        <s v="juin" u="1"/>
      </sharedItems>
    </cacheField>
    <cacheField name="Année" numFmtId="0">
      <sharedItems count="9">
        <s v="2017"/>
        <s v="2018"/>
        <s v="2007" u="1"/>
        <s v="2027" u="1"/>
        <s v="2037" u="1"/>
        <s v="2047" u="1"/>
        <s v="2057" u="1"/>
        <s v="2067" u="1"/>
        <s v="2077" u="1"/>
      </sharedItems>
    </cacheField>
    <cacheField name="Nom-Prénom" numFmtId="0">
      <sharedItems count="18">
        <s v="SCHWEITZER Jean-Michel"/>
        <s v="AFONSO Julien"/>
        <s v="LEROY France"/>
        <s v="LEROY Jean-Sébastien"/>
        <s v="FERRARA Julien"/>
        <s v="BALLESTER Xavier"/>
        <s v="DESMYTER Damien"/>
        <s v="NAJJARI Mohamed"/>
        <s v="Nom - Prénom5" u="1"/>
        <s v="Nom - Prénom8" u="1"/>
        <s v="Nom - Prénom3" u="1"/>
        <s v="Nom - Prénom6" u="1"/>
        <s v="Nom - Prénom1" u="1"/>
        <s v="Nom - Prénom9" u="1"/>
        <s v="Nom - Prénom10" u="1"/>
        <s v="Nom - Prénom4" u="1"/>
        <s v="Nom - Prénom7" u="1"/>
        <s v="Nom - Prénom2" u="1"/>
      </sharedItems>
    </cacheField>
    <cacheField name="Hr déb prévi" numFmtId="0">
      <sharedItems containsNonDate="0" containsDate="1" containsString="0" containsBlank="1" minDate="1899-12-30T08:00:00" maxDate="1899-12-30T09:00:00"/>
    </cacheField>
    <cacheField name="Hr fin prévi" numFmtId="0">
      <sharedItems containsNonDate="0" containsDate="1" containsString="0" containsBlank="1" minDate="1899-12-30T17:00:00" maxDate="1899-12-30T20:00:00"/>
    </cacheField>
    <cacheField name="Hr prévi" numFmtId="164">
      <sharedItems containsDate="1" containsMixedTypes="1" minDate="1899-12-30T08:00:00" maxDate="1899-12-30T11:00:00"/>
    </cacheField>
    <cacheField name="Présence" numFmtId="0">
      <sharedItems/>
    </cacheField>
    <cacheField name="Hr déb eff" numFmtId="0">
      <sharedItems containsNonDate="0" containsDate="1" containsString="0" containsBlank="1" minDate="1899-12-30T08:00:00" maxDate="1899-12-30T09:30:00"/>
    </cacheField>
    <cacheField name="Hr fin eff" numFmtId="0">
      <sharedItems containsNonDate="0" containsDate="1" containsString="0" containsBlank="1" minDate="1899-12-30T13:50:00" maxDate="1899-12-30T20:30:00"/>
    </cacheField>
    <cacheField name="Hr eff" numFmtId="164">
      <sharedItems containsDate="1" containsMixedTypes="1" minDate="1899-12-30T05:50:00" maxDate="1899-12-30T11:30:00"/>
    </cacheField>
    <cacheField name="Repos" numFmtId="0">
      <sharedItems count="2">
        <s v=""/>
        <s v="Repos"/>
      </sharedItems>
    </cacheField>
    <cacheField name="Retard" numFmtId="0">
      <sharedItems containsBlank="1"/>
    </cacheField>
    <cacheField name="Hr Retard" numFmtId="164">
      <sharedItems containsDate="1" containsMixedTypes="1" minDate="1899-12-30T00:30:00" maxDate="1899-12-30T00:30:00"/>
    </cacheField>
    <cacheField name="CP" numFmtId="0">
      <sharedItems containsBlank="1"/>
    </cacheField>
    <cacheField name="Hr CP" numFmtId="164">
      <sharedItems containsDate="1" containsMixedTypes="1" minDate="1899-12-30T05:50:00" maxDate="1899-12-30T05:50:00"/>
    </cacheField>
    <cacheField name="CA" numFmtId="0">
      <sharedItems containsBlank="1"/>
    </cacheField>
    <cacheField name="Hr CA" numFmtId="164">
      <sharedItems containsDate="1" containsMixedTypes="1" minDate="1899-12-30T05:50:00" maxDate="1899-12-30T05:50:00"/>
    </cacheField>
    <cacheField name="AT" numFmtId="0">
      <sharedItems containsBlank="1"/>
    </cacheField>
    <cacheField name="Permut" numFmtId="0">
      <sharedItems containsBlank="1"/>
    </cacheField>
    <cacheField name="Remonté" numFmtId="0">
      <sharedItems containsBlank="1"/>
    </cacheField>
    <cacheField name="Mois2" numFmtId="0" databaseField="0">
      <fieldGroup base="0">
        <rangePr groupBy="months" startDate="2017-12-01T00:00:00" endDate="2018-02-03T00:00:00"/>
        <groupItems count="14">
          <s v="&lt;01/1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2/2018"/>
        </groupItems>
      </fieldGroup>
    </cacheField>
  </cacheFields>
  <extLst>
    <ext xmlns:x14="http://schemas.microsoft.com/office/spreadsheetml/2009/9/main" uri="{725AE2AE-9491-48be-B2B4-4EB974FC3084}">
      <x14:pivotCacheDefinition pivotCacheId="4463344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2">
  <r>
    <x v="0"/>
    <x v="0"/>
    <x v="0"/>
    <x v="0"/>
    <x v="0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0"/>
    <x v="0"/>
    <x v="0"/>
    <x v="0"/>
    <x v="1"/>
    <d v="1899-12-30T08:00:00"/>
    <d v="1899-12-30T18:00:00"/>
    <d v="1899-12-30T10:00:00"/>
    <s v="Trv"/>
    <d v="1899-12-30T08:30:00"/>
    <d v="1899-12-30T18:00:00"/>
    <d v="1899-12-30T09:30:00"/>
    <x v="0"/>
    <s v="X"/>
    <d v="1899-12-30T00:30:00"/>
    <m/>
    <s v=""/>
    <m/>
    <s v=""/>
    <m/>
    <m/>
    <m/>
  </r>
  <r>
    <x v="0"/>
    <x v="0"/>
    <x v="0"/>
    <x v="0"/>
    <x v="2"/>
    <d v="1899-12-30T08:00:00"/>
    <d v="1899-12-30T18:00:00"/>
    <d v="1899-12-30T10:00:00"/>
    <s v="AT"/>
    <d v="1899-12-30T08:00:00"/>
    <d v="1899-12-30T18:00:00"/>
    <d v="1899-12-30T10:00:00"/>
    <x v="0"/>
    <m/>
    <s v=""/>
    <m/>
    <s v=""/>
    <m/>
    <s v=""/>
    <s v="X"/>
    <m/>
    <m/>
  </r>
  <r>
    <x v="0"/>
    <x v="0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s v="CA"/>
    <d v="1899-12-30T05:50:00"/>
    <m/>
    <m/>
    <m/>
  </r>
  <r>
    <x v="0"/>
    <x v="0"/>
    <x v="0"/>
    <x v="0"/>
    <x v="4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0"/>
    <x v="0"/>
    <x v="0"/>
    <x v="0"/>
    <x v="5"/>
    <d v="1899-12-30T09:00:00"/>
    <d v="1899-12-30T17:00:00"/>
    <d v="1899-12-30T08:00:00"/>
    <s v=""/>
    <m/>
    <m/>
    <s v=""/>
    <x v="0"/>
    <m/>
    <s v=""/>
    <m/>
    <s v=""/>
    <m/>
    <s v=""/>
    <m/>
    <s v="Demandeur A"/>
    <m/>
  </r>
  <r>
    <x v="0"/>
    <x v="0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0"/>
    <x v="0"/>
    <x v="0"/>
    <x v="0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"/>
    <x v="0"/>
    <x v="0"/>
    <x v="0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"/>
    <x v="0"/>
    <x v="0"/>
    <x v="0"/>
    <x v="1"/>
    <m/>
    <m/>
    <s v=""/>
    <s v="Trv"/>
    <d v="1899-12-30T09:00:00"/>
    <d v="1899-12-30T17:00:00"/>
    <d v="1899-12-30T08:00:00"/>
    <x v="0"/>
    <m/>
    <s v=""/>
    <m/>
    <s v=""/>
    <m/>
    <s v=""/>
    <m/>
    <s v="Remplaçant A"/>
    <s v="X"/>
  </r>
  <r>
    <x v="1"/>
    <x v="0"/>
    <x v="0"/>
    <x v="0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"/>
    <x v="0"/>
    <x v="0"/>
    <x v="0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"/>
    <x v="0"/>
    <x v="0"/>
    <x v="0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"/>
    <x v="0"/>
    <x v="0"/>
    <x v="0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"/>
    <x v="0"/>
    <x v="0"/>
    <x v="0"/>
    <x v="6"/>
    <m/>
    <m/>
    <s v=""/>
    <s v=""/>
    <m/>
    <m/>
    <s v=""/>
    <x v="1"/>
    <m/>
    <s v=""/>
    <m/>
    <s v=""/>
    <m/>
    <s v=""/>
    <m/>
    <m/>
    <m/>
  </r>
  <r>
    <x v="1"/>
    <x v="0"/>
    <x v="0"/>
    <x v="0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"/>
    <x v="1"/>
    <x v="0"/>
    <x v="0"/>
    <x v="0"/>
    <d v="1899-12-30T09:00:00"/>
    <d v="1899-12-30T20:00:00"/>
    <d v="1899-12-30T11:00:00"/>
    <s v="Trv"/>
    <d v="1899-12-30T09:00:00"/>
    <d v="1899-12-30T20:30:00"/>
    <d v="1899-12-30T11:30:00"/>
    <x v="0"/>
    <m/>
    <s v=""/>
    <s v="CP"/>
    <d v="1899-12-30T05:50:00"/>
    <m/>
    <s v=""/>
    <m/>
    <m/>
    <m/>
  </r>
  <r>
    <x v="2"/>
    <x v="1"/>
    <x v="0"/>
    <x v="0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"/>
    <x v="1"/>
    <x v="0"/>
    <x v="0"/>
    <x v="2"/>
    <m/>
    <m/>
    <s v=""/>
    <s v=""/>
    <m/>
    <m/>
    <s v=""/>
    <x v="1"/>
    <m/>
    <s v=""/>
    <m/>
    <s v=""/>
    <m/>
    <s v=""/>
    <m/>
    <m/>
    <m/>
  </r>
  <r>
    <x v="2"/>
    <x v="1"/>
    <x v="0"/>
    <x v="0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"/>
    <x v="1"/>
    <x v="0"/>
    <x v="0"/>
    <x v="4"/>
    <m/>
    <m/>
    <s v=""/>
    <s v=""/>
    <m/>
    <m/>
    <s v=""/>
    <x v="1"/>
    <m/>
    <s v=""/>
    <m/>
    <s v=""/>
    <m/>
    <s v=""/>
    <m/>
    <m/>
    <m/>
  </r>
  <r>
    <x v="2"/>
    <x v="1"/>
    <x v="0"/>
    <x v="0"/>
    <x v="5"/>
    <m/>
    <m/>
    <s v=""/>
    <s v=""/>
    <m/>
    <m/>
    <s v=""/>
    <x v="1"/>
    <m/>
    <s v=""/>
    <m/>
    <s v=""/>
    <m/>
    <s v=""/>
    <m/>
    <m/>
    <m/>
  </r>
  <r>
    <x v="2"/>
    <x v="1"/>
    <x v="0"/>
    <x v="0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"/>
    <x v="1"/>
    <x v="0"/>
    <x v="0"/>
    <x v="7"/>
    <d v="1899-12-30T09:00:00"/>
    <d v="1899-12-30T20:00:00"/>
    <d v="1899-12-30T11:00:00"/>
    <s v="AT"/>
    <d v="1899-12-30T08:00:00"/>
    <d v="1899-12-30T13:50:00"/>
    <d v="1899-12-30T05:50:00"/>
    <x v="0"/>
    <m/>
    <s v=""/>
    <m/>
    <s v=""/>
    <m/>
    <s v=""/>
    <s v="X"/>
    <m/>
    <m/>
  </r>
  <r>
    <x v="3"/>
    <x v="1"/>
    <x v="0"/>
    <x v="0"/>
    <x v="0"/>
    <m/>
    <m/>
    <s v=""/>
    <s v=""/>
    <m/>
    <m/>
    <s v=""/>
    <x v="0"/>
    <m/>
    <s v=""/>
    <s v="CP"/>
    <d v="1899-12-30T05:50:00"/>
    <m/>
    <s v=""/>
    <m/>
    <m/>
    <m/>
  </r>
  <r>
    <x v="3"/>
    <x v="1"/>
    <x v="0"/>
    <x v="0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"/>
    <x v="1"/>
    <x v="0"/>
    <x v="0"/>
    <x v="2"/>
    <m/>
    <m/>
    <s v=""/>
    <s v=""/>
    <m/>
    <m/>
    <s v=""/>
    <x v="0"/>
    <m/>
    <s v=""/>
    <s v="CP"/>
    <d v="1899-12-30T05:50:00"/>
    <m/>
    <s v=""/>
    <m/>
    <m/>
    <m/>
  </r>
  <r>
    <x v="3"/>
    <x v="1"/>
    <x v="0"/>
    <x v="0"/>
    <x v="3"/>
    <m/>
    <m/>
    <s v=""/>
    <s v="AT"/>
    <m/>
    <m/>
    <s v=""/>
    <x v="0"/>
    <m/>
    <s v=""/>
    <m/>
    <s v=""/>
    <m/>
    <s v=""/>
    <s v="X"/>
    <m/>
    <m/>
  </r>
  <r>
    <x v="3"/>
    <x v="1"/>
    <x v="0"/>
    <x v="0"/>
    <x v="4"/>
    <d v="1899-12-30T09:00:00"/>
    <d v="1899-12-30T20:00:00"/>
    <d v="1899-12-30T11:00:00"/>
    <s v="AT"/>
    <d v="1899-12-30T09:00:00"/>
    <d v="1899-12-30T20:00:00"/>
    <d v="1899-12-30T11:00:00"/>
    <x v="0"/>
    <m/>
    <s v=""/>
    <m/>
    <s v=""/>
    <m/>
    <s v=""/>
    <s v="X"/>
    <m/>
    <m/>
  </r>
  <r>
    <x v="3"/>
    <x v="1"/>
    <x v="0"/>
    <x v="0"/>
    <x v="5"/>
    <d v="1899-12-30T08:00:00"/>
    <d v="1899-12-30T17:00:00"/>
    <d v="1899-12-30T09:00:00"/>
    <s v="Trv"/>
    <d v="1899-12-30T08:30:00"/>
    <d v="1899-12-30T17:15:00"/>
    <d v="1899-12-30T08:45:00"/>
    <x v="0"/>
    <s v="X"/>
    <d v="1899-12-30T00:30:00"/>
    <m/>
    <s v=""/>
    <m/>
    <s v=""/>
    <m/>
    <m/>
    <m/>
  </r>
  <r>
    <x v="3"/>
    <x v="1"/>
    <x v="0"/>
    <x v="0"/>
    <x v="6"/>
    <m/>
    <m/>
    <s v=""/>
    <s v=""/>
    <m/>
    <m/>
    <s v=""/>
    <x v="1"/>
    <m/>
    <s v=""/>
    <m/>
    <s v=""/>
    <m/>
    <s v=""/>
    <m/>
    <m/>
    <m/>
  </r>
  <r>
    <x v="3"/>
    <x v="1"/>
    <x v="0"/>
    <x v="0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"/>
    <x v="1"/>
    <x v="0"/>
    <x v="0"/>
    <x v="0"/>
    <m/>
    <m/>
    <s v=""/>
    <s v=""/>
    <m/>
    <m/>
    <s v=""/>
    <x v="0"/>
    <m/>
    <s v=""/>
    <s v="CP"/>
    <d v="1899-12-30T05:50:00"/>
    <m/>
    <s v=""/>
    <m/>
    <m/>
    <m/>
  </r>
  <r>
    <x v="4"/>
    <x v="1"/>
    <x v="0"/>
    <x v="0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"/>
    <x v="1"/>
    <x v="0"/>
    <x v="0"/>
    <x v="2"/>
    <d v="1899-12-30T09:00:00"/>
    <d v="1899-12-30T20:00:00"/>
    <d v="1899-12-30T11:00:00"/>
    <s v=""/>
    <m/>
    <m/>
    <s v=""/>
    <x v="0"/>
    <m/>
    <s v=""/>
    <s v="CP"/>
    <d v="1899-12-30T05:50:00"/>
    <m/>
    <s v=""/>
    <m/>
    <m/>
    <m/>
  </r>
  <r>
    <x v="4"/>
    <x v="1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"/>
    <x v="1"/>
    <x v="0"/>
    <x v="0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"/>
    <x v="1"/>
    <x v="0"/>
    <x v="0"/>
    <x v="5"/>
    <d v="1899-12-30T09:00:00"/>
    <d v="1899-12-30T17:00:00"/>
    <d v="1899-12-30T08:00:00"/>
    <s v=""/>
    <m/>
    <m/>
    <s v=""/>
    <x v="0"/>
    <m/>
    <s v=""/>
    <m/>
    <s v=""/>
    <s v="CA"/>
    <d v="1899-12-30T05:50:00"/>
    <m/>
    <m/>
    <m/>
  </r>
  <r>
    <x v="4"/>
    <x v="1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"/>
    <x v="1"/>
    <x v="0"/>
    <x v="0"/>
    <x v="7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"/>
    <x v="1"/>
    <x v="0"/>
    <x v="0"/>
    <x v="0"/>
    <d v="1899-12-30T08:00:00"/>
    <d v="1899-12-30T18:00:00"/>
    <d v="1899-12-30T10:00:00"/>
    <s v="Trv"/>
    <d v="1899-12-30T08:30:00"/>
    <d v="1899-12-30T18:00:00"/>
    <d v="1899-12-30T09:30:00"/>
    <x v="0"/>
    <m/>
    <s v=""/>
    <s v="CP"/>
    <d v="1899-12-30T05:50:00"/>
    <m/>
    <s v=""/>
    <m/>
    <m/>
    <m/>
  </r>
  <r>
    <x v="5"/>
    <x v="1"/>
    <x v="0"/>
    <x v="0"/>
    <x v="1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"/>
    <x v="1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"/>
    <x v="1"/>
    <x v="0"/>
    <x v="0"/>
    <x v="3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5"/>
    <x v="1"/>
    <x v="0"/>
    <x v="0"/>
    <x v="4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5"/>
    <x v="1"/>
    <x v="0"/>
    <x v="0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"/>
    <x v="1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"/>
    <x v="1"/>
    <x v="0"/>
    <x v="0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6"/>
    <x v="1"/>
    <x v="0"/>
    <x v="0"/>
    <x v="0"/>
    <m/>
    <m/>
    <s v=""/>
    <s v=""/>
    <m/>
    <m/>
    <s v=""/>
    <x v="0"/>
    <m/>
    <s v=""/>
    <s v="CP"/>
    <d v="1899-12-30T05:50:00"/>
    <m/>
    <s v=""/>
    <m/>
    <m/>
    <m/>
  </r>
  <r>
    <x v="6"/>
    <x v="1"/>
    <x v="0"/>
    <x v="0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"/>
    <x v="1"/>
    <x v="0"/>
    <x v="0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"/>
    <x v="1"/>
    <x v="0"/>
    <x v="0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"/>
    <x v="1"/>
    <x v="0"/>
    <x v="0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"/>
    <x v="1"/>
    <x v="0"/>
    <x v="0"/>
    <x v="5"/>
    <m/>
    <m/>
    <s v=""/>
    <s v=""/>
    <m/>
    <m/>
    <s v=""/>
    <x v="1"/>
    <m/>
    <s v=""/>
    <m/>
    <s v=""/>
    <m/>
    <s v=""/>
    <m/>
    <m/>
    <m/>
  </r>
  <r>
    <x v="6"/>
    <x v="1"/>
    <x v="0"/>
    <x v="0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6"/>
    <x v="1"/>
    <x v="0"/>
    <x v="0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7"/>
    <x v="1"/>
    <x v="0"/>
    <x v="0"/>
    <x v="0"/>
    <d v="1899-12-30T09:00:00"/>
    <d v="1899-12-30T20:00:00"/>
    <d v="1899-12-30T11:00:00"/>
    <s v="Trv"/>
    <d v="1899-12-30T09:00:00"/>
    <d v="1899-12-30T20:30:00"/>
    <d v="1899-12-30T11:30:00"/>
    <x v="0"/>
    <m/>
    <s v=""/>
    <s v="CP"/>
    <d v="1899-12-30T05:50:00"/>
    <m/>
    <s v=""/>
    <m/>
    <m/>
    <m/>
  </r>
  <r>
    <x v="7"/>
    <x v="1"/>
    <x v="0"/>
    <x v="0"/>
    <x v="1"/>
    <m/>
    <m/>
    <s v=""/>
    <s v=""/>
    <m/>
    <m/>
    <s v=""/>
    <x v="1"/>
    <m/>
    <s v=""/>
    <m/>
    <s v=""/>
    <m/>
    <s v=""/>
    <m/>
    <m/>
    <m/>
  </r>
  <r>
    <x v="7"/>
    <x v="1"/>
    <x v="0"/>
    <x v="0"/>
    <x v="2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7"/>
    <x v="1"/>
    <x v="0"/>
    <x v="0"/>
    <x v="3"/>
    <m/>
    <m/>
    <s v=""/>
    <s v=""/>
    <m/>
    <m/>
    <s v=""/>
    <x v="1"/>
    <m/>
    <s v=""/>
    <m/>
    <s v=""/>
    <m/>
    <s v=""/>
    <m/>
    <m/>
    <m/>
  </r>
  <r>
    <x v="7"/>
    <x v="1"/>
    <x v="0"/>
    <x v="0"/>
    <x v="4"/>
    <m/>
    <m/>
    <s v=""/>
    <s v=""/>
    <m/>
    <m/>
    <s v=""/>
    <x v="1"/>
    <m/>
    <s v=""/>
    <m/>
    <s v=""/>
    <m/>
    <s v=""/>
    <m/>
    <m/>
    <m/>
  </r>
  <r>
    <x v="7"/>
    <x v="1"/>
    <x v="0"/>
    <x v="0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7"/>
    <x v="1"/>
    <x v="0"/>
    <x v="0"/>
    <x v="6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7"/>
    <x v="1"/>
    <x v="0"/>
    <x v="0"/>
    <x v="7"/>
    <m/>
    <m/>
    <s v=""/>
    <s v=""/>
    <m/>
    <m/>
    <s v=""/>
    <x v="1"/>
    <m/>
    <s v=""/>
    <m/>
    <s v=""/>
    <m/>
    <s v=""/>
    <m/>
    <m/>
    <m/>
  </r>
  <r>
    <x v="8"/>
    <x v="1"/>
    <x v="0"/>
    <x v="0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8"/>
    <x v="1"/>
    <x v="0"/>
    <x v="0"/>
    <x v="1"/>
    <m/>
    <m/>
    <s v=""/>
    <s v=""/>
    <m/>
    <m/>
    <s v=""/>
    <x v="1"/>
    <m/>
    <s v=""/>
    <m/>
    <s v=""/>
    <m/>
    <s v=""/>
    <m/>
    <m/>
    <m/>
  </r>
  <r>
    <x v="8"/>
    <x v="1"/>
    <x v="0"/>
    <x v="0"/>
    <x v="2"/>
    <m/>
    <m/>
    <s v=""/>
    <s v=""/>
    <m/>
    <m/>
    <s v=""/>
    <x v="1"/>
    <m/>
    <s v=""/>
    <m/>
    <s v=""/>
    <m/>
    <s v=""/>
    <m/>
    <m/>
    <m/>
  </r>
  <r>
    <x v="8"/>
    <x v="1"/>
    <x v="0"/>
    <x v="0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8"/>
    <x v="1"/>
    <x v="0"/>
    <x v="0"/>
    <x v="4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8"/>
    <x v="1"/>
    <x v="0"/>
    <x v="0"/>
    <x v="5"/>
    <m/>
    <m/>
    <s v=""/>
    <s v=""/>
    <m/>
    <m/>
    <s v=""/>
    <x v="1"/>
    <m/>
    <s v=""/>
    <m/>
    <s v=""/>
    <m/>
    <s v=""/>
    <m/>
    <m/>
    <m/>
  </r>
  <r>
    <x v="8"/>
    <x v="1"/>
    <x v="0"/>
    <x v="0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8"/>
    <x v="1"/>
    <x v="0"/>
    <x v="0"/>
    <x v="7"/>
    <m/>
    <m/>
    <s v=""/>
    <s v=""/>
    <m/>
    <m/>
    <s v=""/>
    <x v="1"/>
    <m/>
    <s v=""/>
    <m/>
    <s v=""/>
    <m/>
    <s v=""/>
    <m/>
    <m/>
    <m/>
  </r>
  <r>
    <x v="9"/>
    <x v="2"/>
    <x v="0"/>
    <x v="0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9"/>
    <x v="2"/>
    <x v="0"/>
    <x v="0"/>
    <x v="1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9"/>
    <x v="2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9"/>
    <x v="2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9"/>
    <x v="2"/>
    <x v="0"/>
    <x v="0"/>
    <x v="4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9"/>
    <x v="2"/>
    <x v="0"/>
    <x v="0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9"/>
    <x v="2"/>
    <x v="0"/>
    <x v="0"/>
    <x v="6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9"/>
    <x v="2"/>
    <x v="0"/>
    <x v="0"/>
    <x v="7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10"/>
    <x v="2"/>
    <x v="0"/>
    <x v="0"/>
    <x v="0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10"/>
    <x v="2"/>
    <x v="0"/>
    <x v="0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0"/>
    <x v="2"/>
    <x v="0"/>
    <x v="0"/>
    <x v="2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10"/>
    <x v="2"/>
    <x v="0"/>
    <x v="0"/>
    <x v="3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10"/>
    <x v="2"/>
    <x v="0"/>
    <x v="0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0"/>
    <x v="2"/>
    <x v="0"/>
    <x v="0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0"/>
    <x v="2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0"/>
    <x v="2"/>
    <x v="0"/>
    <x v="0"/>
    <x v="7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11"/>
    <x v="2"/>
    <x v="0"/>
    <x v="0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1"/>
    <x v="2"/>
    <x v="0"/>
    <x v="0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1"/>
    <x v="2"/>
    <x v="0"/>
    <x v="0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1"/>
    <x v="2"/>
    <x v="0"/>
    <x v="0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1"/>
    <x v="2"/>
    <x v="0"/>
    <x v="0"/>
    <x v="4"/>
    <m/>
    <m/>
    <s v=""/>
    <s v=""/>
    <m/>
    <m/>
    <s v=""/>
    <x v="1"/>
    <m/>
    <s v=""/>
    <m/>
    <s v=""/>
    <m/>
    <s v=""/>
    <m/>
    <m/>
    <m/>
  </r>
  <r>
    <x v="11"/>
    <x v="2"/>
    <x v="0"/>
    <x v="0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1"/>
    <x v="2"/>
    <x v="0"/>
    <x v="0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1"/>
    <x v="2"/>
    <x v="0"/>
    <x v="0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2"/>
    <x v="2"/>
    <x v="0"/>
    <x v="0"/>
    <x v="0"/>
    <m/>
    <m/>
    <s v=""/>
    <s v=""/>
    <m/>
    <m/>
    <s v=""/>
    <x v="1"/>
    <m/>
    <s v=""/>
    <m/>
    <s v=""/>
    <m/>
    <s v=""/>
    <m/>
    <m/>
    <m/>
  </r>
  <r>
    <x v="12"/>
    <x v="2"/>
    <x v="0"/>
    <x v="0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2"/>
    <x v="2"/>
    <x v="0"/>
    <x v="0"/>
    <x v="2"/>
    <m/>
    <m/>
    <s v=""/>
    <s v=""/>
    <m/>
    <m/>
    <s v=""/>
    <x v="1"/>
    <m/>
    <s v=""/>
    <m/>
    <s v=""/>
    <m/>
    <s v=""/>
    <m/>
    <m/>
    <m/>
  </r>
  <r>
    <x v="12"/>
    <x v="2"/>
    <x v="0"/>
    <x v="0"/>
    <x v="3"/>
    <m/>
    <m/>
    <s v=""/>
    <s v=""/>
    <m/>
    <m/>
    <s v=""/>
    <x v="1"/>
    <m/>
    <s v=""/>
    <m/>
    <s v=""/>
    <m/>
    <s v=""/>
    <m/>
    <m/>
    <m/>
  </r>
  <r>
    <x v="12"/>
    <x v="2"/>
    <x v="0"/>
    <x v="0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2"/>
    <x v="2"/>
    <x v="0"/>
    <x v="0"/>
    <x v="5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12"/>
    <x v="2"/>
    <x v="0"/>
    <x v="0"/>
    <x v="6"/>
    <m/>
    <m/>
    <s v=""/>
    <s v=""/>
    <m/>
    <m/>
    <s v=""/>
    <x v="1"/>
    <m/>
    <s v=""/>
    <m/>
    <s v=""/>
    <m/>
    <s v=""/>
    <m/>
    <m/>
    <m/>
  </r>
  <r>
    <x v="12"/>
    <x v="2"/>
    <x v="0"/>
    <x v="0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3"/>
    <x v="2"/>
    <x v="0"/>
    <x v="0"/>
    <x v="0"/>
    <m/>
    <m/>
    <s v=""/>
    <s v=""/>
    <m/>
    <m/>
    <s v=""/>
    <x v="1"/>
    <m/>
    <s v=""/>
    <m/>
    <s v=""/>
    <m/>
    <s v=""/>
    <m/>
    <m/>
    <m/>
  </r>
  <r>
    <x v="13"/>
    <x v="2"/>
    <x v="0"/>
    <x v="0"/>
    <x v="1"/>
    <m/>
    <m/>
    <s v=""/>
    <s v="AT"/>
    <m/>
    <m/>
    <s v=""/>
    <x v="0"/>
    <m/>
    <s v=""/>
    <m/>
    <s v=""/>
    <m/>
    <s v=""/>
    <s v="X"/>
    <m/>
    <m/>
  </r>
  <r>
    <x v="13"/>
    <x v="2"/>
    <x v="0"/>
    <x v="0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3"/>
    <x v="2"/>
    <x v="0"/>
    <x v="0"/>
    <x v="3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13"/>
    <x v="2"/>
    <x v="0"/>
    <x v="0"/>
    <x v="4"/>
    <m/>
    <m/>
    <s v=""/>
    <s v=""/>
    <m/>
    <m/>
    <s v=""/>
    <x v="1"/>
    <m/>
    <s v=""/>
    <m/>
    <s v=""/>
    <m/>
    <s v=""/>
    <m/>
    <m/>
    <m/>
  </r>
  <r>
    <x v="13"/>
    <x v="2"/>
    <x v="0"/>
    <x v="0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3"/>
    <x v="2"/>
    <x v="0"/>
    <x v="0"/>
    <x v="6"/>
    <m/>
    <m/>
    <s v=""/>
    <s v=""/>
    <m/>
    <m/>
    <s v=""/>
    <x v="1"/>
    <m/>
    <s v=""/>
    <m/>
    <s v=""/>
    <m/>
    <s v=""/>
    <m/>
    <m/>
    <m/>
  </r>
  <r>
    <x v="13"/>
    <x v="2"/>
    <x v="0"/>
    <x v="0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4"/>
    <x v="2"/>
    <x v="0"/>
    <x v="0"/>
    <x v="0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14"/>
    <x v="2"/>
    <x v="0"/>
    <x v="0"/>
    <x v="1"/>
    <d v="1899-12-30T09:00:00"/>
    <d v="1899-12-30T17:00:00"/>
    <d v="1899-12-30T08:00:00"/>
    <s v="AT"/>
    <d v="1899-12-30T09:00:00"/>
    <d v="1899-12-30T17:00:00"/>
    <d v="1899-12-30T08:00:00"/>
    <x v="0"/>
    <m/>
    <s v=""/>
    <m/>
    <s v=""/>
    <m/>
    <s v=""/>
    <s v="X"/>
    <m/>
    <m/>
  </r>
  <r>
    <x v="14"/>
    <x v="2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4"/>
    <x v="2"/>
    <x v="0"/>
    <x v="0"/>
    <x v="3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14"/>
    <x v="2"/>
    <x v="0"/>
    <x v="0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4"/>
    <x v="2"/>
    <x v="0"/>
    <x v="0"/>
    <x v="5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14"/>
    <x v="2"/>
    <x v="0"/>
    <x v="0"/>
    <x v="6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14"/>
    <x v="2"/>
    <x v="0"/>
    <x v="0"/>
    <x v="7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15"/>
    <x v="2"/>
    <x v="0"/>
    <x v="0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5"/>
    <x v="2"/>
    <x v="0"/>
    <x v="0"/>
    <x v="1"/>
    <d v="1899-12-30T09:00:00"/>
    <d v="1899-12-30T17:00:00"/>
    <d v="1899-12-30T08:00:00"/>
    <s v="AT"/>
    <d v="1899-12-30T09:30:00"/>
    <d v="1899-12-30T17:00:00"/>
    <d v="1899-12-30T07:30:00"/>
    <x v="0"/>
    <m/>
    <s v=""/>
    <m/>
    <s v=""/>
    <m/>
    <s v=""/>
    <s v="X"/>
    <m/>
    <m/>
  </r>
  <r>
    <x v="15"/>
    <x v="2"/>
    <x v="0"/>
    <x v="0"/>
    <x v="2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15"/>
    <x v="2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5"/>
    <x v="2"/>
    <x v="0"/>
    <x v="0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5"/>
    <x v="2"/>
    <x v="0"/>
    <x v="0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5"/>
    <x v="2"/>
    <x v="0"/>
    <x v="0"/>
    <x v="6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15"/>
    <x v="2"/>
    <x v="0"/>
    <x v="0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6"/>
    <x v="3"/>
    <x v="0"/>
    <x v="0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6"/>
    <x v="3"/>
    <x v="0"/>
    <x v="0"/>
    <x v="1"/>
    <d v="1899-12-30T08:00:00"/>
    <d v="1899-12-30T17:00:00"/>
    <d v="1899-12-30T09:00:00"/>
    <s v="AT"/>
    <d v="1899-12-30T08:00:00"/>
    <d v="1899-12-30T17:00:00"/>
    <d v="1899-12-30T09:00:00"/>
    <x v="0"/>
    <m/>
    <s v=""/>
    <m/>
    <s v=""/>
    <m/>
    <s v=""/>
    <s v="X"/>
    <m/>
    <m/>
  </r>
  <r>
    <x v="16"/>
    <x v="3"/>
    <x v="0"/>
    <x v="0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6"/>
    <x v="3"/>
    <x v="0"/>
    <x v="0"/>
    <x v="3"/>
    <m/>
    <m/>
    <s v=""/>
    <s v=""/>
    <m/>
    <m/>
    <s v=""/>
    <x v="1"/>
    <m/>
    <s v=""/>
    <m/>
    <s v=""/>
    <m/>
    <s v=""/>
    <m/>
    <m/>
    <m/>
  </r>
  <r>
    <x v="16"/>
    <x v="3"/>
    <x v="0"/>
    <x v="0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6"/>
    <x v="3"/>
    <x v="0"/>
    <x v="0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6"/>
    <x v="3"/>
    <x v="0"/>
    <x v="0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6"/>
    <x v="3"/>
    <x v="0"/>
    <x v="0"/>
    <x v="7"/>
    <m/>
    <m/>
    <s v=""/>
    <s v=""/>
    <m/>
    <m/>
    <s v=""/>
    <x v="1"/>
    <m/>
    <s v=""/>
    <m/>
    <s v=""/>
    <m/>
    <s v=""/>
    <m/>
    <m/>
    <m/>
  </r>
  <r>
    <x v="17"/>
    <x v="3"/>
    <x v="0"/>
    <x v="0"/>
    <x v="0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17"/>
    <x v="3"/>
    <x v="0"/>
    <x v="0"/>
    <x v="1"/>
    <m/>
    <m/>
    <s v=""/>
    <s v="AT"/>
    <m/>
    <m/>
    <s v=""/>
    <x v="0"/>
    <m/>
    <s v=""/>
    <m/>
    <s v=""/>
    <m/>
    <s v=""/>
    <s v="X"/>
    <m/>
    <m/>
  </r>
  <r>
    <x v="17"/>
    <x v="3"/>
    <x v="0"/>
    <x v="0"/>
    <x v="2"/>
    <m/>
    <m/>
    <s v=""/>
    <s v=""/>
    <m/>
    <m/>
    <s v=""/>
    <x v="1"/>
    <m/>
    <s v=""/>
    <m/>
    <s v=""/>
    <m/>
    <s v=""/>
    <m/>
    <m/>
    <m/>
  </r>
  <r>
    <x v="17"/>
    <x v="3"/>
    <x v="0"/>
    <x v="0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7"/>
    <x v="3"/>
    <x v="0"/>
    <x v="0"/>
    <x v="4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17"/>
    <x v="3"/>
    <x v="0"/>
    <x v="0"/>
    <x v="5"/>
    <m/>
    <m/>
    <s v=""/>
    <s v=""/>
    <m/>
    <m/>
    <s v=""/>
    <x v="1"/>
    <m/>
    <s v=""/>
    <m/>
    <s v=""/>
    <m/>
    <s v=""/>
    <m/>
    <m/>
    <m/>
  </r>
  <r>
    <x v="17"/>
    <x v="3"/>
    <x v="0"/>
    <x v="0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7"/>
    <x v="3"/>
    <x v="0"/>
    <x v="0"/>
    <x v="7"/>
    <m/>
    <m/>
    <s v=""/>
    <s v=""/>
    <m/>
    <m/>
    <s v=""/>
    <x v="1"/>
    <m/>
    <s v=""/>
    <m/>
    <s v=""/>
    <m/>
    <s v=""/>
    <m/>
    <m/>
    <m/>
  </r>
  <r>
    <x v="18"/>
    <x v="3"/>
    <x v="0"/>
    <x v="0"/>
    <x v="0"/>
    <m/>
    <m/>
    <s v=""/>
    <s v=""/>
    <m/>
    <m/>
    <s v=""/>
    <x v="1"/>
    <m/>
    <s v=""/>
    <m/>
    <s v=""/>
    <m/>
    <s v=""/>
    <m/>
    <m/>
    <m/>
  </r>
  <r>
    <x v="18"/>
    <x v="3"/>
    <x v="0"/>
    <x v="0"/>
    <x v="1"/>
    <d v="1899-12-30T09:00:00"/>
    <d v="1899-12-30T20:00:00"/>
    <d v="1899-12-30T11:00:00"/>
    <s v="AT"/>
    <d v="1899-12-30T09:00:00"/>
    <d v="1899-12-30T20:00:00"/>
    <d v="1899-12-30T11:00:00"/>
    <x v="0"/>
    <m/>
    <s v=""/>
    <m/>
    <s v=""/>
    <m/>
    <s v=""/>
    <s v="X"/>
    <m/>
    <m/>
  </r>
  <r>
    <x v="18"/>
    <x v="3"/>
    <x v="0"/>
    <x v="0"/>
    <x v="2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18"/>
    <x v="3"/>
    <x v="0"/>
    <x v="0"/>
    <x v="3"/>
    <m/>
    <m/>
    <s v=""/>
    <s v=""/>
    <m/>
    <m/>
    <s v=""/>
    <x v="1"/>
    <m/>
    <s v=""/>
    <m/>
    <s v=""/>
    <m/>
    <s v=""/>
    <m/>
    <m/>
    <m/>
  </r>
  <r>
    <x v="18"/>
    <x v="3"/>
    <x v="0"/>
    <x v="0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18"/>
    <x v="3"/>
    <x v="0"/>
    <x v="0"/>
    <x v="5"/>
    <m/>
    <m/>
    <s v=""/>
    <s v=""/>
    <m/>
    <m/>
    <s v=""/>
    <x v="1"/>
    <m/>
    <s v=""/>
    <m/>
    <s v=""/>
    <m/>
    <s v=""/>
    <m/>
    <m/>
    <m/>
  </r>
  <r>
    <x v="18"/>
    <x v="3"/>
    <x v="0"/>
    <x v="0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18"/>
    <x v="3"/>
    <x v="0"/>
    <x v="0"/>
    <x v="7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19"/>
    <x v="3"/>
    <x v="0"/>
    <x v="0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9"/>
    <x v="3"/>
    <x v="0"/>
    <x v="0"/>
    <x v="1"/>
    <d v="1899-12-30T09:00:00"/>
    <d v="1899-12-30T17:00:00"/>
    <d v="1899-12-30T08:00:00"/>
    <s v="AT"/>
    <d v="1899-12-30T09:00:00"/>
    <d v="1899-12-30T17:00:00"/>
    <d v="1899-12-30T08:00:00"/>
    <x v="0"/>
    <m/>
    <s v=""/>
    <m/>
    <s v=""/>
    <m/>
    <s v=""/>
    <s v="X"/>
    <m/>
    <m/>
  </r>
  <r>
    <x v="19"/>
    <x v="3"/>
    <x v="0"/>
    <x v="0"/>
    <x v="2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19"/>
    <x v="3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19"/>
    <x v="3"/>
    <x v="0"/>
    <x v="0"/>
    <x v="4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19"/>
    <x v="3"/>
    <x v="0"/>
    <x v="0"/>
    <x v="5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19"/>
    <x v="3"/>
    <x v="0"/>
    <x v="0"/>
    <x v="6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19"/>
    <x v="3"/>
    <x v="0"/>
    <x v="0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0"/>
    <x v="3"/>
    <x v="0"/>
    <x v="0"/>
    <x v="0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20"/>
    <x v="3"/>
    <x v="0"/>
    <x v="0"/>
    <x v="1"/>
    <d v="1899-12-30T09:00:00"/>
    <d v="1899-12-30T17:00:00"/>
    <d v="1899-12-30T08:00:00"/>
    <s v="AT"/>
    <m/>
    <m/>
    <s v=""/>
    <x v="0"/>
    <m/>
    <s v=""/>
    <m/>
    <s v=""/>
    <m/>
    <s v=""/>
    <s v="X"/>
    <m/>
    <m/>
  </r>
  <r>
    <x v="20"/>
    <x v="3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0"/>
    <x v="3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0"/>
    <x v="3"/>
    <x v="0"/>
    <x v="0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0"/>
    <x v="3"/>
    <x v="0"/>
    <x v="0"/>
    <x v="5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20"/>
    <x v="3"/>
    <x v="0"/>
    <x v="0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0"/>
    <x v="3"/>
    <x v="0"/>
    <x v="0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1"/>
    <x v="3"/>
    <x v="0"/>
    <x v="0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1"/>
    <x v="3"/>
    <x v="0"/>
    <x v="0"/>
    <x v="1"/>
    <d v="1899-12-30T08:00:00"/>
    <d v="1899-12-30T17:00:00"/>
    <d v="1899-12-30T09:00:00"/>
    <s v="AT"/>
    <d v="1899-12-30T08:00:00"/>
    <d v="1899-12-30T17:00:00"/>
    <d v="1899-12-30T09:00:00"/>
    <x v="0"/>
    <m/>
    <s v=""/>
    <m/>
    <s v=""/>
    <m/>
    <s v=""/>
    <s v="X"/>
    <m/>
    <m/>
  </r>
  <r>
    <x v="21"/>
    <x v="3"/>
    <x v="0"/>
    <x v="0"/>
    <x v="2"/>
    <m/>
    <m/>
    <s v=""/>
    <s v=""/>
    <m/>
    <m/>
    <s v=""/>
    <x v="1"/>
    <m/>
    <s v=""/>
    <m/>
    <s v=""/>
    <m/>
    <s v=""/>
    <m/>
    <m/>
    <m/>
  </r>
  <r>
    <x v="21"/>
    <x v="3"/>
    <x v="0"/>
    <x v="0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1"/>
    <x v="3"/>
    <x v="0"/>
    <x v="0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1"/>
    <x v="3"/>
    <x v="0"/>
    <x v="0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1"/>
    <x v="3"/>
    <x v="0"/>
    <x v="0"/>
    <x v="6"/>
    <m/>
    <m/>
    <s v=""/>
    <s v=""/>
    <m/>
    <m/>
    <s v=""/>
    <x v="1"/>
    <m/>
    <s v=""/>
    <m/>
    <s v=""/>
    <m/>
    <s v=""/>
    <m/>
    <m/>
    <m/>
  </r>
  <r>
    <x v="21"/>
    <x v="3"/>
    <x v="0"/>
    <x v="0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2"/>
    <x v="3"/>
    <x v="0"/>
    <x v="0"/>
    <x v="0"/>
    <m/>
    <m/>
    <s v=""/>
    <s v=""/>
    <m/>
    <m/>
    <s v=""/>
    <x v="1"/>
    <m/>
    <s v=""/>
    <m/>
    <s v=""/>
    <m/>
    <s v=""/>
    <m/>
    <m/>
    <m/>
  </r>
  <r>
    <x v="22"/>
    <x v="3"/>
    <x v="0"/>
    <x v="0"/>
    <x v="1"/>
    <m/>
    <m/>
    <s v=""/>
    <s v=""/>
    <m/>
    <m/>
    <s v=""/>
    <x v="1"/>
    <m/>
    <s v=""/>
    <m/>
    <s v=""/>
    <m/>
    <s v=""/>
    <m/>
    <m/>
    <m/>
  </r>
  <r>
    <x v="22"/>
    <x v="3"/>
    <x v="0"/>
    <x v="0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2"/>
    <x v="3"/>
    <x v="0"/>
    <x v="0"/>
    <x v="3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22"/>
    <x v="3"/>
    <x v="0"/>
    <x v="0"/>
    <x v="4"/>
    <m/>
    <m/>
    <s v=""/>
    <s v=""/>
    <m/>
    <m/>
    <s v=""/>
    <x v="1"/>
    <m/>
    <s v=""/>
    <m/>
    <s v=""/>
    <m/>
    <s v=""/>
    <m/>
    <m/>
    <m/>
  </r>
  <r>
    <x v="22"/>
    <x v="3"/>
    <x v="0"/>
    <x v="0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2"/>
    <x v="3"/>
    <x v="0"/>
    <x v="0"/>
    <x v="6"/>
    <m/>
    <m/>
    <s v=""/>
    <s v=""/>
    <m/>
    <m/>
    <s v=""/>
    <x v="1"/>
    <m/>
    <s v=""/>
    <m/>
    <s v=""/>
    <m/>
    <s v=""/>
    <m/>
    <m/>
    <m/>
  </r>
  <r>
    <x v="22"/>
    <x v="3"/>
    <x v="0"/>
    <x v="0"/>
    <x v="7"/>
    <m/>
    <m/>
    <s v=""/>
    <s v=""/>
    <m/>
    <m/>
    <s v=""/>
    <x v="1"/>
    <m/>
    <s v=""/>
    <m/>
    <s v=""/>
    <m/>
    <s v=""/>
    <m/>
    <m/>
    <m/>
  </r>
  <r>
    <x v="23"/>
    <x v="4"/>
    <x v="0"/>
    <x v="0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3"/>
    <x v="4"/>
    <x v="0"/>
    <x v="0"/>
    <x v="1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23"/>
    <x v="4"/>
    <x v="0"/>
    <x v="0"/>
    <x v="2"/>
    <m/>
    <m/>
    <s v=""/>
    <s v=""/>
    <m/>
    <m/>
    <s v=""/>
    <x v="1"/>
    <m/>
    <s v=""/>
    <m/>
    <s v=""/>
    <m/>
    <s v=""/>
    <m/>
    <m/>
    <m/>
  </r>
  <r>
    <x v="23"/>
    <x v="4"/>
    <x v="0"/>
    <x v="0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3"/>
    <x v="4"/>
    <x v="0"/>
    <x v="0"/>
    <x v="4"/>
    <m/>
    <m/>
    <s v=""/>
    <s v=""/>
    <m/>
    <m/>
    <s v=""/>
    <x v="1"/>
    <m/>
    <s v=""/>
    <m/>
    <s v=""/>
    <m/>
    <s v=""/>
    <m/>
    <m/>
    <m/>
  </r>
  <r>
    <x v="23"/>
    <x v="4"/>
    <x v="0"/>
    <x v="0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3"/>
    <x v="4"/>
    <x v="0"/>
    <x v="0"/>
    <x v="6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23"/>
    <x v="4"/>
    <x v="0"/>
    <x v="0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4"/>
    <x v="4"/>
    <x v="0"/>
    <x v="0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4"/>
    <x v="4"/>
    <x v="0"/>
    <x v="0"/>
    <x v="1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24"/>
    <x v="4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4"/>
    <x v="4"/>
    <x v="0"/>
    <x v="0"/>
    <x v="3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24"/>
    <x v="4"/>
    <x v="0"/>
    <x v="0"/>
    <x v="4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24"/>
    <x v="4"/>
    <x v="0"/>
    <x v="0"/>
    <x v="5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24"/>
    <x v="4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4"/>
    <x v="4"/>
    <x v="0"/>
    <x v="0"/>
    <x v="7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25"/>
    <x v="4"/>
    <x v="0"/>
    <x v="0"/>
    <x v="0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25"/>
    <x v="4"/>
    <x v="0"/>
    <x v="0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5"/>
    <x v="4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5"/>
    <x v="4"/>
    <x v="0"/>
    <x v="0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5"/>
    <x v="4"/>
    <x v="0"/>
    <x v="0"/>
    <x v="4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25"/>
    <x v="4"/>
    <x v="0"/>
    <x v="0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5"/>
    <x v="4"/>
    <x v="0"/>
    <x v="0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5"/>
    <x v="4"/>
    <x v="0"/>
    <x v="0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6"/>
    <x v="4"/>
    <x v="0"/>
    <x v="0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6"/>
    <x v="4"/>
    <x v="0"/>
    <x v="0"/>
    <x v="1"/>
    <m/>
    <m/>
    <s v=""/>
    <s v=""/>
    <m/>
    <m/>
    <s v=""/>
    <x v="1"/>
    <m/>
    <s v=""/>
    <m/>
    <s v=""/>
    <m/>
    <s v=""/>
    <m/>
    <m/>
    <m/>
  </r>
  <r>
    <x v="26"/>
    <x v="4"/>
    <x v="0"/>
    <x v="0"/>
    <x v="2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6"/>
    <x v="4"/>
    <x v="0"/>
    <x v="0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6"/>
    <x v="4"/>
    <x v="0"/>
    <x v="0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6"/>
    <x v="4"/>
    <x v="0"/>
    <x v="0"/>
    <x v="5"/>
    <m/>
    <m/>
    <s v=""/>
    <s v=""/>
    <m/>
    <m/>
    <s v=""/>
    <x v="1"/>
    <m/>
    <s v=""/>
    <m/>
    <s v=""/>
    <m/>
    <s v=""/>
    <m/>
    <m/>
    <m/>
  </r>
  <r>
    <x v="26"/>
    <x v="4"/>
    <x v="0"/>
    <x v="0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26"/>
    <x v="4"/>
    <x v="0"/>
    <x v="0"/>
    <x v="7"/>
    <m/>
    <m/>
    <s v=""/>
    <s v=""/>
    <m/>
    <m/>
    <s v=""/>
    <x v="1"/>
    <m/>
    <s v=""/>
    <m/>
    <s v=""/>
    <m/>
    <s v=""/>
    <m/>
    <m/>
    <m/>
  </r>
  <r>
    <x v="27"/>
    <x v="4"/>
    <x v="0"/>
    <x v="0"/>
    <x v="0"/>
    <m/>
    <m/>
    <s v=""/>
    <s v=""/>
    <m/>
    <m/>
    <s v=""/>
    <x v="1"/>
    <m/>
    <s v=""/>
    <m/>
    <s v=""/>
    <m/>
    <s v=""/>
    <m/>
    <m/>
    <m/>
  </r>
  <r>
    <x v="27"/>
    <x v="4"/>
    <x v="0"/>
    <x v="0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7"/>
    <x v="4"/>
    <x v="0"/>
    <x v="0"/>
    <x v="2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27"/>
    <x v="4"/>
    <x v="0"/>
    <x v="0"/>
    <x v="3"/>
    <m/>
    <m/>
    <s v=""/>
    <s v=""/>
    <m/>
    <m/>
    <s v=""/>
    <x v="1"/>
    <m/>
    <s v=""/>
    <m/>
    <s v=""/>
    <m/>
    <s v=""/>
    <m/>
    <m/>
    <m/>
  </r>
  <r>
    <x v="27"/>
    <x v="4"/>
    <x v="0"/>
    <x v="0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7"/>
    <x v="4"/>
    <x v="0"/>
    <x v="0"/>
    <x v="5"/>
    <m/>
    <m/>
    <s v=""/>
    <s v=""/>
    <m/>
    <m/>
    <s v=""/>
    <x v="1"/>
    <m/>
    <s v=""/>
    <m/>
    <s v=""/>
    <m/>
    <s v=""/>
    <m/>
    <m/>
    <m/>
  </r>
  <r>
    <x v="27"/>
    <x v="4"/>
    <x v="0"/>
    <x v="0"/>
    <x v="6"/>
    <m/>
    <m/>
    <s v=""/>
    <s v=""/>
    <m/>
    <m/>
    <s v=""/>
    <x v="1"/>
    <m/>
    <s v=""/>
    <m/>
    <s v=""/>
    <m/>
    <s v=""/>
    <m/>
    <m/>
    <m/>
  </r>
  <r>
    <x v="27"/>
    <x v="4"/>
    <x v="0"/>
    <x v="0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8"/>
    <x v="4"/>
    <x v="0"/>
    <x v="0"/>
    <x v="0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28"/>
    <x v="4"/>
    <x v="0"/>
    <x v="0"/>
    <x v="1"/>
    <m/>
    <m/>
    <s v=""/>
    <s v=""/>
    <m/>
    <m/>
    <s v=""/>
    <x v="1"/>
    <m/>
    <s v=""/>
    <m/>
    <s v=""/>
    <m/>
    <s v=""/>
    <m/>
    <m/>
    <m/>
  </r>
  <r>
    <x v="28"/>
    <x v="4"/>
    <x v="0"/>
    <x v="0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28"/>
    <x v="4"/>
    <x v="0"/>
    <x v="0"/>
    <x v="3"/>
    <m/>
    <m/>
    <s v=""/>
    <s v=""/>
    <m/>
    <m/>
    <s v=""/>
    <x v="1"/>
    <m/>
    <s v=""/>
    <m/>
    <s v=""/>
    <m/>
    <s v=""/>
    <m/>
    <m/>
    <m/>
  </r>
  <r>
    <x v="28"/>
    <x v="4"/>
    <x v="0"/>
    <x v="0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28"/>
    <x v="4"/>
    <x v="0"/>
    <x v="0"/>
    <x v="5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28"/>
    <x v="4"/>
    <x v="0"/>
    <x v="0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8"/>
    <x v="4"/>
    <x v="0"/>
    <x v="0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9"/>
    <x v="4"/>
    <x v="0"/>
    <x v="0"/>
    <x v="0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29"/>
    <x v="4"/>
    <x v="0"/>
    <x v="0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9"/>
    <x v="4"/>
    <x v="0"/>
    <x v="0"/>
    <x v="2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29"/>
    <x v="4"/>
    <x v="0"/>
    <x v="0"/>
    <x v="3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29"/>
    <x v="4"/>
    <x v="0"/>
    <x v="0"/>
    <x v="4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29"/>
    <x v="4"/>
    <x v="0"/>
    <x v="0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29"/>
    <x v="4"/>
    <x v="0"/>
    <x v="0"/>
    <x v="6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29"/>
    <x v="4"/>
    <x v="0"/>
    <x v="0"/>
    <x v="7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30"/>
    <x v="5"/>
    <x v="0"/>
    <x v="0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0"/>
    <x v="5"/>
    <x v="0"/>
    <x v="0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0"/>
    <x v="5"/>
    <x v="0"/>
    <x v="0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0"/>
    <x v="5"/>
    <x v="0"/>
    <x v="0"/>
    <x v="3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30"/>
    <x v="5"/>
    <x v="0"/>
    <x v="0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0"/>
    <x v="5"/>
    <x v="0"/>
    <x v="0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0"/>
    <x v="5"/>
    <x v="0"/>
    <x v="0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0"/>
    <x v="5"/>
    <x v="0"/>
    <x v="0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1"/>
    <x v="6"/>
    <x v="1"/>
    <x v="1"/>
    <x v="0"/>
    <m/>
    <m/>
    <s v=""/>
    <s v=""/>
    <m/>
    <m/>
    <s v=""/>
    <x v="1"/>
    <m/>
    <s v=""/>
    <m/>
    <s v=""/>
    <m/>
    <s v=""/>
    <m/>
    <m/>
    <m/>
  </r>
  <r>
    <x v="31"/>
    <x v="6"/>
    <x v="1"/>
    <x v="1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1"/>
    <x v="6"/>
    <x v="1"/>
    <x v="1"/>
    <x v="2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1"/>
    <x v="6"/>
    <x v="1"/>
    <x v="1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1"/>
    <x v="6"/>
    <x v="1"/>
    <x v="1"/>
    <x v="4"/>
    <m/>
    <m/>
    <s v=""/>
    <s v=""/>
    <m/>
    <m/>
    <s v=""/>
    <x v="1"/>
    <m/>
    <s v=""/>
    <m/>
    <s v=""/>
    <m/>
    <s v=""/>
    <m/>
    <m/>
    <m/>
  </r>
  <r>
    <x v="31"/>
    <x v="6"/>
    <x v="1"/>
    <x v="1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1"/>
    <x v="6"/>
    <x v="1"/>
    <x v="1"/>
    <x v="6"/>
    <m/>
    <m/>
    <s v=""/>
    <s v=""/>
    <m/>
    <m/>
    <s v=""/>
    <x v="1"/>
    <m/>
    <s v=""/>
    <m/>
    <s v=""/>
    <m/>
    <s v=""/>
    <m/>
    <m/>
    <m/>
  </r>
  <r>
    <x v="31"/>
    <x v="6"/>
    <x v="1"/>
    <x v="1"/>
    <x v="7"/>
    <m/>
    <m/>
    <s v=""/>
    <s v=""/>
    <m/>
    <m/>
    <s v=""/>
    <x v="1"/>
    <m/>
    <s v=""/>
    <m/>
    <s v=""/>
    <m/>
    <s v=""/>
    <m/>
    <m/>
    <m/>
  </r>
  <r>
    <x v="32"/>
    <x v="6"/>
    <x v="1"/>
    <x v="1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2"/>
    <x v="6"/>
    <x v="1"/>
    <x v="1"/>
    <x v="1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32"/>
    <x v="6"/>
    <x v="1"/>
    <x v="1"/>
    <x v="2"/>
    <m/>
    <m/>
    <s v=""/>
    <s v=""/>
    <m/>
    <m/>
    <s v=""/>
    <x v="1"/>
    <m/>
    <s v=""/>
    <m/>
    <s v=""/>
    <m/>
    <s v=""/>
    <m/>
    <m/>
    <m/>
  </r>
  <r>
    <x v="32"/>
    <x v="6"/>
    <x v="1"/>
    <x v="1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2"/>
    <x v="6"/>
    <x v="1"/>
    <x v="1"/>
    <x v="4"/>
    <m/>
    <m/>
    <s v=""/>
    <s v=""/>
    <m/>
    <m/>
    <s v=""/>
    <x v="1"/>
    <m/>
    <s v=""/>
    <m/>
    <s v=""/>
    <m/>
    <s v=""/>
    <m/>
    <m/>
    <m/>
  </r>
  <r>
    <x v="32"/>
    <x v="6"/>
    <x v="1"/>
    <x v="1"/>
    <x v="5"/>
    <m/>
    <m/>
    <s v=""/>
    <s v=""/>
    <m/>
    <m/>
    <s v=""/>
    <x v="1"/>
    <m/>
    <s v=""/>
    <m/>
    <s v=""/>
    <m/>
    <s v=""/>
    <m/>
    <m/>
    <m/>
  </r>
  <r>
    <x v="32"/>
    <x v="6"/>
    <x v="1"/>
    <x v="1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2"/>
    <x v="6"/>
    <x v="1"/>
    <x v="1"/>
    <x v="7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33"/>
    <x v="6"/>
    <x v="1"/>
    <x v="1"/>
    <x v="0"/>
    <m/>
    <m/>
    <s v=""/>
    <s v=""/>
    <m/>
    <m/>
    <s v=""/>
    <x v="1"/>
    <m/>
    <s v=""/>
    <m/>
    <s v=""/>
    <m/>
    <s v=""/>
    <m/>
    <m/>
    <m/>
  </r>
  <r>
    <x v="33"/>
    <x v="6"/>
    <x v="1"/>
    <x v="1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3"/>
    <x v="6"/>
    <x v="1"/>
    <x v="1"/>
    <x v="2"/>
    <m/>
    <m/>
    <s v=""/>
    <s v=""/>
    <m/>
    <m/>
    <s v=""/>
    <x v="1"/>
    <m/>
    <s v=""/>
    <m/>
    <s v=""/>
    <m/>
    <s v=""/>
    <m/>
    <m/>
    <m/>
  </r>
  <r>
    <x v="33"/>
    <x v="6"/>
    <x v="1"/>
    <x v="1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3"/>
    <x v="6"/>
    <x v="1"/>
    <x v="1"/>
    <x v="4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33"/>
    <x v="6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3"/>
    <x v="6"/>
    <x v="1"/>
    <x v="1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3"/>
    <x v="6"/>
    <x v="1"/>
    <x v="1"/>
    <x v="7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34"/>
    <x v="6"/>
    <x v="1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4"/>
    <x v="6"/>
    <x v="1"/>
    <x v="1"/>
    <x v="1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34"/>
    <x v="6"/>
    <x v="1"/>
    <x v="1"/>
    <x v="2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34"/>
    <x v="6"/>
    <x v="1"/>
    <x v="1"/>
    <x v="3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34"/>
    <x v="6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4"/>
    <x v="6"/>
    <x v="1"/>
    <x v="1"/>
    <x v="5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34"/>
    <x v="6"/>
    <x v="1"/>
    <x v="1"/>
    <x v="6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34"/>
    <x v="6"/>
    <x v="1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5"/>
    <x v="6"/>
    <x v="1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5"/>
    <x v="6"/>
    <x v="1"/>
    <x v="1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5"/>
    <x v="6"/>
    <x v="1"/>
    <x v="1"/>
    <x v="2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35"/>
    <x v="6"/>
    <x v="1"/>
    <x v="1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5"/>
    <x v="6"/>
    <x v="1"/>
    <x v="1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5"/>
    <x v="6"/>
    <x v="1"/>
    <x v="1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5"/>
    <x v="6"/>
    <x v="1"/>
    <x v="1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5"/>
    <x v="6"/>
    <x v="1"/>
    <x v="1"/>
    <x v="7"/>
    <m/>
    <m/>
    <s v=""/>
    <s v=""/>
    <m/>
    <m/>
    <s v=""/>
    <x v="1"/>
    <m/>
    <s v=""/>
    <m/>
    <s v=""/>
    <m/>
    <s v=""/>
    <m/>
    <m/>
    <m/>
  </r>
  <r>
    <x v="36"/>
    <x v="6"/>
    <x v="1"/>
    <x v="1"/>
    <x v="0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6"/>
    <x v="6"/>
    <x v="1"/>
    <x v="1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6"/>
    <x v="6"/>
    <x v="1"/>
    <x v="1"/>
    <x v="2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6"/>
    <x v="6"/>
    <x v="1"/>
    <x v="1"/>
    <x v="3"/>
    <m/>
    <m/>
    <s v=""/>
    <s v=""/>
    <m/>
    <m/>
    <s v=""/>
    <x v="1"/>
    <m/>
    <s v=""/>
    <m/>
    <s v=""/>
    <m/>
    <s v=""/>
    <m/>
    <m/>
    <m/>
  </r>
  <r>
    <x v="36"/>
    <x v="6"/>
    <x v="1"/>
    <x v="1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36"/>
    <x v="6"/>
    <x v="1"/>
    <x v="1"/>
    <x v="5"/>
    <m/>
    <m/>
    <s v=""/>
    <s v=""/>
    <m/>
    <m/>
    <s v=""/>
    <x v="1"/>
    <m/>
    <s v=""/>
    <m/>
    <s v=""/>
    <m/>
    <s v=""/>
    <m/>
    <m/>
    <m/>
  </r>
  <r>
    <x v="36"/>
    <x v="6"/>
    <x v="1"/>
    <x v="1"/>
    <x v="6"/>
    <m/>
    <m/>
    <s v=""/>
    <s v=""/>
    <m/>
    <m/>
    <s v=""/>
    <x v="1"/>
    <m/>
    <s v=""/>
    <m/>
    <s v=""/>
    <m/>
    <s v=""/>
    <m/>
    <m/>
    <m/>
  </r>
  <r>
    <x v="36"/>
    <x v="6"/>
    <x v="1"/>
    <x v="1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7"/>
    <x v="7"/>
    <x v="1"/>
    <x v="1"/>
    <x v="0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37"/>
    <x v="7"/>
    <x v="1"/>
    <x v="1"/>
    <x v="1"/>
    <m/>
    <m/>
    <s v=""/>
    <s v=""/>
    <m/>
    <m/>
    <s v=""/>
    <x v="1"/>
    <m/>
    <s v=""/>
    <m/>
    <s v=""/>
    <m/>
    <s v=""/>
    <m/>
    <m/>
    <m/>
  </r>
  <r>
    <x v="37"/>
    <x v="7"/>
    <x v="1"/>
    <x v="1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7"/>
    <x v="7"/>
    <x v="1"/>
    <x v="1"/>
    <x v="3"/>
    <m/>
    <m/>
    <s v=""/>
    <s v=""/>
    <m/>
    <m/>
    <s v=""/>
    <x v="1"/>
    <m/>
    <s v=""/>
    <m/>
    <s v=""/>
    <m/>
    <s v=""/>
    <m/>
    <m/>
    <m/>
  </r>
  <r>
    <x v="37"/>
    <x v="7"/>
    <x v="1"/>
    <x v="1"/>
    <x v="4"/>
    <m/>
    <m/>
    <s v=""/>
    <s v=""/>
    <m/>
    <m/>
    <s v=""/>
    <x v="1"/>
    <m/>
    <s v=""/>
    <m/>
    <s v=""/>
    <m/>
    <s v=""/>
    <m/>
    <m/>
    <m/>
  </r>
  <r>
    <x v="37"/>
    <x v="7"/>
    <x v="1"/>
    <x v="1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7"/>
    <x v="7"/>
    <x v="1"/>
    <x v="1"/>
    <x v="6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37"/>
    <x v="7"/>
    <x v="1"/>
    <x v="1"/>
    <x v="7"/>
    <m/>
    <m/>
    <s v=""/>
    <s v=""/>
    <m/>
    <m/>
    <s v=""/>
    <x v="1"/>
    <m/>
    <s v=""/>
    <m/>
    <s v=""/>
    <m/>
    <s v=""/>
    <m/>
    <m/>
    <m/>
  </r>
  <r>
    <x v="38"/>
    <x v="7"/>
    <x v="1"/>
    <x v="1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38"/>
    <x v="7"/>
    <x v="1"/>
    <x v="1"/>
    <x v="1"/>
    <m/>
    <m/>
    <s v=""/>
    <s v=""/>
    <m/>
    <m/>
    <s v=""/>
    <x v="1"/>
    <m/>
    <s v=""/>
    <m/>
    <s v=""/>
    <m/>
    <s v=""/>
    <m/>
    <m/>
    <m/>
  </r>
  <r>
    <x v="38"/>
    <x v="7"/>
    <x v="1"/>
    <x v="1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38"/>
    <x v="7"/>
    <x v="1"/>
    <x v="1"/>
    <x v="3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38"/>
    <x v="7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8"/>
    <x v="7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8"/>
    <x v="7"/>
    <x v="1"/>
    <x v="1"/>
    <x v="6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38"/>
    <x v="7"/>
    <x v="1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9"/>
    <x v="7"/>
    <x v="1"/>
    <x v="1"/>
    <x v="0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39"/>
    <x v="7"/>
    <x v="1"/>
    <x v="1"/>
    <x v="1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39"/>
    <x v="7"/>
    <x v="1"/>
    <x v="1"/>
    <x v="2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39"/>
    <x v="7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9"/>
    <x v="7"/>
    <x v="1"/>
    <x v="1"/>
    <x v="4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39"/>
    <x v="7"/>
    <x v="1"/>
    <x v="1"/>
    <x v="5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39"/>
    <x v="7"/>
    <x v="1"/>
    <x v="1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39"/>
    <x v="7"/>
    <x v="1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0"/>
    <x v="7"/>
    <x v="1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0"/>
    <x v="7"/>
    <x v="1"/>
    <x v="1"/>
    <x v="1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40"/>
    <x v="7"/>
    <x v="1"/>
    <x v="1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0"/>
    <x v="7"/>
    <x v="1"/>
    <x v="1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0"/>
    <x v="7"/>
    <x v="1"/>
    <x v="1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0"/>
    <x v="7"/>
    <x v="1"/>
    <x v="1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0"/>
    <x v="7"/>
    <x v="1"/>
    <x v="1"/>
    <x v="6"/>
    <m/>
    <m/>
    <s v=""/>
    <s v=""/>
    <m/>
    <m/>
    <s v=""/>
    <x v="1"/>
    <m/>
    <s v=""/>
    <m/>
    <s v=""/>
    <m/>
    <s v=""/>
    <m/>
    <m/>
    <m/>
  </r>
  <r>
    <x v="40"/>
    <x v="7"/>
    <x v="1"/>
    <x v="1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1"/>
    <x v="7"/>
    <x v="1"/>
    <x v="1"/>
    <x v="0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1"/>
    <x v="7"/>
    <x v="1"/>
    <x v="1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1"/>
    <x v="7"/>
    <x v="1"/>
    <x v="1"/>
    <x v="2"/>
    <m/>
    <m/>
    <s v=""/>
    <s v=""/>
    <m/>
    <m/>
    <s v=""/>
    <x v="1"/>
    <m/>
    <s v=""/>
    <m/>
    <s v=""/>
    <m/>
    <s v=""/>
    <m/>
    <m/>
    <m/>
  </r>
  <r>
    <x v="41"/>
    <x v="7"/>
    <x v="1"/>
    <x v="1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1"/>
    <x v="7"/>
    <x v="1"/>
    <x v="1"/>
    <x v="4"/>
    <m/>
    <m/>
    <s v=""/>
    <s v=""/>
    <m/>
    <m/>
    <s v=""/>
    <x v="1"/>
    <m/>
    <s v=""/>
    <m/>
    <s v=""/>
    <m/>
    <s v=""/>
    <m/>
    <m/>
    <m/>
  </r>
  <r>
    <x v="41"/>
    <x v="7"/>
    <x v="1"/>
    <x v="1"/>
    <x v="5"/>
    <m/>
    <m/>
    <s v=""/>
    <s v=""/>
    <m/>
    <m/>
    <s v=""/>
    <x v="1"/>
    <m/>
    <s v=""/>
    <m/>
    <s v=""/>
    <m/>
    <s v=""/>
    <m/>
    <m/>
    <m/>
  </r>
  <r>
    <x v="41"/>
    <x v="7"/>
    <x v="1"/>
    <x v="1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1"/>
    <x v="7"/>
    <x v="1"/>
    <x v="1"/>
    <x v="7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42"/>
    <x v="7"/>
    <x v="1"/>
    <x v="1"/>
    <x v="0"/>
    <m/>
    <m/>
    <s v=""/>
    <s v=""/>
    <m/>
    <m/>
    <s v=""/>
    <x v="1"/>
    <m/>
    <s v=""/>
    <m/>
    <s v=""/>
    <m/>
    <s v=""/>
    <m/>
    <m/>
    <m/>
  </r>
  <r>
    <x v="42"/>
    <x v="7"/>
    <x v="1"/>
    <x v="1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2"/>
    <x v="7"/>
    <x v="1"/>
    <x v="1"/>
    <x v="2"/>
    <m/>
    <m/>
    <s v=""/>
    <s v=""/>
    <m/>
    <m/>
    <s v=""/>
    <x v="1"/>
    <m/>
    <s v=""/>
    <m/>
    <s v=""/>
    <m/>
    <s v=""/>
    <m/>
    <m/>
    <m/>
  </r>
  <r>
    <x v="42"/>
    <x v="7"/>
    <x v="1"/>
    <x v="1"/>
    <x v="3"/>
    <m/>
    <m/>
    <s v=""/>
    <s v=""/>
    <m/>
    <m/>
    <s v=""/>
    <x v="1"/>
    <m/>
    <s v=""/>
    <m/>
    <s v=""/>
    <m/>
    <s v=""/>
    <m/>
    <m/>
    <m/>
  </r>
  <r>
    <x v="42"/>
    <x v="7"/>
    <x v="1"/>
    <x v="1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2"/>
    <x v="7"/>
    <x v="1"/>
    <x v="1"/>
    <x v="5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42"/>
    <x v="7"/>
    <x v="1"/>
    <x v="1"/>
    <x v="6"/>
    <m/>
    <m/>
    <s v=""/>
    <s v=""/>
    <m/>
    <m/>
    <s v=""/>
    <x v="1"/>
    <m/>
    <s v=""/>
    <m/>
    <s v=""/>
    <m/>
    <s v=""/>
    <m/>
    <m/>
    <m/>
  </r>
  <r>
    <x v="42"/>
    <x v="7"/>
    <x v="1"/>
    <x v="1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3"/>
    <x v="7"/>
    <x v="1"/>
    <x v="1"/>
    <x v="0"/>
    <m/>
    <m/>
    <s v=""/>
    <s v=""/>
    <m/>
    <m/>
    <s v=""/>
    <x v="1"/>
    <m/>
    <s v=""/>
    <m/>
    <s v=""/>
    <m/>
    <s v=""/>
    <m/>
    <m/>
    <m/>
  </r>
  <r>
    <x v="43"/>
    <x v="7"/>
    <x v="1"/>
    <x v="1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3"/>
    <x v="7"/>
    <x v="1"/>
    <x v="1"/>
    <x v="2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43"/>
    <x v="7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3"/>
    <x v="7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3"/>
    <x v="7"/>
    <x v="1"/>
    <x v="1"/>
    <x v="5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43"/>
    <x v="7"/>
    <x v="1"/>
    <x v="1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3"/>
    <x v="7"/>
    <x v="1"/>
    <x v="1"/>
    <x v="7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44"/>
    <x v="8"/>
    <x v="1"/>
    <x v="1"/>
    <x v="0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44"/>
    <x v="8"/>
    <x v="1"/>
    <x v="1"/>
    <x v="1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44"/>
    <x v="8"/>
    <x v="1"/>
    <x v="1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4"/>
    <x v="8"/>
    <x v="1"/>
    <x v="1"/>
    <x v="3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44"/>
    <x v="8"/>
    <x v="1"/>
    <x v="1"/>
    <x v="4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44"/>
    <x v="8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4"/>
    <x v="8"/>
    <x v="1"/>
    <x v="1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4"/>
    <x v="8"/>
    <x v="1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5"/>
    <x v="8"/>
    <x v="1"/>
    <x v="1"/>
    <x v="0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45"/>
    <x v="8"/>
    <x v="1"/>
    <x v="1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5"/>
    <x v="8"/>
    <x v="1"/>
    <x v="1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5"/>
    <x v="8"/>
    <x v="1"/>
    <x v="1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5"/>
    <x v="8"/>
    <x v="1"/>
    <x v="1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5"/>
    <x v="8"/>
    <x v="1"/>
    <x v="1"/>
    <x v="5"/>
    <m/>
    <m/>
    <s v=""/>
    <s v=""/>
    <m/>
    <m/>
    <s v=""/>
    <x v="1"/>
    <m/>
    <s v=""/>
    <m/>
    <s v=""/>
    <m/>
    <s v=""/>
    <m/>
    <m/>
    <m/>
  </r>
  <r>
    <x v="45"/>
    <x v="8"/>
    <x v="1"/>
    <x v="1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5"/>
    <x v="8"/>
    <x v="1"/>
    <x v="1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6"/>
    <x v="8"/>
    <x v="1"/>
    <x v="1"/>
    <x v="0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6"/>
    <x v="8"/>
    <x v="1"/>
    <x v="1"/>
    <x v="1"/>
    <m/>
    <m/>
    <s v=""/>
    <s v=""/>
    <m/>
    <m/>
    <s v=""/>
    <x v="1"/>
    <m/>
    <s v=""/>
    <m/>
    <s v=""/>
    <m/>
    <s v=""/>
    <m/>
    <m/>
    <m/>
  </r>
  <r>
    <x v="46"/>
    <x v="8"/>
    <x v="1"/>
    <x v="1"/>
    <x v="2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46"/>
    <x v="8"/>
    <x v="1"/>
    <x v="1"/>
    <x v="3"/>
    <m/>
    <m/>
    <s v=""/>
    <s v=""/>
    <m/>
    <m/>
    <s v=""/>
    <x v="1"/>
    <m/>
    <s v=""/>
    <m/>
    <s v=""/>
    <m/>
    <s v=""/>
    <m/>
    <m/>
    <m/>
  </r>
  <r>
    <x v="46"/>
    <x v="8"/>
    <x v="1"/>
    <x v="1"/>
    <x v="4"/>
    <m/>
    <m/>
    <s v=""/>
    <s v=""/>
    <m/>
    <m/>
    <s v=""/>
    <x v="1"/>
    <m/>
    <s v=""/>
    <m/>
    <s v=""/>
    <m/>
    <s v=""/>
    <m/>
    <m/>
    <m/>
  </r>
  <r>
    <x v="46"/>
    <x v="8"/>
    <x v="1"/>
    <x v="1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6"/>
    <x v="8"/>
    <x v="1"/>
    <x v="1"/>
    <x v="6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46"/>
    <x v="8"/>
    <x v="1"/>
    <x v="1"/>
    <x v="7"/>
    <m/>
    <m/>
    <s v=""/>
    <s v=""/>
    <m/>
    <m/>
    <s v=""/>
    <x v="1"/>
    <m/>
    <s v=""/>
    <m/>
    <s v=""/>
    <m/>
    <s v=""/>
    <m/>
    <m/>
    <m/>
  </r>
  <r>
    <x v="47"/>
    <x v="8"/>
    <x v="1"/>
    <x v="1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7"/>
    <x v="8"/>
    <x v="1"/>
    <x v="1"/>
    <x v="1"/>
    <m/>
    <m/>
    <s v=""/>
    <s v=""/>
    <m/>
    <m/>
    <s v=""/>
    <x v="1"/>
    <m/>
    <s v=""/>
    <m/>
    <s v=""/>
    <m/>
    <s v=""/>
    <m/>
    <m/>
    <m/>
  </r>
  <r>
    <x v="47"/>
    <x v="8"/>
    <x v="1"/>
    <x v="1"/>
    <x v="2"/>
    <m/>
    <m/>
    <s v=""/>
    <s v=""/>
    <m/>
    <m/>
    <s v=""/>
    <x v="1"/>
    <m/>
    <s v=""/>
    <m/>
    <s v=""/>
    <m/>
    <s v=""/>
    <m/>
    <m/>
    <m/>
  </r>
  <r>
    <x v="47"/>
    <x v="8"/>
    <x v="1"/>
    <x v="1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7"/>
    <x v="8"/>
    <x v="1"/>
    <x v="1"/>
    <x v="4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47"/>
    <x v="8"/>
    <x v="1"/>
    <x v="1"/>
    <x v="5"/>
    <m/>
    <m/>
    <s v=""/>
    <s v=""/>
    <m/>
    <m/>
    <s v=""/>
    <x v="1"/>
    <m/>
    <s v=""/>
    <m/>
    <s v=""/>
    <m/>
    <s v=""/>
    <m/>
    <m/>
    <m/>
  </r>
  <r>
    <x v="47"/>
    <x v="8"/>
    <x v="1"/>
    <x v="1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47"/>
    <x v="8"/>
    <x v="1"/>
    <x v="1"/>
    <x v="7"/>
    <m/>
    <m/>
    <s v=""/>
    <s v=""/>
    <m/>
    <m/>
    <s v=""/>
    <x v="1"/>
    <m/>
    <s v=""/>
    <m/>
    <s v=""/>
    <m/>
    <s v=""/>
    <m/>
    <m/>
    <m/>
  </r>
  <r>
    <x v="48"/>
    <x v="8"/>
    <x v="1"/>
    <x v="1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48"/>
    <x v="8"/>
    <x v="1"/>
    <x v="1"/>
    <x v="1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48"/>
    <x v="8"/>
    <x v="1"/>
    <x v="1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8"/>
    <x v="8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8"/>
    <x v="8"/>
    <x v="1"/>
    <x v="1"/>
    <x v="4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48"/>
    <x v="8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8"/>
    <x v="8"/>
    <x v="1"/>
    <x v="1"/>
    <x v="6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48"/>
    <x v="8"/>
    <x v="1"/>
    <x v="1"/>
    <x v="7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49"/>
    <x v="8"/>
    <x v="1"/>
    <x v="1"/>
    <x v="0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49"/>
    <x v="8"/>
    <x v="1"/>
    <x v="1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9"/>
    <x v="8"/>
    <x v="1"/>
    <x v="1"/>
    <x v="2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49"/>
    <x v="8"/>
    <x v="1"/>
    <x v="1"/>
    <x v="3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49"/>
    <x v="8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9"/>
    <x v="8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9"/>
    <x v="8"/>
    <x v="1"/>
    <x v="1"/>
    <x v="6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49"/>
    <x v="8"/>
    <x v="1"/>
    <x v="1"/>
    <x v="7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50"/>
    <x v="8"/>
    <x v="1"/>
    <x v="1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0"/>
    <x v="8"/>
    <x v="1"/>
    <x v="1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0"/>
    <x v="8"/>
    <x v="1"/>
    <x v="1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0"/>
    <x v="8"/>
    <x v="1"/>
    <x v="1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0"/>
    <x v="8"/>
    <x v="1"/>
    <x v="1"/>
    <x v="4"/>
    <m/>
    <m/>
    <s v=""/>
    <s v=""/>
    <m/>
    <m/>
    <s v=""/>
    <x v="1"/>
    <m/>
    <s v=""/>
    <m/>
    <s v=""/>
    <m/>
    <s v=""/>
    <m/>
    <m/>
    <m/>
  </r>
  <r>
    <x v="50"/>
    <x v="8"/>
    <x v="1"/>
    <x v="1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0"/>
    <x v="8"/>
    <x v="1"/>
    <x v="1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0"/>
    <x v="8"/>
    <x v="1"/>
    <x v="1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1"/>
    <x v="9"/>
    <x v="1"/>
    <x v="1"/>
    <x v="0"/>
    <m/>
    <m/>
    <s v=""/>
    <s v=""/>
    <m/>
    <m/>
    <s v=""/>
    <x v="1"/>
    <m/>
    <s v=""/>
    <m/>
    <s v=""/>
    <m/>
    <s v=""/>
    <m/>
    <m/>
    <m/>
  </r>
  <r>
    <x v="51"/>
    <x v="9"/>
    <x v="1"/>
    <x v="1"/>
    <x v="1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1"/>
    <x v="9"/>
    <x v="1"/>
    <x v="1"/>
    <x v="2"/>
    <m/>
    <m/>
    <s v=""/>
    <s v=""/>
    <m/>
    <m/>
    <s v=""/>
    <x v="1"/>
    <m/>
    <s v=""/>
    <m/>
    <s v=""/>
    <m/>
    <s v=""/>
    <m/>
    <m/>
    <m/>
  </r>
  <r>
    <x v="51"/>
    <x v="9"/>
    <x v="1"/>
    <x v="1"/>
    <x v="3"/>
    <m/>
    <m/>
    <s v=""/>
    <s v=""/>
    <m/>
    <m/>
    <s v=""/>
    <x v="1"/>
    <m/>
    <s v=""/>
    <m/>
    <s v=""/>
    <m/>
    <s v=""/>
    <m/>
    <m/>
    <m/>
  </r>
  <r>
    <x v="51"/>
    <x v="9"/>
    <x v="1"/>
    <x v="1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1"/>
    <x v="9"/>
    <x v="1"/>
    <x v="1"/>
    <x v="5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51"/>
    <x v="9"/>
    <x v="1"/>
    <x v="1"/>
    <x v="6"/>
    <m/>
    <m/>
    <s v=""/>
    <s v=""/>
    <m/>
    <m/>
    <s v=""/>
    <x v="1"/>
    <m/>
    <s v=""/>
    <m/>
    <s v=""/>
    <m/>
    <s v=""/>
    <m/>
    <m/>
    <m/>
  </r>
  <r>
    <x v="51"/>
    <x v="9"/>
    <x v="1"/>
    <x v="1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2"/>
    <x v="9"/>
    <x v="1"/>
    <x v="1"/>
    <x v="0"/>
    <m/>
    <m/>
    <s v=""/>
    <s v=""/>
    <m/>
    <m/>
    <s v=""/>
    <x v="1"/>
    <m/>
    <s v=""/>
    <m/>
    <s v=""/>
    <m/>
    <s v=""/>
    <m/>
    <m/>
    <m/>
  </r>
  <r>
    <x v="52"/>
    <x v="9"/>
    <x v="1"/>
    <x v="1"/>
    <x v="1"/>
    <m/>
    <m/>
    <s v=""/>
    <s v=""/>
    <m/>
    <m/>
    <s v=""/>
    <x v="1"/>
    <m/>
    <s v=""/>
    <m/>
    <s v=""/>
    <m/>
    <s v=""/>
    <m/>
    <m/>
    <m/>
  </r>
  <r>
    <x v="52"/>
    <x v="9"/>
    <x v="1"/>
    <x v="1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2"/>
    <x v="9"/>
    <x v="1"/>
    <x v="1"/>
    <x v="3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52"/>
    <x v="9"/>
    <x v="1"/>
    <x v="1"/>
    <x v="4"/>
    <m/>
    <m/>
    <s v=""/>
    <s v=""/>
    <m/>
    <m/>
    <s v=""/>
    <x v="1"/>
    <m/>
    <s v=""/>
    <m/>
    <s v=""/>
    <m/>
    <s v=""/>
    <m/>
    <m/>
    <m/>
  </r>
  <r>
    <x v="52"/>
    <x v="9"/>
    <x v="1"/>
    <x v="1"/>
    <x v="5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2"/>
    <x v="9"/>
    <x v="1"/>
    <x v="1"/>
    <x v="6"/>
    <m/>
    <m/>
    <s v=""/>
    <s v=""/>
    <m/>
    <m/>
    <s v=""/>
    <x v="1"/>
    <m/>
    <s v=""/>
    <m/>
    <s v=""/>
    <m/>
    <s v=""/>
    <m/>
    <m/>
    <m/>
  </r>
  <r>
    <x v="52"/>
    <x v="9"/>
    <x v="1"/>
    <x v="1"/>
    <x v="7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3"/>
    <x v="9"/>
    <x v="1"/>
    <x v="1"/>
    <x v="0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53"/>
    <x v="9"/>
    <x v="1"/>
    <x v="1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3"/>
    <x v="9"/>
    <x v="1"/>
    <x v="1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3"/>
    <x v="9"/>
    <x v="1"/>
    <x v="1"/>
    <x v="3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53"/>
    <x v="9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3"/>
    <x v="9"/>
    <x v="1"/>
    <x v="1"/>
    <x v="5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3"/>
    <x v="9"/>
    <x v="1"/>
    <x v="1"/>
    <x v="6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53"/>
    <x v="9"/>
    <x v="1"/>
    <x v="1"/>
    <x v="7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4"/>
    <x v="9"/>
    <x v="1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4"/>
    <x v="9"/>
    <x v="1"/>
    <x v="1"/>
    <x v="1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54"/>
    <x v="9"/>
    <x v="1"/>
    <x v="1"/>
    <x v="2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54"/>
    <x v="9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4"/>
    <x v="9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4"/>
    <x v="9"/>
    <x v="1"/>
    <x v="1"/>
    <x v="5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4"/>
    <x v="9"/>
    <x v="1"/>
    <x v="1"/>
    <x v="6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54"/>
    <x v="9"/>
    <x v="1"/>
    <x v="1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5"/>
    <x v="9"/>
    <x v="1"/>
    <x v="1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5"/>
    <x v="9"/>
    <x v="1"/>
    <x v="1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5"/>
    <x v="9"/>
    <x v="1"/>
    <x v="1"/>
    <x v="2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5"/>
    <x v="9"/>
    <x v="1"/>
    <x v="1"/>
    <x v="3"/>
    <m/>
    <m/>
    <s v=""/>
    <s v=""/>
    <m/>
    <m/>
    <s v=""/>
    <x v="1"/>
    <m/>
    <s v=""/>
    <m/>
    <s v=""/>
    <m/>
    <s v=""/>
    <m/>
    <m/>
    <m/>
  </r>
  <r>
    <x v="55"/>
    <x v="9"/>
    <x v="1"/>
    <x v="1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5"/>
    <x v="9"/>
    <x v="1"/>
    <x v="1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5"/>
    <x v="9"/>
    <x v="1"/>
    <x v="1"/>
    <x v="6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5"/>
    <x v="9"/>
    <x v="1"/>
    <x v="1"/>
    <x v="7"/>
    <m/>
    <m/>
    <s v=""/>
    <s v=""/>
    <m/>
    <m/>
    <s v=""/>
    <x v="1"/>
    <m/>
    <s v=""/>
    <m/>
    <s v=""/>
    <m/>
    <s v=""/>
    <m/>
    <m/>
    <m/>
  </r>
  <r>
    <x v="56"/>
    <x v="9"/>
    <x v="1"/>
    <x v="1"/>
    <x v="0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56"/>
    <x v="9"/>
    <x v="1"/>
    <x v="1"/>
    <x v="1"/>
    <m/>
    <m/>
    <s v=""/>
    <s v=""/>
    <m/>
    <m/>
    <s v=""/>
    <x v="1"/>
    <m/>
    <s v=""/>
    <m/>
    <s v=""/>
    <m/>
    <s v=""/>
    <m/>
    <m/>
    <m/>
  </r>
  <r>
    <x v="56"/>
    <x v="9"/>
    <x v="1"/>
    <x v="1"/>
    <x v="2"/>
    <m/>
    <m/>
    <s v=""/>
    <s v=""/>
    <m/>
    <m/>
    <s v=""/>
    <x v="1"/>
    <m/>
    <s v=""/>
    <m/>
    <s v=""/>
    <m/>
    <s v=""/>
    <m/>
    <m/>
    <m/>
  </r>
  <r>
    <x v="56"/>
    <x v="9"/>
    <x v="1"/>
    <x v="1"/>
    <x v="3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6"/>
    <x v="9"/>
    <x v="1"/>
    <x v="1"/>
    <x v="4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56"/>
    <x v="9"/>
    <x v="1"/>
    <x v="1"/>
    <x v="5"/>
    <m/>
    <m/>
    <s v=""/>
    <s v=""/>
    <m/>
    <m/>
    <s v=""/>
    <x v="1"/>
    <m/>
    <s v=""/>
    <m/>
    <s v=""/>
    <m/>
    <s v=""/>
    <m/>
    <m/>
    <m/>
  </r>
  <r>
    <x v="56"/>
    <x v="9"/>
    <x v="1"/>
    <x v="1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6"/>
    <x v="9"/>
    <x v="1"/>
    <x v="1"/>
    <x v="7"/>
    <m/>
    <m/>
    <s v=""/>
    <s v=""/>
    <m/>
    <m/>
    <s v=""/>
    <x v="1"/>
    <m/>
    <s v=""/>
    <m/>
    <s v=""/>
    <m/>
    <s v=""/>
    <m/>
    <m/>
    <m/>
  </r>
  <r>
    <x v="57"/>
    <x v="9"/>
    <x v="1"/>
    <x v="1"/>
    <x v="0"/>
    <m/>
    <m/>
    <s v=""/>
    <s v=""/>
    <m/>
    <m/>
    <s v=""/>
    <x v="1"/>
    <m/>
    <s v=""/>
    <m/>
    <s v=""/>
    <m/>
    <s v=""/>
    <m/>
    <m/>
    <m/>
  </r>
  <r>
    <x v="57"/>
    <x v="9"/>
    <x v="1"/>
    <x v="1"/>
    <x v="1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7"/>
    <x v="9"/>
    <x v="1"/>
    <x v="1"/>
    <x v="2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57"/>
    <x v="9"/>
    <x v="1"/>
    <x v="1"/>
    <x v="3"/>
    <m/>
    <m/>
    <s v=""/>
    <s v=""/>
    <m/>
    <m/>
    <s v=""/>
    <x v="1"/>
    <m/>
    <s v=""/>
    <m/>
    <s v=""/>
    <m/>
    <s v=""/>
    <m/>
    <m/>
    <m/>
  </r>
  <r>
    <x v="57"/>
    <x v="9"/>
    <x v="1"/>
    <x v="1"/>
    <x v="4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7"/>
    <x v="9"/>
    <x v="1"/>
    <x v="1"/>
    <x v="5"/>
    <m/>
    <m/>
    <s v=""/>
    <s v=""/>
    <m/>
    <m/>
    <s v=""/>
    <x v="1"/>
    <m/>
    <s v=""/>
    <m/>
    <s v=""/>
    <m/>
    <s v=""/>
    <m/>
    <m/>
    <m/>
  </r>
  <r>
    <x v="57"/>
    <x v="9"/>
    <x v="1"/>
    <x v="1"/>
    <x v="6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57"/>
    <x v="9"/>
    <x v="1"/>
    <x v="1"/>
    <x v="7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58"/>
    <x v="10"/>
    <x v="1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8"/>
    <x v="10"/>
    <x v="1"/>
    <x v="1"/>
    <x v="1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8"/>
    <x v="10"/>
    <x v="1"/>
    <x v="1"/>
    <x v="2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58"/>
    <x v="10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8"/>
    <x v="10"/>
    <x v="1"/>
    <x v="1"/>
    <x v="4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8"/>
    <x v="10"/>
    <x v="1"/>
    <x v="1"/>
    <x v="5"/>
    <d v="1899-12-30T08:00:00"/>
    <d v="1899-12-30T18:00:00"/>
    <d v="1899-12-30T10:00:00"/>
    <s v="Trv"/>
    <d v="1899-12-30T08:30:00"/>
    <d v="1899-12-30T18:00:00"/>
    <d v="1899-12-30T09:30:00"/>
    <x v="0"/>
    <m/>
    <s v=""/>
    <m/>
    <s v=""/>
    <m/>
    <s v=""/>
    <m/>
    <m/>
    <m/>
  </r>
  <r>
    <x v="58"/>
    <x v="10"/>
    <x v="1"/>
    <x v="1"/>
    <x v="6"/>
    <d v="1899-12-30T08:00:00"/>
    <d v="1899-12-30T18:00:00"/>
    <d v="1899-12-30T10:00:00"/>
    <s v="Trv"/>
    <d v="1899-12-30T08:00:00"/>
    <d v="1899-12-30T18:00:00"/>
    <d v="1899-12-30T10:00:00"/>
    <x v="0"/>
    <m/>
    <s v=""/>
    <m/>
    <s v=""/>
    <m/>
    <s v=""/>
    <m/>
    <m/>
    <m/>
  </r>
  <r>
    <x v="58"/>
    <x v="10"/>
    <x v="1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9"/>
    <x v="10"/>
    <x v="1"/>
    <x v="1"/>
    <x v="0"/>
    <d v="1899-12-30T09:00:00"/>
    <d v="1899-12-30T17:00:00"/>
    <d v="1899-12-30T08:00:00"/>
    <s v="Trv"/>
    <d v="1899-12-30T09:30:00"/>
    <d v="1899-12-30T17:00:00"/>
    <d v="1899-12-30T07:30:00"/>
    <x v="0"/>
    <m/>
    <s v=""/>
    <m/>
    <s v=""/>
    <m/>
    <s v=""/>
    <m/>
    <m/>
    <m/>
  </r>
  <r>
    <x v="59"/>
    <x v="10"/>
    <x v="1"/>
    <x v="1"/>
    <x v="1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59"/>
    <x v="10"/>
    <x v="1"/>
    <x v="1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9"/>
    <x v="10"/>
    <x v="1"/>
    <x v="1"/>
    <x v="3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9"/>
    <x v="10"/>
    <x v="1"/>
    <x v="1"/>
    <x v="4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59"/>
    <x v="10"/>
    <x v="1"/>
    <x v="1"/>
    <x v="5"/>
    <m/>
    <m/>
    <s v=""/>
    <s v="Trv"/>
    <d v="1899-12-30T09:00:00"/>
    <d v="1899-12-30T17:00:00"/>
    <d v="1899-12-30T08:00:00"/>
    <x v="0"/>
    <m/>
    <s v=""/>
    <m/>
    <s v=""/>
    <m/>
    <s v=""/>
    <m/>
    <m/>
    <m/>
  </r>
  <r>
    <x v="59"/>
    <x v="10"/>
    <x v="1"/>
    <x v="1"/>
    <x v="6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59"/>
    <x v="10"/>
    <x v="1"/>
    <x v="1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0"/>
    <x v="10"/>
    <x v="1"/>
    <x v="1"/>
    <x v="0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0"/>
    <x v="10"/>
    <x v="1"/>
    <x v="1"/>
    <x v="1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0"/>
    <x v="10"/>
    <x v="1"/>
    <x v="1"/>
    <x v="2"/>
    <m/>
    <m/>
    <s v=""/>
    <s v=""/>
    <m/>
    <m/>
    <s v=""/>
    <x v="1"/>
    <m/>
    <s v=""/>
    <m/>
    <s v=""/>
    <m/>
    <s v=""/>
    <m/>
    <m/>
    <m/>
  </r>
  <r>
    <x v="60"/>
    <x v="10"/>
    <x v="1"/>
    <x v="1"/>
    <x v="3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60"/>
    <x v="10"/>
    <x v="1"/>
    <x v="1"/>
    <x v="4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60"/>
    <x v="10"/>
    <x v="1"/>
    <x v="1"/>
    <x v="5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60"/>
    <x v="10"/>
    <x v="1"/>
    <x v="1"/>
    <x v="6"/>
    <m/>
    <m/>
    <s v=""/>
    <s v=""/>
    <m/>
    <m/>
    <s v=""/>
    <x v="1"/>
    <m/>
    <s v=""/>
    <m/>
    <s v=""/>
    <m/>
    <s v=""/>
    <m/>
    <m/>
    <m/>
  </r>
  <r>
    <x v="60"/>
    <x v="10"/>
    <x v="1"/>
    <x v="1"/>
    <x v="7"/>
    <d v="1899-12-30T09:00:00"/>
    <d v="1899-12-30T20:00:00"/>
    <d v="1899-12-30T11:00:00"/>
    <s v="Trv"/>
    <d v="1899-12-30T09:00:00"/>
    <d v="1899-12-30T20:30:00"/>
    <d v="1899-12-30T11:30:00"/>
    <x v="0"/>
    <m/>
    <s v=""/>
    <m/>
    <s v=""/>
    <m/>
    <s v=""/>
    <m/>
    <m/>
    <m/>
  </r>
  <r>
    <x v="61"/>
    <x v="10"/>
    <x v="1"/>
    <x v="1"/>
    <x v="0"/>
    <m/>
    <m/>
    <s v=""/>
    <s v=""/>
    <m/>
    <m/>
    <s v=""/>
    <x v="1"/>
    <m/>
    <s v=""/>
    <m/>
    <s v=""/>
    <m/>
    <s v=""/>
    <m/>
    <m/>
    <m/>
  </r>
  <r>
    <x v="61"/>
    <x v="10"/>
    <x v="1"/>
    <x v="1"/>
    <x v="1"/>
    <m/>
    <m/>
    <s v=""/>
    <s v=""/>
    <m/>
    <m/>
    <s v=""/>
    <x v="1"/>
    <m/>
    <s v=""/>
    <m/>
    <s v=""/>
    <m/>
    <s v=""/>
    <m/>
    <m/>
    <m/>
  </r>
  <r>
    <x v="61"/>
    <x v="10"/>
    <x v="1"/>
    <x v="1"/>
    <x v="2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61"/>
    <x v="10"/>
    <x v="1"/>
    <x v="1"/>
    <x v="3"/>
    <d v="1899-12-30T09:00:00"/>
    <d v="1899-12-30T20:00:00"/>
    <d v="1899-12-30T11:00:00"/>
    <s v="Trv"/>
    <d v="1899-12-30T08:00:00"/>
    <d v="1899-12-30T13:50:00"/>
    <d v="1899-12-30T05:50:00"/>
    <x v="0"/>
    <m/>
    <s v=""/>
    <m/>
    <s v=""/>
    <m/>
    <s v=""/>
    <m/>
    <m/>
    <m/>
  </r>
  <r>
    <x v="61"/>
    <x v="10"/>
    <x v="1"/>
    <x v="1"/>
    <x v="4"/>
    <m/>
    <m/>
    <s v=""/>
    <s v=""/>
    <m/>
    <m/>
    <s v=""/>
    <x v="1"/>
    <m/>
    <s v=""/>
    <m/>
    <s v=""/>
    <m/>
    <s v=""/>
    <m/>
    <m/>
    <m/>
  </r>
  <r>
    <x v="61"/>
    <x v="10"/>
    <x v="1"/>
    <x v="1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61"/>
    <x v="10"/>
    <x v="1"/>
    <x v="1"/>
    <x v="6"/>
    <m/>
    <m/>
    <s v=""/>
    <s v=""/>
    <m/>
    <m/>
    <s v=""/>
    <x v="1"/>
    <m/>
    <s v=""/>
    <m/>
    <s v=""/>
    <m/>
    <s v=""/>
    <m/>
    <m/>
    <m/>
  </r>
  <r>
    <x v="61"/>
    <x v="10"/>
    <x v="1"/>
    <x v="1"/>
    <x v="7"/>
    <m/>
    <m/>
    <s v=""/>
    <s v=""/>
    <m/>
    <m/>
    <s v=""/>
    <x v="1"/>
    <m/>
    <s v=""/>
    <m/>
    <s v=""/>
    <m/>
    <s v=""/>
    <m/>
    <m/>
    <m/>
  </r>
  <r>
    <x v="62"/>
    <x v="10"/>
    <x v="2"/>
    <x v="1"/>
    <x v="0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62"/>
    <x v="10"/>
    <x v="2"/>
    <x v="1"/>
    <x v="1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62"/>
    <x v="10"/>
    <x v="2"/>
    <x v="1"/>
    <x v="2"/>
    <m/>
    <m/>
    <s v=""/>
    <s v=""/>
    <m/>
    <m/>
    <s v=""/>
    <x v="1"/>
    <m/>
    <s v=""/>
    <m/>
    <s v=""/>
    <m/>
    <s v=""/>
    <m/>
    <m/>
    <m/>
  </r>
  <r>
    <x v="62"/>
    <x v="10"/>
    <x v="2"/>
    <x v="1"/>
    <x v="3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  <r>
    <x v="62"/>
    <x v="10"/>
    <x v="2"/>
    <x v="1"/>
    <x v="4"/>
    <m/>
    <m/>
    <s v=""/>
    <s v=""/>
    <m/>
    <m/>
    <s v=""/>
    <x v="1"/>
    <m/>
    <s v=""/>
    <m/>
    <s v=""/>
    <m/>
    <s v=""/>
    <m/>
    <m/>
    <m/>
  </r>
  <r>
    <x v="62"/>
    <x v="10"/>
    <x v="2"/>
    <x v="1"/>
    <x v="5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62"/>
    <x v="10"/>
    <x v="2"/>
    <x v="1"/>
    <x v="6"/>
    <d v="1899-12-30T09:00:00"/>
    <d v="1899-12-30T20:00:00"/>
    <d v="1899-12-30T11:00:00"/>
    <s v=""/>
    <m/>
    <m/>
    <s v=""/>
    <x v="0"/>
    <m/>
    <s v=""/>
    <m/>
    <s v=""/>
    <m/>
    <s v=""/>
    <m/>
    <m/>
    <m/>
  </r>
  <r>
    <x v="62"/>
    <x v="10"/>
    <x v="2"/>
    <x v="1"/>
    <x v="7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63"/>
    <x v="10"/>
    <x v="2"/>
    <x v="1"/>
    <x v="0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63"/>
    <x v="10"/>
    <x v="2"/>
    <x v="1"/>
    <x v="1"/>
    <d v="1899-12-30T09:00:00"/>
    <d v="1899-12-30T17:00:00"/>
    <d v="1899-12-30T08:00:00"/>
    <s v=""/>
    <m/>
    <m/>
    <s v=""/>
    <x v="0"/>
    <m/>
    <s v=""/>
    <m/>
    <s v=""/>
    <m/>
    <s v=""/>
    <m/>
    <m/>
    <m/>
  </r>
  <r>
    <x v="63"/>
    <x v="10"/>
    <x v="2"/>
    <x v="1"/>
    <x v="2"/>
    <d v="1899-12-30T09:00:00"/>
    <d v="1899-12-30T17:00:00"/>
    <d v="1899-12-30T08:00:00"/>
    <s v="Trv"/>
    <d v="1899-12-30T09:00:00"/>
    <d v="1899-12-30T17:00:00"/>
    <d v="1899-12-30T08:00:00"/>
    <x v="0"/>
    <m/>
    <s v=""/>
    <m/>
    <s v=""/>
    <m/>
    <s v=""/>
    <m/>
    <m/>
    <m/>
  </r>
  <r>
    <x v="63"/>
    <x v="10"/>
    <x v="2"/>
    <x v="1"/>
    <x v="3"/>
    <m/>
    <m/>
    <s v=""/>
    <s v=""/>
    <m/>
    <m/>
    <s v=""/>
    <x v="1"/>
    <m/>
    <s v=""/>
    <m/>
    <s v=""/>
    <m/>
    <s v=""/>
    <m/>
    <m/>
    <m/>
  </r>
  <r>
    <x v="63"/>
    <x v="10"/>
    <x v="2"/>
    <x v="1"/>
    <x v="4"/>
    <d v="1899-12-30T09:00:00"/>
    <d v="1899-12-30T20:00:00"/>
    <d v="1899-12-30T11:00:00"/>
    <s v="Trv"/>
    <d v="1899-12-30T09:00:00"/>
    <d v="1899-12-30T20:00:00"/>
    <d v="1899-12-30T11:00:00"/>
    <x v="0"/>
    <m/>
    <s v=""/>
    <m/>
    <s v=""/>
    <m/>
    <s v=""/>
    <m/>
    <m/>
    <m/>
  </r>
  <r>
    <x v="63"/>
    <x v="10"/>
    <x v="2"/>
    <x v="1"/>
    <x v="5"/>
    <d v="1899-12-30T08:00:00"/>
    <d v="1899-12-30T17:00:00"/>
    <d v="1899-12-30T09:00:00"/>
    <s v="Trv"/>
    <d v="1899-12-30T08:30:00"/>
    <d v="1899-12-30T17:15:00"/>
    <d v="1899-12-30T08:45:00"/>
    <x v="0"/>
    <m/>
    <s v=""/>
    <m/>
    <s v=""/>
    <m/>
    <s v=""/>
    <m/>
    <m/>
    <m/>
  </r>
  <r>
    <x v="63"/>
    <x v="10"/>
    <x v="2"/>
    <x v="1"/>
    <x v="6"/>
    <m/>
    <m/>
    <s v=""/>
    <s v=""/>
    <m/>
    <m/>
    <s v=""/>
    <x v="0"/>
    <m/>
    <s v=""/>
    <s v="CP"/>
    <d v="1899-12-30T05:50:00"/>
    <m/>
    <s v=""/>
    <m/>
    <m/>
    <m/>
  </r>
  <r>
    <x v="63"/>
    <x v="10"/>
    <x v="2"/>
    <x v="1"/>
    <x v="7"/>
    <d v="1899-12-30T08:00:00"/>
    <d v="1899-12-30T17:00:00"/>
    <d v="1899-12-30T09:00:00"/>
    <s v="Trv"/>
    <d v="1899-12-30T08:00:00"/>
    <d v="1899-12-30T17:00:00"/>
    <d v="1899-12-30T09:00:00"/>
    <x v="0"/>
    <m/>
    <s v=""/>
    <m/>
    <s v=""/>
    <m/>
    <s v="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1FDFA4-456F-48A3-907E-FEFAF31E0B63}" name="Tableau croisé dynamique1" cacheId="8" applyNumberFormats="0" applyBorderFormats="0" applyFontFormats="0" applyPatternFormats="0" applyAlignmentFormats="0" applyWidthHeightFormats="1" dataCaption="Valeurs" grandTotalCaption="Total" updatedVersion="6" minRefreshableVersion="3" showDrill="0" showDataTips="0" colGrandTotals="0" itemPrintTitles="1" createdVersion="6" indent="0" showHeaders="0" outline="1" outlineData="1" multipleFieldFilters="0" fieldListSortAscending="1">
  <location ref="B3:BF69" firstHeaderRow="0" firstDataRow="2" firstDataCol="1"/>
  <pivotFields count="23">
    <pivotField axis="axisRow" numFmtId="14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showAll="0"/>
    <pivotField showAll="0">
      <items count="6">
        <item x="1"/>
        <item x="2"/>
        <item m="1" x="3"/>
        <item m="1" x="4"/>
        <item x="0"/>
        <item t="default"/>
      </items>
    </pivotField>
    <pivotField showAll="0">
      <items count="10">
        <item m="1" x="2"/>
        <item x="0"/>
        <item x="1"/>
        <item m="1" x="3"/>
        <item m="1" x="4"/>
        <item m="1" x="5"/>
        <item m="1" x="6"/>
        <item m="1" x="7"/>
        <item m="1" x="8"/>
        <item t="default"/>
      </items>
    </pivotField>
    <pivotField axis="axisCol" showAll="0">
      <items count="19">
        <item x="1"/>
        <item x="5"/>
        <item x="6"/>
        <item x="4"/>
        <item x="2"/>
        <item x="3"/>
        <item x="7"/>
        <item m="1" x="12"/>
        <item m="1" x="14"/>
        <item m="1" x="17"/>
        <item m="1" x="10"/>
        <item m="1" x="15"/>
        <item m="1" x="8"/>
        <item m="1" x="11"/>
        <item m="1" x="16"/>
        <item m="1" x="9"/>
        <item m="1" x="13"/>
        <item x="0"/>
        <item t="default"/>
      </items>
    </pivotField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dataField="1" showAll="0"/>
    <pivotField showAll="0"/>
    <pivotField dataField="1" showAll="0"/>
    <pivotField showAll="0"/>
    <pivotField dataField="1" showAll="0"/>
    <pivotField showAll="0"/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6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 t="grand">
      <x/>
    </i>
  </rowItems>
  <colFields count="2">
    <field x="4"/>
    <field x="-2"/>
  </colFields>
  <colItems count="56">
    <i>
      <x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1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2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3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4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5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6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  <i>
      <x v="17"/>
      <x/>
    </i>
    <i r="1" i="1">
      <x v="1"/>
    </i>
    <i r="1" i="2">
      <x v="2"/>
    </i>
    <i r="1" i="3">
      <x v="3"/>
    </i>
    <i r="1" i="4">
      <x v="4"/>
    </i>
    <i r="1" i="5">
      <x v="5"/>
    </i>
    <i r="1" i="6">
      <x v="6"/>
    </i>
  </colItems>
  <dataFields count="7">
    <dataField name="C P" fld="15" subtotal="count" baseField="0" baseItem="0"/>
    <dataField name="C A" fld="17" subtotal="count" baseField="0" baseItem="0"/>
    <dataField name="Rem" fld="21" subtotal="count" baseField="0" baseItem="0"/>
    <dataField name="A T" fld="19" subtotal="count" baseField="0" baseItem="0"/>
    <dataField name="Début" fld="9" baseField="0" baseItem="122" numFmtId="165"/>
    <dataField name="Fin" fld="10" baseField="0" baseItem="122" numFmtId="165"/>
    <dataField name="Total" fld="11" baseField="0" baseItem="122" numFmtId="165"/>
  </dataFields>
  <conditionalFormats count="5">
    <conditionalFormat priority="1">
      <pivotAreas count="8"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0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1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3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2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4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5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6"/>
            </reference>
          </references>
        </pivotArea>
        <pivotArea type="data" grandRow="1" outline="0" collapsedLevelsAreSubtotals="1" fieldPosition="0">
          <references count="2">
            <reference field="4294967294" count="2" selected="0">
              <x v="4"/>
              <x v="5"/>
            </reference>
            <reference field="4" count="1" selected="0">
              <x v="17"/>
            </reference>
          </references>
        </pivotArea>
      </pivotAreas>
    </conditionalFormat>
    <conditionalFormat scope="data" priority="2">
      <pivotAreas count="1">
        <pivotArea outline="0" fieldPosition="0">
          <references count="1">
            <reference field="4294967294" count="1" selected="0">
              <x v="3"/>
            </reference>
          </references>
        </pivotArea>
      </pivotAreas>
    </conditionalFormat>
    <conditionalFormat scope="data" priority="3">
      <pivotAreas count="1">
        <pivotArea outline="0" fieldPosition="0">
          <references count="1">
            <reference field="4294967294" count="1" selected="0">
              <x v="2"/>
            </reference>
          </references>
        </pivotArea>
      </pivotAreas>
    </conditionalFormat>
    <conditionalFormat scope="data" priority="4">
      <pivotAreas count="1">
        <pivotArea outline="0" fieldPosition="0">
          <references count="1">
            <reference field="4294967294" count="1" selected="0">
              <x v="1"/>
            </reference>
          </references>
        </pivotArea>
      </pivotAreas>
    </conditionalFormat>
    <conditionalFormat scope="data" priority="5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12938B-8B4C-4C96-93B7-0582DC88818B}" name="Tableau croisé dynamique1" cacheId="8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compact="0" compactData="0" multipleFieldFilters="0">
  <location ref="B5:R518" firstHeaderRow="0" firstDataRow="1" firstDataCol="4"/>
  <pivotFields count="23">
    <pivotField axis="axisRow" compact="0" numFmtId="14" outline="0" showAll="0" sortType="ascending" defaultSubtotal="0">
      <items count="368">
        <item x="0"/>
        <item x="367"/>
        <item x="214"/>
        <item x="92"/>
        <item x="336"/>
        <item x="32"/>
        <item x="1"/>
        <item x="183"/>
        <item x="153"/>
        <item x="122"/>
        <item x="61"/>
        <item x="306"/>
        <item x="275"/>
        <item x="245"/>
        <item x="215"/>
        <item x="93"/>
        <item x="337"/>
        <item x="33"/>
        <item x="2"/>
        <item x="184"/>
        <item x="154"/>
        <item x="123"/>
        <item x="62"/>
        <item x="307"/>
        <item x="276"/>
        <item x="246"/>
        <item x="216"/>
        <item x="94"/>
        <item x="338"/>
        <item x="34"/>
        <item x="3"/>
        <item x="185"/>
        <item x="155"/>
        <item x="124"/>
        <item x="63"/>
        <item x="308"/>
        <item x="277"/>
        <item x="247"/>
        <item x="217"/>
        <item x="95"/>
        <item x="339"/>
        <item x="35"/>
        <item x="4"/>
        <item x="186"/>
        <item x="156"/>
        <item x="125"/>
        <item x="64"/>
        <item x="309"/>
        <item x="278"/>
        <item x="248"/>
        <item x="218"/>
        <item x="96"/>
        <item x="340"/>
        <item x="36"/>
        <item x="5"/>
        <item x="187"/>
        <item x="157"/>
        <item x="126"/>
        <item x="65"/>
        <item x="310"/>
        <item x="279"/>
        <item x="249"/>
        <item x="219"/>
        <item x="97"/>
        <item x="341"/>
        <item x="37"/>
        <item x="6"/>
        <item x="188"/>
        <item x="158"/>
        <item x="127"/>
        <item x="66"/>
        <item x="311"/>
        <item x="280"/>
        <item x="250"/>
        <item x="220"/>
        <item x="98"/>
        <item x="342"/>
        <item x="38"/>
        <item x="7"/>
        <item x="189"/>
        <item x="159"/>
        <item x="128"/>
        <item x="67"/>
        <item x="312"/>
        <item x="281"/>
        <item x="251"/>
        <item x="221"/>
        <item x="99"/>
        <item x="343"/>
        <item x="39"/>
        <item x="8"/>
        <item x="190"/>
        <item x="160"/>
        <item x="129"/>
        <item x="68"/>
        <item x="313"/>
        <item x="282"/>
        <item x="252"/>
        <item x="222"/>
        <item x="100"/>
        <item x="344"/>
        <item x="40"/>
        <item x="9"/>
        <item x="191"/>
        <item x="161"/>
        <item x="130"/>
        <item x="69"/>
        <item x="314"/>
        <item x="283"/>
        <item x="253"/>
        <item x="223"/>
        <item x="101"/>
        <item x="345"/>
        <item x="41"/>
        <item x="10"/>
        <item x="192"/>
        <item x="162"/>
        <item x="131"/>
        <item x="70"/>
        <item x="315"/>
        <item x="284"/>
        <item x="254"/>
        <item x="224"/>
        <item x="102"/>
        <item x="346"/>
        <item x="42"/>
        <item x="11"/>
        <item x="193"/>
        <item x="163"/>
        <item x="132"/>
        <item x="71"/>
        <item x="316"/>
        <item x="285"/>
        <item x="255"/>
        <item x="225"/>
        <item x="103"/>
        <item x="347"/>
        <item x="43"/>
        <item x="12"/>
        <item x="194"/>
        <item x="164"/>
        <item x="133"/>
        <item x="72"/>
        <item x="317"/>
        <item x="286"/>
        <item x="256"/>
        <item x="226"/>
        <item x="104"/>
        <item x="348"/>
        <item x="44"/>
        <item x="13"/>
        <item x="195"/>
        <item x="165"/>
        <item x="134"/>
        <item x="73"/>
        <item x="318"/>
        <item x="287"/>
        <item x="257"/>
        <item x="227"/>
        <item x="105"/>
        <item x="349"/>
        <item x="45"/>
        <item x="14"/>
        <item x="196"/>
        <item x="166"/>
        <item x="135"/>
        <item x="74"/>
        <item x="319"/>
        <item x="288"/>
        <item x="258"/>
        <item x="228"/>
        <item x="106"/>
        <item x="350"/>
        <item x="46"/>
        <item x="15"/>
        <item x="197"/>
        <item x="167"/>
        <item x="136"/>
        <item x="75"/>
        <item x="320"/>
        <item x="289"/>
        <item x="259"/>
        <item x="229"/>
        <item x="107"/>
        <item x="351"/>
        <item x="47"/>
        <item x="16"/>
        <item x="198"/>
        <item x="168"/>
        <item x="137"/>
        <item x="76"/>
        <item x="321"/>
        <item x="290"/>
        <item x="260"/>
        <item x="230"/>
        <item x="108"/>
        <item x="352"/>
        <item x="48"/>
        <item x="17"/>
        <item x="199"/>
        <item x="169"/>
        <item x="138"/>
        <item x="77"/>
        <item x="322"/>
        <item x="291"/>
        <item x="261"/>
        <item x="231"/>
        <item x="109"/>
        <item x="353"/>
        <item x="49"/>
        <item x="18"/>
        <item x="200"/>
        <item x="170"/>
        <item x="139"/>
        <item x="78"/>
        <item x="323"/>
        <item x="292"/>
        <item x="262"/>
        <item x="232"/>
        <item x="110"/>
        <item x="354"/>
        <item x="50"/>
        <item x="19"/>
        <item x="201"/>
        <item x="171"/>
        <item x="140"/>
        <item x="79"/>
        <item x="324"/>
        <item x="293"/>
        <item x="263"/>
        <item x="233"/>
        <item x="111"/>
        <item x="355"/>
        <item x="51"/>
        <item x="20"/>
        <item x="202"/>
        <item x="172"/>
        <item x="141"/>
        <item x="80"/>
        <item x="325"/>
        <item x="294"/>
        <item x="264"/>
        <item x="234"/>
        <item x="112"/>
        <item x="356"/>
        <item x="52"/>
        <item x="21"/>
        <item x="203"/>
        <item x="173"/>
        <item x="142"/>
        <item x="81"/>
        <item x="326"/>
        <item x="295"/>
        <item x="265"/>
        <item x="235"/>
        <item x="113"/>
        <item x="357"/>
        <item x="53"/>
        <item x="22"/>
        <item x="204"/>
        <item x="174"/>
        <item x="143"/>
        <item x="82"/>
        <item x="327"/>
        <item x="296"/>
        <item x="266"/>
        <item x="236"/>
        <item x="114"/>
        <item x="358"/>
        <item x="54"/>
        <item x="23"/>
        <item x="205"/>
        <item x="175"/>
        <item x="144"/>
        <item x="83"/>
        <item x="328"/>
        <item x="297"/>
        <item x="267"/>
        <item x="237"/>
        <item x="115"/>
        <item x="359"/>
        <item x="55"/>
        <item x="24"/>
        <item x="206"/>
        <item x="176"/>
        <item x="145"/>
        <item x="84"/>
        <item x="329"/>
        <item x="298"/>
        <item x="268"/>
        <item x="238"/>
        <item x="116"/>
        <item x="360"/>
        <item x="56"/>
        <item x="25"/>
        <item x="207"/>
        <item x="177"/>
        <item x="146"/>
        <item x="85"/>
        <item x="330"/>
        <item x="299"/>
        <item x="269"/>
        <item x="239"/>
        <item x="117"/>
        <item x="361"/>
        <item x="57"/>
        <item x="26"/>
        <item x="208"/>
        <item x="178"/>
        <item x="147"/>
        <item x="86"/>
        <item x="331"/>
        <item x="300"/>
        <item x="270"/>
        <item x="240"/>
        <item x="118"/>
        <item x="362"/>
        <item x="58"/>
        <item x="27"/>
        <item x="209"/>
        <item x="179"/>
        <item x="148"/>
        <item x="87"/>
        <item x="332"/>
        <item x="301"/>
        <item x="271"/>
        <item x="241"/>
        <item x="119"/>
        <item x="363"/>
        <item x="59"/>
        <item x="28"/>
        <item x="210"/>
        <item x="180"/>
        <item x="149"/>
        <item x="88"/>
        <item x="333"/>
        <item x="302"/>
        <item x="272"/>
        <item x="242"/>
        <item x="120"/>
        <item x="364"/>
        <item x="60"/>
        <item x="29"/>
        <item x="211"/>
        <item x="181"/>
        <item x="150"/>
        <item x="89"/>
        <item x="334"/>
        <item x="303"/>
        <item x="273"/>
        <item x="243"/>
        <item x="121"/>
        <item x="365"/>
        <item x="30"/>
        <item x="212"/>
        <item x="182"/>
        <item x="151"/>
        <item x="90"/>
        <item x="335"/>
        <item x="304"/>
        <item x="274"/>
        <item x="244"/>
        <item x="366"/>
        <item x="31"/>
        <item x="213"/>
        <item x="152"/>
        <item x="91"/>
        <item x="305"/>
      </items>
    </pivotField>
    <pivotField compact="0" outline="0" showAll="0" defaultSubtotal="0">
      <items count="15">
        <item x="6"/>
        <item x="7"/>
        <item x="8"/>
        <item x="9"/>
        <item x="10"/>
        <item m="1" x="11"/>
        <item m="1" x="12"/>
        <item m="1" x="13"/>
        <item m="1" x="14"/>
        <item x="0"/>
        <item x="1"/>
        <item x="2"/>
        <item x="3"/>
        <item x="4"/>
        <item x="5"/>
      </items>
    </pivotField>
    <pivotField compact="0" outline="0" showAll="0" defaultSubtotal="0">
      <items count="5">
        <item x="1"/>
        <item x="2"/>
        <item m="1" x="3"/>
        <item m="1" x="4"/>
        <item x="0"/>
      </items>
    </pivotField>
    <pivotField compact="0" outline="0" showAll="0" defaultSubtotal="0">
      <items count="9">
        <item m="1" x="2"/>
        <item x="0"/>
        <item x="1"/>
        <item m="1" x="3"/>
        <item m="1" x="4"/>
        <item m="1" x="5"/>
        <item m="1" x="6"/>
        <item m="1" x="7"/>
        <item m="1" x="8"/>
      </items>
    </pivotField>
    <pivotField axis="axisRow" compact="0" outline="0" showAll="0" defaultSubtotal="0">
      <items count="18">
        <item m="1" x="12"/>
        <item m="1" x="17"/>
        <item m="1" x="10"/>
        <item m="1" x="15"/>
        <item m="1" x="8"/>
        <item m="1" x="11"/>
        <item m="1" x="16"/>
        <item m="1" x="13"/>
        <item m="1" x="14"/>
        <item m="1" x="9"/>
        <item x="4"/>
        <item x="6"/>
        <item x="1"/>
        <item x="3"/>
        <item x="0"/>
        <item x="2"/>
        <item x="5"/>
        <item x="7"/>
      </items>
    </pivotField>
    <pivotField dataField="1" compact="0" numFmtId="20" outline="0" showAll="0" defaultSubtotal="0"/>
    <pivotField dataField="1" compact="0" numFmtId="20" outline="0" showAll="0" defaultSubtotal="0"/>
    <pivotField dataField="1" compact="0" numFmtId="164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2">
        <item x="0"/>
        <item x="1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4">
    <field x="22"/>
    <field x="0"/>
    <field x="4"/>
    <field x="12"/>
  </rowFields>
  <rowItems count="513">
    <i>
      <x v="1"/>
      <x v="6"/>
      <x v="10"/>
      <x v="1"/>
    </i>
    <i r="2">
      <x v="11"/>
      <x v="1"/>
    </i>
    <i r="2">
      <x v="12"/>
      <x/>
    </i>
    <i r="2">
      <x v="13"/>
      <x/>
    </i>
    <i r="2">
      <x v="14"/>
      <x v="1"/>
    </i>
    <i r="2">
      <x v="15"/>
      <x/>
    </i>
    <i r="2">
      <x v="16"/>
      <x/>
    </i>
    <i r="2">
      <x v="17"/>
      <x v="1"/>
    </i>
    <i r="1">
      <x v="18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 v="1"/>
    </i>
    <i r="2">
      <x v="17"/>
      <x/>
    </i>
    <i r="1">
      <x v="30"/>
      <x v="10"/>
      <x/>
    </i>
    <i r="2">
      <x v="11"/>
      <x/>
    </i>
    <i r="2">
      <x v="12"/>
      <x/>
    </i>
    <i r="2">
      <x v="13"/>
      <x/>
    </i>
    <i r="2">
      <x v="14"/>
      <x v="1"/>
    </i>
    <i r="2">
      <x v="15"/>
      <x v="1"/>
    </i>
    <i r="2">
      <x v="16"/>
      <x/>
    </i>
    <i r="2">
      <x v="17"/>
      <x/>
    </i>
    <i r="1">
      <x v="4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5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 v="1"/>
    </i>
    <i r="1">
      <x v="66"/>
      <x v="10"/>
      <x/>
    </i>
    <i r="2">
      <x v="11"/>
      <x v="1"/>
    </i>
    <i r="2">
      <x v="12"/>
      <x/>
    </i>
    <i r="2">
      <x v="13"/>
      <x v="1"/>
    </i>
    <i r="2">
      <x v="14"/>
      <x/>
    </i>
    <i r="2">
      <x v="15"/>
      <x/>
    </i>
    <i r="2">
      <x v="16"/>
      <x v="1"/>
    </i>
    <i r="2">
      <x v="17"/>
      <x/>
    </i>
    <i r="1">
      <x v="78"/>
      <x v="10"/>
      <x v="1"/>
    </i>
    <i r="2">
      <x v="11"/>
      <x/>
    </i>
    <i r="2">
      <x v="12"/>
      <x v="1"/>
    </i>
    <i r="2">
      <x v="13"/>
      <x v="1"/>
    </i>
    <i r="2">
      <x v="14"/>
      <x/>
    </i>
    <i r="2">
      <x v="15"/>
      <x/>
    </i>
    <i r="2">
      <x v="16"/>
      <x/>
    </i>
    <i r="2">
      <x v="17"/>
      <x v="1"/>
    </i>
    <i r="1">
      <x v="90"/>
      <x v="10"/>
      <x/>
    </i>
    <i r="2">
      <x v="11"/>
      <x/>
    </i>
    <i r="2">
      <x v="12"/>
      <x v="1"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0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14"/>
      <x v="10"/>
      <x/>
    </i>
    <i r="2">
      <x v="11"/>
      <x v="1"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26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 v="1"/>
    </i>
    <i r="2">
      <x v="17"/>
      <x/>
    </i>
    <i r="1">
      <x v="138"/>
      <x v="10"/>
      <x/>
    </i>
    <i r="2">
      <x v="11"/>
      <x v="1"/>
    </i>
    <i r="2">
      <x v="12"/>
      <x/>
    </i>
    <i r="2">
      <x v="13"/>
      <x v="1"/>
    </i>
    <i r="2">
      <x v="14"/>
      <x v="1"/>
    </i>
    <i r="2">
      <x v="15"/>
      <x v="1"/>
    </i>
    <i r="2">
      <x v="16"/>
      <x/>
    </i>
    <i r="2">
      <x v="17"/>
      <x/>
    </i>
    <i r="1">
      <x v="150"/>
      <x v="10"/>
      <x/>
    </i>
    <i r="2">
      <x v="11"/>
      <x/>
    </i>
    <i r="2">
      <x v="12"/>
      <x/>
    </i>
    <i r="2">
      <x v="13"/>
      <x/>
    </i>
    <i r="2">
      <x v="14"/>
      <x v="1"/>
    </i>
    <i r="2">
      <x v="15"/>
      <x/>
    </i>
    <i r="2">
      <x v="16"/>
      <x/>
    </i>
    <i r="2">
      <x v="17"/>
      <x/>
    </i>
    <i r="1">
      <x v="16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7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 v="1"/>
    </i>
    <i r="2">
      <x v="17"/>
      <x/>
    </i>
    <i r="1">
      <x v="186"/>
      <x v="10"/>
      <x v="1"/>
    </i>
    <i r="2">
      <x v="11"/>
      <x/>
    </i>
    <i r="2">
      <x v="12"/>
      <x v="1"/>
    </i>
    <i r="2">
      <x v="13"/>
      <x v="1"/>
    </i>
    <i r="2">
      <x v="14"/>
      <x/>
    </i>
    <i r="2">
      <x v="15"/>
      <x/>
    </i>
    <i r="2">
      <x v="16"/>
      <x/>
    </i>
    <i r="2">
      <x v="17"/>
      <x v="1"/>
    </i>
    <i r="1">
      <x v="198"/>
      <x v="10"/>
      <x/>
    </i>
    <i r="2">
      <x v="11"/>
      <x/>
    </i>
    <i r="2">
      <x v="12"/>
      <x v="1"/>
    </i>
    <i r="2">
      <x v="13"/>
      <x/>
    </i>
    <i r="2">
      <x v="14"/>
      <x/>
    </i>
    <i r="2">
      <x v="15"/>
      <x v="1"/>
    </i>
    <i r="2">
      <x v="16"/>
      <x v="1"/>
    </i>
    <i r="2">
      <x v="17"/>
      <x v="1"/>
    </i>
    <i r="1">
      <x v="210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2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34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46"/>
      <x v="10"/>
      <x/>
    </i>
    <i r="2">
      <x v="11"/>
      <x v="1"/>
    </i>
    <i r="2">
      <x v="12"/>
      <x/>
    </i>
    <i r="2">
      <x v="13"/>
      <x v="1"/>
    </i>
    <i r="2">
      <x v="14"/>
      <x v="1"/>
    </i>
    <i r="2">
      <x v="15"/>
      <x v="1"/>
    </i>
    <i r="2">
      <x v="16"/>
      <x/>
    </i>
    <i r="2">
      <x v="17"/>
      <x/>
    </i>
    <i r="1">
      <x v="258"/>
      <x v="10"/>
      <x v="1"/>
    </i>
    <i r="2">
      <x v="11"/>
      <x v="1"/>
    </i>
    <i r="2">
      <x v="12"/>
      <x v="1"/>
    </i>
    <i r="2">
      <x v="13"/>
      <x/>
    </i>
    <i r="2">
      <x v="14"/>
      <x v="1"/>
    </i>
    <i r="2">
      <x v="15"/>
      <x/>
    </i>
    <i r="2">
      <x v="16"/>
      <x/>
    </i>
    <i r="2">
      <x v="17"/>
      <x/>
    </i>
    <i r="1">
      <x v="270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8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94"/>
      <x v="10"/>
      <x/>
    </i>
    <i r="2">
      <x v="11"/>
      <x/>
    </i>
    <i r="2">
      <x v="12"/>
      <x/>
    </i>
    <i r="2">
      <x v="13"/>
      <x v="1"/>
    </i>
    <i r="2">
      <x v="14"/>
      <x/>
    </i>
    <i r="2">
      <x v="15"/>
      <x/>
    </i>
    <i r="2">
      <x v="16"/>
      <x/>
    </i>
    <i r="2">
      <x v="17"/>
      <x v="1"/>
    </i>
    <i r="1">
      <x v="306"/>
      <x v="10"/>
      <x/>
    </i>
    <i r="2">
      <x v="11"/>
      <x/>
    </i>
    <i r="2">
      <x v="12"/>
      <x v="1"/>
    </i>
    <i r="2">
      <x v="13"/>
      <x/>
    </i>
    <i r="2">
      <x v="14"/>
      <x/>
    </i>
    <i r="2">
      <x v="15"/>
      <x v="1"/>
    </i>
    <i r="2">
      <x v="16"/>
      <x v="1"/>
    </i>
    <i r="2">
      <x v="17"/>
      <x v="1"/>
    </i>
    <i r="1">
      <x v="318"/>
      <x v="10"/>
      <x/>
    </i>
    <i r="2">
      <x v="11"/>
      <x/>
    </i>
    <i r="2">
      <x v="12"/>
      <x/>
    </i>
    <i r="2">
      <x v="13"/>
      <x v="1"/>
    </i>
    <i r="2">
      <x v="14"/>
      <x v="1"/>
    </i>
    <i r="2">
      <x v="15"/>
      <x/>
    </i>
    <i r="2">
      <x v="16"/>
      <x v="1"/>
    </i>
    <i r="2">
      <x v="17"/>
      <x/>
    </i>
    <i r="1">
      <x v="330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34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353"/>
      <x v="10"/>
      <x/>
    </i>
    <i r="2">
      <x v="11"/>
      <x v="1"/>
    </i>
    <i r="2">
      <x v="12"/>
      <x/>
    </i>
    <i r="2">
      <x v="13"/>
      <x/>
    </i>
    <i r="2">
      <x v="14"/>
      <x/>
    </i>
    <i r="2">
      <x v="15"/>
      <x v="1"/>
    </i>
    <i r="2">
      <x v="16"/>
      <x/>
    </i>
    <i r="2">
      <x v="17"/>
      <x/>
    </i>
    <i r="1">
      <x v="363"/>
      <x v="10"/>
      <x v="1"/>
    </i>
    <i r="2">
      <x v="11"/>
      <x v="1"/>
    </i>
    <i r="2">
      <x v="12"/>
      <x v="1"/>
    </i>
    <i r="2">
      <x v="13"/>
      <x/>
    </i>
    <i r="2">
      <x v="14"/>
      <x v="1"/>
    </i>
    <i r="2">
      <x v="15"/>
      <x/>
    </i>
    <i r="2">
      <x v="16"/>
      <x/>
    </i>
    <i r="2">
      <x v="17"/>
      <x v="1"/>
    </i>
    <i>
      <x v="2"/>
      <x v="5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/>
    </i>
    <i r="2">
      <x v="17"/>
      <x/>
    </i>
    <i r="1">
      <x v="17"/>
      <x v="10"/>
      <x/>
    </i>
    <i r="2">
      <x v="11"/>
      <x/>
    </i>
    <i r="2">
      <x v="12"/>
      <x/>
    </i>
    <i r="2">
      <x v="13"/>
      <x v="1"/>
    </i>
    <i r="2">
      <x v="14"/>
      <x/>
    </i>
    <i r="2">
      <x v="15"/>
      <x/>
    </i>
    <i r="2">
      <x v="16"/>
      <x/>
    </i>
    <i r="2">
      <x v="17"/>
      <x/>
    </i>
    <i>
      <x v="12"/>
      <x v="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6"/>
      <x v="10"/>
      <x/>
    </i>
    <i r="2">
      <x v="11"/>
      <x v="1"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8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 v="1"/>
    </i>
    <i r="2">
      <x v="17"/>
      <x/>
    </i>
    <i r="1">
      <x v="40"/>
      <x v="10"/>
      <x/>
    </i>
    <i r="2">
      <x v="11"/>
      <x v="1"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5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6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76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 v="1"/>
    </i>
    <i r="2">
      <x v="17"/>
      <x/>
    </i>
    <i r="1">
      <x v="88"/>
      <x v="10"/>
      <x v="1"/>
    </i>
    <i r="2">
      <x v="11"/>
      <x/>
    </i>
    <i r="2">
      <x v="12"/>
      <x v="1"/>
    </i>
    <i r="2">
      <x v="13"/>
      <x v="1"/>
    </i>
    <i r="2">
      <x v="14"/>
      <x/>
    </i>
    <i r="2">
      <x v="15"/>
      <x/>
    </i>
    <i r="2">
      <x v="16"/>
      <x/>
    </i>
    <i r="2">
      <x v="17"/>
      <x v="1"/>
    </i>
    <i r="1">
      <x v="100"/>
      <x v="10"/>
      <x/>
    </i>
    <i r="2">
      <x v="11"/>
      <x/>
    </i>
    <i r="2">
      <x v="12"/>
      <x v="1"/>
    </i>
    <i r="2">
      <x v="13"/>
      <x/>
    </i>
    <i r="2">
      <x v="14"/>
      <x/>
    </i>
    <i r="2">
      <x v="15"/>
      <x v="1"/>
    </i>
    <i r="2">
      <x v="16"/>
      <x v="1"/>
    </i>
    <i r="2">
      <x v="17"/>
      <x v="1"/>
    </i>
    <i r="1">
      <x v="11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2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36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48"/>
      <x v="10"/>
      <x/>
    </i>
    <i r="2">
      <x v="11"/>
      <x v="1"/>
    </i>
    <i r="2">
      <x v="12"/>
      <x/>
    </i>
    <i r="2">
      <x v="13"/>
      <x v="1"/>
    </i>
    <i r="2">
      <x v="14"/>
      <x v="1"/>
    </i>
    <i r="2">
      <x v="15"/>
      <x v="1"/>
    </i>
    <i r="2">
      <x v="16"/>
      <x/>
    </i>
    <i r="2">
      <x v="17"/>
      <x/>
    </i>
    <i r="1">
      <x v="160"/>
      <x v="10"/>
      <x v="1"/>
    </i>
    <i r="2">
      <x v="11"/>
      <x v="1"/>
    </i>
    <i r="2">
      <x v="12"/>
      <x/>
    </i>
    <i r="2">
      <x v="13"/>
      <x/>
    </i>
    <i r="2">
      <x v="14"/>
      <x v="1"/>
    </i>
    <i r="2">
      <x v="15"/>
      <x/>
    </i>
    <i r="2">
      <x v="16"/>
      <x/>
    </i>
    <i r="2">
      <x v="17"/>
      <x/>
    </i>
    <i r="1">
      <x v="17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8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196"/>
      <x v="10"/>
      <x/>
    </i>
    <i r="2">
      <x v="11"/>
      <x/>
    </i>
    <i r="2">
      <x v="12"/>
      <x/>
    </i>
    <i r="2">
      <x v="13"/>
      <x v="1"/>
    </i>
    <i r="2">
      <x v="14"/>
      <x/>
    </i>
    <i r="2">
      <x v="15"/>
      <x/>
    </i>
    <i r="2">
      <x v="16"/>
      <x/>
    </i>
    <i r="2">
      <x v="17"/>
      <x v="1"/>
    </i>
    <i r="1">
      <x v="208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 v="1"/>
    </i>
    <i r="2">
      <x v="17"/>
      <x v="1"/>
    </i>
    <i r="1">
      <x v="220"/>
      <x v="10"/>
      <x/>
    </i>
    <i r="2">
      <x v="11"/>
      <x/>
    </i>
    <i r="2">
      <x v="12"/>
      <x/>
    </i>
    <i r="2">
      <x v="13"/>
      <x v="1"/>
    </i>
    <i r="2">
      <x v="14"/>
      <x v="1"/>
    </i>
    <i r="2">
      <x v="15"/>
      <x/>
    </i>
    <i r="2">
      <x v="16"/>
      <x v="1"/>
    </i>
    <i r="2">
      <x v="17"/>
      <x/>
    </i>
    <i r="1">
      <x v="23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4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256"/>
      <x v="10"/>
      <x/>
    </i>
    <i r="2">
      <x v="11"/>
      <x v="1"/>
    </i>
    <i r="2">
      <x v="12"/>
      <x/>
    </i>
    <i r="2">
      <x v="13"/>
      <x/>
    </i>
    <i r="2">
      <x v="14"/>
      <x/>
    </i>
    <i r="2">
      <x v="15"/>
      <x v="1"/>
    </i>
    <i r="2">
      <x v="16"/>
      <x/>
    </i>
    <i r="2">
      <x v="17"/>
      <x/>
    </i>
    <i r="1">
      <x v="268"/>
      <x v="10"/>
      <x v="1"/>
    </i>
    <i r="2">
      <x v="11"/>
      <x v="1"/>
    </i>
    <i r="2">
      <x v="12"/>
      <x v="1"/>
    </i>
    <i r="2">
      <x v="13"/>
      <x/>
    </i>
    <i r="2">
      <x v="14"/>
      <x v="1"/>
    </i>
    <i r="2">
      <x v="15"/>
      <x/>
    </i>
    <i r="2">
      <x v="16"/>
      <x/>
    </i>
    <i r="2">
      <x v="17"/>
      <x v="1"/>
    </i>
    <i r="1">
      <x v="280"/>
      <x v="10"/>
      <x v="1"/>
    </i>
    <i r="2">
      <x v="11"/>
      <x/>
    </i>
    <i r="2">
      <x v="12"/>
      <x/>
    </i>
    <i r="2">
      <x v="13"/>
      <x/>
    </i>
    <i r="2">
      <x v="14"/>
      <x/>
    </i>
    <i r="2">
      <x v="15"/>
      <x v="1"/>
    </i>
    <i r="2">
      <x v="16"/>
      <x/>
    </i>
    <i r="2">
      <x v="17"/>
      <x/>
    </i>
    <i r="1">
      <x v="29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304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316"/>
      <x v="10"/>
      <x/>
    </i>
    <i r="2">
      <x v="11"/>
      <x/>
    </i>
    <i r="2">
      <x v="12"/>
      <x v="1"/>
    </i>
    <i r="2">
      <x v="13"/>
      <x/>
    </i>
    <i r="2">
      <x v="14"/>
      <x/>
    </i>
    <i r="2">
      <x v="15"/>
      <x/>
    </i>
    <i r="2">
      <x v="16"/>
      <x v="1"/>
    </i>
    <i r="2">
      <x v="17"/>
      <x v="1"/>
    </i>
    <i r="1">
      <x v="328"/>
      <x v="10"/>
      <x/>
    </i>
    <i r="2">
      <x v="11"/>
      <x v="1"/>
    </i>
    <i r="2">
      <x v="12"/>
      <x/>
    </i>
    <i r="2">
      <x v="13"/>
      <x v="1"/>
    </i>
    <i r="2">
      <x v="14"/>
      <x v="1"/>
    </i>
    <i r="2">
      <x v="15"/>
      <x/>
    </i>
    <i r="2">
      <x v="16"/>
      <x v="1"/>
    </i>
    <i r="2">
      <x v="17"/>
      <x/>
    </i>
    <i r="1">
      <x v="340"/>
      <x v="10"/>
      <x/>
    </i>
    <i r="2">
      <x v="11"/>
      <x/>
    </i>
    <i r="2">
      <x v="12"/>
      <x v="1"/>
    </i>
    <i r="2">
      <x v="13"/>
      <x v="1"/>
    </i>
    <i r="2">
      <x v="14"/>
      <x/>
    </i>
    <i r="2">
      <x v="15"/>
      <x/>
    </i>
    <i r="2">
      <x v="16"/>
      <x/>
    </i>
    <i r="2">
      <x v="17"/>
      <x/>
    </i>
    <i r="1">
      <x v="35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r="1">
      <x v="362"/>
      <x v="10"/>
      <x/>
    </i>
    <i r="2">
      <x v="11"/>
      <x/>
    </i>
    <i r="2">
      <x v="12"/>
      <x/>
    </i>
    <i r="2">
      <x v="13"/>
      <x/>
    </i>
    <i r="2">
      <x v="14"/>
      <x/>
    </i>
    <i r="2">
      <x v="15"/>
      <x/>
    </i>
    <i r="2">
      <x v="16"/>
      <x/>
    </i>
    <i r="2">
      <x v="17"/>
      <x/>
    </i>
    <i t="grand">
      <x/>
    </i>
  </rowItems>
  <colFields count="1">
    <field x="-2"/>
  </colFields>
  <colItems count="13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</colItems>
  <dataFields count="13">
    <dataField name="Début prévision" fld="5" baseField="0" baseItem="0" numFmtId="164"/>
    <dataField name="Fin prévision" fld="6" baseField="0" baseItem="0" numFmtId="164"/>
    <dataField name="Total prévision" fld="7" baseField="0" baseItem="0" numFmtId="164"/>
    <dataField name="Début effectif" fld="9" baseField="0" baseItem="0" numFmtId="164"/>
    <dataField name="Fin effectif" fld="10" baseField="0" baseItem="0" numFmtId="164"/>
    <dataField name="Total effectif" fld="11" baseField="0" baseItem="0" numFmtId="164"/>
    <dataField name="C P" fld="15" subtotal="count" baseField="0" baseItem="0"/>
    <dataField name="C A" fld="17" subtotal="count" baseField="0" baseItem="0"/>
    <dataField name="A T" fld="19" subtotal="count" baseField="0" baseItem="0"/>
    <dataField name="Nbr" fld="13" subtotal="count" baseField="0" baseItem="0"/>
    <dataField name="Hrs" fld="14" baseField="12" baseItem="0" numFmtId="165"/>
    <dataField name="Nb per" fld="20" subtotal="count" baseField="0" baseItem="0"/>
    <dataField name="Nb rem" fld="21" subtotal="count" baseField="0" baseItem="0"/>
  </dataFields>
  <formats count="51">
    <format dxfId="101">
      <pivotArea outline="0" collapsedLevelsAreSubtotals="1" fieldPosition="0"/>
    </format>
    <format dxfId="100">
      <pivotArea outline="0" collapsedLevelsAreSubtotals="1" fieldPosition="0"/>
    </format>
    <format dxfId="9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98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97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96">
      <pivotArea dataOnly="0" labelOnly="1" outline="0" fieldPosition="0">
        <references count="1">
          <reference field="0" count="0"/>
        </references>
      </pivotArea>
    </format>
    <format dxfId="95">
      <pivotArea dataOnly="0" labelOnly="1" outline="0" fieldPosition="0">
        <references count="1">
          <reference field="0" count="0"/>
        </references>
      </pivotArea>
    </format>
    <format dxfId="9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3">
      <pivotArea field="0" type="button" dataOnly="0" labelOnly="1" outline="0" axis="axisRow" fieldPosition="1"/>
    </format>
    <format dxfId="92">
      <pivotArea field="4" type="button" dataOnly="0" labelOnly="1" outline="0" axis="axisRow" fieldPosition="2"/>
    </format>
    <format dxfId="91">
      <pivotArea field="12" type="button" dataOnly="0" labelOnly="1" outline="0" axis="axisRow" fieldPosition="3"/>
    </format>
    <format dxfId="90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</reference>
        </references>
      </pivotArea>
    </format>
    <format dxfId="89">
      <pivotArea field="0" type="button" dataOnly="0" labelOnly="1" outline="0" axis="axisRow" fieldPosition="1"/>
    </format>
    <format dxfId="88">
      <pivotArea field="4" type="button" dataOnly="0" labelOnly="1" outline="0" axis="axisRow" fieldPosition="2"/>
    </format>
    <format dxfId="87">
      <pivotArea field="12" type="button" dataOnly="0" labelOnly="1" outline="0" axis="axisRow" fieldPosition="3"/>
    </format>
    <format dxfId="86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</reference>
        </references>
      </pivotArea>
    </format>
    <format dxfId="85">
      <pivotArea field="0" type="button" dataOnly="0" labelOnly="1" outline="0" axis="axisRow" fieldPosition="1"/>
    </format>
    <format dxfId="84">
      <pivotArea field="4" type="button" dataOnly="0" labelOnly="1" outline="0" axis="axisRow" fieldPosition="2"/>
    </format>
    <format dxfId="83">
      <pivotArea field="12" type="button" dataOnly="0" labelOnly="1" outline="0" axis="axisRow" fieldPosition="3"/>
    </format>
    <format dxfId="82">
      <pivotArea dataOnly="0" labelOnly="1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</reference>
        </references>
      </pivotArea>
    </format>
    <format dxfId="8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0">
      <pivotArea outline="0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7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78">
      <pivotArea outline="0" fieldPosition="0">
        <references count="1">
          <reference field="4294967294" count="3" selected="0">
            <x v="3"/>
            <x v="4"/>
            <x v="5"/>
          </reference>
        </references>
      </pivotArea>
    </format>
    <format dxfId="77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76">
      <pivotArea outline="0" fieldPosition="0">
        <references count="1">
          <reference field="4294967294" count="6" selected="0">
            <x v="6"/>
            <x v="7"/>
            <x v="8"/>
            <x v="9"/>
            <x v="11"/>
            <x v="12"/>
          </reference>
        </references>
      </pivotArea>
    </format>
    <format dxfId="75">
      <pivotArea dataOnly="0" labelOnly="1" outline="0" fieldPosition="0">
        <references count="1">
          <reference field="4294967294" count="6">
            <x v="6"/>
            <x v="7"/>
            <x v="8"/>
            <x v="9"/>
            <x v="11"/>
            <x v="12"/>
          </reference>
        </references>
      </pivotArea>
    </format>
    <format dxfId="74">
      <pivotArea field="12" type="button" dataOnly="0" labelOnly="1" outline="0" axis="axisRow" fieldPosition="3"/>
    </format>
    <format dxfId="73">
      <pivotArea field="0" type="button" dataOnly="0" labelOnly="1" outline="0" axis="axisRow" fieldPosition="1"/>
    </format>
    <format dxfId="72">
      <pivotArea dataOnly="0" labelOnly="1" outline="0" fieldPosition="0">
        <references count="1">
          <reference field="0" count="0"/>
        </references>
      </pivotArea>
    </format>
    <format dxfId="71">
      <pivotArea dataOnly="0" labelOnly="1" grandRow="1" outline="0" fieldPosition="0"/>
    </format>
    <format dxfId="70">
      <pivotArea field="4" type="button" dataOnly="0" labelOnly="1" outline="0" axis="axisRow" fieldPosition="2"/>
    </format>
    <format dxfId="69">
      <pivotArea outline="0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6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67">
      <pivotArea dataOnly="0" labelOnly="1" outline="0" fieldPosition="0">
        <references count="1">
          <reference field="4294967294" count="2">
            <x v="6"/>
            <x v="7"/>
          </reference>
        </references>
      </pivotArea>
    </format>
    <format dxfId="66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65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6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3">
      <pivotArea dataOnly="0" labelOnly="1" outline="0" fieldPosition="0">
        <references count="1">
          <reference field="4294967294" count="3">
            <x v="3"/>
            <x v="4"/>
            <x v="5"/>
          </reference>
        </references>
      </pivotArea>
    </format>
    <format dxfId="62">
      <pivotArea field="0" grandRow="1" outline="0" axis="axisRow" fieldPosition="1">
        <references count="1">
          <reference field="4294967294" count="1" selected="0">
            <x v="4"/>
          </reference>
        </references>
      </pivotArea>
    </format>
    <format dxfId="61">
      <pivotArea field="0" grandRow="1" outline="0" axis="axisRow" fieldPosition="1">
        <references count="1">
          <reference field="4294967294" count="1" selected="0">
            <x v="3"/>
          </reference>
        </references>
      </pivotArea>
    </format>
    <format dxfId="60">
      <pivotArea field="0" grandRow="1" outline="0" axis="axisRow" fieldPosition="1">
        <references count="1">
          <reference field="4294967294" count="1" selected="0">
            <x v="0"/>
          </reference>
        </references>
      </pivotArea>
    </format>
    <format dxfId="59">
      <pivotArea field="0" grandRow="1" outline="0" axis="axisRow" fieldPosition="1">
        <references count="1">
          <reference field="4294967294" count="1" selected="0">
            <x v="1"/>
          </reference>
        </references>
      </pivotArea>
    </format>
    <format dxfId="58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57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56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55">
      <pivotArea outline="0" fieldPosition="0">
        <references count="1">
          <reference field="4294967294" count="1" selected="0">
            <x v="10"/>
          </reference>
        </references>
      </pivotArea>
    </format>
    <format dxfId="54">
      <pivotArea dataOnly="0" labelOnly="1" outline="0" fieldPosition="0">
        <references count="1">
          <reference field="4294967294" count="1">
            <x v="10"/>
          </reference>
        </references>
      </pivotArea>
    </format>
    <format dxfId="53">
      <pivotArea outline="0" fieldPosition="0">
        <references count="1">
          <reference field="4294967294" count="1">
            <x v="10"/>
          </reference>
        </references>
      </pivotArea>
    </format>
    <format dxfId="52">
      <pivotArea outline="0" fieldPosition="0">
        <references count="1">
          <reference field="4294967294" count="1" selected="0">
            <x v="10"/>
          </reference>
        </references>
      </pivotArea>
    </format>
    <format dxfId="51">
      <pivotArea dataOnly="0" labelOnly="1" outline="0" fieldPosition="0">
        <references count="1">
          <reference field="4294967294" count="1">
            <x v="10"/>
          </reference>
        </references>
      </pivotArea>
    </format>
  </formats>
  <pivotTableStyleInfo name="PivotStyleLight16" showRowHeaders="0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C05E4732-9716-4CE6-BFCC-A569A831803B}" sourceName="Semaine">
  <pivotTables>
    <pivotTable tabId="3" name="Tableau croisé dynamique1"/>
  </pivotTables>
  <data>
    <tabular pivotCacheId="446334453">
      <items count="15">
        <i x="6" s="1"/>
        <i x="7" s="1"/>
        <i x="8" s="1"/>
        <i x="9" s="1"/>
        <i x="10" s="1"/>
        <i x="0" s="1"/>
        <i x="1" s="1"/>
        <i x="2" s="1"/>
        <i x="3" s="1"/>
        <i x="4" s="1"/>
        <i x="5" s="1"/>
        <i x="11" s="1" nd="1"/>
        <i x="12" s="1" nd="1"/>
        <i x="13" s="1" nd="1"/>
        <i x="1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" xr10:uid="{693916FC-D50E-471E-8640-F49C5CA6BBC5}" sourceName="Nom-Prénom">
  <pivotTables>
    <pivotTable tabId="3" name="Tableau croisé dynamique1"/>
  </pivotTables>
  <data>
    <tabular pivotCacheId="446334453">
      <items count="18">
        <i x="1" s="1"/>
        <i x="5" s="1"/>
        <i x="6" s="1"/>
        <i x="4" s="1"/>
        <i x="2" s="1"/>
        <i x="3" s="1"/>
        <i x="7" s="1"/>
        <i x="0" s="1"/>
        <i x="12" s="1" nd="1"/>
        <i x="14" s="1" nd="1"/>
        <i x="17" s="1" nd="1"/>
        <i x="10" s="1" nd="1"/>
        <i x="15" s="1" nd="1"/>
        <i x="8" s="1" nd="1"/>
        <i x="11" s="1" nd="1"/>
        <i x="16" s="1" nd="1"/>
        <i x="9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5662FF-D1E0-4931-B50A-9BED24AFAC75}" sourceName="Mois">
  <pivotTables>
    <pivotTable tabId="3" name="Tableau croisé dynamique1"/>
  </pivotTables>
  <data>
    <tabular pivotCacheId="446334453">
      <items count="5">
        <i x="1" s="1"/>
        <i x="2" s="1"/>
        <i x="0" s="1"/>
        <i x="3" s="1" nd="1"/>
        <i x="4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7F4C90DD-0B6A-4D36-B7A1-4D0F89555CA8}" sourceName="Année">
  <pivotTables>
    <pivotTable tabId="3" name="Tableau croisé dynamique1"/>
  </pivotTables>
  <data>
    <tabular pivotCacheId="446334453">
      <items count="9">
        <i x="0" s="1"/>
        <i x="1" s="1"/>
        <i x="2" s="1" nd="1"/>
        <i x="3" s="1" nd="1"/>
        <i x="4" s="1" nd="1"/>
        <i x="5" s="1" nd="1"/>
        <i x="6" s="1" nd="1"/>
        <i x="7" s="1" nd="1"/>
        <i x="8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331AF796-F4A5-4B81-92F0-ACE1053B8836}" sourceName="Mois">
  <pivotTables>
    <pivotTable tabId="4" name="Tableau croisé dynamique1"/>
  </pivotTables>
  <data>
    <tabular pivotCacheId="446334453">
      <items count="5">
        <i x="1" s="1"/>
        <i x="2" s="1"/>
        <i x="0" s="1"/>
        <i x="3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925BAA0B-0ABE-4220-88B0-2D6A9EDE5C42}" sourceName="Année">
  <pivotTables>
    <pivotTable tabId="4" name="Tableau croisé dynamique1"/>
  </pivotTables>
  <data>
    <tabular pivotCacheId="446334453">
      <items count="9">
        <i x="0" s="1"/>
        <i x="1" s="1"/>
        <i x="2" s="1" nd="1"/>
        <i x="3" s="1" nd="1"/>
        <i x="4" s="1" nd="1"/>
        <i x="5" s="1" nd="1"/>
        <i x="6" s="1" nd="1"/>
        <i x="7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1" xr10:uid="{34A07563-564A-4E66-9D6F-0C8293E2B657}" sourceName="Nom-Prénom">
  <pivotTables>
    <pivotTable tabId="4" name="Tableau croisé dynamique1"/>
  </pivotTables>
  <data>
    <tabular pivotCacheId="446334453">
      <items count="18">
        <i x="1" s="1"/>
        <i x="5" s="1"/>
        <i x="6" s="1"/>
        <i x="4" s="1"/>
        <i x="2" s="1"/>
        <i x="3" s="1"/>
        <i x="7" s="1"/>
        <i x="0" s="1"/>
        <i x="12" s="1" nd="1"/>
        <i x="14" s="1" nd="1"/>
        <i x="17" s="1" nd="1"/>
        <i x="10" s="1" nd="1"/>
        <i x="15" s="1" nd="1"/>
        <i x="8" s="1" nd="1"/>
        <i x="11" s="1" nd="1"/>
        <i x="16" s="1" nd="1"/>
        <i x="9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1" xr10:uid="{C755F840-CD22-4967-B7E1-1FB7DFF28A80}" cache="Segment_Mois1" caption="Mois" columnCount="6" rowHeight="209550"/>
  <slicer name="Année 1" xr10:uid="{78D4E15E-5EEC-4784-BDD8-357C65483032}" cache="Segment_Année1" caption="Année" columnCount="3" rowHeight="209550"/>
  <slicer name="Nom-Prénom 1" xr10:uid="{99B47FFD-1331-4AEE-91D1-366A222836E0}" cache="Segment_Nom_Prénom1" caption="Nom-Prénom" startItem="4" rowHeight="2095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9414FC58-96BE-47FE-9EB1-000B6C12B611}" cache="Segment_Semaine" caption="Semaine" columnCount="5" rowHeight="209550"/>
  <slicer name="Nom-Prénom" xr10:uid="{1540FD74-DEDE-41C5-A7CE-907E7EB3CB5A}" cache="Segment_Nom_Prénom" caption="Nom-Prénom" startItem="1" rowHeight="209550"/>
  <slicer name="Mois" xr10:uid="{075CC161-B20E-4240-AB7F-B2B6A6623CDC}" cache="Segment_Mois" caption="Mois" columnCount="2" rowHeight="209550"/>
  <slicer name="Année" xr10:uid="{610EFB94-9AB3-4250-BE99-0475B30B7176}" cache="Segment_Année" caption="Année" rowHeight="2095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4AED8F-8EB0-4CB9-BECB-66D6743B4A0F}" name="Tb_Nom" displayName="Tb_Nom" ref="B1:B11" totalsRowShown="0" headerRowDxfId="134">
  <autoFilter ref="B1:B11" xr:uid="{EB942D82-106A-47E0-A212-A1770297B548}">
    <filterColumn colId="0" hiddenButton="1"/>
  </autoFilter>
  <sortState ref="B2:B11">
    <sortCondition ref="B2:B11"/>
  </sortState>
  <tableColumns count="1">
    <tableColumn id="1" xr3:uid="{2D12E345-BB7C-4BC9-8144-EA69C2272FE2}" name="Nom - 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55E6A-45AB-4154-94DC-7301565842E0}" name="Tb_Absence" displayName="Tb_Absence" ref="D1:E11" totalsRowShown="0">
  <autoFilter ref="D1:E11" xr:uid="{3B9961EF-2E21-4BCA-B425-8A6347AB8C7F}">
    <filterColumn colId="0" hiddenButton="1"/>
    <filterColumn colId="1" hiddenButton="1"/>
  </autoFilter>
  <sortState ref="D2:E10">
    <sortCondition ref="D2"/>
  </sortState>
  <tableColumns count="2">
    <tableColumn id="1" xr3:uid="{4C6B8770-2E5D-4BED-ADC7-7A2BB792C987}" name="Absence"/>
    <tableColumn id="2" xr3:uid="{D70156C2-E554-4C9D-98B4-DCFC977B2F96}" name="Descriptif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92A4639-82EB-4586-BCCE-49AC78EA7159}" name="Tb_Base" displayName="Tb_Base" ref="A1:V513" totalsRowShown="0" headerRowDxfId="125" dataDxfId="124">
  <tableColumns count="22">
    <tableColumn id="1" xr3:uid="{EC41C4E5-EEDD-4C5B-88D9-A1F6672EA713}" name="Date" dataDxfId="123"/>
    <tableColumn id="2" xr3:uid="{E5CE4659-32E6-425D-A151-988F19066E4B}" name="Semaine" dataDxfId="122">
      <calculatedColumnFormula>WEEKNUM(A2)</calculatedColumnFormula>
    </tableColumn>
    <tableColumn id="12" xr3:uid="{2305B1D1-3D09-49DE-B130-943EEFEAB16F}" name="Mois" dataDxfId="121">
      <calculatedColumnFormula>TEXT(Tb_Base[[#This Row],[Date]],"mmmm")</calculatedColumnFormula>
    </tableColumn>
    <tableColumn id="11" xr3:uid="{97DECEA8-FAC2-471E-A467-740C8D91D464}" name="Année" dataDxfId="120">
      <calculatedColumnFormula>TEXT(Tb_Base[[#This Row],[Date]],"aaaa")</calculatedColumnFormula>
    </tableColumn>
    <tableColumn id="3" xr3:uid="{7C7D29E0-043F-48AF-9DCE-484A54265B69}" name="Nom-Prénom" dataDxfId="119"/>
    <tableColumn id="4" xr3:uid="{A6890164-A748-4DAA-9475-61665EE5AA9E}" name="Hr déb prévi" dataDxfId="118"/>
    <tableColumn id="5" xr3:uid="{F9265C64-22BA-4FE3-8943-2623CE762177}" name="Hr fin prévi" dataDxfId="117"/>
    <tableColumn id="6" xr3:uid="{9CE65492-D72D-4277-A168-FBD5AC0904C5}" name="Hr prévi" dataDxfId="116">
      <calculatedColumnFormula>IF(Tb_Base[[#This Row],[Hr fin prévi]]="","",Tb_Base[Hr fin prévi]-Tb_Base[Hr déb prévi])</calculatedColumnFormula>
    </tableColumn>
    <tableColumn id="7" xr3:uid="{69B5FBC5-8A9F-40D5-B962-B3ED40F258D3}" name="Présence" dataDxfId="115">
      <calculatedColumnFormula>IF(Tb_Base[[#This Row],[AT]]&lt;&gt;"","AT",IF(Tb_Base[[#This Row],[Hr fin eff]]&lt;&gt;"","Trv",""))</calculatedColumnFormula>
    </tableColumn>
    <tableColumn id="8" xr3:uid="{7045A02A-CCCA-425F-872A-647412009B34}" name="Hr déb eff" dataDxfId="114"/>
    <tableColumn id="9" xr3:uid="{992BB233-C76E-4927-B74E-89E9607BAC32}" name="Hr fin eff" dataDxfId="113"/>
    <tableColumn id="10" xr3:uid="{1FAA7EEF-D3ED-4E40-8A0A-6D7429843E7A}" name="Hr eff" dataDxfId="112">
      <calculatedColumnFormula>IF(Tb_Base[[#This Row],[Hr fin eff]]="","",Tb_Base[Hr fin eff]-Tb_Base[Hr déb eff])</calculatedColumnFormula>
    </tableColumn>
    <tableColumn id="13" xr3:uid="{1AE076A4-5B06-4375-A0D8-6F16AC001A01}" name="Repos" dataDxfId="111">
      <calculatedColumnFormula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calculatedColumnFormula>
    </tableColumn>
    <tableColumn id="14" xr3:uid="{08655168-A636-404D-8236-FBBB5F2A0B15}" name="Retard" dataDxfId="110"/>
    <tableColumn id="20" xr3:uid="{3DC5FC73-1D7D-40D6-B572-7053C2BB99A8}" name="Hr Retard" dataDxfId="109">
      <calculatedColumnFormula>IF(Tb_Base[[#This Row],[Retard]]&lt;&gt;"",Tb_Base[[#This Row],[Hr déb eff]]-Tb_Base[[#This Row],[Hr déb prévi]],"")</calculatedColumnFormula>
    </tableColumn>
    <tableColumn id="15" xr3:uid="{18DBDE97-F157-47FD-84FC-EA3C2944FAF4}" name="CP" dataDxfId="108"/>
    <tableColumn id="21" xr3:uid="{D4379526-562A-43B9-95C4-8E45B316CF95}" name="Hr CP" dataDxfId="107">
      <calculatedColumnFormula>IF(Tb_Base[[#This Row],[CP]]="CP",Param!$H$2,"")</calculatedColumnFormula>
    </tableColumn>
    <tableColumn id="16" xr3:uid="{0B7DA46B-1E77-4DDE-AF9A-3646255094FF}" name="CA" dataDxfId="106"/>
    <tableColumn id="22" xr3:uid="{127D9896-F085-4196-866C-4587D9BFE1D0}" name="Hr CA" dataDxfId="105">
      <calculatedColumnFormula>IF(Tb_Base[[#This Row],[CA]]="CA",Param!$H$2,"")</calculatedColumnFormula>
    </tableColumn>
    <tableColumn id="17" xr3:uid="{DE6B4566-965C-4F4D-B712-06422B1EA188}" name="AT" dataDxfId="104"/>
    <tableColumn id="18" xr3:uid="{5BA24EC8-4F91-4A4B-AF9D-D91CFA80CDDB}" name="Permut" dataDxfId="103"/>
    <tableColumn id="19" xr3:uid="{8DB85545-0EC5-4FF0-B237-5514963B90DA}" name="Remonté" dataDxfId="10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CA469-0A61-4189-80E8-9CDF7E86ADFD}">
  <sheetPr codeName="Feuil1"/>
  <dimension ref="B1:L27"/>
  <sheetViews>
    <sheetView workbookViewId="0"/>
  </sheetViews>
  <sheetFormatPr baseColWidth="10" defaultRowHeight="12.75" x14ac:dyDescent="0.2"/>
  <cols>
    <col min="2" max="2" width="26" bestFit="1" customWidth="1"/>
    <col min="4" max="4" width="11.33203125" customWidth="1"/>
    <col min="5" max="5" width="20.5" bestFit="1" customWidth="1"/>
  </cols>
  <sheetData>
    <row r="1" spans="2:12" x14ac:dyDescent="0.2">
      <c r="B1" s="1" t="s">
        <v>10</v>
      </c>
      <c r="D1" s="1" t="s">
        <v>6</v>
      </c>
      <c r="E1" t="s">
        <v>23</v>
      </c>
      <c r="G1" t="s">
        <v>16</v>
      </c>
      <c r="H1" t="s">
        <v>49</v>
      </c>
    </row>
    <row r="2" spans="2:12" x14ac:dyDescent="0.2">
      <c r="B2" t="s">
        <v>53</v>
      </c>
      <c r="D2" t="s">
        <v>15</v>
      </c>
      <c r="E2" t="s">
        <v>20</v>
      </c>
      <c r="G2" s="2" t="s">
        <v>50</v>
      </c>
      <c r="H2" s="3">
        <v>0.24305555555555555</v>
      </c>
      <c r="J2" t="s">
        <v>68</v>
      </c>
      <c r="K2" s="41" t="s">
        <v>68</v>
      </c>
      <c r="L2" s="41" t="s">
        <v>92</v>
      </c>
    </row>
    <row r="3" spans="2:12" x14ac:dyDescent="0.2">
      <c r="B3" t="s">
        <v>57</v>
      </c>
      <c r="D3" t="s">
        <v>12</v>
      </c>
      <c r="E3" t="s">
        <v>17</v>
      </c>
      <c r="J3" t="s">
        <v>69</v>
      </c>
      <c r="K3" s="41" t="s">
        <v>69</v>
      </c>
      <c r="L3" s="41" t="s">
        <v>93</v>
      </c>
    </row>
    <row r="4" spans="2:12" x14ac:dyDescent="0.2">
      <c r="B4" t="s">
        <v>58</v>
      </c>
      <c r="D4" t="s">
        <v>14</v>
      </c>
      <c r="E4" t="s">
        <v>19</v>
      </c>
      <c r="J4" t="s">
        <v>70</v>
      </c>
      <c r="K4" s="41" t="s">
        <v>70</v>
      </c>
      <c r="L4" s="41" t="s">
        <v>94</v>
      </c>
    </row>
    <row r="5" spans="2:12" x14ac:dyDescent="0.2">
      <c r="B5" t="s">
        <v>56</v>
      </c>
      <c r="D5" t="s">
        <v>13</v>
      </c>
      <c r="E5" t="s">
        <v>18</v>
      </c>
      <c r="J5" t="s">
        <v>71</v>
      </c>
      <c r="K5" s="41" t="s">
        <v>71</v>
      </c>
      <c r="L5" s="41" t="s">
        <v>95</v>
      </c>
    </row>
    <row r="6" spans="2:12" x14ac:dyDescent="0.2">
      <c r="B6" t="s">
        <v>54</v>
      </c>
      <c r="D6" t="s">
        <v>22</v>
      </c>
      <c r="E6" t="s">
        <v>21</v>
      </c>
      <c r="J6" t="s">
        <v>72</v>
      </c>
      <c r="K6" s="41" t="s">
        <v>72</v>
      </c>
      <c r="L6" s="41" t="s">
        <v>96</v>
      </c>
    </row>
    <row r="7" spans="2:12" x14ac:dyDescent="0.2">
      <c r="B7" t="s">
        <v>55</v>
      </c>
      <c r="D7" t="s">
        <v>11</v>
      </c>
      <c r="E7" t="s">
        <v>16</v>
      </c>
      <c r="J7" t="s">
        <v>73</v>
      </c>
      <c r="K7" s="41" t="s">
        <v>73</v>
      </c>
      <c r="L7" s="41" t="s">
        <v>97</v>
      </c>
    </row>
    <row r="8" spans="2:12" x14ac:dyDescent="0.2">
      <c r="B8" t="s">
        <v>59</v>
      </c>
      <c r="D8" t="s">
        <v>24</v>
      </c>
      <c r="E8" t="s">
        <v>25</v>
      </c>
      <c r="J8" t="s">
        <v>74</v>
      </c>
      <c r="K8" s="41" t="s">
        <v>74</v>
      </c>
      <c r="L8" s="41" t="s">
        <v>98</v>
      </c>
    </row>
    <row r="9" spans="2:12" x14ac:dyDescent="0.2">
      <c r="B9" t="s">
        <v>52</v>
      </c>
      <c r="D9" t="s">
        <v>26</v>
      </c>
      <c r="E9" t="s">
        <v>27</v>
      </c>
      <c r="J9" t="s">
        <v>75</v>
      </c>
      <c r="K9" s="41" t="s">
        <v>75</v>
      </c>
      <c r="L9" s="41" t="s">
        <v>99</v>
      </c>
    </row>
    <row r="10" spans="2:12" x14ac:dyDescent="0.2">
      <c r="D10" t="s">
        <v>34</v>
      </c>
      <c r="E10" t="s">
        <v>35</v>
      </c>
      <c r="J10" t="s">
        <v>76</v>
      </c>
      <c r="K10" s="41" t="s">
        <v>76</v>
      </c>
      <c r="L10" s="41" t="s">
        <v>100</v>
      </c>
    </row>
    <row r="11" spans="2:12" x14ac:dyDescent="0.2">
      <c r="D11" t="s">
        <v>42</v>
      </c>
      <c r="E11" t="s">
        <v>43</v>
      </c>
      <c r="J11" t="s">
        <v>77</v>
      </c>
      <c r="K11" s="41" t="s">
        <v>77</v>
      </c>
      <c r="L11" s="41" t="s">
        <v>101</v>
      </c>
    </row>
    <row r="12" spans="2:12" x14ac:dyDescent="0.2">
      <c r="J12" t="s">
        <v>78</v>
      </c>
      <c r="K12" s="41" t="s">
        <v>78</v>
      </c>
      <c r="L12" s="41" t="s">
        <v>102</v>
      </c>
    </row>
    <row r="13" spans="2:12" x14ac:dyDescent="0.2">
      <c r="J13" t="s">
        <v>79</v>
      </c>
      <c r="K13" s="41" t="s">
        <v>79</v>
      </c>
      <c r="L13" s="41" t="s">
        <v>103</v>
      </c>
    </row>
    <row r="14" spans="2:12" x14ac:dyDescent="0.2">
      <c r="J14" t="s">
        <v>80</v>
      </c>
      <c r="K14" s="41" t="s">
        <v>80</v>
      </c>
      <c r="L14" s="41" t="s">
        <v>104</v>
      </c>
    </row>
    <row r="15" spans="2:12" x14ac:dyDescent="0.2">
      <c r="J15" t="s">
        <v>81</v>
      </c>
      <c r="K15" s="41" t="s">
        <v>81</v>
      </c>
      <c r="L15" s="41" t="s">
        <v>105</v>
      </c>
    </row>
    <row r="16" spans="2:12" x14ac:dyDescent="0.2">
      <c r="J16" t="s">
        <v>82</v>
      </c>
      <c r="K16" s="41" t="s">
        <v>82</v>
      </c>
      <c r="L16" s="41" t="s">
        <v>106</v>
      </c>
    </row>
    <row r="17" spans="10:12" x14ac:dyDescent="0.2">
      <c r="J17" t="s">
        <v>83</v>
      </c>
      <c r="K17" s="41" t="s">
        <v>83</v>
      </c>
      <c r="L17" s="41" t="s">
        <v>107</v>
      </c>
    </row>
    <row r="18" spans="10:12" x14ac:dyDescent="0.2">
      <c r="J18" t="s">
        <v>84</v>
      </c>
      <c r="K18" s="41" t="s">
        <v>84</v>
      </c>
      <c r="L18" s="41" t="s">
        <v>108</v>
      </c>
    </row>
    <row r="19" spans="10:12" x14ac:dyDescent="0.2">
      <c r="J19" t="s">
        <v>45</v>
      </c>
      <c r="K19" s="41" t="s">
        <v>45</v>
      </c>
      <c r="L19" s="41" t="s">
        <v>109</v>
      </c>
    </row>
    <row r="20" spans="10:12" x14ac:dyDescent="0.2">
      <c r="J20" t="s">
        <v>85</v>
      </c>
      <c r="K20" s="41" t="s">
        <v>85</v>
      </c>
      <c r="L20" s="41" t="s">
        <v>110</v>
      </c>
    </row>
    <row r="21" spans="10:12" x14ac:dyDescent="0.2">
      <c r="J21" t="s">
        <v>86</v>
      </c>
      <c r="K21" s="41" t="s">
        <v>86</v>
      </c>
      <c r="L21" s="41" t="s">
        <v>111</v>
      </c>
    </row>
    <row r="22" spans="10:12" x14ac:dyDescent="0.2">
      <c r="J22" t="s">
        <v>87</v>
      </c>
      <c r="K22" s="41" t="s">
        <v>87</v>
      </c>
      <c r="L22" s="41" t="s">
        <v>112</v>
      </c>
    </row>
    <row r="23" spans="10:12" x14ac:dyDescent="0.2">
      <c r="J23" t="s">
        <v>88</v>
      </c>
      <c r="K23" s="41" t="s">
        <v>88</v>
      </c>
      <c r="L23" s="41" t="s">
        <v>113</v>
      </c>
    </row>
    <row r="24" spans="10:12" x14ac:dyDescent="0.2">
      <c r="J24" t="s">
        <v>89</v>
      </c>
      <c r="K24" s="41" t="s">
        <v>89</v>
      </c>
      <c r="L24" s="41" t="s">
        <v>114</v>
      </c>
    </row>
    <row r="25" spans="10:12" x14ac:dyDescent="0.2">
      <c r="J25" t="s">
        <v>46</v>
      </c>
      <c r="K25" s="41" t="s">
        <v>46</v>
      </c>
      <c r="L25" s="41" t="s">
        <v>51</v>
      </c>
    </row>
    <row r="26" spans="10:12" x14ac:dyDescent="0.2">
      <c r="J26" t="s">
        <v>90</v>
      </c>
      <c r="K26" s="41" t="s">
        <v>90</v>
      </c>
      <c r="L26" s="41" t="s">
        <v>115</v>
      </c>
    </row>
    <row r="27" spans="10:12" x14ac:dyDescent="0.2">
      <c r="J27" t="s">
        <v>91</v>
      </c>
      <c r="K27" s="41" t="s">
        <v>91</v>
      </c>
      <c r="L27" s="41" t="s">
        <v>116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B8310-AAD7-4F41-B98E-58DFC108BE3A}">
  <sheetPr codeName="Feuil4"/>
  <dimension ref="B1:BV69"/>
  <sheetViews>
    <sheetView showGridLines="0" tabSelected="1" workbookViewId="0">
      <selection activeCell="AO1" sqref="AO1"/>
    </sheetView>
  </sheetViews>
  <sheetFormatPr baseColWidth="10" defaultRowHeight="12" x14ac:dyDescent="0.2"/>
  <cols>
    <col min="1" max="1" width="2.83203125" style="68" customWidth="1"/>
    <col min="2" max="2" width="8.83203125" style="64" customWidth="1"/>
    <col min="3" max="3" width="3.83203125" style="65" customWidth="1"/>
    <col min="4" max="5" width="3.83203125" style="66" customWidth="1"/>
    <col min="6" max="6" width="3.83203125" style="65" customWidth="1"/>
    <col min="7" max="8" width="5.83203125" style="66" customWidth="1"/>
    <col min="9" max="9" width="6.83203125" style="65" customWidth="1"/>
    <col min="10" max="11" width="3.83203125" style="64" customWidth="1"/>
    <col min="12" max="12" width="3.83203125" style="67" customWidth="1"/>
    <col min="13" max="13" width="3.83203125" style="64" customWidth="1"/>
    <col min="14" max="14" width="5.83203125" style="64" customWidth="1"/>
    <col min="15" max="15" width="5.83203125" style="67" customWidth="1"/>
    <col min="16" max="16" width="6.83203125" style="64" customWidth="1"/>
    <col min="17" max="17" width="3.83203125" style="64" customWidth="1"/>
    <col min="18" max="18" width="3.83203125" style="67" customWidth="1"/>
    <col min="19" max="20" width="3.83203125" style="64" customWidth="1"/>
    <col min="21" max="21" width="5.83203125" style="67" customWidth="1"/>
    <col min="22" max="22" width="5.83203125" style="64" customWidth="1"/>
    <col min="23" max="23" width="6.83203125" style="64" customWidth="1"/>
    <col min="24" max="24" width="3.83203125" style="67" customWidth="1"/>
    <col min="25" max="26" width="3.83203125" style="64" customWidth="1"/>
    <col min="27" max="27" width="3.83203125" style="67" customWidth="1"/>
    <col min="28" max="29" width="5.83203125" style="64" customWidth="1"/>
    <col min="30" max="30" width="6.83203125" style="68" customWidth="1"/>
    <col min="31" max="34" width="3.83203125" style="68" customWidth="1"/>
    <col min="35" max="36" width="5.83203125" style="68" customWidth="1"/>
    <col min="37" max="37" width="6.83203125" style="68" customWidth="1"/>
    <col min="38" max="41" width="3.83203125" style="68" customWidth="1"/>
    <col min="42" max="43" width="5.83203125" style="68" customWidth="1"/>
    <col min="44" max="44" width="6.83203125" style="68" customWidth="1"/>
    <col min="45" max="48" width="3.83203125" style="68" customWidth="1"/>
    <col min="49" max="50" width="5.83203125" style="68" customWidth="1"/>
    <col min="51" max="51" width="6.83203125" style="68" customWidth="1"/>
    <col min="52" max="55" width="3.83203125" style="68" customWidth="1"/>
    <col min="56" max="57" width="5.83203125" style="68" customWidth="1"/>
    <col min="58" max="58" width="6.83203125" style="68" customWidth="1"/>
    <col min="59" max="62" width="3.83203125" style="68" customWidth="1"/>
    <col min="63" max="65" width="5.83203125" style="68" customWidth="1"/>
    <col min="66" max="16384" width="12" style="68"/>
  </cols>
  <sheetData>
    <row r="1" spans="2:74" ht="62.25" customHeight="1" x14ac:dyDescent="0.2"/>
    <row r="3" spans="2:74" s="83" customFormat="1" ht="12.75" x14ac:dyDescent="0.2">
      <c r="B3" s="84"/>
      <c r="C3" s="84" t="s">
        <v>53</v>
      </c>
      <c r="D3" s="85"/>
      <c r="E3" s="85"/>
      <c r="F3" s="85"/>
      <c r="G3" s="85"/>
      <c r="H3" s="85"/>
      <c r="I3" s="85"/>
      <c r="J3" s="84" t="s">
        <v>57</v>
      </c>
      <c r="K3" s="85"/>
      <c r="L3" s="85"/>
      <c r="M3" s="85"/>
      <c r="N3" s="85"/>
      <c r="O3" s="85"/>
      <c r="P3" s="85"/>
      <c r="Q3" s="84" t="s">
        <v>58</v>
      </c>
      <c r="R3" s="85"/>
      <c r="S3" s="85"/>
      <c r="T3" s="85"/>
      <c r="U3" s="85"/>
      <c r="V3" s="85"/>
      <c r="W3" s="85"/>
      <c r="X3" s="84" t="s">
        <v>56</v>
      </c>
      <c r="Y3" s="85"/>
      <c r="Z3" s="85"/>
      <c r="AA3" s="85"/>
      <c r="AB3" s="85"/>
      <c r="AC3" s="85"/>
      <c r="AD3" s="85"/>
      <c r="AE3" s="84" t="s">
        <v>54</v>
      </c>
      <c r="AF3" s="85"/>
      <c r="AG3" s="85"/>
      <c r="AH3" s="85"/>
      <c r="AI3" s="85"/>
      <c r="AJ3" s="85"/>
      <c r="AK3" s="85"/>
      <c r="AL3" s="84" t="s">
        <v>55</v>
      </c>
      <c r="AM3" s="85"/>
      <c r="AN3" s="85"/>
      <c r="AO3" s="85"/>
      <c r="AP3" s="85"/>
      <c r="AQ3" s="85"/>
      <c r="AR3" s="85"/>
      <c r="AS3" s="84" t="s">
        <v>59</v>
      </c>
      <c r="AT3" s="85"/>
      <c r="AU3" s="85"/>
      <c r="AV3" s="85"/>
      <c r="AW3" s="85"/>
      <c r="AX3" s="85"/>
      <c r="AY3" s="85"/>
      <c r="AZ3" s="84" t="s">
        <v>52</v>
      </c>
      <c r="BA3" s="85"/>
      <c r="BB3" s="85"/>
      <c r="BC3" s="85"/>
      <c r="BD3" s="85"/>
      <c r="BE3" s="85"/>
      <c r="BF3" s="86"/>
      <c r="BG3" s="81"/>
      <c r="BH3" s="81"/>
      <c r="BI3" s="81"/>
      <c r="BJ3" s="81"/>
      <c r="BK3" s="81"/>
      <c r="BL3" s="81"/>
      <c r="BM3" s="81"/>
      <c r="BN3" s="82"/>
      <c r="BO3" s="82"/>
      <c r="BP3" s="82"/>
      <c r="BQ3" s="82"/>
      <c r="BR3" s="82"/>
      <c r="BS3" s="82"/>
      <c r="BT3" s="82"/>
      <c r="BU3" s="82"/>
      <c r="BV3" s="82"/>
    </row>
    <row r="4" spans="2:74" s="80" customFormat="1" ht="12.75" x14ac:dyDescent="0.2">
      <c r="B4" s="84"/>
      <c r="C4" s="84" t="s">
        <v>60</v>
      </c>
      <c r="D4" s="87" t="s">
        <v>61</v>
      </c>
      <c r="E4" s="87" t="s">
        <v>127</v>
      </c>
      <c r="F4" s="87" t="s">
        <v>62</v>
      </c>
      <c r="G4" s="87" t="s">
        <v>124</v>
      </c>
      <c r="H4" s="87" t="s">
        <v>125</v>
      </c>
      <c r="I4" s="87" t="s">
        <v>126</v>
      </c>
      <c r="J4" s="84" t="s">
        <v>60</v>
      </c>
      <c r="K4" s="87" t="s">
        <v>61</v>
      </c>
      <c r="L4" s="87" t="s">
        <v>127</v>
      </c>
      <c r="M4" s="87" t="s">
        <v>62</v>
      </c>
      <c r="N4" s="87" t="s">
        <v>124</v>
      </c>
      <c r="O4" s="87" t="s">
        <v>125</v>
      </c>
      <c r="P4" s="87" t="s">
        <v>126</v>
      </c>
      <c r="Q4" s="84" t="s">
        <v>60</v>
      </c>
      <c r="R4" s="87" t="s">
        <v>61</v>
      </c>
      <c r="S4" s="87" t="s">
        <v>127</v>
      </c>
      <c r="T4" s="87" t="s">
        <v>62</v>
      </c>
      <c r="U4" s="87" t="s">
        <v>124</v>
      </c>
      <c r="V4" s="87" t="s">
        <v>125</v>
      </c>
      <c r="W4" s="87" t="s">
        <v>126</v>
      </c>
      <c r="X4" s="84" t="s">
        <v>60</v>
      </c>
      <c r="Y4" s="87" t="s">
        <v>61</v>
      </c>
      <c r="Z4" s="87" t="s">
        <v>127</v>
      </c>
      <c r="AA4" s="87" t="s">
        <v>62</v>
      </c>
      <c r="AB4" s="87" t="s">
        <v>124</v>
      </c>
      <c r="AC4" s="87" t="s">
        <v>125</v>
      </c>
      <c r="AD4" s="87" t="s">
        <v>126</v>
      </c>
      <c r="AE4" s="84" t="s">
        <v>60</v>
      </c>
      <c r="AF4" s="87" t="s">
        <v>61</v>
      </c>
      <c r="AG4" s="87" t="s">
        <v>127</v>
      </c>
      <c r="AH4" s="87" t="s">
        <v>62</v>
      </c>
      <c r="AI4" s="87" t="s">
        <v>124</v>
      </c>
      <c r="AJ4" s="87" t="s">
        <v>125</v>
      </c>
      <c r="AK4" s="87" t="s">
        <v>126</v>
      </c>
      <c r="AL4" s="84" t="s">
        <v>60</v>
      </c>
      <c r="AM4" s="87" t="s">
        <v>61</v>
      </c>
      <c r="AN4" s="87" t="s">
        <v>127</v>
      </c>
      <c r="AO4" s="87" t="s">
        <v>62</v>
      </c>
      <c r="AP4" s="87" t="s">
        <v>124</v>
      </c>
      <c r="AQ4" s="87" t="s">
        <v>125</v>
      </c>
      <c r="AR4" s="87" t="s">
        <v>126</v>
      </c>
      <c r="AS4" s="84" t="s">
        <v>60</v>
      </c>
      <c r="AT4" s="87" t="s">
        <v>61</v>
      </c>
      <c r="AU4" s="87" t="s">
        <v>127</v>
      </c>
      <c r="AV4" s="87" t="s">
        <v>62</v>
      </c>
      <c r="AW4" s="87" t="s">
        <v>124</v>
      </c>
      <c r="AX4" s="87" t="s">
        <v>125</v>
      </c>
      <c r="AY4" s="87" t="s">
        <v>126</v>
      </c>
      <c r="AZ4" s="84" t="s">
        <v>60</v>
      </c>
      <c r="BA4" s="87" t="s">
        <v>61</v>
      </c>
      <c r="BB4" s="87" t="s">
        <v>127</v>
      </c>
      <c r="BC4" s="87" t="s">
        <v>62</v>
      </c>
      <c r="BD4" s="87" t="s">
        <v>124</v>
      </c>
      <c r="BE4" s="87" t="s">
        <v>125</v>
      </c>
      <c r="BF4" s="88" t="s">
        <v>126</v>
      </c>
    </row>
    <row r="5" spans="2:74" ht="12.75" x14ac:dyDescent="0.2">
      <c r="B5" s="70" t="s">
        <v>128</v>
      </c>
      <c r="C5" s="71"/>
      <c r="D5" s="72"/>
      <c r="E5" s="72"/>
      <c r="F5" s="72"/>
      <c r="G5" s="73">
        <v>0.375</v>
      </c>
      <c r="H5" s="73">
        <v>0.85416666666666663</v>
      </c>
      <c r="I5" s="73">
        <v>0.47916666666666669</v>
      </c>
      <c r="J5" s="71"/>
      <c r="K5" s="72"/>
      <c r="L5" s="72"/>
      <c r="M5" s="72"/>
      <c r="N5" s="73">
        <v>0.375</v>
      </c>
      <c r="O5" s="73">
        <v>0.85416666666666663</v>
      </c>
      <c r="P5" s="73">
        <v>0.47916666666666669</v>
      </c>
      <c r="Q5" s="71"/>
      <c r="R5" s="72"/>
      <c r="S5" s="72"/>
      <c r="T5" s="72"/>
      <c r="U5" s="73"/>
      <c r="V5" s="73"/>
      <c r="W5" s="73">
        <v>0</v>
      </c>
      <c r="X5" s="71"/>
      <c r="Y5" s="72"/>
      <c r="Z5" s="72"/>
      <c r="AA5" s="72"/>
      <c r="AB5" s="73"/>
      <c r="AC5" s="73"/>
      <c r="AD5" s="73">
        <v>0</v>
      </c>
      <c r="AE5" s="71"/>
      <c r="AF5" s="72"/>
      <c r="AG5" s="72"/>
      <c r="AH5" s="72"/>
      <c r="AI5" s="73">
        <v>0.375</v>
      </c>
      <c r="AJ5" s="73">
        <v>0.85416666666666663</v>
      </c>
      <c r="AK5" s="73">
        <v>0.47916666666666669</v>
      </c>
      <c r="AL5" s="71"/>
      <c r="AM5" s="72"/>
      <c r="AN5" s="72"/>
      <c r="AO5" s="72"/>
      <c r="AP5" s="73">
        <v>0.375</v>
      </c>
      <c r="AQ5" s="73">
        <v>0.85416666666666663</v>
      </c>
      <c r="AR5" s="73">
        <v>0.47916666666666669</v>
      </c>
      <c r="AS5" s="71"/>
      <c r="AT5" s="72"/>
      <c r="AU5" s="72"/>
      <c r="AV5" s="72"/>
      <c r="AW5" s="73"/>
      <c r="AX5" s="73"/>
      <c r="AY5" s="73">
        <v>0</v>
      </c>
      <c r="AZ5" s="71"/>
      <c r="BA5" s="72"/>
      <c r="BB5" s="72"/>
      <c r="BC5" s="72"/>
      <c r="BD5" s="73"/>
      <c r="BE5" s="73"/>
      <c r="BF5" s="74">
        <v>0</v>
      </c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</row>
    <row r="6" spans="2:74" ht="12.75" x14ac:dyDescent="0.2">
      <c r="B6" s="75" t="s">
        <v>129</v>
      </c>
      <c r="C6" s="76"/>
      <c r="D6" s="77"/>
      <c r="E6" s="77"/>
      <c r="F6" s="77"/>
      <c r="G6" s="78">
        <v>0.33333333333333331</v>
      </c>
      <c r="H6" s="78">
        <v>0.57638888888888895</v>
      </c>
      <c r="I6" s="78">
        <v>0.24305555555555555</v>
      </c>
      <c r="J6" s="76"/>
      <c r="K6" s="77"/>
      <c r="L6" s="77"/>
      <c r="M6" s="77"/>
      <c r="N6" s="78"/>
      <c r="O6" s="78"/>
      <c r="P6" s="78">
        <v>0</v>
      </c>
      <c r="Q6" s="76"/>
      <c r="R6" s="77"/>
      <c r="S6" s="77"/>
      <c r="T6" s="77"/>
      <c r="U6" s="78">
        <v>0.375</v>
      </c>
      <c r="V6" s="78">
        <v>0.83333333333333337</v>
      </c>
      <c r="W6" s="78">
        <v>0.45833333333333331</v>
      </c>
      <c r="X6" s="76"/>
      <c r="Y6" s="77"/>
      <c r="Z6" s="77"/>
      <c r="AA6" s="77"/>
      <c r="AB6" s="78"/>
      <c r="AC6" s="78"/>
      <c r="AD6" s="78">
        <v>0</v>
      </c>
      <c r="AE6" s="76"/>
      <c r="AF6" s="77"/>
      <c r="AG6" s="77"/>
      <c r="AH6" s="77"/>
      <c r="AI6" s="78"/>
      <c r="AJ6" s="78"/>
      <c r="AK6" s="78">
        <v>0</v>
      </c>
      <c r="AL6" s="76"/>
      <c r="AM6" s="77"/>
      <c r="AN6" s="77"/>
      <c r="AO6" s="77"/>
      <c r="AP6" s="78">
        <v>0.375</v>
      </c>
      <c r="AQ6" s="78">
        <v>0.83333333333333337</v>
      </c>
      <c r="AR6" s="78">
        <v>0.45833333333333331</v>
      </c>
      <c r="AS6" s="76"/>
      <c r="AT6" s="77"/>
      <c r="AU6" s="77"/>
      <c r="AV6" s="77"/>
      <c r="AW6" s="78">
        <v>0.35416666666666669</v>
      </c>
      <c r="AX6" s="78">
        <v>0.71875</v>
      </c>
      <c r="AY6" s="78">
        <v>0.36458333333333331</v>
      </c>
      <c r="AZ6" s="76"/>
      <c r="BA6" s="77"/>
      <c r="BB6" s="77"/>
      <c r="BC6" s="77"/>
      <c r="BD6" s="78">
        <v>0.375</v>
      </c>
      <c r="BE6" s="78">
        <v>0.83333333333333337</v>
      </c>
      <c r="BF6" s="79">
        <v>0.45833333333333331</v>
      </c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</row>
    <row r="7" spans="2:74" ht="12.75" x14ac:dyDescent="0.2">
      <c r="B7" s="75" t="s">
        <v>130</v>
      </c>
      <c r="C7" s="76"/>
      <c r="D7" s="77"/>
      <c r="E7" s="77"/>
      <c r="F7" s="77"/>
      <c r="G7" s="78">
        <v>0.33333333333333331</v>
      </c>
      <c r="H7" s="78">
        <v>0.70833333333333337</v>
      </c>
      <c r="I7" s="78">
        <v>0.375</v>
      </c>
      <c r="J7" s="76"/>
      <c r="K7" s="77"/>
      <c r="L7" s="77"/>
      <c r="M7" s="77"/>
      <c r="N7" s="78">
        <v>0.375</v>
      </c>
      <c r="O7" s="78">
        <v>0.70833333333333337</v>
      </c>
      <c r="P7" s="78">
        <v>0.33333333333333331</v>
      </c>
      <c r="Q7" s="76"/>
      <c r="R7" s="77"/>
      <c r="S7" s="77"/>
      <c r="T7" s="77"/>
      <c r="U7" s="78">
        <v>0.375</v>
      </c>
      <c r="V7" s="78">
        <v>0.70833333333333337</v>
      </c>
      <c r="W7" s="78">
        <v>0.33333333333333331</v>
      </c>
      <c r="X7" s="76"/>
      <c r="Y7" s="77"/>
      <c r="Z7" s="77"/>
      <c r="AA7" s="77"/>
      <c r="AB7" s="78"/>
      <c r="AC7" s="78"/>
      <c r="AD7" s="78">
        <v>0</v>
      </c>
      <c r="AE7" s="76"/>
      <c r="AF7" s="77"/>
      <c r="AG7" s="77"/>
      <c r="AH7" s="77"/>
      <c r="AI7" s="78"/>
      <c r="AJ7" s="78"/>
      <c r="AK7" s="78">
        <v>0</v>
      </c>
      <c r="AL7" s="76"/>
      <c r="AM7" s="77"/>
      <c r="AN7" s="77"/>
      <c r="AO7" s="77"/>
      <c r="AP7" s="78">
        <v>0.375</v>
      </c>
      <c r="AQ7" s="78">
        <v>0.83333333333333337</v>
      </c>
      <c r="AR7" s="78">
        <v>0.45833333333333331</v>
      </c>
      <c r="AS7" s="76"/>
      <c r="AT7" s="77"/>
      <c r="AU7" s="77"/>
      <c r="AV7" s="77"/>
      <c r="AW7" s="78"/>
      <c r="AX7" s="78"/>
      <c r="AY7" s="78">
        <v>0</v>
      </c>
      <c r="AZ7" s="76"/>
      <c r="BA7" s="77"/>
      <c r="BB7" s="77"/>
      <c r="BC7" s="77"/>
      <c r="BD7" s="78"/>
      <c r="BE7" s="78"/>
      <c r="BF7" s="79">
        <v>0</v>
      </c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</row>
    <row r="8" spans="2:74" ht="12.75" x14ac:dyDescent="0.2">
      <c r="B8" s="75" t="s">
        <v>131</v>
      </c>
      <c r="C8" s="76"/>
      <c r="D8" s="77"/>
      <c r="E8" s="77"/>
      <c r="F8" s="77"/>
      <c r="G8" s="78">
        <v>0.33333333333333331</v>
      </c>
      <c r="H8" s="78">
        <v>0.75</v>
      </c>
      <c r="I8" s="78">
        <v>0.41666666666666669</v>
      </c>
      <c r="J8" s="76"/>
      <c r="K8" s="77"/>
      <c r="L8" s="77"/>
      <c r="M8" s="77"/>
      <c r="N8" s="78">
        <v>0.39583333333333331</v>
      </c>
      <c r="O8" s="78">
        <v>0.70833333333333337</v>
      </c>
      <c r="P8" s="78">
        <v>0.3125</v>
      </c>
      <c r="Q8" s="76"/>
      <c r="R8" s="77"/>
      <c r="S8" s="77"/>
      <c r="T8" s="77"/>
      <c r="U8" s="78"/>
      <c r="V8" s="78"/>
      <c r="W8" s="78">
        <v>0</v>
      </c>
      <c r="X8" s="76"/>
      <c r="Y8" s="77"/>
      <c r="Z8" s="77"/>
      <c r="AA8" s="77"/>
      <c r="AB8" s="78">
        <v>0.375</v>
      </c>
      <c r="AC8" s="78">
        <v>0.70833333333333337</v>
      </c>
      <c r="AD8" s="78">
        <v>0.33333333333333331</v>
      </c>
      <c r="AE8" s="76"/>
      <c r="AF8" s="77"/>
      <c r="AG8" s="77"/>
      <c r="AH8" s="77"/>
      <c r="AI8" s="78">
        <v>0.35416666666666669</v>
      </c>
      <c r="AJ8" s="78">
        <v>0.75</v>
      </c>
      <c r="AK8" s="78">
        <v>0.39583333333333331</v>
      </c>
      <c r="AL8" s="76"/>
      <c r="AM8" s="77"/>
      <c r="AN8" s="77"/>
      <c r="AO8" s="77"/>
      <c r="AP8" s="78">
        <v>0.33333333333333331</v>
      </c>
      <c r="AQ8" s="78">
        <v>0.75</v>
      </c>
      <c r="AR8" s="78">
        <v>0.41666666666666669</v>
      </c>
      <c r="AS8" s="76"/>
      <c r="AT8" s="77"/>
      <c r="AU8" s="77"/>
      <c r="AV8" s="77"/>
      <c r="AW8" s="78">
        <v>0.375</v>
      </c>
      <c r="AX8" s="78">
        <v>0.70833333333333337</v>
      </c>
      <c r="AY8" s="78">
        <v>0.33333333333333331</v>
      </c>
      <c r="AZ8" s="76"/>
      <c r="BA8" s="77"/>
      <c r="BB8" s="77"/>
      <c r="BC8" s="77"/>
      <c r="BD8" s="78">
        <v>0.375</v>
      </c>
      <c r="BE8" s="78">
        <v>0.70833333333333337</v>
      </c>
      <c r="BF8" s="79">
        <v>0.33333333333333331</v>
      </c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</row>
    <row r="9" spans="2:74" ht="12.75" x14ac:dyDescent="0.2">
      <c r="B9" s="75" t="s">
        <v>132</v>
      </c>
      <c r="C9" s="76"/>
      <c r="D9" s="77"/>
      <c r="E9" s="77"/>
      <c r="F9" s="77"/>
      <c r="G9" s="78">
        <v>0.375</v>
      </c>
      <c r="H9" s="78">
        <v>0.70833333333333337</v>
      </c>
      <c r="I9" s="78">
        <v>0.33333333333333331</v>
      </c>
      <c r="J9" s="76"/>
      <c r="K9" s="77"/>
      <c r="L9" s="77"/>
      <c r="M9" s="77"/>
      <c r="N9" s="78">
        <v>0.33333333333333331</v>
      </c>
      <c r="O9" s="78">
        <v>0.70833333333333337</v>
      </c>
      <c r="P9" s="78">
        <v>0.375</v>
      </c>
      <c r="Q9" s="76"/>
      <c r="R9" s="77"/>
      <c r="S9" s="77"/>
      <c r="T9" s="77"/>
      <c r="U9" s="78">
        <v>0.33333333333333331</v>
      </c>
      <c r="V9" s="78">
        <v>0.70833333333333337</v>
      </c>
      <c r="W9" s="78">
        <v>0.375</v>
      </c>
      <c r="X9" s="76"/>
      <c r="Y9" s="77"/>
      <c r="Z9" s="77"/>
      <c r="AA9" s="77"/>
      <c r="AB9" s="78">
        <v>0.33333333333333331</v>
      </c>
      <c r="AC9" s="78">
        <v>0.70833333333333337</v>
      </c>
      <c r="AD9" s="78">
        <v>0.375</v>
      </c>
      <c r="AE9" s="76"/>
      <c r="AF9" s="77"/>
      <c r="AG9" s="77"/>
      <c r="AH9" s="77"/>
      <c r="AI9" s="78">
        <v>0.375</v>
      </c>
      <c r="AJ9" s="78">
        <v>0.70833333333333337</v>
      </c>
      <c r="AK9" s="78">
        <v>0.33333333333333331</v>
      </c>
      <c r="AL9" s="76"/>
      <c r="AM9" s="77"/>
      <c r="AN9" s="77"/>
      <c r="AO9" s="77"/>
      <c r="AP9" s="78">
        <v>0.33333333333333331</v>
      </c>
      <c r="AQ9" s="78">
        <v>0.70833333333333337</v>
      </c>
      <c r="AR9" s="78">
        <v>0.375</v>
      </c>
      <c r="AS9" s="76"/>
      <c r="AT9" s="77"/>
      <c r="AU9" s="77"/>
      <c r="AV9" s="77"/>
      <c r="AW9" s="78"/>
      <c r="AX9" s="78"/>
      <c r="AY9" s="78">
        <v>0</v>
      </c>
      <c r="AZ9" s="76"/>
      <c r="BA9" s="77"/>
      <c r="BB9" s="77"/>
      <c r="BC9" s="77"/>
      <c r="BD9" s="78">
        <v>0.375</v>
      </c>
      <c r="BE9" s="78">
        <v>0.70833333333333337</v>
      </c>
      <c r="BF9" s="79">
        <v>0.33333333333333331</v>
      </c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</row>
    <row r="10" spans="2:74" ht="12.75" x14ac:dyDescent="0.2">
      <c r="B10" s="75" t="s">
        <v>133</v>
      </c>
      <c r="C10" s="76"/>
      <c r="D10" s="77"/>
      <c r="E10" s="77"/>
      <c r="F10" s="77"/>
      <c r="G10" s="78">
        <v>0.375</v>
      </c>
      <c r="H10" s="78">
        <v>0.85416666666666663</v>
      </c>
      <c r="I10" s="78">
        <v>0.47916666666666669</v>
      </c>
      <c r="J10" s="76"/>
      <c r="K10" s="77"/>
      <c r="L10" s="77"/>
      <c r="M10" s="77"/>
      <c r="N10" s="78"/>
      <c r="O10" s="78"/>
      <c r="P10" s="78">
        <v>0</v>
      </c>
      <c r="Q10" s="76"/>
      <c r="R10" s="77"/>
      <c r="S10" s="77"/>
      <c r="T10" s="77"/>
      <c r="U10" s="78"/>
      <c r="V10" s="78"/>
      <c r="W10" s="78">
        <v>0</v>
      </c>
      <c r="X10" s="76"/>
      <c r="Y10" s="77"/>
      <c r="Z10" s="77"/>
      <c r="AA10" s="77"/>
      <c r="AB10" s="78">
        <v>0.375</v>
      </c>
      <c r="AC10" s="78">
        <v>0.85416666666666663</v>
      </c>
      <c r="AD10" s="78">
        <v>0.47916666666666669</v>
      </c>
      <c r="AE10" s="76"/>
      <c r="AF10" s="77"/>
      <c r="AG10" s="77"/>
      <c r="AH10" s="77"/>
      <c r="AI10" s="78">
        <v>0.375</v>
      </c>
      <c r="AJ10" s="78">
        <v>0.85416666666666663</v>
      </c>
      <c r="AK10" s="78">
        <v>0.47916666666666669</v>
      </c>
      <c r="AL10" s="76"/>
      <c r="AM10" s="77"/>
      <c r="AN10" s="77"/>
      <c r="AO10" s="77"/>
      <c r="AP10" s="78"/>
      <c r="AQ10" s="78"/>
      <c r="AR10" s="78">
        <v>0</v>
      </c>
      <c r="AS10" s="76"/>
      <c r="AT10" s="77"/>
      <c r="AU10" s="77"/>
      <c r="AV10" s="77"/>
      <c r="AW10" s="78">
        <v>0.375</v>
      </c>
      <c r="AX10" s="78">
        <v>0.83333333333333337</v>
      </c>
      <c r="AY10" s="78">
        <v>0.45833333333333331</v>
      </c>
      <c r="AZ10" s="76"/>
      <c r="BA10" s="77"/>
      <c r="BB10" s="77"/>
      <c r="BC10" s="77"/>
      <c r="BD10" s="78">
        <v>0.375</v>
      </c>
      <c r="BE10" s="78">
        <v>0.85416666666666663</v>
      </c>
      <c r="BF10" s="79">
        <v>0.47916666666666669</v>
      </c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</row>
    <row r="11" spans="2:74" ht="12.75" x14ac:dyDescent="0.2">
      <c r="B11" s="75" t="s">
        <v>134</v>
      </c>
      <c r="C11" s="76"/>
      <c r="D11" s="77"/>
      <c r="E11" s="77"/>
      <c r="F11" s="77"/>
      <c r="G11" s="78"/>
      <c r="H11" s="78"/>
      <c r="I11" s="78">
        <v>0</v>
      </c>
      <c r="J11" s="76"/>
      <c r="K11" s="77"/>
      <c r="L11" s="77"/>
      <c r="M11" s="77"/>
      <c r="N11" s="78">
        <v>0.375</v>
      </c>
      <c r="O11" s="78">
        <v>0.83333333333333337</v>
      </c>
      <c r="P11" s="78">
        <v>0.45833333333333331</v>
      </c>
      <c r="Q11" s="76"/>
      <c r="R11" s="77"/>
      <c r="S11" s="77"/>
      <c r="T11" s="77"/>
      <c r="U11" s="78">
        <v>0.35416666666666669</v>
      </c>
      <c r="V11" s="78">
        <v>0.71875</v>
      </c>
      <c r="W11" s="78">
        <v>0.36458333333333331</v>
      </c>
      <c r="X11" s="76"/>
      <c r="Y11" s="77"/>
      <c r="Z11" s="77"/>
      <c r="AA11" s="77"/>
      <c r="AB11" s="78"/>
      <c r="AC11" s="78"/>
      <c r="AD11" s="78">
        <v>0</v>
      </c>
      <c r="AE11" s="76"/>
      <c r="AF11" s="77"/>
      <c r="AG11" s="77"/>
      <c r="AH11" s="77"/>
      <c r="AI11" s="78">
        <v>0.375</v>
      </c>
      <c r="AJ11" s="78">
        <v>0.83333333333333337</v>
      </c>
      <c r="AK11" s="78">
        <v>0.45833333333333331</v>
      </c>
      <c r="AL11" s="76"/>
      <c r="AM11" s="77"/>
      <c r="AN11" s="77"/>
      <c r="AO11" s="77"/>
      <c r="AP11" s="78"/>
      <c r="AQ11" s="78"/>
      <c r="AR11" s="78">
        <v>0</v>
      </c>
      <c r="AS11" s="76"/>
      <c r="AT11" s="77"/>
      <c r="AU11" s="77"/>
      <c r="AV11" s="77"/>
      <c r="AW11" s="78"/>
      <c r="AX11" s="78"/>
      <c r="AY11" s="78">
        <v>0</v>
      </c>
      <c r="AZ11" s="76"/>
      <c r="BA11" s="77"/>
      <c r="BB11" s="77"/>
      <c r="BC11" s="77"/>
      <c r="BD11" s="78">
        <v>0.33333333333333331</v>
      </c>
      <c r="BE11" s="78">
        <v>0.57638888888888895</v>
      </c>
      <c r="BF11" s="79">
        <v>0.24305555555555555</v>
      </c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</row>
    <row r="12" spans="2:74" ht="12.75" x14ac:dyDescent="0.2">
      <c r="B12" s="75" t="s">
        <v>135</v>
      </c>
      <c r="C12" s="76"/>
      <c r="D12" s="77"/>
      <c r="E12" s="77"/>
      <c r="F12" s="77"/>
      <c r="G12" s="78"/>
      <c r="H12" s="78"/>
      <c r="I12" s="78">
        <v>0</v>
      </c>
      <c r="J12" s="76"/>
      <c r="K12" s="77"/>
      <c r="L12" s="77"/>
      <c r="M12" s="77"/>
      <c r="N12" s="78">
        <v>0.375</v>
      </c>
      <c r="O12" s="78">
        <v>0.70833333333333337</v>
      </c>
      <c r="P12" s="78">
        <v>0.33333333333333331</v>
      </c>
      <c r="Q12" s="76"/>
      <c r="R12" s="77"/>
      <c r="S12" s="77"/>
      <c r="T12" s="77"/>
      <c r="U12" s="78"/>
      <c r="V12" s="78"/>
      <c r="W12" s="78">
        <v>0</v>
      </c>
      <c r="X12" s="76"/>
      <c r="Y12" s="77"/>
      <c r="Z12" s="77"/>
      <c r="AA12" s="77"/>
      <c r="AB12" s="78">
        <v>0.375</v>
      </c>
      <c r="AC12" s="78">
        <v>0.70833333333333337</v>
      </c>
      <c r="AD12" s="78">
        <v>0.33333333333333331</v>
      </c>
      <c r="AE12" s="76"/>
      <c r="AF12" s="77"/>
      <c r="AG12" s="77"/>
      <c r="AH12" s="77"/>
      <c r="AI12" s="78">
        <v>0.375</v>
      </c>
      <c r="AJ12" s="78">
        <v>0.83333333333333337</v>
      </c>
      <c r="AK12" s="78">
        <v>0.45833333333333331</v>
      </c>
      <c r="AL12" s="76"/>
      <c r="AM12" s="77"/>
      <c r="AN12" s="77"/>
      <c r="AO12" s="77"/>
      <c r="AP12" s="78"/>
      <c r="AQ12" s="78"/>
      <c r="AR12" s="78">
        <v>0</v>
      </c>
      <c r="AS12" s="76"/>
      <c r="AT12" s="77"/>
      <c r="AU12" s="77"/>
      <c r="AV12" s="77"/>
      <c r="AW12" s="78">
        <v>0.375</v>
      </c>
      <c r="AX12" s="78">
        <v>0.70833333333333337</v>
      </c>
      <c r="AY12" s="78">
        <v>0.33333333333333331</v>
      </c>
      <c r="AZ12" s="76"/>
      <c r="BA12" s="77"/>
      <c r="BB12" s="77"/>
      <c r="BC12" s="77"/>
      <c r="BD12" s="78">
        <v>0.33333333333333331</v>
      </c>
      <c r="BE12" s="78">
        <v>0.70833333333333337</v>
      </c>
      <c r="BF12" s="79">
        <v>0.375</v>
      </c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</row>
    <row r="13" spans="2:74" ht="12.75" x14ac:dyDescent="0.2">
      <c r="B13" s="75" t="s">
        <v>136</v>
      </c>
      <c r="C13" s="76"/>
      <c r="D13" s="77"/>
      <c r="E13" s="77"/>
      <c r="F13" s="77"/>
      <c r="G13" s="78">
        <v>0.35416666666666669</v>
      </c>
      <c r="H13" s="78">
        <v>0.75</v>
      </c>
      <c r="I13" s="78">
        <v>0.39583333333333331</v>
      </c>
      <c r="J13" s="76"/>
      <c r="K13" s="77"/>
      <c r="L13" s="77"/>
      <c r="M13" s="77"/>
      <c r="N13" s="78"/>
      <c r="O13" s="78"/>
      <c r="P13" s="78">
        <v>0</v>
      </c>
      <c r="Q13" s="76"/>
      <c r="R13" s="77"/>
      <c r="S13" s="77"/>
      <c r="T13" s="77"/>
      <c r="U13" s="78">
        <v>0.375</v>
      </c>
      <c r="V13" s="78">
        <v>0.70833333333333337</v>
      </c>
      <c r="W13" s="78">
        <v>0.33333333333333331</v>
      </c>
      <c r="X13" s="76"/>
      <c r="Y13" s="77"/>
      <c r="Z13" s="77"/>
      <c r="AA13" s="77"/>
      <c r="AB13" s="78">
        <v>0.39583333333333331</v>
      </c>
      <c r="AC13" s="78">
        <v>0.70833333333333337</v>
      </c>
      <c r="AD13" s="78">
        <v>0.3125</v>
      </c>
      <c r="AE13" s="76"/>
      <c r="AF13" s="77"/>
      <c r="AG13" s="77"/>
      <c r="AH13" s="77"/>
      <c r="AI13" s="78">
        <v>0.33333333333333331</v>
      </c>
      <c r="AJ13" s="78">
        <v>0.75</v>
      </c>
      <c r="AK13" s="78">
        <v>0.41666666666666669</v>
      </c>
      <c r="AL13" s="76"/>
      <c r="AM13" s="77"/>
      <c r="AN13" s="77"/>
      <c r="AO13" s="77"/>
      <c r="AP13" s="78">
        <v>0.375</v>
      </c>
      <c r="AQ13" s="78">
        <v>0.70833333333333337</v>
      </c>
      <c r="AR13" s="78">
        <v>0.33333333333333331</v>
      </c>
      <c r="AS13" s="76"/>
      <c r="AT13" s="77"/>
      <c r="AU13" s="77"/>
      <c r="AV13" s="77"/>
      <c r="AW13" s="78">
        <v>0.375</v>
      </c>
      <c r="AX13" s="78">
        <v>0.70833333333333337</v>
      </c>
      <c r="AY13" s="78">
        <v>0.33333333333333331</v>
      </c>
      <c r="AZ13" s="76"/>
      <c r="BA13" s="77"/>
      <c r="BB13" s="77"/>
      <c r="BC13" s="77"/>
      <c r="BD13" s="78">
        <v>0.33333333333333331</v>
      </c>
      <c r="BE13" s="78">
        <v>0.75</v>
      </c>
      <c r="BF13" s="79">
        <v>0.41666666666666669</v>
      </c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</row>
    <row r="14" spans="2:74" ht="12.75" x14ac:dyDescent="0.2">
      <c r="B14" s="75" t="s">
        <v>137</v>
      </c>
      <c r="C14" s="76"/>
      <c r="D14" s="77"/>
      <c r="E14" s="77"/>
      <c r="F14" s="77"/>
      <c r="G14" s="78">
        <v>0.375</v>
      </c>
      <c r="H14" s="78">
        <v>0.70833333333333337</v>
      </c>
      <c r="I14" s="78">
        <v>0.33333333333333331</v>
      </c>
      <c r="J14" s="76"/>
      <c r="K14" s="77"/>
      <c r="L14" s="77"/>
      <c r="M14" s="77"/>
      <c r="N14" s="78">
        <v>0.33333333333333331</v>
      </c>
      <c r="O14" s="78">
        <v>0.70833333333333337</v>
      </c>
      <c r="P14" s="78">
        <v>0.375</v>
      </c>
      <c r="Q14" s="76"/>
      <c r="R14" s="77"/>
      <c r="S14" s="77"/>
      <c r="T14" s="77"/>
      <c r="U14" s="78"/>
      <c r="V14" s="78"/>
      <c r="W14" s="78">
        <v>0</v>
      </c>
      <c r="X14" s="76"/>
      <c r="Y14" s="77"/>
      <c r="Z14" s="77"/>
      <c r="AA14" s="77"/>
      <c r="AB14" s="78">
        <v>0.33333333333333331</v>
      </c>
      <c r="AC14" s="78">
        <v>0.70833333333333337</v>
      </c>
      <c r="AD14" s="78">
        <v>0.375</v>
      </c>
      <c r="AE14" s="76"/>
      <c r="AF14" s="77"/>
      <c r="AG14" s="77"/>
      <c r="AH14" s="77"/>
      <c r="AI14" s="78">
        <v>0.33333333333333331</v>
      </c>
      <c r="AJ14" s="78">
        <v>0.70833333333333337</v>
      </c>
      <c r="AK14" s="78">
        <v>0.375</v>
      </c>
      <c r="AL14" s="76"/>
      <c r="AM14" s="77"/>
      <c r="AN14" s="77"/>
      <c r="AO14" s="77"/>
      <c r="AP14" s="78">
        <v>0.33333333333333331</v>
      </c>
      <c r="AQ14" s="78">
        <v>0.70833333333333337</v>
      </c>
      <c r="AR14" s="78">
        <v>0.375</v>
      </c>
      <c r="AS14" s="76"/>
      <c r="AT14" s="77"/>
      <c r="AU14" s="77"/>
      <c r="AV14" s="77"/>
      <c r="AW14" s="78">
        <v>0.375</v>
      </c>
      <c r="AX14" s="78">
        <v>0.85416666666666663</v>
      </c>
      <c r="AY14" s="78">
        <v>0.47916666666666669</v>
      </c>
      <c r="AZ14" s="76"/>
      <c r="BA14" s="77"/>
      <c r="BB14" s="77"/>
      <c r="BC14" s="77"/>
      <c r="BD14" s="78">
        <v>0.375</v>
      </c>
      <c r="BE14" s="78">
        <v>0.70833333333333337</v>
      </c>
      <c r="BF14" s="79">
        <v>0.33333333333333331</v>
      </c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</row>
    <row r="15" spans="2:74" ht="12.75" x14ac:dyDescent="0.2">
      <c r="B15" s="75" t="s">
        <v>138</v>
      </c>
      <c r="C15" s="76"/>
      <c r="D15" s="77"/>
      <c r="E15" s="77"/>
      <c r="F15" s="77"/>
      <c r="G15" s="78">
        <v>0.375</v>
      </c>
      <c r="H15" s="78">
        <v>0.85416666666666663</v>
      </c>
      <c r="I15" s="78">
        <v>0.47916666666666669</v>
      </c>
      <c r="J15" s="76"/>
      <c r="K15" s="77"/>
      <c r="L15" s="77"/>
      <c r="M15" s="77"/>
      <c r="N15" s="78"/>
      <c r="O15" s="78"/>
      <c r="P15" s="78">
        <v>0</v>
      </c>
      <c r="Q15" s="76"/>
      <c r="R15" s="77"/>
      <c r="S15" s="77"/>
      <c r="T15" s="77"/>
      <c r="U15" s="78">
        <v>0.375</v>
      </c>
      <c r="V15" s="78">
        <v>0.83333333333333337</v>
      </c>
      <c r="W15" s="78">
        <v>0.45833333333333331</v>
      </c>
      <c r="X15" s="76"/>
      <c r="Y15" s="77"/>
      <c r="Z15" s="77"/>
      <c r="AA15" s="77"/>
      <c r="AB15" s="78"/>
      <c r="AC15" s="78"/>
      <c r="AD15" s="78">
        <v>0</v>
      </c>
      <c r="AE15" s="76"/>
      <c r="AF15" s="77"/>
      <c r="AG15" s="77"/>
      <c r="AH15" s="77"/>
      <c r="AI15" s="78"/>
      <c r="AJ15" s="78"/>
      <c r="AK15" s="78">
        <v>0</v>
      </c>
      <c r="AL15" s="76"/>
      <c r="AM15" s="77"/>
      <c r="AN15" s="77"/>
      <c r="AO15" s="77"/>
      <c r="AP15" s="78">
        <v>0.375</v>
      </c>
      <c r="AQ15" s="78">
        <v>0.85416666666666663</v>
      </c>
      <c r="AR15" s="78">
        <v>0.47916666666666669</v>
      </c>
      <c r="AS15" s="76"/>
      <c r="AT15" s="77"/>
      <c r="AU15" s="77"/>
      <c r="AV15" s="77"/>
      <c r="AW15" s="78">
        <v>0.33333333333333331</v>
      </c>
      <c r="AX15" s="78">
        <v>0.57638888888888895</v>
      </c>
      <c r="AY15" s="78">
        <v>0.24305555555555555</v>
      </c>
      <c r="AZ15" s="76"/>
      <c r="BA15" s="77"/>
      <c r="BB15" s="77"/>
      <c r="BC15" s="77"/>
      <c r="BD15" s="78">
        <v>0.375</v>
      </c>
      <c r="BE15" s="78">
        <v>0.85416666666666663</v>
      </c>
      <c r="BF15" s="79">
        <v>0.47916666666666669</v>
      </c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</row>
    <row r="16" spans="2:74" ht="12.75" x14ac:dyDescent="0.2">
      <c r="B16" s="75" t="s">
        <v>139</v>
      </c>
      <c r="C16" s="76"/>
      <c r="D16" s="77"/>
      <c r="E16" s="77"/>
      <c r="F16" s="77"/>
      <c r="G16" s="78">
        <v>0.375</v>
      </c>
      <c r="H16" s="78">
        <v>0.83333333333333337</v>
      </c>
      <c r="I16" s="78">
        <v>0.45833333333333331</v>
      </c>
      <c r="J16" s="76"/>
      <c r="K16" s="77"/>
      <c r="L16" s="77"/>
      <c r="M16" s="77"/>
      <c r="N16" s="78">
        <v>0.35416666666666669</v>
      </c>
      <c r="O16" s="78">
        <v>0.71875</v>
      </c>
      <c r="P16" s="78">
        <v>0.36458333333333331</v>
      </c>
      <c r="Q16" s="76"/>
      <c r="R16" s="77"/>
      <c r="S16" s="77"/>
      <c r="T16" s="77"/>
      <c r="U16" s="78"/>
      <c r="V16" s="78"/>
      <c r="W16" s="78">
        <v>0</v>
      </c>
      <c r="X16" s="76"/>
      <c r="Y16" s="77"/>
      <c r="Z16" s="77"/>
      <c r="AA16" s="77"/>
      <c r="AB16" s="78">
        <v>0.375</v>
      </c>
      <c r="AC16" s="78">
        <v>0.83333333333333337</v>
      </c>
      <c r="AD16" s="78">
        <v>0.45833333333333331</v>
      </c>
      <c r="AE16" s="76"/>
      <c r="AF16" s="77"/>
      <c r="AG16" s="77"/>
      <c r="AH16" s="77"/>
      <c r="AI16" s="78"/>
      <c r="AJ16" s="78"/>
      <c r="AK16" s="78">
        <v>0</v>
      </c>
      <c r="AL16" s="76"/>
      <c r="AM16" s="77"/>
      <c r="AN16" s="77"/>
      <c r="AO16" s="77"/>
      <c r="AP16" s="78"/>
      <c r="AQ16" s="78"/>
      <c r="AR16" s="78">
        <v>0</v>
      </c>
      <c r="AS16" s="76"/>
      <c r="AT16" s="77"/>
      <c r="AU16" s="77"/>
      <c r="AV16" s="77"/>
      <c r="AW16" s="78">
        <v>0.33333333333333331</v>
      </c>
      <c r="AX16" s="78">
        <v>0.70833333333333337</v>
      </c>
      <c r="AY16" s="78">
        <v>0.375</v>
      </c>
      <c r="AZ16" s="76"/>
      <c r="BA16" s="77"/>
      <c r="BB16" s="77"/>
      <c r="BC16" s="77"/>
      <c r="BD16" s="78"/>
      <c r="BE16" s="78"/>
      <c r="BF16" s="79">
        <v>0</v>
      </c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</row>
    <row r="17" spans="2:74" ht="12.75" x14ac:dyDescent="0.2">
      <c r="B17" s="75" t="s">
        <v>140</v>
      </c>
      <c r="C17" s="76"/>
      <c r="D17" s="77"/>
      <c r="E17" s="77"/>
      <c r="F17" s="77"/>
      <c r="G17" s="78">
        <v>0.375</v>
      </c>
      <c r="H17" s="78">
        <v>0.83333333333333337</v>
      </c>
      <c r="I17" s="78">
        <v>0.45833333333333331</v>
      </c>
      <c r="J17" s="76"/>
      <c r="K17" s="77"/>
      <c r="L17" s="77"/>
      <c r="M17" s="77"/>
      <c r="N17" s="78"/>
      <c r="O17" s="78"/>
      <c r="P17" s="78">
        <v>0</v>
      </c>
      <c r="Q17" s="76"/>
      <c r="R17" s="77"/>
      <c r="S17" s="77"/>
      <c r="T17" s="77"/>
      <c r="U17" s="78">
        <v>0.375</v>
      </c>
      <c r="V17" s="78">
        <v>0.70833333333333337</v>
      </c>
      <c r="W17" s="78">
        <v>0.33333333333333331</v>
      </c>
      <c r="X17" s="76"/>
      <c r="Y17" s="77"/>
      <c r="Z17" s="77"/>
      <c r="AA17" s="77"/>
      <c r="AB17" s="78">
        <v>0.375</v>
      </c>
      <c r="AC17" s="78">
        <v>0.70833333333333337</v>
      </c>
      <c r="AD17" s="78">
        <v>0.33333333333333331</v>
      </c>
      <c r="AE17" s="76"/>
      <c r="AF17" s="77"/>
      <c r="AG17" s="77"/>
      <c r="AH17" s="77"/>
      <c r="AI17" s="78"/>
      <c r="AJ17" s="78"/>
      <c r="AK17" s="78">
        <v>0</v>
      </c>
      <c r="AL17" s="76"/>
      <c r="AM17" s="77"/>
      <c r="AN17" s="77"/>
      <c r="AO17" s="77"/>
      <c r="AP17" s="78">
        <v>0.375</v>
      </c>
      <c r="AQ17" s="78">
        <v>0.70833333333333337</v>
      </c>
      <c r="AR17" s="78">
        <v>0.33333333333333331</v>
      </c>
      <c r="AS17" s="76"/>
      <c r="AT17" s="77"/>
      <c r="AU17" s="77"/>
      <c r="AV17" s="77"/>
      <c r="AW17" s="78">
        <v>0.33333333333333331</v>
      </c>
      <c r="AX17" s="78">
        <v>0.75</v>
      </c>
      <c r="AY17" s="78">
        <v>0.41666666666666669</v>
      </c>
      <c r="AZ17" s="76"/>
      <c r="BA17" s="77"/>
      <c r="BB17" s="77"/>
      <c r="BC17" s="77"/>
      <c r="BD17" s="78"/>
      <c r="BE17" s="78"/>
      <c r="BF17" s="79">
        <v>0</v>
      </c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</row>
    <row r="18" spans="2:74" ht="12.75" x14ac:dyDescent="0.2">
      <c r="B18" s="75" t="s">
        <v>141</v>
      </c>
      <c r="C18" s="76"/>
      <c r="D18" s="77"/>
      <c r="E18" s="77"/>
      <c r="F18" s="77"/>
      <c r="G18" s="78">
        <v>0.33333333333333331</v>
      </c>
      <c r="H18" s="78">
        <v>0.75</v>
      </c>
      <c r="I18" s="78">
        <v>0.41666666666666669</v>
      </c>
      <c r="J18" s="76"/>
      <c r="K18" s="77"/>
      <c r="L18" s="77"/>
      <c r="M18" s="77"/>
      <c r="N18" s="78">
        <v>0.375</v>
      </c>
      <c r="O18" s="78">
        <v>0.70833333333333337</v>
      </c>
      <c r="P18" s="78">
        <v>0.33333333333333331</v>
      </c>
      <c r="Q18" s="76"/>
      <c r="R18" s="77"/>
      <c r="S18" s="77"/>
      <c r="T18" s="77"/>
      <c r="U18" s="78">
        <v>0.375</v>
      </c>
      <c r="V18" s="78">
        <v>0.70833333333333337</v>
      </c>
      <c r="W18" s="78">
        <v>0.33333333333333331</v>
      </c>
      <c r="X18" s="76"/>
      <c r="Y18" s="77"/>
      <c r="Z18" s="77"/>
      <c r="AA18" s="77"/>
      <c r="AB18" s="78"/>
      <c r="AC18" s="78"/>
      <c r="AD18" s="78">
        <v>0</v>
      </c>
      <c r="AE18" s="76"/>
      <c r="AF18" s="77"/>
      <c r="AG18" s="77"/>
      <c r="AH18" s="77"/>
      <c r="AI18" s="78">
        <v>0.375</v>
      </c>
      <c r="AJ18" s="78">
        <v>0.70833333333333337</v>
      </c>
      <c r="AK18" s="78">
        <v>0.33333333333333331</v>
      </c>
      <c r="AL18" s="76"/>
      <c r="AM18" s="77"/>
      <c r="AN18" s="77"/>
      <c r="AO18" s="77"/>
      <c r="AP18" s="78">
        <v>0.39583333333333331</v>
      </c>
      <c r="AQ18" s="78">
        <v>0.70833333333333337</v>
      </c>
      <c r="AR18" s="78">
        <v>0.3125</v>
      </c>
      <c r="AS18" s="76"/>
      <c r="AT18" s="77"/>
      <c r="AU18" s="77"/>
      <c r="AV18" s="77"/>
      <c r="AW18" s="78">
        <v>0.375</v>
      </c>
      <c r="AX18" s="78">
        <v>0.70833333333333337</v>
      </c>
      <c r="AY18" s="78">
        <v>0.33333333333333331</v>
      </c>
      <c r="AZ18" s="76"/>
      <c r="BA18" s="77"/>
      <c r="BB18" s="77"/>
      <c r="BC18" s="77"/>
      <c r="BD18" s="78">
        <v>0.35416666666666669</v>
      </c>
      <c r="BE18" s="78">
        <v>0.75</v>
      </c>
      <c r="BF18" s="79">
        <v>0.39583333333333331</v>
      </c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</row>
    <row r="19" spans="2:74" ht="12.75" x14ac:dyDescent="0.2">
      <c r="B19" s="75" t="s">
        <v>142</v>
      </c>
      <c r="C19" s="76"/>
      <c r="D19" s="77"/>
      <c r="E19" s="77"/>
      <c r="F19" s="77"/>
      <c r="G19" s="78">
        <v>0.33333333333333331</v>
      </c>
      <c r="H19" s="78">
        <v>0.70833333333333337</v>
      </c>
      <c r="I19" s="78">
        <v>0.375</v>
      </c>
      <c r="J19" s="76"/>
      <c r="K19" s="77"/>
      <c r="L19" s="77"/>
      <c r="M19" s="77"/>
      <c r="N19" s="78"/>
      <c r="O19" s="78"/>
      <c r="P19" s="78">
        <v>0</v>
      </c>
      <c r="Q19" s="76"/>
      <c r="R19" s="77"/>
      <c r="S19" s="77"/>
      <c r="T19" s="77"/>
      <c r="U19" s="78">
        <v>0.375</v>
      </c>
      <c r="V19" s="78">
        <v>0.85416666666666663</v>
      </c>
      <c r="W19" s="78">
        <v>0.47916666666666669</v>
      </c>
      <c r="X19" s="76"/>
      <c r="Y19" s="77"/>
      <c r="Z19" s="77"/>
      <c r="AA19" s="77"/>
      <c r="AB19" s="78">
        <v>0.33333333333333331</v>
      </c>
      <c r="AC19" s="78">
        <v>0.70833333333333337</v>
      </c>
      <c r="AD19" s="78">
        <v>0.375</v>
      </c>
      <c r="AE19" s="76"/>
      <c r="AF19" s="77"/>
      <c r="AG19" s="77"/>
      <c r="AH19" s="77"/>
      <c r="AI19" s="78">
        <v>0.33333333333333331</v>
      </c>
      <c r="AJ19" s="78">
        <v>0.70833333333333337</v>
      </c>
      <c r="AK19" s="78">
        <v>0.375</v>
      </c>
      <c r="AL19" s="76"/>
      <c r="AM19" s="77"/>
      <c r="AN19" s="77"/>
      <c r="AO19" s="77"/>
      <c r="AP19" s="78">
        <v>0.33333333333333331</v>
      </c>
      <c r="AQ19" s="78">
        <v>0.70833333333333337</v>
      </c>
      <c r="AR19" s="78">
        <v>0.375</v>
      </c>
      <c r="AS19" s="76"/>
      <c r="AT19" s="77"/>
      <c r="AU19" s="77"/>
      <c r="AV19" s="77"/>
      <c r="AW19" s="78">
        <v>0.375</v>
      </c>
      <c r="AX19" s="78">
        <v>0.85416666666666663</v>
      </c>
      <c r="AY19" s="78">
        <v>0.47916666666666669</v>
      </c>
      <c r="AZ19" s="76"/>
      <c r="BA19" s="77"/>
      <c r="BB19" s="77"/>
      <c r="BC19" s="77"/>
      <c r="BD19" s="78">
        <v>0.375</v>
      </c>
      <c r="BE19" s="78">
        <v>0.70833333333333337</v>
      </c>
      <c r="BF19" s="79">
        <v>0.33333333333333331</v>
      </c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</row>
    <row r="20" spans="2:74" ht="12.75" x14ac:dyDescent="0.2">
      <c r="B20" s="75" t="s">
        <v>143</v>
      </c>
      <c r="C20" s="76"/>
      <c r="D20" s="77"/>
      <c r="E20" s="77"/>
      <c r="F20" s="77"/>
      <c r="G20" s="78"/>
      <c r="H20" s="78"/>
      <c r="I20" s="78">
        <v>0</v>
      </c>
      <c r="J20" s="76"/>
      <c r="K20" s="77"/>
      <c r="L20" s="77"/>
      <c r="M20" s="77"/>
      <c r="N20" s="78">
        <v>0.375</v>
      </c>
      <c r="O20" s="78">
        <v>0.83333333333333337</v>
      </c>
      <c r="P20" s="78">
        <v>0.45833333333333331</v>
      </c>
      <c r="Q20" s="76"/>
      <c r="R20" s="77"/>
      <c r="S20" s="77"/>
      <c r="T20" s="77"/>
      <c r="U20" s="78">
        <v>0.33333333333333331</v>
      </c>
      <c r="V20" s="78">
        <v>0.57638888888888895</v>
      </c>
      <c r="W20" s="78">
        <v>0.24305555555555555</v>
      </c>
      <c r="X20" s="76"/>
      <c r="Y20" s="77"/>
      <c r="Z20" s="77"/>
      <c r="AA20" s="77"/>
      <c r="AB20" s="78"/>
      <c r="AC20" s="78"/>
      <c r="AD20" s="78">
        <v>0</v>
      </c>
      <c r="AE20" s="76"/>
      <c r="AF20" s="77"/>
      <c r="AG20" s="77"/>
      <c r="AH20" s="77"/>
      <c r="AI20" s="78">
        <v>0.375</v>
      </c>
      <c r="AJ20" s="78">
        <v>0.85416666666666663</v>
      </c>
      <c r="AK20" s="78">
        <v>0.47916666666666669</v>
      </c>
      <c r="AL20" s="76"/>
      <c r="AM20" s="77"/>
      <c r="AN20" s="77"/>
      <c r="AO20" s="77"/>
      <c r="AP20" s="78"/>
      <c r="AQ20" s="78"/>
      <c r="AR20" s="78">
        <v>0</v>
      </c>
      <c r="AS20" s="76"/>
      <c r="AT20" s="77"/>
      <c r="AU20" s="77"/>
      <c r="AV20" s="77"/>
      <c r="AW20" s="78"/>
      <c r="AX20" s="78"/>
      <c r="AY20" s="78">
        <v>0</v>
      </c>
      <c r="AZ20" s="76"/>
      <c r="BA20" s="77"/>
      <c r="BB20" s="77"/>
      <c r="BC20" s="77"/>
      <c r="BD20" s="78">
        <v>0.375</v>
      </c>
      <c r="BE20" s="78">
        <v>0.85416666666666663</v>
      </c>
      <c r="BF20" s="79">
        <v>0.47916666666666669</v>
      </c>
    </row>
    <row r="21" spans="2:74" ht="12.75" x14ac:dyDescent="0.2">
      <c r="B21" s="75" t="s">
        <v>144</v>
      </c>
      <c r="C21" s="76"/>
      <c r="D21" s="77"/>
      <c r="E21" s="77"/>
      <c r="F21" s="77"/>
      <c r="G21" s="78"/>
      <c r="H21" s="78"/>
      <c r="I21" s="78">
        <v>0</v>
      </c>
      <c r="J21" s="76"/>
      <c r="K21" s="77"/>
      <c r="L21" s="77"/>
      <c r="M21" s="77"/>
      <c r="N21" s="78"/>
      <c r="O21" s="78"/>
      <c r="P21" s="78">
        <v>0</v>
      </c>
      <c r="Q21" s="76"/>
      <c r="R21" s="77"/>
      <c r="S21" s="77"/>
      <c r="T21" s="77"/>
      <c r="U21" s="78">
        <v>0.33333333333333331</v>
      </c>
      <c r="V21" s="78">
        <v>0.70833333333333337</v>
      </c>
      <c r="W21" s="78">
        <v>0.375</v>
      </c>
      <c r="X21" s="76"/>
      <c r="Y21" s="77"/>
      <c r="Z21" s="77"/>
      <c r="AA21" s="77"/>
      <c r="AB21" s="78">
        <v>0.35416666666666669</v>
      </c>
      <c r="AC21" s="78">
        <v>0.71875</v>
      </c>
      <c r="AD21" s="78">
        <v>0.36458333333333331</v>
      </c>
      <c r="AE21" s="76"/>
      <c r="AF21" s="77"/>
      <c r="AG21" s="77"/>
      <c r="AH21" s="77"/>
      <c r="AI21" s="78"/>
      <c r="AJ21" s="78"/>
      <c r="AK21" s="78">
        <v>0</v>
      </c>
      <c r="AL21" s="76"/>
      <c r="AM21" s="77"/>
      <c r="AN21" s="77"/>
      <c r="AO21" s="77"/>
      <c r="AP21" s="78">
        <v>0.375</v>
      </c>
      <c r="AQ21" s="78">
        <v>0.83333333333333337</v>
      </c>
      <c r="AR21" s="78">
        <v>0.45833333333333331</v>
      </c>
      <c r="AS21" s="76"/>
      <c r="AT21" s="77"/>
      <c r="AU21" s="77"/>
      <c r="AV21" s="77"/>
      <c r="AW21" s="78"/>
      <c r="AX21" s="78"/>
      <c r="AY21" s="78">
        <v>0</v>
      </c>
      <c r="AZ21" s="76"/>
      <c r="BA21" s="77"/>
      <c r="BB21" s="77"/>
      <c r="BC21" s="77"/>
      <c r="BD21" s="78">
        <v>0.375</v>
      </c>
      <c r="BE21" s="78">
        <v>0.83333333333333337</v>
      </c>
      <c r="BF21" s="79">
        <v>0.45833333333333331</v>
      </c>
    </row>
    <row r="22" spans="2:74" ht="12.75" x14ac:dyDescent="0.2">
      <c r="B22" s="75" t="s">
        <v>145</v>
      </c>
      <c r="C22" s="76"/>
      <c r="D22" s="77"/>
      <c r="E22" s="77"/>
      <c r="F22" s="77"/>
      <c r="G22" s="78"/>
      <c r="H22" s="78"/>
      <c r="I22" s="78">
        <v>0</v>
      </c>
      <c r="J22" s="76"/>
      <c r="K22" s="77"/>
      <c r="L22" s="77"/>
      <c r="M22" s="77"/>
      <c r="N22" s="78">
        <v>0.375</v>
      </c>
      <c r="O22" s="78">
        <v>0.70833333333333337</v>
      </c>
      <c r="P22" s="78">
        <v>0.33333333333333331</v>
      </c>
      <c r="Q22" s="76"/>
      <c r="R22" s="77"/>
      <c r="S22" s="77"/>
      <c r="T22" s="77"/>
      <c r="U22" s="78">
        <v>0.33333333333333331</v>
      </c>
      <c r="V22" s="78">
        <v>0.75</v>
      </c>
      <c r="W22" s="78">
        <v>0.41666666666666669</v>
      </c>
      <c r="X22" s="76"/>
      <c r="Y22" s="77"/>
      <c r="Z22" s="77"/>
      <c r="AA22" s="77"/>
      <c r="AB22" s="78"/>
      <c r="AC22" s="78"/>
      <c r="AD22" s="78">
        <v>0</v>
      </c>
      <c r="AE22" s="76"/>
      <c r="AF22" s="77"/>
      <c r="AG22" s="77"/>
      <c r="AH22" s="77"/>
      <c r="AI22" s="78">
        <v>0.375</v>
      </c>
      <c r="AJ22" s="78">
        <v>0.70833333333333337</v>
      </c>
      <c r="AK22" s="78">
        <v>0.33333333333333331</v>
      </c>
      <c r="AL22" s="76"/>
      <c r="AM22" s="77"/>
      <c r="AN22" s="77"/>
      <c r="AO22" s="77"/>
      <c r="AP22" s="78">
        <v>0.375</v>
      </c>
      <c r="AQ22" s="78">
        <v>0.70833333333333337</v>
      </c>
      <c r="AR22" s="78">
        <v>0.33333333333333331</v>
      </c>
      <c r="AS22" s="76"/>
      <c r="AT22" s="77"/>
      <c r="AU22" s="77"/>
      <c r="AV22" s="77"/>
      <c r="AW22" s="78">
        <v>0.35416666666666669</v>
      </c>
      <c r="AX22" s="78">
        <v>0.75</v>
      </c>
      <c r="AY22" s="78">
        <v>0.39583333333333331</v>
      </c>
      <c r="AZ22" s="76"/>
      <c r="BA22" s="77"/>
      <c r="BB22" s="77"/>
      <c r="BC22" s="77"/>
      <c r="BD22" s="78">
        <v>0.375</v>
      </c>
      <c r="BE22" s="78">
        <v>0.83333333333333337</v>
      </c>
      <c r="BF22" s="79">
        <v>0.45833333333333331</v>
      </c>
    </row>
    <row r="23" spans="2:74" ht="12.75" x14ac:dyDescent="0.2">
      <c r="B23" s="75" t="s">
        <v>146</v>
      </c>
      <c r="C23" s="76"/>
      <c r="D23" s="77"/>
      <c r="E23" s="77"/>
      <c r="F23" s="77"/>
      <c r="G23" s="78">
        <v>0.375</v>
      </c>
      <c r="H23" s="78">
        <v>0.70833333333333337</v>
      </c>
      <c r="I23" s="78">
        <v>0.33333333333333331</v>
      </c>
      <c r="J23" s="76"/>
      <c r="K23" s="77"/>
      <c r="L23" s="77"/>
      <c r="M23" s="77"/>
      <c r="N23" s="78">
        <v>0.375</v>
      </c>
      <c r="O23" s="78">
        <v>0.70833333333333337</v>
      </c>
      <c r="P23" s="78">
        <v>0.33333333333333331</v>
      </c>
      <c r="Q23" s="76"/>
      <c r="R23" s="77"/>
      <c r="S23" s="77"/>
      <c r="T23" s="77"/>
      <c r="U23" s="78">
        <v>0.375</v>
      </c>
      <c r="V23" s="78">
        <v>0.70833333333333337</v>
      </c>
      <c r="W23" s="78">
        <v>0.33333333333333331</v>
      </c>
      <c r="X23" s="76"/>
      <c r="Y23" s="77"/>
      <c r="Z23" s="77"/>
      <c r="AA23" s="77"/>
      <c r="AB23" s="78">
        <v>0.375</v>
      </c>
      <c r="AC23" s="78">
        <v>0.70833333333333337</v>
      </c>
      <c r="AD23" s="78">
        <v>0.33333333333333331</v>
      </c>
      <c r="AE23" s="76"/>
      <c r="AF23" s="77"/>
      <c r="AG23" s="77"/>
      <c r="AH23" s="77"/>
      <c r="AI23" s="78">
        <v>0.39583333333333331</v>
      </c>
      <c r="AJ23" s="78">
        <v>0.70833333333333337</v>
      </c>
      <c r="AK23" s="78">
        <v>0.3125</v>
      </c>
      <c r="AL23" s="76"/>
      <c r="AM23" s="77"/>
      <c r="AN23" s="77"/>
      <c r="AO23" s="77"/>
      <c r="AP23" s="78"/>
      <c r="AQ23" s="78"/>
      <c r="AR23" s="78">
        <v>0</v>
      </c>
      <c r="AS23" s="76"/>
      <c r="AT23" s="77"/>
      <c r="AU23" s="77"/>
      <c r="AV23" s="77"/>
      <c r="AW23" s="78">
        <v>0.375</v>
      </c>
      <c r="AX23" s="78">
        <v>0.70833333333333337</v>
      </c>
      <c r="AY23" s="78">
        <v>0.33333333333333331</v>
      </c>
      <c r="AZ23" s="76"/>
      <c r="BA23" s="77"/>
      <c r="BB23" s="77"/>
      <c r="BC23" s="77"/>
      <c r="BD23" s="78">
        <v>0.33333333333333331</v>
      </c>
      <c r="BE23" s="78">
        <v>0.75</v>
      </c>
      <c r="BF23" s="79">
        <v>0.41666666666666669</v>
      </c>
    </row>
    <row r="24" spans="2:74" ht="12.75" x14ac:dyDescent="0.2">
      <c r="B24" s="75" t="s">
        <v>147</v>
      </c>
      <c r="C24" s="76"/>
      <c r="D24" s="77"/>
      <c r="E24" s="77"/>
      <c r="F24" s="77"/>
      <c r="G24" s="78">
        <v>0.33333333333333331</v>
      </c>
      <c r="H24" s="78">
        <v>0.70833333333333337</v>
      </c>
      <c r="I24" s="78">
        <v>0.375</v>
      </c>
      <c r="J24" s="76"/>
      <c r="K24" s="77"/>
      <c r="L24" s="77"/>
      <c r="M24" s="77"/>
      <c r="N24" s="78">
        <v>0.375</v>
      </c>
      <c r="O24" s="78">
        <v>0.85416666666666663</v>
      </c>
      <c r="P24" s="78">
        <v>0.47916666666666669</v>
      </c>
      <c r="Q24" s="76"/>
      <c r="R24" s="77"/>
      <c r="S24" s="77"/>
      <c r="T24" s="77"/>
      <c r="U24" s="78">
        <v>0.375</v>
      </c>
      <c r="V24" s="78">
        <v>0.85416666666666663</v>
      </c>
      <c r="W24" s="78">
        <v>0.47916666666666669</v>
      </c>
      <c r="X24" s="76"/>
      <c r="Y24" s="77"/>
      <c r="Z24" s="77"/>
      <c r="AA24" s="77"/>
      <c r="AB24" s="78"/>
      <c r="AC24" s="78"/>
      <c r="AD24" s="78">
        <v>0</v>
      </c>
      <c r="AE24" s="76"/>
      <c r="AF24" s="77"/>
      <c r="AG24" s="77"/>
      <c r="AH24" s="77"/>
      <c r="AI24" s="78">
        <v>0.33333333333333331</v>
      </c>
      <c r="AJ24" s="78">
        <v>0.70833333333333337</v>
      </c>
      <c r="AK24" s="78">
        <v>0.375</v>
      </c>
      <c r="AL24" s="76"/>
      <c r="AM24" s="77"/>
      <c r="AN24" s="77"/>
      <c r="AO24" s="77"/>
      <c r="AP24" s="78">
        <v>0.33333333333333331</v>
      </c>
      <c r="AQ24" s="78">
        <v>0.70833333333333337</v>
      </c>
      <c r="AR24" s="78">
        <v>0.375</v>
      </c>
      <c r="AS24" s="76"/>
      <c r="AT24" s="77"/>
      <c r="AU24" s="77"/>
      <c r="AV24" s="77"/>
      <c r="AW24" s="78">
        <v>0.375</v>
      </c>
      <c r="AX24" s="78">
        <v>0.85416666666666663</v>
      </c>
      <c r="AY24" s="78">
        <v>0.47916666666666669</v>
      </c>
      <c r="AZ24" s="76"/>
      <c r="BA24" s="77"/>
      <c r="BB24" s="77"/>
      <c r="BC24" s="77"/>
      <c r="BD24" s="78">
        <v>0.33333333333333331</v>
      </c>
      <c r="BE24" s="78">
        <v>0.70833333333333337</v>
      </c>
      <c r="BF24" s="79">
        <v>0.375</v>
      </c>
    </row>
    <row r="25" spans="2:74" ht="12.75" x14ac:dyDescent="0.2">
      <c r="B25" s="75" t="s">
        <v>148</v>
      </c>
      <c r="C25" s="76"/>
      <c r="D25" s="77"/>
      <c r="E25" s="77"/>
      <c r="F25" s="77"/>
      <c r="G25" s="78">
        <v>0.375</v>
      </c>
      <c r="H25" s="78">
        <v>0.85416666666666663</v>
      </c>
      <c r="I25" s="78">
        <v>0.47916666666666669</v>
      </c>
      <c r="J25" s="76"/>
      <c r="K25" s="77"/>
      <c r="L25" s="77"/>
      <c r="M25" s="77"/>
      <c r="N25" s="78">
        <v>0.33333333333333331</v>
      </c>
      <c r="O25" s="78">
        <v>0.57638888888888895</v>
      </c>
      <c r="P25" s="78">
        <v>0.24305555555555555</v>
      </c>
      <c r="Q25" s="76"/>
      <c r="R25" s="77"/>
      <c r="S25" s="77"/>
      <c r="T25" s="77"/>
      <c r="U25" s="78"/>
      <c r="V25" s="78"/>
      <c r="W25" s="78">
        <v>0</v>
      </c>
      <c r="X25" s="76"/>
      <c r="Y25" s="77"/>
      <c r="Z25" s="77"/>
      <c r="AA25" s="77"/>
      <c r="AB25" s="78">
        <v>0.375</v>
      </c>
      <c r="AC25" s="78">
        <v>0.83333333333333337</v>
      </c>
      <c r="AD25" s="78">
        <v>0.45833333333333331</v>
      </c>
      <c r="AE25" s="76"/>
      <c r="AF25" s="77"/>
      <c r="AG25" s="77"/>
      <c r="AH25" s="77"/>
      <c r="AI25" s="78"/>
      <c r="AJ25" s="78"/>
      <c r="AK25" s="78">
        <v>0</v>
      </c>
      <c r="AL25" s="76"/>
      <c r="AM25" s="77"/>
      <c r="AN25" s="77"/>
      <c r="AO25" s="77"/>
      <c r="AP25" s="78"/>
      <c r="AQ25" s="78"/>
      <c r="AR25" s="78">
        <v>0</v>
      </c>
      <c r="AS25" s="76"/>
      <c r="AT25" s="77"/>
      <c r="AU25" s="77"/>
      <c r="AV25" s="77"/>
      <c r="AW25" s="78">
        <v>0.375</v>
      </c>
      <c r="AX25" s="78">
        <v>0.83333333333333337</v>
      </c>
      <c r="AY25" s="78">
        <v>0.45833333333333331</v>
      </c>
      <c r="AZ25" s="76"/>
      <c r="BA25" s="77"/>
      <c r="BB25" s="77"/>
      <c r="BC25" s="77"/>
      <c r="BD25" s="78"/>
      <c r="BE25" s="78"/>
      <c r="BF25" s="79">
        <v>0</v>
      </c>
    </row>
    <row r="26" spans="2:74" ht="12.75" x14ac:dyDescent="0.2">
      <c r="B26" s="75" t="s">
        <v>149</v>
      </c>
      <c r="C26" s="76"/>
      <c r="D26" s="77"/>
      <c r="E26" s="77"/>
      <c r="F26" s="77"/>
      <c r="G26" s="78"/>
      <c r="H26" s="78"/>
      <c r="I26" s="78">
        <v>0</v>
      </c>
      <c r="J26" s="76"/>
      <c r="K26" s="77"/>
      <c r="L26" s="77"/>
      <c r="M26" s="77"/>
      <c r="N26" s="78">
        <v>0.33333333333333331</v>
      </c>
      <c r="O26" s="78">
        <v>0.70833333333333337</v>
      </c>
      <c r="P26" s="78">
        <v>0.375</v>
      </c>
      <c r="Q26" s="76"/>
      <c r="R26" s="77"/>
      <c r="S26" s="77"/>
      <c r="T26" s="77"/>
      <c r="U26" s="78"/>
      <c r="V26" s="78"/>
      <c r="W26" s="78">
        <v>0</v>
      </c>
      <c r="X26" s="76"/>
      <c r="Y26" s="77"/>
      <c r="Z26" s="77"/>
      <c r="AA26" s="77"/>
      <c r="AB26" s="78"/>
      <c r="AC26" s="78"/>
      <c r="AD26" s="78">
        <v>0</v>
      </c>
      <c r="AE26" s="76"/>
      <c r="AF26" s="77"/>
      <c r="AG26" s="77"/>
      <c r="AH26" s="77"/>
      <c r="AI26" s="78">
        <v>0.375</v>
      </c>
      <c r="AJ26" s="78">
        <v>0.83333333333333337</v>
      </c>
      <c r="AK26" s="78">
        <v>0.45833333333333331</v>
      </c>
      <c r="AL26" s="76"/>
      <c r="AM26" s="77"/>
      <c r="AN26" s="77"/>
      <c r="AO26" s="77"/>
      <c r="AP26" s="78">
        <v>0.35416666666666669</v>
      </c>
      <c r="AQ26" s="78">
        <v>0.71875</v>
      </c>
      <c r="AR26" s="78">
        <v>0.36458333333333331</v>
      </c>
      <c r="AS26" s="76"/>
      <c r="AT26" s="77"/>
      <c r="AU26" s="77"/>
      <c r="AV26" s="77"/>
      <c r="AW26" s="78">
        <v>0.375</v>
      </c>
      <c r="AX26" s="78">
        <v>0.83333333333333337</v>
      </c>
      <c r="AY26" s="78">
        <v>0.45833333333333331</v>
      </c>
      <c r="AZ26" s="76"/>
      <c r="BA26" s="77"/>
      <c r="BB26" s="77"/>
      <c r="BC26" s="77"/>
      <c r="BD26" s="78"/>
      <c r="BE26" s="78"/>
      <c r="BF26" s="79">
        <v>0</v>
      </c>
    </row>
    <row r="27" spans="2:74" ht="12.75" x14ac:dyDescent="0.2">
      <c r="B27" s="75" t="s">
        <v>150</v>
      </c>
      <c r="C27" s="76"/>
      <c r="D27" s="77"/>
      <c r="E27" s="77"/>
      <c r="F27" s="77"/>
      <c r="G27" s="78">
        <v>0.375</v>
      </c>
      <c r="H27" s="78">
        <v>0.70833333333333337</v>
      </c>
      <c r="I27" s="78">
        <v>0.33333333333333331</v>
      </c>
      <c r="J27" s="76"/>
      <c r="K27" s="77"/>
      <c r="L27" s="77"/>
      <c r="M27" s="77"/>
      <c r="N27" s="78">
        <v>0.33333333333333331</v>
      </c>
      <c r="O27" s="78">
        <v>0.75</v>
      </c>
      <c r="P27" s="78">
        <v>0.41666666666666669</v>
      </c>
      <c r="Q27" s="76"/>
      <c r="R27" s="77"/>
      <c r="S27" s="77"/>
      <c r="T27" s="77"/>
      <c r="U27" s="78">
        <v>0.35416666666666669</v>
      </c>
      <c r="V27" s="78">
        <v>0.75</v>
      </c>
      <c r="W27" s="78">
        <v>0.39583333333333331</v>
      </c>
      <c r="X27" s="76"/>
      <c r="Y27" s="77"/>
      <c r="Z27" s="77"/>
      <c r="AA27" s="77"/>
      <c r="AB27" s="78">
        <v>0.375</v>
      </c>
      <c r="AC27" s="78">
        <v>0.70833333333333337</v>
      </c>
      <c r="AD27" s="78">
        <v>0.33333333333333331</v>
      </c>
      <c r="AE27" s="76"/>
      <c r="AF27" s="77"/>
      <c r="AG27" s="77"/>
      <c r="AH27" s="77"/>
      <c r="AI27" s="78">
        <v>0.375</v>
      </c>
      <c r="AJ27" s="78">
        <v>0.70833333333333337</v>
      </c>
      <c r="AK27" s="78">
        <v>0.33333333333333331</v>
      </c>
      <c r="AL27" s="76"/>
      <c r="AM27" s="77"/>
      <c r="AN27" s="77"/>
      <c r="AO27" s="77"/>
      <c r="AP27" s="78"/>
      <c r="AQ27" s="78"/>
      <c r="AR27" s="78">
        <v>0</v>
      </c>
      <c r="AS27" s="76"/>
      <c r="AT27" s="77"/>
      <c r="AU27" s="77"/>
      <c r="AV27" s="77"/>
      <c r="AW27" s="78">
        <v>0.33333333333333331</v>
      </c>
      <c r="AX27" s="78">
        <v>0.75</v>
      </c>
      <c r="AY27" s="78">
        <v>0.41666666666666669</v>
      </c>
      <c r="AZ27" s="76"/>
      <c r="BA27" s="77"/>
      <c r="BB27" s="77"/>
      <c r="BC27" s="77"/>
      <c r="BD27" s="78"/>
      <c r="BE27" s="78"/>
      <c r="BF27" s="79">
        <v>0</v>
      </c>
    </row>
    <row r="28" spans="2:74" ht="12.75" x14ac:dyDescent="0.2">
      <c r="B28" s="75" t="s">
        <v>151</v>
      </c>
      <c r="C28" s="76"/>
      <c r="D28" s="77"/>
      <c r="E28" s="77"/>
      <c r="F28" s="77"/>
      <c r="G28" s="78">
        <v>0.39583333333333331</v>
      </c>
      <c r="H28" s="78">
        <v>0.70833333333333337</v>
      </c>
      <c r="I28" s="78">
        <v>0.3125</v>
      </c>
      <c r="J28" s="76"/>
      <c r="K28" s="77"/>
      <c r="L28" s="77"/>
      <c r="M28" s="77"/>
      <c r="N28" s="78">
        <v>0.375</v>
      </c>
      <c r="O28" s="78">
        <v>0.70833333333333337</v>
      </c>
      <c r="P28" s="78">
        <v>0.33333333333333331</v>
      </c>
      <c r="Q28" s="76"/>
      <c r="R28" s="77"/>
      <c r="S28" s="77"/>
      <c r="T28" s="77"/>
      <c r="U28" s="78">
        <v>0.375</v>
      </c>
      <c r="V28" s="78">
        <v>0.70833333333333337</v>
      </c>
      <c r="W28" s="78">
        <v>0.33333333333333331</v>
      </c>
      <c r="X28" s="76"/>
      <c r="Y28" s="77"/>
      <c r="Z28" s="77"/>
      <c r="AA28" s="77"/>
      <c r="AB28" s="78">
        <v>0.375</v>
      </c>
      <c r="AC28" s="78">
        <v>0.70833333333333337</v>
      </c>
      <c r="AD28" s="78">
        <v>0.33333333333333331</v>
      </c>
      <c r="AE28" s="76"/>
      <c r="AF28" s="77"/>
      <c r="AG28" s="77"/>
      <c r="AH28" s="77"/>
      <c r="AI28" s="78"/>
      <c r="AJ28" s="78"/>
      <c r="AK28" s="78">
        <v>0</v>
      </c>
      <c r="AL28" s="76"/>
      <c r="AM28" s="77"/>
      <c r="AN28" s="77"/>
      <c r="AO28" s="77"/>
      <c r="AP28" s="78">
        <v>0.375</v>
      </c>
      <c r="AQ28" s="78">
        <v>0.70833333333333337</v>
      </c>
      <c r="AR28" s="78">
        <v>0.33333333333333331</v>
      </c>
      <c r="AS28" s="76"/>
      <c r="AT28" s="77"/>
      <c r="AU28" s="77"/>
      <c r="AV28" s="77"/>
      <c r="AW28" s="78">
        <v>0.33333333333333331</v>
      </c>
      <c r="AX28" s="78">
        <v>0.70833333333333337</v>
      </c>
      <c r="AY28" s="78">
        <v>0.375</v>
      </c>
      <c r="AZ28" s="76"/>
      <c r="BA28" s="77"/>
      <c r="BB28" s="77"/>
      <c r="BC28" s="77"/>
      <c r="BD28" s="78">
        <v>0.375</v>
      </c>
      <c r="BE28" s="78">
        <v>0.70833333333333337</v>
      </c>
      <c r="BF28" s="79">
        <v>0.33333333333333331</v>
      </c>
    </row>
    <row r="29" spans="2:74" ht="12.75" x14ac:dyDescent="0.2">
      <c r="B29" s="75" t="s">
        <v>152</v>
      </c>
      <c r="C29" s="76"/>
      <c r="D29" s="77"/>
      <c r="E29" s="77"/>
      <c r="F29" s="77"/>
      <c r="G29" s="78">
        <v>0.33333333333333331</v>
      </c>
      <c r="H29" s="78">
        <v>0.70833333333333337</v>
      </c>
      <c r="I29" s="78">
        <v>0.375</v>
      </c>
      <c r="J29" s="76"/>
      <c r="K29" s="77"/>
      <c r="L29" s="77"/>
      <c r="M29" s="77"/>
      <c r="N29" s="78">
        <v>0.375</v>
      </c>
      <c r="O29" s="78">
        <v>0.85416666666666663</v>
      </c>
      <c r="P29" s="78">
        <v>0.47916666666666669</v>
      </c>
      <c r="Q29" s="76"/>
      <c r="R29" s="77"/>
      <c r="S29" s="77"/>
      <c r="T29" s="77"/>
      <c r="U29" s="78">
        <v>0.375</v>
      </c>
      <c r="V29" s="78">
        <v>0.85416666666666663</v>
      </c>
      <c r="W29" s="78">
        <v>0.47916666666666669</v>
      </c>
      <c r="X29" s="76"/>
      <c r="Y29" s="77"/>
      <c r="Z29" s="77"/>
      <c r="AA29" s="77"/>
      <c r="AB29" s="78">
        <v>0.375</v>
      </c>
      <c r="AC29" s="78">
        <v>0.85416666666666663</v>
      </c>
      <c r="AD29" s="78">
        <v>0.47916666666666669</v>
      </c>
      <c r="AE29" s="76"/>
      <c r="AF29" s="77"/>
      <c r="AG29" s="77"/>
      <c r="AH29" s="77"/>
      <c r="AI29" s="78">
        <v>0.33333333333333331</v>
      </c>
      <c r="AJ29" s="78">
        <v>0.70833333333333337</v>
      </c>
      <c r="AK29" s="78">
        <v>0.375</v>
      </c>
      <c r="AL29" s="76"/>
      <c r="AM29" s="77"/>
      <c r="AN29" s="77"/>
      <c r="AO29" s="77"/>
      <c r="AP29" s="78"/>
      <c r="AQ29" s="78"/>
      <c r="AR29" s="78">
        <v>0</v>
      </c>
      <c r="AS29" s="76"/>
      <c r="AT29" s="77"/>
      <c r="AU29" s="77"/>
      <c r="AV29" s="77"/>
      <c r="AW29" s="78"/>
      <c r="AX29" s="78"/>
      <c r="AY29" s="78">
        <v>0</v>
      </c>
      <c r="AZ29" s="76"/>
      <c r="BA29" s="77"/>
      <c r="BB29" s="77"/>
      <c r="BC29" s="77"/>
      <c r="BD29" s="78">
        <v>0.33333333333333331</v>
      </c>
      <c r="BE29" s="78">
        <v>0.70833333333333337</v>
      </c>
      <c r="BF29" s="79">
        <v>0.375</v>
      </c>
    </row>
    <row r="30" spans="2:74" ht="12.75" x14ac:dyDescent="0.2">
      <c r="B30" s="75" t="s">
        <v>153</v>
      </c>
      <c r="C30" s="76"/>
      <c r="D30" s="77"/>
      <c r="E30" s="77"/>
      <c r="F30" s="77"/>
      <c r="G30" s="78"/>
      <c r="H30" s="78"/>
      <c r="I30" s="78">
        <v>0</v>
      </c>
      <c r="J30" s="76"/>
      <c r="K30" s="77"/>
      <c r="L30" s="77"/>
      <c r="M30" s="77"/>
      <c r="N30" s="78"/>
      <c r="O30" s="78"/>
      <c r="P30" s="78">
        <v>0</v>
      </c>
      <c r="Q30" s="76"/>
      <c r="R30" s="77"/>
      <c r="S30" s="77"/>
      <c r="T30" s="77"/>
      <c r="U30" s="78">
        <v>0.375</v>
      </c>
      <c r="V30" s="78">
        <v>0.83333333333333337</v>
      </c>
      <c r="W30" s="78">
        <v>0.45833333333333331</v>
      </c>
      <c r="X30" s="76"/>
      <c r="Y30" s="77"/>
      <c r="Z30" s="77"/>
      <c r="AA30" s="77"/>
      <c r="AB30" s="78">
        <v>0.33333333333333331</v>
      </c>
      <c r="AC30" s="78">
        <v>0.57638888888888895</v>
      </c>
      <c r="AD30" s="78">
        <v>0.24305555555555555</v>
      </c>
      <c r="AE30" s="76"/>
      <c r="AF30" s="77"/>
      <c r="AG30" s="77"/>
      <c r="AH30" s="77"/>
      <c r="AI30" s="78"/>
      <c r="AJ30" s="78"/>
      <c r="AK30" s="78">
        <v>0</v>
      </c>
      <c r="AL30" s="76"/>
      <c r="AM30" s="77"/>
      <c r="AN30" s="77"/>
      <c r="AO30" s="77"/>
      <c r="AP30" s="78">
        <v>0.375</v>
      </c>
      <c r="AQ30" s="78">
        <v>0.83333333333333337</v>
      </c>
      <c r="AR30" s="78">
        <v>0.45833333333333331</v>
      </c>
      <c r="AS30" s="76"/>
      <c r="AT30" s="77"/>
      <c r="AU30" s="77"/>
      <c r="AV30" s="77"/>
      <c r="AW30" s="78"/>
      <c r="AX30" s="78"/>
      <c r="AY30" s="78">
        <v>0</v>
      </c>
      <c r="AZ30" s="76"/>
      <c r="BA30" s="77"/>
      <c r="BB30" s="77"/>
      <c r="BC30" s="77"/>
      <c r="BD30" s="78">
        <v>0.375</v>
      </c>
      <c r="BE30" s="78">
        <v>0.85416666666666663</v>
      </c>
      <c r="BF30" s="79">
        <v>0.47916666666666669</v>
      </c>
    </row>
    <row r="31" spans="2:74" ht="12.75" x14ac:dyDescent="0.2">
      <c r="B31" s="75" t="s">
        <v>154</v>
      </c>
      <c r="C31" s="76"/>
      <c r="D31" s="77"/>
      <c r="E31" s="77"/>
      <c r="F31" s="77"/>
      <c r="G31" s="78">
        <v>0.375</v>
      </c>
      <c r="H31" s="78">
        <v>0.83333333333333337</v>
      </c>
      <c r="I31" s="78">
        <v>0.45833333333333331</v>
      </c>
      <c r="J31" s="76"/>
      <c r="K31" s="77"/>
      <c r="L31" s="77"/>
      <c r="M31" s="77"/>
      <c r="N31" s="78"/>
      <c r="O31" s="78"/>
      <c r="P31" s="78">
        <v>0</v>
      </c>
      <c r="Q31" s="76"/>
      <c r="R31" s="77"/>
      <c r="S31" s="77"/>
      <c r="T31" s="77"/>
      <c r="U31" s="78">
        <v>0.375</v>
      </c>
      <c r="V31" s="78">
        <v>0.83333333333333337</v>
      </c>
      <c r="W31" s="78">
        <v>0.45833333333333331</v>
      </c>
      <c r="X31" s="76"/>
      <c r="Y31" s="77"/>
      <c r="Z31" s="77"/>
      <c r="AA31" s="77"/>
      <c r="AB31" s="78">
        <v>0.33333333333333331</v>
      </c>
      <c r="AC31" s="78">
        <v>0.70833333333333337</v>
      </c>
      <c r="AD31" s="78">
        <v>0.375</v>
      </c>
      <c r="AE31" s="76"/>
      <c r="AF31" s="77"/>
      <c r="AG31" s="77"/>
      <c r="AH31" s="77"/>
      <c r="AI31" s="78">
        <v>0.35416666666666669</v>
      </c>
      <c r="AJ31" s="78">
        <v>0.71875</v>
      </c>
      <c r="AK31" s="78">
        <v>0.36458333333333331</v>
      </c>
      <c r="AL31" s="76"/>
      <c r="AM31" s="77"/>
      <c r="AN31" s="77"/>
      <c r="AO31" s="77"/>
      <c r="AP31" s="78"/>
      <c r="AQ31" s="78"/>
      <c r="AR31" s="78">
        <v>0</v>
      </c>
      <c r="AS31" s="76"/>
      <c r="AT31" s="77"/>
      <c r="AU31" s="77"/>
      <c r="AV31" s="77"/>
      <c r="AW31" s="78"/>
      <c r="AX31" s="78"/>
      <c r="AY31" s="78">
        <v>0</v>
      </c>
      <c r="AZ31" s="76"/>
      <c r="BA31" s="77"/>
      <c r="BB31" s="77"/>
      <c r="BC31" s="77"/>
      <c r="BD31" s="78"/>
      <c r="BE31" s="78"/>
      <c r="BF31" s="79">
        <v>0</v>
      </c>
    </row>
    <row r="32" spans="2:74" ht="12.75" x14ac:dyDescent="0.2">
      <c r="B32" s="75" t="s">
        <v>155</v>
      </c>
      <c r="C32" s="76"/>
      <c r="D32" s="77"/>
      <c r="E32" s="77"/>
      <c r="F32" s="77"/>
      <c r="G32" s="78">
        <v>0.375</v>
      </c>
      <c r="H32" s="78">
        <v>0.70833333333333337</v>
      </c>
      <c r="I32" s="78">
        <v>0.33333333333333331</v>
      </c>
      <c r="J32" s="76"/>
      <c r="K32" s="77"/>
      <c r="L32" s="77"/>
      <c r="M32" s="77"/>
      <c r="N32" s="78">
        <v>0.35416666666666669</v>
      </c>
      <c r="O32" s="78">
        <v>0.75</v>
      </c>
      <c r="P32" s="78">
        <v>0.39583333333333331</v>
      </c>
      <c r="Q32" s="76"/>
      <c r="R32" s="77"/>
      <c r="S32" s="77"/>
      <c r="T32" s="77"/>
      <c r="U32" s="78">
        <v>0.33333333333333331</v>
      </c>
      <c r="V32" s="78">
        <v>0.75</v>
      </c>
      <c r="W32" s="78">
        <v>0.41666666666666669</v>
      </c>
      <c r="X32" s="76"/>
      <c r="Y32" s="77"/>
      <c r="Z32" s="77"/>
      <c r="AA32" s="77"/>
      <c r="AB32" s="78">
        <v>0.33333333333333331</v>
      </c>
      <c r="AC32" s="78">
        <v>0.75</v>
      </c>
      <c r="AD32" s="78">
        <v>0.41666666666666669</v>
      </c>
      <c r="AE32" s="76"/>
      <c r="AF32" s="77"/>
      <c r="AG32" s="77"/>
      <c r="AH32" s="77"/>
      <c r="AI32" s="78"/>
      <c r="AJ32" s="78"/>
      <c r="AK32" s="78">
        <v>0</v>
      </c>
      <c r="AL32" s="76"/>
      <c r="AM32" s="77"/>
      <c r="AN32" s="77"/>
      <c r="AO32" s="77"/>
      <c r="AP32" s="78">
        <v>0.375</v>
      </c>
      <c r="AQ32" s="78">
        <v>0.70833333333333337</v>
      </c>
      <c r="AR32" s="78">
        <v>0.33333333333333331</v>
      </c>
      <c r="AS32" s="76"/>
      <c r="AT32" s="77"/>
      <c r="AU32" s="77"/>
      <c r="AV32" s="77"/>
      <c r="AW32" s="78">
        <v>0.375</v>
      </c>
      <c r="AX32" s="78">
        <v>0.70833333333333337</v>
      </c>
      <c r="AY32" s="78">
        <v>0.33333333333333331</v>
      </c>
      <c r="AZ32" s="76"/>
      <c r="BA32" s="77"/>
      <c r="BB32" s="77"/>
      <c r="BC32" s="77"/>
      <c r="BD32" s="78">
        <v>0.375</v>
      </c>
      <c r="BE32" s="78">
        <v>0.70833333333333337</v>
      </c>
      <c r="BF32" s="79">
        <v>0.33333333333333331</v>
      </c>
    </row>
    <row r="33" spans="2:58" ht="12.75" x14ac:dyDescent="0.2">
      <c r="B33" s="75" t="s">
        <v>156</v>
      </c>
      <c r="C33" s="76"/>
      <c r="D33" s="77"/>
      <c r="E33" s="77"/>
      <c r="F33" s="77"/>
      <c r="G33" s="78"/>
      <c r="H33" s="78"/>
      <c r="I33" s="78">
        <v>0</v>
      </c>
      <c r="J33" s="76"/>
      <c r="K33" s="77"/>
      <c r="L33" s="77"/>
      <c r="M33" s="77"/>
      <c r="N33" s="78">
        <v>0.375</v>
      </c>
      <c r="O33" s="78">
        <v>0.70833333333333337</v>
      </c>
      <c r="P33" s="78">
        <v>0.33333333333333331</v>
      </c>
      <c r="Q33" s="76"/>
      <c r="R33" s="77"/>
      <c r="S33" s="77"/>
      <c r="T33" s="77"/>
      <c r="U33" s="78">
        <v>0.33333333333333331</v>
      </c>
      <c r="V33" s="78">
        <v>0.70833333333333337</v>
      </c>
      <c r="W33" s="78">
        <v>0.375</v>
      </c>
      <c r="X33" s="76"/>
      <c r="Y33" s="77"/>
      <c r="Z33" s="77"/>
      <c r="AA33" s="77"/>
      <c r="AB33" s="78">
        <v>0.375</v>
      </c>
      <c r="AC33" s="78">
        <v>0.70833333333333337</v>
      </c>
      <c r="AD33" s="78">
        <v>0.33333333333333331</v>
      </c>
      <c r="AE33" s="76"/>
      <c r="AF33" s="77"/>
      <c r="AG33" s="77"/>
      <c r="AH33" s="77"/>
      <c r="AI33" s="78">
        <v>0.375</v>
      </c>
      <c r="AJ33" s="78">
        <v>0.70833333333333337</v>
      </c>
      <c r="AK33" s="78">
        <v>0.33333333333333331</v>
      </c>
      <c r="AL33" s="76"/>
      <c r="AM33" s="77"/>
      <c r="AN33" s="77"/>
      <c r="AO33" s="77"/>
      <c r="AP33" s="78">
        <v>0.375</v>
      </c>
      <c r="AQ33" s="78">
        <v>0.70833333333333337</v>
      </c>
      <c r="AR33" s="78">
        <v>0.33333333333333331</v>
      </c>
      <c r="AS33" s="76"/>
      <c r="AT33" s="77"/>
      <c r="AU33" s="77"/>
      <c r="AV33" s="77"/>
      <c r="AW33" s="78">
        <v>0.33333333333333331</v>
      </c>
      <c r="AX33" s="78">
        <v>0.70833333333333337</v>
      </c>
      <c r="AY33" s="78">
        <v>0.375</v>
      </c>
      <c r="AZ33" s="76"/>
      <c r="BA33" s="77"/>
      <c r="BB33" s="77"/>
      <c r="BC33" s="77"/>
      <c r="BD33" s="78">
        <v>0.39583333333333331</v>
      </c>
      <c r="BE33" s="78">
        <v>0.70833333333333337</v>
      </c>
      <c r="BF33" s="79">
        <v>0.3125</v>
      </c>
    </row>
    <row r="34" spans="2:58" ht="12.75" x14ac:dyDescent="0.2">
      <c r="B34" s="75" t="s">
        <v>157</v>
      </c>
      <c r="C34" s="76"/>
      <c r="D34" s="77"/>
      <c r="E34" s="77"/>
      <c r="F34" s="77"/>
      <c r="G34" s="78">
        <v>0.33333333333333331</v>
      </c>
      <c r="H34" s="78">
        <v>0.70833333333333337</v>
      </c>
      <c r="I34" s="78">
        <v>0.375</v>
      </c>
      <c r="J34" s="76"/>
      <c r="K34" s="77"/>
      <c r="L34" s="77"/>
      <c r="M34" s="77"/>
      <c r="N34" s="78">
        <v>0.375</v>
      </c>
      <c r="O34" s="78">
        <v>0.85416666666666663</v>
      </c>
      <c r="P34" s="78">
        <v>0.47916666666666669</v>
      </c>
      <c r="Q34" s="76"/>
      <c r="R34" s="77"/>
      <c r="S34" s="77"/>
      <c r="T34" s="77"/>
      <c r="U34" s="78"/>
      <c r="V34" s="78"/>
      <c r="W34" s="78">
        <v>0</v>
      </c>
      <c r="X34" s="76"/>
      <c r="Y34" s="77"/>
      <c r="Z34" s="77"/>
      <c r="AA34" s="77"/>
      <c r="AB34" s="78">
        <v>0.375</v>
      </c>
      <c r="AC34" s="78">
        <v>0.85416666666666663</v>
      </c>
      <c r="AD34" s="78">
        <v>0.47916666666666669</v>
      </c>
      <c r="AE34" s="76"/>
      <c r="AF34" s="77"/>
      <c r="AG34" s="77"/>
      <c r="AH34" s="77"/>
      <c r="AI34" s="78"/>
      <c r="AJ34" s="78"/>
      <c r="AK34" s="78">
        <v>0</v>
      </c>
      <c r="AL34" s="76"/>
      <c r="AM34" s="77"/>
      <c r="AN34" s="77"/>
      <c r="AO34" s="77"/>
      <c r="AP34" s="78">
        <v>0.375</v>
      </c>
      <c r="AQ34" s="78">
        <v>0.85416666666666663</v>
      </c>
      <c r="AR34" s="78">
        <v>0.47916666666666669</v>
      </c>
      <c r="AS34" s="76"/>
      <c r="AT34" s="77"/>
      <c r="AU34" s="77"/>
      <c r="AV34" s="77"/>
      <c r="AW34" s="78">
        <v>0.375</v>
      </c>
      <c r="AX34" s="78">
        <v>0.85416666666666663</v>
      </c>
      <c r="AY34" s="78">
        <v>0.47916666666666669</v>
      </c>
      <c r="AZ34" s="76"/>
      <c r="BA34" s="77"/>
      <c r="BB34" s="77"/>
      <c r="BC34" s="77"/>
      <c r="BD34" s="78">
        <v>0.33333333333333331</v>
      </c>
      <c r="BE34" s="78">
        <v>0.70833333333333337</v>
      </c>
      <c r="BF34" s="79">
        <v>0.375</v>
      </c>
    </row>
    <row r="35" spans="2:58" ht="12.75" x14ac:dyDescent="0.2">
      <c r="B35" s="75" t="s">
        <v>158</v>
      </c>
      <c r="C35" s="76"/>
      <c r="D35" s="77"/>
      <c r="E35" s="77"/>
      <c r="F35" s="77"/>
      <c r="G35" s="78"/>
      <c r="H35" s="78"/>
      <c r="I35" s="78">
        <v>0</v>
      </c>
      <c r="J35" s="76"/>
      <c r="K35" s="77"/>
      <c r="L35" s="77"/>
      <c r="M35" s="77"/>
      <c r="N35" s="78">
        <v>0.375</v>
      </c>
      <c r="O35" s="78">
        <v>0.83333333333333337</v>
      </c>
      <c r="P35" s="78">
        <v>0.45833333333333331</v>
      </c>
      <c r="Q35" s="76"/>
      <c r="R35" s="77"/>
      <c r="S35" s="77"/>
      <c r="T35" s="77"/>
      <c r="U35" s="78"/>
      <c r="V35" s="78"/>
      <c r="W35" s="78">
        <v>0</v>
      </c>
      <c r="X35" s="76"/>
      <c r="Y35" s="77"/>
      <c r="Z35" s="77"/>
      <c r="AA35" s="77"/>
      <c r="AB35" s="78"/>
      <c r="AC35" s="78"/>
      <c r="AD35" s="78">
        <v>0</v>
      </c>
      <c r="AE35" s="76"/>
      <c r="AF35" s="77"/>
      <c r="AG35" s="77"/>
      <c r="AH35" s="77"/>
      <c r="AI35" s="78">
        <v>0.375</v>
      </c>
      <c r="AJ35" s="78">
        <v>0.83333333333333337</v>
      </c>
      <c r="AK35" s="78">
        <v>0.45833333333333331</v>
      </c>
      <c r="AL35" s="76"/>
      <c r="AM35" s="77"/>
      <c r="AN35" s="77"/>
      <c r="AO35" s="77"/>
      <c r="AP35" s="78">
        <v>0.33333333333333331</v>
      </c>
      <c r="AQ35" s="78">
        <v>0.57638888888888895</v>
      </c>
      <c r="AR35" s="78">
        <v>0.24305555555555555</v>
      </c>
      <c r="AS35" s="76"/>
      <c r="AT35" s="77"/>
      <c r="AU35" s="77"/>
      <c r="AV35" s="77"/>
      <c r="AW35" s="78"/>
      <c r="AX35" s="78"/>
      <c r="AY35" s="78">
        <v>0</v>
      </c>
      <c r="AZ35" s="76"/>
      <c r="BA35" s="77"/>
      <c r="BB35" s="77"/>
      <c r="BC35" s="77"/>
      <c r="BD35" s="78"/>
      <c r="BE35" s="78"/>
      <c r="BF35" s="79">
        <v>0</v>
      </c>
    </row>
    <row r="36" spans="2:58" ht="12.75" x14ac:dyDescent="0.2">
      <c r="B36" s="75" t="s">
        <v>159</v>
      </c>
      <c r="C36" s="76"/>
      <c r="D36" s="77"/>
      <c r="E36" s="77"/>
      <c r="F36" s="77"/>
      <c r="G36" s="78">
        <v>0.35416666666666669</v>
      </c>
      <c r="H36" s="78">
        <v>0.71875</v>
      </c>
      <c r="I36" s="78">
        <v>0.36458333333333331</v>
      </c>
      <c r="J36" s="76"/>
      <c r="K36" s="77"/>
      <c r="L36" s="77"/>
      <c r="M36" s="77"/>
      <c r="N36" s="78">
        <v>0.375</v>
      </c>
      <c r="O36" s="78">
        <v>0.83333333333333337</v>
      </c>
      <c r="P36" s="78">
        <v>0.45833333333333331</v>
      </c>
      <c r="Q36" s="76"/>
      <c r="R36" s="77"/>
      <c r="S36" s="77"/>
      <c r="T36" s="77"/>
      <c r="U36" s="78"/>
      <c r="V36" s="78"/>
      <c r="W36" s="78">
        <v>0</v>
      </c>
      <c r="X36" s="76"/>
      <c r="Y36" s="77"/>
      <c r="Z36" s="77"/>
      <c r="AA36" s="77"/>
      <c r="AB36" s="78"/>
      <c r="AC36" s="78"/>
      <c r="AD36" s="78">
        <v>0</v>
      </c>
      <c r="AE36" s="76"/>
      <c r="AF36" s="77"/>
      <c r="AG36" s="77"/>
      <c r="AH36" s="77"/>
      <c r="AI36" s="78"/>
      <c r="AJ36" s="78"/>
      <c r="AK36" s="78">
        <v>0</v>
      </c>
      <c r="AL36" s="76"/>
      <c r="AM36" s="77"/>
      <c r="AN36" s="77"/>
      <c r="AO36" s="77"/>
      <c r="AP36" s="78">
        <v>0.33333333333333331</v>
      </c>
      <c r="AQ36" s="78">
        <v>0.70833333333333337</v>
      </c>
      <c r="AR36" s="78">
        <v>0.375</v>
      </c>
      <c r="AS36" s="76"/>
      <c r="AT36" s="77"/>
      <c r="AU36" s="77"/>
      <c r="AV36" s="77"/>
      <c r="AW36" s="78">
        <v>0.375</v>
      </c>
      <c r="AX36" s="78">
        <v>0.70833333333333337</v>
      </c>
      <c r="AY36" s="78">
        <v>0.33333333333333331</v>
      </c>
      <c r="AZ36" s="76"/>
      <c r="BA36" s="77"/>
      <c r="BB36" s="77"/>
      <c r="BC36" s="77"/>
      <c r="BD36" s="78">
        <v>0.375</v>
      </c>
      <c r="BE36" s="78">
        <v>0.83333333333333337</v>
      </c>
      <c r="BF36" s="79">
        <v>0.45833333333333331</v>
      </c>
    </row>
    <row r="37" spans="2:58" ht="12.75" x14ac:dyDescent="0.2">
      <c r="B37" s="75" t="s">
        <v>160</v>
      </c>
      <c r="C37" s="76"/>
      <c r="D37" s="77"/>
      <c r="E37" s="77"/>
      <c r="F37" s="77"/>
      <c r="G37" s="78"/>
      <c r="H37" s="78"/>
      <c r="I37" s="78">
        <v>0</v>
      </c>
      <c r="J37" s="76"/>
      <c r="K37" s="77"/>
      <c r="L37" s="77"/>
      <c r="M37" s="77"/>
      <c r="N37" s="78">
        <v>0.35416666666666669</v>
      </c>
      <c r="O37" s="78">
        <v>0.71875</v>
      </c>
      <c r="P37" s="78">
        <v>0.36458333333333331</v>
      </c>
      <c r="Q37" s="76">
        <v>1</v>
      </c>
      <c r="R37" s="77"/>
      <c r="S37" s="77"/>
      <c r="T37" s="77"/>
      <c r="U37" s="78"/>
      <c r="V37" s="78"/>
      <c r="W37" s="78">
        <v>0</v>
      </c>
      <c r="X37" s="76"/>
      <c r="Y37" s="77"/>
      <c r="Z37" s="77"/>
      <c r="AA37" s="77"/>
      <c r="AB37" s="78">
        <v>0.375</v>
      </c>
      <c r="AC37" s="78">
        <v>0.83333333333333337</v>
      </c>
      <c r="AD37" s="78">
        <v>0.45833333333333331</v>
      </c>
      <c r="AE37" s="76"/>
      <c r="AF37" s="77"/>
      <c r="AG37" s="77"/>
      <c r="AH37" s="77"/>
      <c r="AI37" s="78">
        <v>0.375</v>
      </c>
      <c r="AJ37" s="78">
        <v>0.70833333333333337</v>
      </c>
      <c r="AK37" s="78">
        <v>0.33333333333333331</v>
      </c>
      <c r="AL37" s="76"/>
      <c r="AM37" s="77"/>
      <c r="AN37" s="77"/>
      <c r="AO37" s="77"/>
      <c r="AP37" s="78"/>
      <c r="AQ37" s="78"/>
      <c r="AR37" s="78">
        <v>0</v>
      </c>
      <c r="AS37" s="76"/>
      <c r="AT37" s="77"/>
      <c r="AU37" s="77"/>
      <c r="AV37" s="77"/>
      <c r="AW37" s="78">
        <v>0.33333333333333331</v>
      </c>
      <c r="AX37" s="78">
        <v>0.70833333333333337</v>
      </c>
      <c r="AY37" s="78">
        <v>0.375</v>
      </c>
      <c r="AZ37" s="76"/>
      <c r="BA37" s="77"/>
      <c r="BB37" s="77"/>
      <c r="BC37" s="77"/>
      <c r="BD37" s="78">
        <v>0.375</v>
      </c>
      <c r="BE37" s="78">
        <v>0.70833333333333337</v>
      </c>
      <c r="BF37" s="79">
        <v>0.33333333333333331</v>
      </c>
    </row>
    <row r="38" spans="2:58" ht="12.75" x14ac:dyDescent="0.2">
      <c r="B38" s="75" t="s">
        <v>161</v>
      </c>
      <c r="C38" s="76"/>
      <c r="D38" s="77"/>
      <c r="E38" s="77"/>
      <c r="F38" s="77"/>
      <c r="G38" s="78">
        <v>0.35416666666666669</v>
      </c>
      <c r="H38" s="78">
        <v>0.75</v>
      </c>
      <c r="I38" s="78">
        <v>0.39583333333333331</v>
      </c>
      <c r="J38" s="76"/>
      <c r="K38" s="77"/>
      <c r="L38" s="77"/>
      <c r="M38" s="77"/>
      <c r="N38" s="78"/>
      <c r="O38" s="78"/>
      <c r="P38" s="78">
        <v>0</v>
      </c>
      <c r="Q38" s="76"/>
      <c r="R38" s="77"/>
      <c r="S38" s="77"/>
      <c r="T38" s="77"/>
      <c r="U38" s="78">
        <v>0.375</v>
      </c>
      <c r="V38" s="78">
        <v>0.70833333333333337</v>
      </c>
      <c r="W38" s="78">
        <v>0.33333333333333331</v>
      </c>
      <c r="X38" s="76"/>
      <c r="Y38" s="77"/>
      <c r="Z38" s="77"/>
      <c r="AA38" s="77"/>
      <c r="AB38" s="78">
        <v>0.39583333333333331</v>
      </c>
      <c r="AC38" s="78">
        <v>0.70833333333333337</v>
      </c>
      <c r="AD38" s="78">
        <v>0.3125</v>
      </c>
      <c r="AE38" s="76"/>
      <c r="AF38" s="77"/>
      <c r="AG38" s="77"/>
      <c r="AH38" s="77">
        <v>1</v>
      </c>
      <c r="AI38" s="78">
        <v>0.33333333333333331</v>
      </c>
      <c r="AJ38" s="78">
        <v>0.75</v>
      </c>
      <c r="AK38" s="78">
        <v>0.41666666666666669</v>
      </c>
      <c r="AL38" s="76"/>
      <c r="AM38" s="77">
        <v>1</v>
      </c>
      <c r="AN38" s="77"/>
      <c r="AO38" s="77"/>
      <c r="AP38" s="78">
        <v>0.375</v>
      </c>
      <c r="AQ38" s="78">
        <v>0.70833333333333337</v>
      </c>
      <c r="AR38" s="78">
        <v>0.33333333333333331</v>
      </c>
      <c r="AS38" s="76"/>
      <c r="AT38" s="77"/>
      <c r="AU38" s="77"/>
      <c r="AV38" s="77"/>
      <c r="AW38" s="78">
        <v>0.375</v>
      </c>
      <c r="AX38" s="78">
        <v>0.70833333333333337</v>
      </c>
      <c r="AY38" s="78">
        <v>0.33333333333333331</v>
      </c>
      <c r="AZ38" s="76"/>
      <c r="BA38" s="77"/>
      <c r="BB38" s="77"/>
      <c r="BC38" s="77"/>
      <c r="BD38" s="78">
        <v>0.33333333333333331</v>
      </c>
      <c r="BE38" s="78">
        <v>0.75</v>
      </c>
      <c r="BF38" s="79">
        <v>0.41666666666666669</v>
      </c>
    </row>
    <row r="39" spans="2:58" ht="12.75" x14ac:dyDescent="0.2">
      <c r="B39" s="75" t="s">
        <v>162</v>
      </c>
      <c r="C39" s="76"/>
      <c r="D39" s="77"/>
      <c r="E39" s="77">
        <v>1</v>
      </c>
      <c r="F39" s="77"/>
      <c r="G39" s="78">
        <v>0.375</v>
      </c>
      <c r="H39" s="78">
        <v>0.70833333333333337</v>
      </c>
      <c r="I39" s="78">
        <v>0.33333333333333331</v>
      </c>
      <c r="J39" s="76"/>
      <c r="K39" s="77"/>
      <c r="L39" s="77"/>
      <c r="M39" s="77"/>
      <c r="N39" s="78">
        <v>0.33333333333333331</v>
      </c>
      <c r="O39" s="78">
        <v>0.70833333333333337</v>
      </c>
      <c r="P39" s="78">
        <v>0.375</v>
      </c>
      <c r="Q39" s="76"/>
      <c r="R39" s="77"/>
      <c r="S39" s="77"/>
      <c r="T39" s="77"/>
      <c r="U39" s="78"/>
      <c r="V39" s="78"/>
      <c r="W39" s="78">
        <v>0</v>
      </c>
      <c r="X39" s="76"/>
      <c r="Y39" s="77"/>
      <c r="Z39" s="77"/>
      <c r="AA39" s="77"/>
      <c r="AB39" s="78">
        <v>0.33333333333333331</v>
      </c>
      <c r="AC39" s="78">
        <v>0.70833333333333337</v>
      </c>
      <c r="AD39" s="78">
        <v>0.375</v>
      </c>
      <c r="AE39" s="76"/>
      <c r="AF39" s="77"/>
      <c r="AG39" s="77"/>
      <c r="AH39" s="77"/>
      <c r="AI39" s="78">
        <v>0.33333333333333331</v>
      </c>
      <c r="AJ39" s="78">
        <v>0.70833333333333337</v>
      </c>
      <c r="AK39" s="78">
        <v>0.375</v>
      </c>
      <c r="AL39" s="76"/>
      <c r="AM39" s="77"/>
      <c r="AN39" s="77"/>
      <c r="AO39" s="77"/>
      <c r="AP39" s="78">
        <v>0.33333333333333331</v>
      </c>
      <c r="AQ39" s="78">
        <v>0.70833333333333337</v>
      </c>
      <c r="AR39" s="78">
        <v>0.375</v>
      </c>
      <c r="AS39" s="76"/>
      <c r="AT39" s="77"/>
      <c r="AU39" s="77"/>
      <c r="AV39" s="77"/>
      <c r="AW39" s="78">
        <v>0.375</v>
      </c>
      <c r="AX39" s="78">
        <v>0.85416666666666663</v>
      </c>
      <c r="AY39" s="78">
        <v>0.47916666666666669</v>
      </c>
      <c r="AZ39" s="76"/>
      <c r="BA39" s="77"/>
      <c r="BB39" s="77"/>
      <c r="BC39" s="77"/>
      <c r="BD39" s="78">
        <v>0.375</v>
      </c>
      <c r="BE39" s="78">
        <v>0.70833333333333337</v>
      </c>
      <c r="BF39" s="79">
        <v>0.33333333333333331</v>
      </c>
    </row>
    <row r="40" spans="2:58" ht="12.75" x14ac:dyDescent="0.2">
      <c r="B40" s="75" t="s">
        <v>163</v>
      </c>
      <c r="C40" s="76"/>
      <c r="D40" s="77"/>
      <c r="E40" s="77"/>
      <c r="F40" s="77"/>
      <c r="G40" s="78">
        <v>0.375</v>
      </c>
      <c r="H40" s="78">
        <v>0.85416666666666663</v>
      </c>
      <c r="I40" s="78">
        <v>0.47916666666666669</v>
      </c>
      <c r="J40" s="76"/>
      <c r="K40" s="77"/>
      <c r="L40" s="77"/>
      <c r="M40" s="77"/>
      <c r="N40" s="78"/>
      <c r="O40" s="78"/>
      <c r="P40" s="78">
        <v>0</v>
      </c>
      <c r="Q40" s="76"/>
      <c r="R40" s="77"/>
      <c r="S40" s="77"/>
      <c r="T40" s="77"/>
      <c r="U40" s="78">
        <v>0.375</v>
      </c>
      <c r="V40" s="78">
        <v>0.83333333333333337</v>
      </c>
      <c r="W40" s="78">
        <v>0.45833333333333331</v>
      </c>
      <c r="X40" s="76"/>
      <c r="Y40" s="77"/>
      <c r="Z40" s="77"/>
      <c r="AA40" s="77"/>
      <c r="AB40" s="78"/>
      <c r="AC40" s="78"/>
      <c r="AD40" s="78">
        <v>0</v>
      </c>
      <c r="AE40" s="76"/>
      <c r="AF40" s="77"/>
      <c r="AG40" s="77"/>
      <c r="AH40" s="77"/>
      <c r="AI40" s="78"/>
      <c r="AJ40" s="78"/>
      <c r="AK40" s="78">
        <v>0</v>
      </c>
      <c r="AL40" s="76"/>
      <c r="AM40" s="77"/>
      <c r="AN40" s="77"/>
      <c r="AO40" s="77"/>
      <c r="AP40" s="78">
        <v>0.375</v>
      </c>
      <c r="AQ40" s="78">
        <v>0.85416666666666663</v>
      </c>
      <c r="AR40" s="78">
        <v>0.47916666666666669</v>
      </c>
      <c r="AS40" s="76"/>
      <c r="AT40" s="77"/>
      <c r="AU40" s="77"/>
      <c r="AV40" s="77">
        <v>1</v>
      </c>
      <c r="AW40" s="78">
        <v>0.33333333333333331</v>
      </c>
      <c r="AX40" s="78">
        <v>0.57638888888888895</v>
      </c>
      <c r="AY40" s="78">
        <v>0.24305555555555555</v>
      </c>
      <c r="AZ40" s="76">
        <v>1</v>
      </c>
      <c r="BA40" s="77"/>
      <c r="BB40" s="77"/>
      <c r="BC40" s="77"/>
      <c r="BD40" s="78">
        <v>0.375</v>
      </c>
      <c r="BE40" s="78">
        <v>0.85416666666666663</v>
      </c>
      <c r="BF40" s="79">
        <v>0.47916666666666669</v>
      </c>
    </row>
    <row r="41" spans="2:58" ht="12.75" x14ac:dyDescent="0.2">
      <c r="B41" s="75" t="s">
        <v>164</v>
      </c>
      <c r="C41" s="76"/>
      <c r="D41" s="77"/>
      <c r="E41" s="77"/>
      <c r="F41" s="77"/>
      <c r="G41" s="78">
        <v>0.375</v>
      </c>
      <c r="H41" s="78">
        <v>0.83333333333333337</v>
      </c>
      <c r="I41" s="78">
        <v>0.45833333333333331</v>
      </c>
      <c r="J41" s="76"/>
      <c r="K41" s="77"/>
      <c r="L41" s="77"/>
      <c r="M41" s="77"/>
      <c r="N41" s="78">
        <v>0.35416666666666669</v>
      </c>
      <c r="O41" s="78">
        <v>0.71875</v>
      </c>
      <c r="P41" s="78">
        <v>0.36458333333333331</v>
      </c>
      <c r="Q41" s="76"/>
      <c r="R41" s="77"/>
      <c r="S41" s="77"/>
      <c r="T41" s="77"/>
      <c r="U41" s="78"/>
      <c r="V41" s="78"/>
      <c r="W41" s="78">
        <v>0</v>
      </c>
      <c r="X41" s="76"/>
      <c r="Y41" s="77"/>
      <c r="Z41" s="77"/>
      <c r="AA41" s="77">
        <v>1</v>
      </c>
      <c r="AB41" s="78">
        <v>0.375</v>
      </c>
      <c r="AC41" s="78">
        <v>0.83333333333333337</v>
      </c>
      <c r="AD41" s="78">
        <v>0.45833333333333331</v>
      </c>
      <c r="AE41" s="76">
        <v>1</v>
      </c>
      <c r="AF41" s="77"/>
      <c r="AG41" s="77"/>
      <c r="AH41" s="77"/>
      <c r="AI41" s="78"/>
      <c r="AJ41" s="78"/>
      <c r="AK41" s="78">
        <v>0</v>
      </c>
      <c r="AL41" s="76"/>
      <c r="AM41" s="77"/>
      <c r="AN41" s="77"/>
      <c r="AO41" s="77">
        <v>1</v>
      </c>
      <c r="AP41" s="78"/>
      <c r="AQ41" s="78"/>
      <c r="AR41" s="78">
        <v>0</v>
      </c>
      <c r="AS41" s="76"/>
      <c r="AT41" s="77"/>
      <c r="AU41" s="77"/>
      <c r="AV41" s="77"/>
      <c r="AW41" s="78">
        <v>0.33333333333333331</v>
      </c>
      <c r="AX41" s="78">
        <v>0.70833333333333337</v>
      </c>
      <c r="AY41" s="78">
        <v>0.375</v>
      </c>
      <c r="AZ41" s="76">
        <v>1</v>
      </c>
      <c r="BA41" s="77"/>
      <c r="BB41" s="77"/>
      <c r="BC41" s="77"/>
      <c r="BD41" s="78"/>
      <c r="BE41" s="78"/>
      <c r="BF41" s="79">
        <v>0</v>
      </c>
    </row>
    <row r="42" spans="2:58" ht="12.75" x14ac:dyDescent="0.2">
      <c r="B42" s="75" t="s">
        <v>165</v>
      </c>
      <c r="C42" s="76"/>
      <c r="D42" s="77"/>
      <c r="E42" s="77"/>
      <c r="F42" s="77"/>
      <c r="G42" s="78">
        <v>0.375</v>
      </c>
      <c r="H42" s="78">
        <v>0.83333333333333337</v>
      </c>
      <c r="I42" s="78">
        <v>0.45833333333333331</v>
      </c>
      <c r="J42" s="76"/>
      <c r="K42" s="77">
        <v>1</v>
      </c>
      <c r="L42" s="77"/>
      <c r="M42" s="77"/>
      <c r="N42" s="78"/>
      <c r="O42" s="78"/>
      <c r="P42" s="78">
        <v>0</v>
      </c>
      <c r="Q42" s="76"/>
      <c r="R42" s="77"/>
      <c r="S42" s="77"/>
      <c r="T42" s="77"/>
      <c r="U42" s="78">
        <v>0.375</v>
      </c>
      <c r="V42" s="78">
        <v>0.70833333333333337</v>
      </c>
      <c r="W42" s="78">
        <v>0.33333333333333331</v>
      </c>
      <c r="X42" s="76"/>
      <c r="Y42" s="77"/>
      <c r="Z42" s="77"/>
      <c r="AA42" s="77"/>
      <c r="AB42" s="78">
        <v>0.375</v>
      </c>
      <c r="AC42" s="78">
        <v>0.70833333333333337</v>
      </c>
      <c r="AD42" s="78">
        <v>0.33333333333333331</v>
      </c>
      <c r="AE42" s="76">
        <v>1</v>
      </c>
      <c r="AF42" s="77"/>
      <c r="AG42" s="77"/>
      <c r="AH42" s="77"/>
      <c r="AI42" s="78"/>
      <c r="AJ42" s="78"/>
      <c r="AK42" s="78">
        <v>0</v>
      </c>
      <c r="AL42" s="76"/>
      <c r="AM42" s="77"/>
      <c r="AN42" s="77"/>
      <c r="AO42" s="77"/>
      <c r="AP42" s="78">
        <v>0.375</v>
      </c>
      <c r="AQ42" s="78">
        <v>0.70833333333333337</v>
      </c>
      <c r="AR42" s="78">
        <v>0.33333333333333331</v>
      </c>
      <c r="AS42" s="76"/>
      <c r="AT42" s="77"/>
      <c r="AU42" s="77"/>
      <c r="AV42" s="77"/>
      <c r="AW42" s="78">
        <v>0.33333333333333331</v>
      </c>
      <c r="AX42" s="78">
        <v>0.75</v>
      </c>
      <c r="AY42" s="78">
        <v>0.41666666666666669</v>
      </c>
      <c r="AZ42" s="76">
        <v>1</v>
      </c>
      <c r="BA42" s="77"/>
      <c r="BB42" s="77"/>
      <c r="BC42" s="77"/>
      <c r="BD42" s="78"/>
      <c r="BE42" s="78"/>
      <c r="BF42" s="79">
        <v>0</v>
      </c>
    </row>
    <row r="43" spans="2:58" ht="12.75" x14ac:dyDescent="0.2">
      <c r="B43" s="75" t="s">
        <v>166</v>
      </c>
      <c r="C43" s="76"/>
      <c r="D43" s="77"/>
      <c r="E43" s="77"/>
      <c r="F43" s="77"/>
      <c r="G43" s="78">
        <v>0.33333333333333331</v>
      </c>
      <c r="H43" s="78">
        <v>0.75</v>
      </c>
      <c r="I43" s="78">
        <v>0.41666666666666669</v>
      </c>
      <c r="J43" s="76"/>
      <c r="K43" s="77"/>
      <c r="L43" s="77"/>
      <c r="M43" s="77"/>
      <c r="N43" s="78">
        <v>0.375</v>
      </c>
      <c r="O43" s="78">
        <v>0.70833333333333337</v>
      </c>
      <c r="P43" s="78">
        <v>0.33333333333333331</v>
      </c>
      <c r="Q43" s="76"/>
      <c r="R43" s="77"/>
      <c r="S43" s="77"/>
      <c r="T43" s="77"/>
      <c r="U43" s="78">
        <v>0.375</v>
      </c>
      <c r="V43" s="78">
        <v>0.70833333333333337</v>
      </c>
      <c r="W43" s="78">
        <v>0.33333333333333331</v>
      </c>
      <c r="X43" s="76"/>
      <c r="Y43" s="77"/>
      <c r="Z43" s="77"/>
      <c r="AA43" s="77"/>
      <c r="AB43" s="78"/>
      <c r="AC43" s="78"/>
      <c r="AD43" s="78">
        <v>0</v>
      </c>
      <c r="AE43" s="76"/>
      <c r="AF43" s="77"/>
      <c r="AG43" s="77"/>
      <c r="AH43" s="77"/>
      <c r="AI43" s="78">
        <v>0.375</v>
      </c>
      <c r="AJ43" s="78">
        <v>0.70833333333333337</v>
      </c>
      <c r="AK43" s="78">
        <v>0.33333333333333331</v>
      </c>
      <c r="AL43" s="76"/>
      <c r="AM43" s="77"/>
      <c r="AN43" s="77"/>
      <c r="AO43" s="77"/>
      <c r="AP43" s="78">
        <v>0.39583333333333331</v>
      </c>
      <c r="AQ43" s="78">
        <v>0.70833333333333337</v>
      </c>
      <c r="AR43" s="78">
        <v>0.3125</v>
      </c>
      <c r="AS43" s="76"/>
      <c r="AT43" s="77"/>
      <c r="AU43" s="77"/>
      <c r="AV43" s="77"/>
      <c r="AW43" s="78">
        <v>0.375</v>
      </c>
      <c r="AX43" s="78">
        <v>0.70833333333333337</v>
      </c>
      <c r="AY43" s="78">
        <v>0.33333333333333331</v>
      </c>
      <c r="AZ43" s="76">
        <v>1</v>
      </c>
      <c r="BA43" s="77"/>
      <c r="BB43" s="77"/>
      <c r="BC43" s="77"/>
      <c r="BD43" s="78">
        <v>0.35416666666666669</v>
      </c>
      <c r="BE43" s="78">
        <v>0.75</v>
      </c>
      <c r="BF43" s="79">
        <v>0.39583333333333331</v>
      </c>
    </row>
    <row r="44" spans="2:58" ht="12.75" x14ac:dyDescent="0.2">
      <c r="B44" s="75" t="s">
        <v>167</v>
      </c>
      <c r="C44" s="76"/>
      <c r="D44" s="77"/>
      <c r="E44" s="77"/>
      <c r="F44" s="77"/>
      <c r="G44" s="78">
        <v>0.33333333333333331</v>
      </c>
      <c r="H44" s="78">
        <v>0.70833333333333337</v>
      </c>
      <c r="I44" s="78">
        <v>0.375</v>
      </c>
      <c r="J44" s="76"/>
      <c r="K44" s="77"/>
      <c r="L44" s="77"/>
      <c r="M44" s="77"/>
      <c r="N44" s="78"/>
      <c r="O44" s="78"/>
      <c r="P44" s="78">
        <v>0</v>
      </c>
      <c r="Q44" s="76"/>
      <c r="R44" s="77"/>
      <c r="S44" s="77"/>
      <c r="T44" s="77"/>
      <c r="U44" s="78">
        <v>0.375</v>
      </c>
      <c r="V44" s="78">
        <v>0.85416666666666663</v>
      </c>
      <c r="W44" s="78">
        <v>0.47916666666666669</v>
      </c>
      <c r="X44" s="76"/>
      <c r="Y44" s="77"/>
      <c r="Z44" s="77"/>
      <c r="AA44" s="77"/>
      <c r="AB44" s="78">
        <v>0.33333333333333331</v>
      </c>
      <c r="AC44" s="78">
        <v>0.70833333333333337</v>
      </c>
      <c r="AD44" s="78">
        <v>0.375</v>
      </c>
      <c r="AE44" s="76"/>
      <c r="AF44" s="77"/>
      <c r="AG44" s="77"/>
      <c r="AH44" s="77"/>
      <c r="AI44" s="78">
        <v>0.33333333333333331</v>
      </c>
      <c r="AJ44" s="78">
        <v>0.70833333333333337</v>
      </c>
      <c r="AK44" s="78">
        <v>0.375</v>
      </c>
      <c r="AL44" s="76"/>
      <c r="AM44" s="77"/>
      <c r="AN44" s="77"/>
      <c r="AO44" s="77"/>
      <c r="AP44" s="78">
        <v>0.33333333333333331</v>
      </c>
      <c r="AQ44" s="78">
        <v>0.70833333333333337</v>
      </c>
      <c r="AR44" s="78">
        <v>0.375</v>
      </c>
      <c r="AS44" s="76"/>
      <c r="AT44" s="77"/>
      <c r="AU44" s="77"/>
      <c r="AV44" s="77"/>
      <c r="AW44" s="78">
        <v>0.375</v>
      </c>
      <c r="AX44" s="78">
        <v>0.85416666666666663</v>
      </c>
      <c r="AY44" s="78">
        <v>0.47916666666666669</v>
      </c>
      <c r="AZ44" s="76">
        <v>1</v>
      </c>
      <c r="BA44" s="77"/>
      <c r="BB44" s="77"/>
      <c r="BC44" s="77"/>
      <c r="BD44" s="78"/>
      <c r="BE44" s="78"/>
      <c r="BF44" s="79">
        <v>0</v>
      </c>
    </row>
    <row r="45" spans="2:58" ht="12.75" x14ac:dyDescent="0.2">
      <c r="B45" s="75" t="s">
        <v>168</v>
      </c>
      <c r="C45" s="76"/>
      <c r="D45" s="77"/>
      <c r="E45" s="77"/>
      <c r="F45" s="77"/>
      <c r="G45" s="78"/>
      <c r="H45" s="78"/>
      <c r="I45" s="78">
        <v>0</v>
      </c>
      <c r="J45" s="76"/>
      <c r="K45" s="77"/>
      <c r="L45" s="77"/>
      <c r="M45" s="77"/>
      <c r="N45" s="78">
        <v>0.375</v>
      </c>
      <c r="O45" s="78">
        <v>0.83333333333333337</v>
      </c>
      <c r="P45" s="78">
        <v>0.45833333333333331</v>
      </c>
      <c r="Q45" s="76"/>
      <c r="R45" s="77"/>
      <c r="S45" s="77"/>
      <c r="T45" s="77"/>
      <c r="U45" s="78">
        <v>0.33333333333333331</v>
      </c>
      <c r="V45" s="78">
        <v>0.57638888888888895</v>
      </c>
      <c r="W45" s="78">
        <v>0.24305555555555555</v>
      </c>
      <c r="X45" s="76"/>
      <c r="Y45" s="77"/>
      <c r="Z45" s="77"/>
      <c r="AA45" s="77"/>
      <c r="AB45" s="78"/>
      <c r="AC45" s="78"/>
      <c r="AD45" s="78">
        <v>0</v>
      </c>
      <c r="AE45" s="76"/>
      <c r="AF45" s="77"/>
      <c r="AG45" s="77"/>
      <c r="AH45" s="77"/>
      <c r="AI45" s="78">
        <v>0.375</v>
      </c>
      <c r="AJ45" s="78">
        <v>0.85416666666666663</v>
      </c>
      <c r="AK45" s="78">
        <v>0.47916666666666669</v>
      </c>
      <c r="AL45" s="76"/>
      <c r="AM45" s="77"/>
      <c r="AN45" s="77"/>
      <c r="AO45" s="77"/>
      <c r="AP45" s="78"/>
      <c r="AQ45" s="78"/>
      <c r="AR45" s="78">
        <v>0</v>
      </c>
      <c r="AS45" s="76"/>
      <c r="AT45" s="77"/>
      <c r="AU45" s="77"/>
      <c r="AV45" s="77"/>
      <c r="AW45" s="78"/>
      <c r="AX45" s="78"/>
      <c r="AY45" s="78">
        <v>0</v>
      </c>
      <c r="AZ45" s="76">
        <v>1</v>
      </c>
      <c r="BA45" s="77"/>
      <c r="BB45" s="77"/>
      <c r="BC45" s="77"/>
      <c r="BD45" s="78">
        <v>0.375</v>
      </c>
      <c r="BE45" s="78">
        <v>0.85416666666666663</v>
      </c>
      <c r="BF45" s="79">
        <v>0.47916666666666669</v>
      </c>
    </row>
    <row r="46" spans="2:58" ht="12.75" x14ac:dyDescent="0.2">
      <c r="B46" s="75" t="s">
        <v>169</v>
      </c>
      <c r="C46" s="76"/>
      <c r="D46" s="77"/>
      <c r="E46" s="77"/>
      <c r="F46" s="77"/>
      <c r="G46" s="78"/>
      <c r="H46" s="78"/>
      <c r="I46" s="78">
        <v>0</v>
      </c>
      <c r="J46" s="76"/>
      <c r="K46" s="77"/>
      <c r="L46" s="77"/>
      <c r="M46" s="77"/>
      <c r="N46" s="78"/>
      <c r="O46" s="78"/>
      <c r="P46" s="78">
        <v>0</v>
      </c>
      <c r="Q46" s="76"/>
      <c r="R46" s="77"/>
      <c r="S46" s="77"/>
      <c r="T46" s="77"/>
      <c r="U46" s="78">
        <v>0.33333333333333331</v>
      </c>
      <c r="V46" s="78">
        <v>0.70833333333333337</v>
      </c>
      <c r="W46" s="78">
        <v>0.375</v>
      </c>
      <c r="X46" s="76"/>
      <c r="Y46" s="77"/>
      <c r="Z46" s="77"/>
      <c r="AA46" s="77"/>
      <c r="AB46" s="78">
        <v>0.35416666666666669</v>
      </c>
      <c r="AC46" s="78">
        <v>0.71875</v>
      </c>
      <c r="AD46" s="78">
        <v>0.36458333333333331</v>
      </c>
      <c r="AE46" s="76"/>
      <c r="AF46" s="77"/>
      <c r="AG46" s="77"/>
      <c r="AH46" s="77"/>
      <c r="AI46" s="78"/>
      <c r="AJ46" s="78"/>
      <c r="AK46" s="78">
        <v>0</v>
      </c>
      <c r="AL46" s="76"/>
      <c r="AM46" s="77"/>
      <c r="AN46" s="77"/>
      <c r="AO46" s="77"/>
      <c r="AP46" s="78">
        <v>0.375</v>
      </c>
      <c r="AQ46" s="78">
        <v>0.83333333333333337</v>
      </c>
      <c r="AR46" s="78">
        <v>0.45833333333333331</v>
      </c>
      <c r="AS46" s="76"/>
      <c r="AT46" s="77"/>
      <c r="AU46" s="77"/>
      <c r="AV46" s="77"/>
      <c r="AW46" s="78"/>
      <c r="AX46" s="78"/>
      <c r="AY46" s="78">
        <v>0</v>
      </c>
      <c r="AZ46" s="76"/>
      <c r="BA46" s="77"/>
      <c r="BB46" s="77"/>
      <c r="BC46" s="77"/>
      <c r="BD46" s="78">
        <v>0.375</v>
      </c>
      <c r="BE46" s="78">
        <v>0.83333333333333337</v>
      </c>
      <c r="BF46" s="79">
        <v>0.45833333333333331</v>
      </c>
    </row>
    <row r="47" spans="2:58" ht="12.75" x14ac:dyDescent="0.2">
      <c r="B47" s="75" t="s">
        <v>170</v>
      </c>
      <c r="C47" s="76"/>
      <c r="D47" s="77"/>
      <c r="E47" s="77"/>
      <c r="F47" s="77"/>
      <c r="G47" s="78"/>
      <c r="H47" s="78"/>
      <c r="I47" s="78">
        <v>0</v>
      </c>
      <c r="J47" s="76"/>
      <c r="K47" s="77"/>
      <c r="L47" s="77"/>
      <c r="M47" s="77"/>
      <c r="N47" s="78">
        <v>0.375</v>
      </c>
      <c r="O47" s="78">
        <v>0.70833333333333337</v>
      </c>
      <c r="P47" s="78">
        <v>0.33333333333333331</v>
      </c>
      <c r="Q47" s="76"/>
      <c r="R47" s="77"/>
      <c r="S47" s="77"/>
      <c r="T47" s="77"/>
      <c r="U47" s="78">
        <v>0.33333333333333331</v>
      </c>
      <c r="V47" s="78">
        <v>0.75</v>
      </c>
      <c r="W47" s="78">
        <v>0.41666666666666669</v>
      </c>
      <c r="X47" s="76"/>
      <c r="Y47" s="77"/>
      <c r="Z47" s="77"/>
      <c r="AA47" s="77"/>
      <c r="AB47" s="78"/>
      <c r="AC47" s="78"/>
      <c r="AD47" s="78">
        <v>0</v>
      </c>
      <c r="AE47" s="76"/>
      <c r="AF47" s="77"/>
      <c r="AG47" s="77"/>
      <c r="AH47" s="77"/>
      <c r="AI47" s="78">
        <v>0.375</v>
      </c>
      <c r="AJ47" s="78">
        <v>0.70833333333333337</v>
      </c>
      <c r="AK47" s="78">
        <v>0.33333333333333331</v>
      </c>
      <c r="AL47" s="76"/>
      <c r="AM47" s="77"/>
      <c r="AN47" s="77"/>
      <c r="AO47" s="77"/>
      <c r="AP47" s="78">
        <v>0.375</v>
      </c>
      <c r="AQ47" s="78">
        <v>0.70833333333333337</v>
      </c>
      <c r="AR47" s="78">
        <v>0.33333333333333331</v>
      </c>
      <c r="AS47" s="76"/>
      <c r="AT47" s="77"/>
      <c r="AU47" s="77"/>
      <c r="AV47" s="77"/>
      <c r="AW47" s="78">
        <v>0.35416666666666669</v>
      </c>
      <c r="AX47" s="78">
        <v>0.75</v>
      </c>
      <c r="AY47" s="78">
        <v>0.39583333333333331</v>
      </c>
      <c r="AZ47" s="76"/>
      <c r="BA47" s="77"/>
      <c r="BB47" s="77"/>
      <c r="BC47" s="77"/>
      <c r="BD47" s="78">
        <v>0.375</v>
      </c>
      <c r="BE47" s="78">
        <v>0.83333333333333337</v>
      </c>
      <c r="BF47" s="79">
        <v>0.45833333333333331</v>
      </c>
    </row>
    <row r="48" spans="2:58" ht="12.75" x14ac:dyDescent="0.2">
      <c r="B48" s="75" t="s">
        <v>171</v>
      </c>
      <c r="C48" s="76"/>
      <c r="D48" s="77"/>
      <c r="E48" s="77"/>
      <c r="F48" s="77"/>
      <c r="G48" s="78">
        <v>0.375</v>
      </c>
      <c r="H48" s="78">
        <v>0.70833333333333337</v>
      </c>
      <c r="I48" s="78">
        <v>0.33333333333333331</v>
      </c>
      <c r="J48" s="76"/>
      <c r="K48" s="77"/>
      <c r="L48" s="77"/>
      <c r="M48" s="77"/>
      <c r="N48" s="78">
        <v>0.375</v>
      </c>
      <c r="O48" s="78">
        <v>0.70833333333333337</v>
      </c>
      <c r="P48" s="78">
        <v>0.33333333333333331</v>
      </c>
      <c r="Q48" s="76"/>
      <c r="R48" s="77"/>
      <c r="S48" s="77"/>
      <c r="T48" s="77"/>
      <c r="U48" s="78">
        <v>0.375</v>
      </c>
      <c r="V48" s="78">
        <v>0.70833333333333337</v>
      </c>
      <c r="W48" s="78">
        <v>0.33333333333333331</v>
      </c>
      <c r="X48" s="76"/>
      <c r="Y48" s="77"/>
      <c r="Z48" s="77"/>
      <c r="AA48" s="77"/>
      <c r="AB48" s="78">
        <v>0.375</v>
      </c>
      <c r="AC48" s="78">
        <v>0.70833333333333337</v>
      </c>
      <c r="AD48" s="78">
        <v>0.33333333333333331</v>
      </c>
      <c r="AE48" s="76"/>
      <c r="AF48" s="77"/>
      <c r="AG48" s="77"/>
      <c r="AH48" s="77"/>
      <c r="AI48" s="78">
        <v>0.39583333333333331</v>
      </c>
      <c r="AJ48" s="78">
        <v>0.70833333333333337</v>
      </c>
      <c r="AK48" s="78">
        <v>0.3125</v>
      </c>
      <c r="AL48" s="76"/>
      <c r="AM48" s="77"/>
      <c r="AN48" s="77"/>
      <c r="AO48" s="77"/>
      <c r="AP48" s="78"/>
      <c r="AQ48" s="78"/>
      <c r="AR48" s="78">
        <v>0</v>
      </c>
      <c r="AS48" s="76"/>
      <c r="AT48" s="77"/>
      <c r="AU48" s="77"/>
      <c r="AV48" s="77"/>
      <c r="AW48" s="78">
        <v>0.375</v>
      </c>
      <c r="AX48" s="78">
        <v>0.70833333333333337</v>
      </c>
      <c r="AY48" s="78">
        <v>0.33333333333333331</v>
      </c>
      <c r="AZ48" s="76"/>
      <c r="BA48" s="77"/>
      <c r="BB48" s="77"/>
      <c r="BC48" s="77"/>
      <c r="BD48" s="78">
        <v>0.33333333333333331</v>
      </c>
      <c r="BE48" s="78">
        <v>0.75</v>
      </c>
      <c r="BF48" s="79">
        <v>0.41666666666666669</v>
      </c>
    </row>
    <row r="49" spans="2:58" ht="12.75" x14ac:dyDescent="0.2">
      <c r="B49" s="75" t="s">
        <v>172</v>
      </c>
      <c r="C49" s="76"/>
      <c r="D49" s="77"/>
      <c r="E49" s="77"/>
      <c r="F49" s="77"/>
      <c r="G49" s="78">
        <v>0.33333333333333331</v>
      </c>
      <c r="H49" s="78">
        <v>0.70833333333333337</v>
      </c>
      <c r="I49" s="78">
        <v>0.375</v>
      </c>
      <c r="J49" s="76"/>
      <c r="K49" s="77"/>
      <c r="L49" s="77"/>
      <c r="M49" s="77"/>
      <c r="N49" s="78">
        <v>0.375</v>
      </c>
      <c r="O49" s="78">
        <v>0.85416666666666663</v>
      </c>
      <c r="P49" s="78">
        <v>0.47916666666666669</v>
      </c>
      <c r="Q49" s="76"/>
      <c r="R49" s="77"/>
      <c r="S49" s="77"/>
      <c r="T49" s="77"/>
      <c r="U49" s="78">
        <v>0.375</v>
      </c>
      <c r="V49" s="78">
        <v>0.85416666666666663</v>
      </c>
      <c r="W49" s="78">
        <v>0.47916666666666669</v>
      </c>
      <c r="X49" s="76"/>
      <c r="Y49" s="77"/>
      <c r="Z49" s="77"/>
      <c r="AA49" s="77"/>
      <c r="AB49" s="78"/>
      <c r="AC49" s="78"/>
      <c r="AD49" s="78">
        <v>0</v>
      </c>
      <c r="AE49" s="76"/>
      <c r="AF49" s="77"/>
      <c r="AG49" s="77"/>
      <c r="AH49" s="77"/>
      <c r="AI49" s="78">
        <v>0.33333333333333331</v>
      </c>
      <c r="AJ49" s="78">
        <v>0.70833333333333337</v>
      </c>
      <c r="AK49" s="78">
        <v>0.375</v>
      </c>
      <c r="AL49" s="76"/>
      <c r="AM49" s="77"/>
      <c r="AN49" s="77"/>
      <c r="AO49" s="77"/>
      <c r="AP49" s="78">
        <v>0.33333333333333331</v>
      </c>
      <c r="AQ49" s="78">
        <v>0.70833333333333337</v>
      </c>
      <c r="AR49" s="78">
        <v>0.375</v>
      </c>
      <c r="AS49" s="76"/>
      <c r="AT49" s="77"/>
      <c r="AU49" s="77"/>
      <c r="AV49" s="77"/>
      <c r="AW49" s="78">
        <v>0.375</v>
      </c>
      <c r="AX49" s="78">
        <v>0.85416666666666663</v>
      </c>
      <c r="AY49" s="78">
        <v>0.47916666666666669</v>
      </c>
      <c r="AZ49" s="76"/>
      <c r="BA49" s="77"/>
      <c r="BB49" s="77"/>
      <c r="BC49" s="77"/>
      <c r="BD49" s="78">
        <v>0.33333333333333331</v>
      </c>
      <c r="BE49" s="78">
        <v>0.70833333333333337</v>
      </c>
      <c r="BF49" s="79">
        <v>0.375</v>
      </c>
    </row>
    <row r="50" spans="2:58" ht="12.75" x14ac:dyDescent="0.2">
      <c r="B50" s="75" t="s">
        <v>173</v>
      </c>
      <c r="C50" s="76"/>
      <c r="D50" s="77"/>
      <c r="E50" s="77"/>
      <c r="F50" s="77"/>
      <c r="G50" s="78">
        <v>0.375</v>
      </c>
      <c r="H50" s="78">
        <v>0.85416666666666663</v>
      </c>
      <c r="I50" s="78">
        <v>0.47916666666666669</v>
      </c>
      <c r="J50" s="76"/>
      <c r="K50" s="77"/>
      <c r="L50" s="77"/>
      <c r="M50" s="77"/>
      <c r="N50" s="78">
        <v>0.33333333333333331</v>
      </c>
      <c r="O50" s="78">
        <v>0.57638888888888895</v>
      </c>
      <c r="P50" s="78">
        <v>0.24305555555555555</v>
      </c>
      <c r="Q50" s="76"/>
      <c r="R50" s="77"/>
      <c r="S50" s="77"/>
      <c r="T50" s="77"/>
      <c r="U50" s="78"/>
      <c r="V50" s="78"/>
      <c r="W50" s="78">
        <v>0</v>
      </c>
      <c r="X50" s="76"/>
      <c r="Y50" s="77"/>
      <c r="Z50" s="77"/>
      <c r="AA50" s="77"/>
      <c r="AB50" s="78">
        <v>0.375</v>
      </c>
      <c r="AC50" s="78">
        <v>0.83333333333333337</v>
      </c>
      <c r="AD50" s="78">
        <v>0.45833333333333331</v>
      </c>
      <c r="AE50" s="76"/>
      <c r="AF50" s="77"/>
      <c r="AG50" s="77"/>
      <c r="AH50" s="77"/>
      <c r="AI50" s="78"/>
      <c r="AJ50" s="78"/>
      <c r="AK50" s="78">
        <v>0</v>
      </c>
      <c r="AL50" s="76"/>
      <c r="AM50" s="77"/>
      <c r="AN50" s="77"/>
      <c r="AO50" s="77"/>
      <c r="AP50" s="78"/>
      <c r="AQ50" s="78"/>
      <c r="AR50" s="78">
        <v>0</v>
      </c>
      <c r="AS50" s="76"/>
      <c r="AT50" s="77"/>
      <c r="AU50" s="77"/>
      <c r="AV50" s="77"/>
      <c r="AW50" s="78">
        <v>0.375</v>
      </c>
      <c r="AX50" s="78">
        <v>0.83333333333333337</v>
      </c>
      <c r="AY50" s="78">
        <v>0.45833333333333331</v>
      </c>
      <c r="AZ50" s="76"/>
      <c r="BA50" s="77"/>
      <c r="BB50" s="77"/>
      <c r="BC50" s="77"/>
      <c r="BD50" s="78"/>
      <c r="BE50" s="78"/>
      <c r="BF50" s="79">
        <v>0</v>
      </c>
    </row>
    <row r="51" spans="2:58" ht="12.75" x14ac:dyDescent="0.2">
      <c r="B51" s="75" t="s">
        <v>174</v>
      </c>
      <c r="C51" s="76"/>
      <c r="D51" s="77"/>
      <c r="E51" s="77"/>
      <c r="F51" s="77">
        <v>1</v>
      </c>
      <c r="G51" s="78"/>
      <c r="H51" s="78"/>
      <c r="I51" s="78">
        <v>0</v>
      </c>
      <c r="J51" s="76"/>
      <c r="K51" s="77"/>
      <c r="L51" s="77"/>
      <c r="M51" s="77"/>
      <c r="N51" s="78">
        <v>0.33333333333333331</v>
      </c>
      <c r="O51" s="78">
        <v>0.70833333333333337</v>
      </c>
      <c r="P51" s="78">
        <v>0.375</v>
      </c>
      <c r="Q51" s="76"/>
      <c r="R51" s="77"/>
      <c r="S51" s="77"/>
      <c r="T51" s="77"/>
      <c r="U51" s="78"/>
      <c r="V51" s="78"/>
      <c r="W51" s="78">
        <v>0</v>
      </c>
      <c r="X51" s="76"/>
      <c r="Y51" s="77"/>
      <c r="Z51" s="77"/>
      <c r="AA51" s="77"/>
      <c r="AB51" s="78"/>
      <c r="AC51" s="78"/>
      <c r="AD51" s="78">
        <v>0</v>
      </c>
      <c r="AE51" s="76"/>
      <c r="AF51" s="77"/>
      <c r="AG51" s="77"/>
      <c r="AH51" s="77"/>
      <c r="AI51" s="78">
        <v>0.375</v>
      </c>
      <c r="AJ51" s="78">
        <v>0.83333333333333337</v>
      </c>
      <c r="AK51" s="78">
        <v>0.45833333333333331</v>
      </c>
      <c r="AL51" s="76"/>
      <c r="AM51" s="77"/>
      <c r="AN51" s="77"/>
      <c r="AO51" s="77"/>
      <c r="AP51" s="78">
        <v>0.35416666666666669</v>
      </c>
      <c r="AQ51" s="78">
        <v>0.71875</v>
      </c>
      <c r="AR51" s="78">
        <v>0.36458333333333331</v>
      </c>
      <c r="AS51" s="76"/>
      <c r="AT51" s="77"/>
      <c r="AU51" s="77"/>
      <c r="AV51" s="77"/>
      <c r="AW51" s="78">
        <v>0.375</v>
      </c>
      <c r="AX51" s="78">
        <v>0.83333333333333337</v>
      </c>
      <c r="AY51" s="78">
        <v>0.45833333333333331</v>
      </c>
      <c r="AZ51" s="76"/>
      <c r="BA51" s="77"/>
      <c r="BB51" s="77"/>
      <c r="BC51" s="77"/>
      <c r="BD51" s="78"/>
      <c r="BE51" s="78"/>
      <c r="BF51" s="79">
        <v>0</v>
      </c>
    </row>
    <row r="52" spans="2:58" ht="12.75" x14ac:dyDescent="0.2">
      <c r="B52" s="75" t="s">
        <v>175</v>
      </c>
      <c r="C52" s="76"/>
      <c r="D52" s="77"/>
      <c r="E52" s="77"/>
      <c r="F52" s="77">
        <v>1</v>
      </c>
      <c r="G52" s="78">
        <v>0.375</v>
      </c>
      <c r="H52" s="78">
        <v>0.70833333333333337</v>
      </c>
      <c r="I52" s="78">
        <v>0.33333333333333331</v>
      </c>
      <c r="J52" s="76"/>
      <c r="K52" s="77"/>
      <c r="L52" s="77"/>
      <c r="M52" s="77"/>
      <c r="N52" s="78">
        <v>0.33333333333333331</v>
      </c>
      <c r="O52" s="78">
        <v>0.75</v>
      </c>
      <c r="P52" s="78">
        <v>0.41666666666666669</v>
      </c>
      <c r="Q52" s="76"/>
      <c r="R52" s="77"/>
      <c r="S52" s="77"/>
      <c r="T52" s="77"/>
      <c r="U52" s="78">
        <v>0.35416666666666669</v>
      </c>
      <c r="V52" s="78">
        <v>0.75</v>
      </c>
      <c r="W52" s="78">
        <v>0.39583333333333331</v>
      </c>
      <c r="X52" s="76"/>
      <c r="Y52" s="77"/>
      <c r="Z52" s="77"/>
      <c r="AA52" s="77"/>
      <c r="AB52" s="78">
        <v>0.375</v>
      </c>
      <c r="AC52" s="78">
        <v>0.70833333333333337</v>
      </c>
      <c r="AD52" s="78">
        <v>0.33333333333333331</v>
      </c>
      <c r="AE52" s="76"/>
      <c r="AF52" s="77"/>
      <c r="AG52" s="77"/>
      <c r="AH52" s="77"/>
      <c r="AI52" s="78">
        <v>0.375</v>
      </c>
      <c r="AJ52" s="78">
        <v>0.70833333333333337</v>
      </c>
      <c r="AK52" s="78">
        <v>0.33333333333333331</v>
      </c>
      <c r="AL52" s="76"/>
      <c r="AM52" s="77"/>
      <c r="AN52" s="77"/>
      <c r="AO52" s="77"/>
      <c r="AP52" s="78"/>
      <c r="AQ52" s="78"/>
      <c r="AR52" s="78">
        <v>0</v>
      </c>
      <c r="AS52" s="76"/>
      <c r="AT52" s="77"/>
      <c r="AU52" s="77"/>
      <c r="AV52" s="77"/>
      <c r="AW52" s="78">
        <v>0.33333333333333331</v>
      </c>
      <c r="AX52" s="78">
        <v>0.75</v>
      </c>
      <c r="AY52" s="78">
        <v>0.41666666666666669</v>
      </c>
      <c r="AZ52" s="76"/>
      <c r="BA52" s="77"/>
      <c r="BB52" s="77"/>
      <c r="BC52" s="77"/>
      <c r="BD52" s="78"/>
      <c r="BE52" s="78"/>
      <c r="BF52" s="79">
        <v>0</v>
      </c>
    </row>
    <row r="53" spans="2:58" ht="12.75" x14ac:dyDescent="0.2">
      <c r="B53" s="75" t="s">
        <v>176</v>
      </c>
      <c r="C53" s="76"/>
      <c r="D53" s="77"/>
      <c r="E53" s="77"/>
      <c r="F53" s="77">
        <v>1</v>
      </c>
      <c r="G53" s="78">
        <v>0.39583333333333331</v>
      </c>
      <c r="H53" s="78">
        <v>0.70833333333333337</v>
      </c>
      <c r="I53" s="78">
        <v>0.3125</v>
      </c>
      <c r="J53" s="76"/>
      <c r="K53" s="77"/>
      <c r="L53" s="77"/>
      <c r="M53" s="77"/>
      <c r="N53" s="78">
        <v>0.375</v>
      </c>
      <c r="O53" s="78">
        <v>0.70833333333333337</v>
      </c>
      <c r="P53" s="78">
        <v>0.33333333333333331</v>
      </c>
      <c r="Q53" s="76"/>
      <c r="R53" s="77"/>
      <c r="S53" s="77"/>
      <c r="T53" s="77"/>
      <c r="U53" s="78">
        <v>0.375</v>
      </c>
      <c r="V53" s="78">
        <v>0.70833333333333337</v>
      </c>
      <c r="W53" s="78">
        <v>0.33333333333333331</v>
      </c>
      <c r="X53" s="76"/>
      <c r="Y53" s="77"/>
      <c r="Z53" s="77"/>
      <c r="AA53" s="77"/>
      <c r="AB53" s="78">
        <v>0.375</v>
      </c>
      <c r="AC53" s="78">
        <v>0.70833333333333337</v>
      </c>
      <c r="AD53" s="78">
        <v>0.33333333333333331</v>
      </c>
      <c r="AE53" s="76"/>
      <c r="AF53" s="77"/>
      <c r="AG53" s="77"/>
      <c r="AH53" s="77"/>
      <c r="AI53" s="78"/>
      <c r="AJ53" s="78"/>
      <c r="AK53" s="78">
        <v>0</v>
      </c>
      <c r="AL53" s="76"/>
      <c r="AM53" s="77"/>
      <c r="AN53" s="77"/>
      <c r="AO53" s="77"/>
      <c r="AP53" s="78">
        <v>0.375</v>
      </c>
      <c r="AQ53" s="78">
        <v>0.70833333333333337</v>
      </c>
      <c r="AR53" s="78">
        <v>0.33333333333333331</v>
      </c>
      <c r="AS53" s="76"/>
      <c r="AT53" s="77"/>
      <c r="AU53" s="77"/>
      <c r="AV53" s="77"/>
      <c r="AW53" s="78">
        <v>0.33333333333333331</v>
      </c>
      <c r="AX53" s="78">
        <v>0.70833333333333337</v>
      </c>
      <c r="AY53" s="78">
        <v>0.375</v>
      </c>
      <c r="AZ53" s="76"/>
      <c r="BA53" s="77"/>
      <c r="BB53" s="77"/>
      <c r="BC53" s="77"/>
      <c r="BD53" s="78">
        <v>0.375</v>
      </c>
      <c r="BE53" s="78">
        <v>0.70833333333333337</v>
      </c>
      <c r="BF53" s="79">
        <v>0.33333333333333331</v>
      </c>
    </row>
    <row r="54" spans="2:58" ht="12.75" x14ac:dyDescent="0.2">
      <c r="B54" s="75" t="s">
        <v>177</v>
      </c>
      <c r="C54" s="76"/>
      <c r="D54" s="77"/>
      <c r="E54" s="77"/>
      <c r="F54" s="77">
        <v>1</v>
      </c>
      <c r="G54" s="78">
        <v>0.33333333333333331</v>
      </c>
      <c r="H54" s="78">
        <v>0.70833333333333337</v>
      </c>
      <c r="I54" s="78">
        <v>0.375</v>
      </c>
      <c r="J54" s="76"/>
      <c r="K54" s="77"/>
      <c r="L54" s="77"/>
      <c r="M54" s="77"/>
      <c r="N54" s="78">
        <v>0.375</v>
      </c>
      <c r="O54" s="78">
        <v>0.85416666666666663</v>
      </c>
      <c r="P54" s="78">
        <v>0.47916666666666669</v>
      </c>
      <c r="Q54" s="76"/>
      <c r="R54" s="77"/>
      <c r="S54" s="77"/>
      <c r="T54" s="77"/>
      <c r="U54" s="78">
        <v>0.375</v>
      </c>
      <c r="V54" s="78">
        <v>0.85416666666666663</v>
      </c>
      <c r="W54" s="78">
        <v>0.47916666666666669</v>
      </c>
      <c r="X54" s="76"/>
      <c r="Y54" s="77"/>
      <c r="Z54" s="77"/>
      <c r="AA54" s="77"/>
      <c r="AB54" s="78">
        <v>0.375</v>
      </c>
      <c r="AC54" s="78">
        <v>0.85416666666666663</v>
      </c>
      <c r="AD54" s="78">
        <v>0.47916666666666669</v>
      </c>
      <c r="AE54" s="76"/>
      <c r="AF54" s="77"/>
      <c r="AG54" s="77"/>
      <c r="AH54" s="77"/>
      <c r="AI54" s="78">
        <v>0.33333333333333331</v>
      </c>
      <c r="AJ54" s="78">
        <v>0.70833333333333337</v>
      </c>
      <c r="AK54" s="78">
        <v>0.375</v>
      </c>
      <c r="AL54" s="76"/>
      <c r="AM54" s="77"/>
      <c r="AN54" s="77"/>
      <c r="AO54" s="77"/>
      <c r="AP54" s="78"/>
      <c r="AQ54" s="78"/>
      <c r="AR54" s="78">
        <v>0</v>
      </c>
      <c r="AS54" s="76"/>
      <c r="AT54" s="77"/>
      <c r="AU54" s="77"/>
      <c r="AV54" s="77"/>
      <c r="AW54" s="78"/>
      <c r="AX54" s="78"/>
      <c r="AY54" s="78">
        <v>0</v>
      </c>
      <c r="AZ54" s="76"/>
      <c r="BA54" s="77"/>
      <c r="BB54" s="77"/>
      <c r="BC54" s="77"/>
      <c r="BD54" s="78">
        <v>0.33333333333333331</v>
      </c>
      <c r="BE54" s="78">
        <v>0.70833333333333337</v>
      </c>
      <c r="BF54" s="79">
        <v>0.375</v>
      </c>
    </row>
    <row r="55" spans="2:58" ht="12.75" x14ac:dyDescent="0.2">
      <c r="B55" s="75" t="s">
        <v>178</v>
      </c>
      <c r="C55" s="76"/>
      <c r="D55" s="77"/>
      <c r="E55" s="77"/>
      <c r="F55" s="77">
        <v>1</v>
      </c>
      <c r="G55" s="78"/>
      <c r="H55" s="78"/>
      <c r="I55" s="78">
        <v>0</v>
      </c>
      <c r="J55" s="76"/>
      <c r="K55" s="77"/>
      <c r="L55" s="77"/>
      <c r="M55" s="77"/>
      <c r="N55" s="78"/>
      <c r="O55" s="78"/>
      <c r="P55" s="78">
        <v>0</v>
      </c>
      <c r="Q55" s="76"/>
      <c r="R55" s="77"/>
      <c r="S55" s="77"/>
      <c r="T55" s="77"/>
      <c r="U55" s="78">
        <v>0.375</v>
      </c>
      <c r="V55" s="78">
        <v>0.83333333333333337</v>
      </c>
      <c r="W55" s="78">
        <v>0.45833333333333331</v>
      </c>
      <c r="X55" s="76"/>
      <c r="Y55" s="77"/>
      <c r="Z55" s="77"/>
      <c r="AA55" s="77"/>
      <c r="AB55" s="78">
        <v>0.33333333333333331</v>
      </c>
      <c r="AC55" s="78">
        <v>0.57638888888888895</v>
      </c>
      <c r="AD55" s="78">
        <v>0.24305555555555555</v>
      </c>
      <c r="AE55" s="76"/>
      <c r="AF55" s="77"/>
      <c r="AG55" s="77"/>
      <c r="AH55" s="77"/>
      <c r="AI55" s="78"/>
      <c r="AJ55" s="78"/>
      <c r="AK55" s="78">
        <v>0</v>
      </c>
      <c r="AL55" s="76"/>
      <c r="AM55" s="77"/>
      <c r="AN55" s="77"/>
      <c r="AO55" s="77"/>
      <c r="AP55" s="78">
        <v>0.375</v>
      </c>
      <c r="AQ55" s="78">
        <v>0.83333333333333337</v>
      </c>
      <c r="AR55" s="78">
        <v>0.45833333333333331</v>
      </c>
      <c r="AS55" s="76"/>
      <c r="AT55" s="77"/>
      <c r="AU55" s="77"/>
      <c r="AV55" s="77"/>
      <c r="AW55" s="78"/>
      <c r="AX55" s="78"/>
      <c r="AY55" s="78">
        <v>0</v>
      </c>
      <c r="AZ55" s="76"/>
      <c r="BA55" s="77"/>
      <c r="BB55" s="77"/>
      <c r="BC55" s="77"/>
      <c r="BD55" s="78">
        <v>0.375</v>
      </c>
      <c r="BE55" s="78">
        <v>0.85416666666666663</v>
      </c>
      <c r="BF55" s="79">
        <v>0.47916666666666669</v>
      </c>
    </row>
    <row r="56" spans="2:58" ht="12.75" x14ac:dyDescent="0.2">
      <c r="B56" s="75" t="s">
        <v>179</v>
      </c>
      <c r="C56" s="76"/>
      <c r="D56" s="77"/>
      <c r="E56" s="77"/>
      <c r="F56" s="77">
        <v>1</v>
      </c>
      <c r="G56" s="78">
        <v>0.375</v>
      </c>
      <c r="H56" s="78">
        <v>0.83333333333333337</v>
      </c>
      <c r="I56" s="78">
        <v>0.45833333333333331</v>
      </c>
      <c r="J56" s="76"/>
      <c r="K56" s="77"/>
      <c r="L56" s="77"/>
      <c r="M56" s="77"/>
      <c r="N56" s="78"/>
      <c r="O56" s="78"/>
      <c r="P56" s="78">
        <v>0</v>
      </c>
      <c r="Q56" s="76"/>
      <c r="R56" s="77"/>
      <c r="S56" s="77"/>
      <c r="T56" s="77"/>
      <c r="U56" s="78">
        <v>0.375</v>
      </c>
      <c r="V56" s="78">
        <v>0.83333333333333337</v>
      </c>
      <c r="W56" s="78">
        <v>0.45833333333333331</v>
      </c>
      <c r="X56" s="76"/>
      <c r="Y56" s="77"/>
      <c r="Z56" s="77"/>
      <c r="AA56" s="77"/>
      <c r="AB56" s="78">
        <v>0.33333333333333331</v>
      </c>
      <c r="AC56" s="78">
        <v>0.70833333333333337</v>
      </c>
      <c r="AD56" s="78">
        <v>0.375</v>
      </c>
      <c r="AE56" s="76"/>
      <c r="AF56" s="77"/>
      <c r="AG56" s="77"/>
      <c r="AH56" s="77"/>
      <c r="AI56" s="78">
        <v>0.35416666666666669</v>
      </c>
      <c r="AJ56" s="78">
        <v>0.71875</v>
      </c>
      <c r="AK56" s="78">
        <v>0.36458333333333331</v>
      </c>
      <c r="AL56" s="76"/>
      <c r="AM56" s="77"/>
      <c r="AN56" s="77"/>
      <c r="AO56" s="77"/>
      <c r="AP56" s="78"/>
      <c r="AQ56" s="78"/>
      <c r="AR56" s="78">
        <v>0</v>
      </c>
      <c r="AS56" s="76"/>
      <c r="AT56" s="77"/>
      <c r="AU56" s="77"/>
      <c r="AV56" s="77"/>
      <c r="AW56" s="78"/>
      <c r="AX56" s="78"/>
      <c r="AY56" s="78">
        <v>0</v>
      </c>
      <c r="AZ56" s="76"/>
      <c r="BA56" s="77"/>
      <c r="BB56" s="77"/>
      <c r="BC56" s="77"/>
      <c r="BD56" s="78"/>
      <c r="BE56" s="78"/>
      <c r="BF56" s="79">
        <v>0</v>
      </c>
    </row>
    <row r="57" spans="2:58" ht="12.75" x14ac:dyDescent="0.2">
      <c r="B57" s="75" t="s">
        <v>180</v>
      </c>
      <c r="C57" s="76"/>
      <c r="D57" s="77"/>
      <c r="E57" s="77"/>
      <c r="F57" s="77">
        <v>1</v>
      </c>
      <c r="G57" s="78">
        <v>0.375</v>
      </c>
      <c r="H57" s="78">
        <v>0.70833333333333337</v>
      </c>
      <c r="I57" s="78">
        <v>0.33333333333333331</v>
      </c>
      <c r="J57" s="76"/>
      <c r="K57" s="77"/>
      <c r="L57" s="77"/>
      <c r="M57" s="77"/>
      <c r="N57" s="78">
        <v>0.35416666666666669</v>
      </c>
      <c r="O57" s="78">
        <v>0.75</v>
      </c>
      <c r="P57" s="78">
        <v>0.39583333333333331</v>
      </c>
      <c r="Q57" s="76"/>
      <c r="R57" s="77"/>
      <c r="S57" s="77"/>
      <c r="T57" s="77"/>
      <c r="U57" s="78">
        <v>0.33333333333333331</v>
      </c>
      <c r="V57" s="78">
        <v>0.75</v>
      </c>
      <c r="W57" s="78">
        <v>0.41666666666666669</v>
      </c>
      <c r="X57" s="76"/>
      <c r="Y57" s="77"/>
      <c r="Z57" s="77"/>
      <c r="AA57" s="77"/>
      <c r="AB57" s="78">
        <v>0.33333333333333331</v>
      </c>
      <c r="AC57" s="78">
        <v>0.75</v>
      </c>
      <c r="AD57" s="78">
        <v>0.41666666666666669</v>
      </c>
      <c r="AE57" s="76"/>
      <c r="AF57" s="77"/>
      <c r="AG57" s="77"/>
      <c r="AH57" s="77"/>
      <c r="AI57" s="78"/>
      <c r="AJ57" s="78"/>
      <c r="AK57" s="78">
        <v>0</v>
      </c>
      <c r="AL57" s="76"/>
      <c r="AM57" s="77"/>
      <c r="AN57" s="77"/>
      <c r="AO57" s="77"/>
      <c r="AP57" s="78">
        <v>0.375</v>
      </c>
      <c r="AQ57" s="78">
        <v>0.70833333333333337</v>
      </c>
      <c r="AR57" s="78">
        <v>0.33333333333333331</v>
      </c>
      <c r="AS57" s="76"/>
      <c r="AT57" s="77"/>
      <c r="AU57" s="77"/>
      <c r="AV57" s="77"/>
      <c r="AW57" s="78">
        <v>0.375</v>
      </c>
      <c r="AX57" s="78">
        <v>0.70833333333333337</v>
      </c>
      <c r="AY57" s="78">
        <v>0.33333333333333331</v>
      </c>
      <c r="AZ57" s="76"/>
      <c r="BA57" s="77"/>
      <c r="BB57" s="77"/>
      <c r="BC57" s="77"/>
      <c r="BD57" s="78">
        <v>0.375</v>
      </c>
      <c r="BE57" s="78">
        <v>0.70833333333333337</v>
      </c>
      <c r="BF57" s="79">
        <v>0.33333333333333331</v>
      </c>
    </row>
    <row r="58" spans="2:58" ht="12.75" x14ac:dyDescent="0.2">
      <c r="B58" s="75" t="s">
        <v>181</v>
      </c>
      <c r="C58" s="76"/>
      <c r="D58" s="77"/>
      <c r="E58" s="77"/>
      <c r="F58" s="77">
        <v>1</v>
      </c>
      <c r="G58" s="78"/>
      <c r="H58" s="78"/>
      <c r="I58" s="78">
        <v>0</v>
      </c>
      <c r="J58" s="76"/>
      <c r="K58" s="77"/>
      <c r="L58" s="77"/>
      <c r="M58" s="77"/>
      <c r="N58" s="78">
        <v>0.375</v>
      </c>
      <c r="O58" s="78">
        <v>0.70833333333333337</v>
      </c>
      <c r="P58" s="78">
        <v>0.33333333333333331</v>
      </c>
      <c r="Q58" s="76"/>
      <c r="R58" s="77"/>
      <c r="S58" s="77"/>
      <c r="T58" s="77"/>
      <c r="U58" s="78">
        <v>0.33333333333333331</v>
      </c>
      <c r="V58" s="78">
        <v>0.70833333333333337</v>
      </c>
      <c r="W58" s="78">
        <v>0.375</v>
      </c>
      <c r="X58" s="76"/>
      <c r="Y58" s="77"/>
      <c r="Z58" s="77"/>
      <c r="AA58" s="77"/>
      <c r="AB58" s="78">
        <v>0.375</v>
      </c>
      <c r="AC58" s="78">
        <v>0.70833333333333337</v>
      </c>
      <c r="AD58" s="78">
        <v>0.33333333333333331</v>
      </c>
      <c r="AE58" s="76"/>
      <c r="AF58" s="77"/>
      <c r="AG58" s="77"/>
      <c r="AH58" s="77"/>
      <c r="AI58" s="78">
        <v>0.375</v>
      </c>
      <c r="AJ58" s="78">
        <v>0.70833333333333337</v>
      </c>
      <c r="AK58" s="78">
        <v>0.33333333333333331</v>
      </c>
      <c r="AL58" s="76"/>
      <c r="AM58" s="77"/>
      <c r="AN58" s="77"/>
      <c r="AO58" s="77"/>
      <c r="AP58" s="78">
        <v>0.375</v>
      </c>
      <c r="AQ58" s="78">
        <v>0.70833333333333337</v>
      </c>
      <c r="AR58" s="78">
        <v>0.33333333333333331</v>
      </c>
      <c r="AS58" s="76"/>
      <c r="AT58" s="77"/>
      <c r="AU58" s="77"/>
      <c r="AV58" s="77"/>
      <c r="AW58" s="78">
        <v>0.33333333333333331</v>
      </c>
      <c r="AX58" s="78">
        <v>0.70833333333333337</v>
      </c>
      <c r="AY58" s="78">
        <v>0.375</v>
      </c>
      <c r="AZ58" s="76"/>
      <c r="BA58" s="77"/>
      <c r="BB58" s="77"/>
      <c r="BC58" s="77"/>
      <c r="BD58" s="78">
        <v>0.39583333333333331</v>
      </c>
      <c r="BE58" s="78">
        <v>0.70833333333333337</v>
      </c>
      <c r="BF58" s="79">
        <v>0.3125</v>
      </c>
    </row>
    <row r="59" spans="2:58" ht="12.75" x14ac:dyDescent="0.2">
      <c r="B59" s="75" t="s">
        <v>182</v>
      </c>
      <c r="C59" s="76"/>
      <c r="D59" s="77"/>
      <c r="E59" s="77"/>
      <c r="F59" s="77">
        <v>1</v>
      </c>
      <c r="G59" s="78">
        <v>0.33333333333333331</v>
      </c>
      <c r="H59" s="78">
        <v>0.70833333333333337</v>
      </c>
      <c r="I59" s="78">
        <v>0.375</v>
      </c>
      <c r="J59" s="76"/>
      <c r="K59" s="77"/>
      <c r="L59" s="77"/>
      <c r="M59" s="77"/>
      <c r="N59" s="78">
        <v>0.375</v>
      </c>
      <c r="O59" s="78">
        <v>0.85416666666666663</v>
      </c>
      <c r="P59" s="78">
        <v>0.47916666666666669</v>
      </c>
      <c r="Q59" s="76"/>
      <c r="R59" s="77"/>
      <c r="S59" s="77"/>
      <c r="T59" s="77"/>
      <c r="U59" s="78"/>
      <c r="V59" s="78"/>
      <c r="W59" s="78">
        <v>0</v>
      </c>
      <c r="X59" s="76"/>
      <c r="Y59" s="77"/>
      <c r="Z59" s="77"/>
      <c r="AA59" s="77"/>
      <c r="AB59" s="78">
        <v>0.375</v>
      </c>
      <c r="AC59" s="78">
        <v>0.85416666666666663</v>
      </c>
      <c r="AD59" s="78">
        <v>0.47916666666666669</v>
      </c>
      <c r="AE59" s="76"/>
      <c r="AF59" s="77"/>
      <c r="AG59" s="77"/>
      <c r="AH59" s="77"/>
      <c r="AI59" s="78"/>
      <c r="AJ59" s="78"/>
      <c r="AK59" s="78">
        <v>0</v>
      </c>
      <c r="AL59" s="76"/>
      <c r="AM59" s="77"/>
      <c r="AN59" s="77"/>
      <c r="AO59" s="77"/>
      <c r="AP59" s="78">
        <v>0.375</v>
      </c>
      <c r="AQ59" s="78">
        <v>0.85416666666666663</v>
      </c>
      <c r="AR59" s="78">
        <v>0.47916666666666669</v>
      </c>
      <c r="AS59" s="76"/>
      <c r="AT59" s="77"/>
      <c r="AU59" s="77"/>
      <c r="AV59" s="77"/>
      <c r="AW59" s="78">
        <v>0.375</v>
      </c>
      <c r="AX59" s="78">
        <v>0.85416666666666663</v>
      </c>
      <c r="AY59" s="78">
        <v>0.47916666666666669</v>
      </c>
      <c r="AZ59" s="76"/>
      <c r="BA59" s="77"/>
      <c r="BB59" s="77"/>
      <c r="BC59" s="77"/>
      <c r="BD59" s="78">
        <v>0.33333333333333331</v>
      </c>
      <c r="BE59" s="78">
        <v>0.70833333333333337</v>
      </c>
      <c r="BF59" s="79">
        <v>0.375</v>
      </c>
    </row>
    <row r="60" spans="2:58" ht="12.75" x14ac:dyDescent="0.2">
      <c r="B60" s="75" t="s">
        <v>183</v>
      </c>
      <c r="C60" s="76"/>
      <c r="D60" s="77"/>
      <c r="E60" s="77"/>
      <c r="F60" s="77"/>
      <c r="G60" s="78"/>
      <c r="H60" s="78"/>
      <c r="I60" s="78">
        <v>0</v>
      </c>
      <c r="J60" s="76"/>
      <c r="K60" s="77"/>
      <c r="L60" s="77"/>
      <c r="M60" s="77"/>
      <c r="N60" s="78">
        <v>0.375</v>
      </c>
      <c r="O60" s="78">
        <v>0.83333333333333337</v>
      </c>
      <c r="P60" s="78">
        <v>0.45833333333333331</v>
      </c>
      <c r="Q60" s="76"/>
      <c r="R60" s="77"/>
      <c r="S60" s="77"/>
      <c r="T60" s="77"/>
      <c r="U60" s="78"/>
      <c r="V60" s="78"/>
      <c r="W60" s="78">
        <v>0</v>
      </c>
      <c r="X60" s="76"/>
      <c r="Y60" s="77"/>
      <c r="Z60" s="77"/>
      <c r="AA60" s="77"/>
      <c r="AB60" s="78"/>
      <c r="AC60" s="78"/>
      <c r="AD60" s="78">
        <v>0</v>
      </c>
      <c r="AE60" s="76"/>
      <c r="AF60" s="77"/>
      <c r="AG60" s="77"/>
      <c r="AH60" s="77"/>
      <c r="AI60" s="78">
        <v>0.375</v>
      </c>
      <c r="AJ60" s="78">
        <v>0.83333333333333337</v>
      </c>
      <c r="AK60" s="78">
        <v>0.45833333333333331</v>
      </c>
      <c r="AL60" s="76"/>
      <c r="AM60" s="77"/>
      <c r="AN60" s="77"/>
      <c r="AO60" s="77"/>
      <c r="AP60" s="78">
        <v>0.33333333333333331</v>
      </c>
      <c r="AQ60" s="78">
        <v>0.57638888888888895</v>
      </c>
      <c r="AR60" s="78">
        <v>0.24305555555555555</v>
      </c>
      <c r="AS60" s="76"/>
      <c r="AT60" s="77"/>
      <c r="AU60" s="77"/>
      <c r="AV60" s="77"/>
      <c r="AW60" s="78"/>
      <c r="AX60" s="78"/>
      <c r="AY60" s="78">
        <v>0</v>
      </c>
      <c r="AZ60" s="76"/>
      <c r="BA60" s="77"/>
      <c r="BB60" s="77"/>
      <c r="BC60" s="77"/>
      <c r="BD60" s="78"/>
      <c r="BE60" s="78"/>
      <c r="BF60" s="79">
        <v>0</v>
      </c>
    </row>
    <row r="61" spans="2:58" ht="12.75" x14ac:dyDescent="0.2">
      <c r="B61" s="75" t="s">
        <v>184</v>
      </c>
      <c r="C61" s="76"/>
      <c r="D61" s="77"/>
      <c r="E61" s="77"/>
      <c r="F61" s="77"/>
      <c r="G61" s="78">
        <v>0.35416666666666669</v>
      </c>
      <c r="H61" s="78">
        <v>0.71875</v>
      </c>
      <c r="I61" s="78">
        <v>0.36458333333333331</v>
      </c>
      <c r="J61" s="76"/>
      <c r="K61" s="77"/>
      <c r="L61" s="77"/>
      <c r="M61" s="77"/>
      <c r="N61" s="78">
        <v>0.375</v>
      </c>
      <c r="O61" s="78">
        <v>0.83333333333333337</v>
      </c>
      <c r="P61" s="78">
        <v>0.45833333333333331</v>
      </c>
      <c r="Q61" s="76"/>
      <c r="R61" s="77"/>
      <c r="S61" s="77"/>
      <c r="T61" s="77"/>
      <c r="U61" s="78"/>
      <c r="V61" s="78"/>
      <c r="W61" s="78">
        <v>0</v>
      </c>
      <c r="X61" s="76"/>
      <c r="Y61" s="77"/>
      <c r="Z61" s="77"/>
      <c r="AA61" s="77"/>
      <c r="AB61" s="78"/>
      <c r="AC61" s="78"/>
      <c r="AD61" s="78">
        <v>0</v>
      </c>
      <c r="AE61" s="76"/>
      <c r="AF61" s="77"/>
      <c r="AG61" s="77"/>
      <c r="AH61" s="77"/>
      <c r="AI61" s="78"/>
      <c r="AJ61" s="78"/>
      <c r="AK61" s="78">
        <v>0</v>
      </c>
      <c r="AL61" s="76"/>
      <c r="AM61" s="77"/>
      <c r="AN61" s="77"/>
      <c r="AO61" s="77"/>
      <c r="AP61" s="78">
        <v>0.33333333333333331</v>
      </c>
      <c r="AQ61" s="78">
        <v>0.70833333333333337</v>
      </c>
      <c r="AR61" s="78">
        <v>0.375</v>
      </c>
      <c r="AS61" s="76"/>
      <c r="AT61" s="77"/>
      <c r="AU61" s="77"/>
      <c r="AV61" s="77"/>
      <c r="AW61" s="78">
        <v>0.375</v>
      </c>
      <c r="AX61" s="78">
        <v>0.70833333333333337</v>
      </c>
      <c r="AY61" s="78">
        <v>0.33333333333333331</v>
      </c>
      <c r="AZ61" s="76"/>
      <c r="BA61" s="77"/>
      <c r="BB61" s="77"/>
      <c r="BC61" s="77"/>
      <c r="BD61" s="78">
        <v>0.375</v>
      </c>
      <c r="BE61" s="78">
        <v>0.83333333333333337</v>
      </c>
      <c r="BF61" s="79">
        <v>0.45833333333333331</v>
      </c>
    </row>
    <row r="62" spans="2:58" ht="12.75" x14ac:dyDescent="0.2">
      <c r="B62" s="75" t="s">
        <v>185</v>
      </c>
      <c r="C62" s="76"/>
      <c r="D62" s="77"/>
      <c r="E62" s="77"/>
      <c r="F62" s="77"/>
      <c r="G62" s="78"/>
      <c r="H62" s="78"/>
      <c r="I62" s="78">
        <v>0</v>
      </c>
      <c r="J62" s="76"/>
      <c r="K62" s="77"/>
      <c r="L62" s="77"/>
      <c r="M62" s="77"/>
      <c r="N62" s="78">
        <v>0.33333333333333331</v>
      </c>
      <c r="O62" s="78">
        <v>0.75</v>
      </c>
      <c r="P62" s="78">
        <v>0.41666666666666669</v>
      </c>
      <c r="Q62" s="76"/>
      <c r="R62" s="77"/>
      <c r="S62" s="77"/>
      <c r="T62" s="77"/>
      <c r="U62" s="78">
        <v>0.375</v>
      </c>
      <c r="V62" s="78">
        <v>0.70833333333333337</v>
      </c>
      <c r="W62" s="78">
        <v>0.33333333333333331</v>
      </c>
      <c r="X62" s="76"/>
      <c r="Y62" s="77"/>
      <c r="Z62" s="77"/>
      <c r="AA62" s="77"/>
      <c r="AB62" s="78">
        <v>0.35416666666666669</v>
      </c>
      <c r="AC62" s="78">
        <v>0.75</v>
      </c>
      <c r="AD62" s="78">
        <v>0.39583333333333331</v>
      </c>
      <c r="AE62" s="76"/>
      <c r="AF62" s="77"/>
      <c r="AG62" s="77"/>
      <c r="AH62" s="77"/>
      <c r="AI62" s="78">
        <v>0.375</v>
      </c>
      <c r="AJ62" s="78">
        <v>0.70833333333333337</v>
      </c>
      <c r="AK62" s="78">
        <v>0.33333333333333331</v>
      </c>
      <c r="AL62" s="76"/>
      <c r="AM62" s="77"/>
      <c r="AN62" s="77"/>
      <c r="AO62" s="77"/>
      <c r="AP62" s="78">
        <v>0.33333333333333331</v>
      </c>
      <c r="AQ62" s="78">
        <v>0.75</v>
      </c>
      <c r="AR62" s="78">
        <v>0.41666666666666669</v>
      </c>
      <c r="AS62" s="76"/>
      <c r="AT62" s="77"/>
      <c r="AU62" s="77"/>
      <c r="AV62" s="77"/>
      <c r="AW62" s="78">
        <v>0.39583333333333331</v>
      </c>
      <c r="AX62" s="78">
        <v>0.70833333333333337</v>
      </c>
      <c r="AY62" s="78">
        <v>0.3125</v>
      </c>
      <c r="AZ62" s="76"/>
      <c r="BA62" s="77"/>
      <c r="BB62" s="77"/>
      <c r="BC62" s="77"/>
      <c r="BD62" s="78">
        <v>0.375</v>
      </c>
      <c r="BE62" s="78">
        <v>0.70833333333333337</v>
      </c>
      <c r="BF62" s="79">
        <v>0.33333333333333331</v>
      </c>
    </row>
    <row r="63" spans="2:58" ht="12.75" x14ac:dyDescent="0.2">
      <c r="B63" s="75" t="s">
        <v>186</v>
      </c>
      <c r="C63" s="76"/>
      <c r="D63" s="77"/>
      <c r="E63" s="77"/>
      <c r="F63" s="77"/>
      <c r="G63" s="78">
        <v>0.375</v>
      </c>
      <c r="H63" s="78">
        <v>0.70833333333333337</v>
      </c>
      <c r="I63" s="78">
        <v>0.33333333333333331</v>
      </c>
      <c r="J63" s="76"/>
      <c r="K63" s="77"/>
      <c r="L63" s="77"/>
      <c r="M63" s="77"/>
      <c r="N63" s="78">
        <v>0.33333333333333331</v>
      </c>
      <c r="O63" s="78">
        <v>0.70833333333333337</v>
      </c>
      <c r="P63" s="78">
        <v>0.375</v>
      </c>
      <c r="Q63" s="76"/>
      <c r="R63" s="77"/>
      <c r="S63" s="77"/>
      <c r="T63" s="77"/>
      <c r="U63" s="78">
        <v>0.33333333333333331</v>
      </c>
      <c r="V63" s="78">
        <v>0.70833333333333337</v>
      </c>
      <c r="W63" s="78">
        <v>0.375</v>
      </c>
      <c r="X63" s="76"/>
      <c r="Y63" s="77"/>
      <c r="Z63" s="77"/>
      <c r="AA63" s="77"/>
      <c r="AB63" s="78">
        <v>0.375</v>
      </c>
      <c r="AC63" s="78">
        <v>0.70833333333333337</v>
      </c>
      <c r="AD63" s="78">
        <v>0.33333333333333331</v>
      </c>
      <c r="AE63" s="76"/>
      <c r="AF63" s="77"/>
      <c r="AG63" s="77"/>
      <c r="AH63" s="77"/>
      <c r="AI63" s="78">
        <v>0.375</v>
      </c>
      <c r="AJ63" s="78">
        <v>0.70833333333333337</v>
      </c>
      <c r="AK63" s="78">
        <v>0.33333333333333331</v>
      </c>
      <c r="AL63" s="76"/>
      <c r="AM63" s="77"/>
      <c r="AN63" s="77"/>
      <c r="AO63" s="77"/>
      <c r="AP63" s="78">
        <v>0.375</v>
      </c>
      <c r="AQ63" s="78">
        <v>0.70833333333333337</v>
      </c>
      <c r="AR63" s="78">
        <v>0.33333333333333331</v>
      </c>
      <c r="AS63" s="76"/>
      <c r="AT63" s="77"/>
      <c r="AU63" s="77"/>
      <c r="AV63" s="77"/>
      <c r="AW63" s="78">
        <v>0.33333333333333331</v>
      </c>
      <c r="AX63" s="78">
        <v>0.70833333333333337</v>
      </c>
      <c r="AY63" s="78">
        <v>0.375</v>
      </c>
      <c r="AZ63" s="76"/>
      <c r="BA63" s="77"/>
      <c r="BB63" s="77"/>
      <c r="BC63" s="77"/>
      <c r="BD63" s="78"/>
      <c r="BE63" s="78"/>
      <c r="BF63" s="79">
        <v>0</v>
      </c>
    </row>
    <row r="64" spans="2:58" ht="12.75" x14ac:dyDescent="0.2">
      <c r="B64" s="75" t="s">
        <v>187</v>
      </c>
      <c r="C64" s="76"/>
      <c r="D64" s="77"/>
      <c r="E64" s="77"/>
      <c r="F64" s="77"/>
      <c r="G64" s="78"/>
      <c r="H64" s="78"/>
      <c r="I64" s="78">
        <v>0</v>
      </c>
      <c r="J64" s="76"/>
      <c r="K64" s="77"/>
      <c r="L64" s="77"/>
      <c r="M64" s="77"/>
      <c r="N64" s="78"/>
      <c r="O64" s="78"/>
      <c r="P64" s="78">
        <v>0</v>
      </c>
      <c r="Q64" s="76"/>
      <c r="R64" s="77"/>
      <c r="S64" s="77"/>
      <c r="T64" s="77"/>
      <c r="U64" s="78">
        <v>0.375</v>
      </c>
      <c r="V64" s="78">
        <v>0.85416666666666663</v>
      </c>
      <c r="W64" s="78">
        <v>0.47916666666666669</v>
      </c>
      <c r="X64" s="76"/>
      <c r="Y64" s="77"/>
      <c r="Z64" s="77"/>
      <c r="AA64" s="77"/>
      <c r="AB64" s="78">
        <v>0.375</v>
      </c>
      <c r="AC64" s="78">
        <v>0.85416666666666663</v>
      </c>
      <c r="AD64" s="78">
        <v>0.47916666666666669</v>
      </c>
      <c r="AE64" s="76"/>
      <c r="AF64" s="77"/>
      <c r="AG64" s="77"/>
      <c r="AH64" s="77"/>
      <c r="AI64" s="78">
        <v>0.375</v>
      </c>
      <c r="AJ64" s="78">
        <v>0.85416666666666663</v>
      </c>
      <c r="AK64" s="78">
        <v>0.47916666666666669</v>
      </c>
      <c r="AL64" s="76"/>
      <c r="AM64" s="77"/>
      <c r="AN64" s="77"/>
      <c r="AO64" s="77"/>
      <c r="AP64" s="78">
        <v>0.375</v>
      </c>
      <c r="AQ64" s="78">
        <v>0.85416666666666663</v>
      </c>
      <c r="AR64" s="78">
        <v>0.47916666666666669</v>
      </c>
      <c r="AS64" s="76"/>
      <c r="AT64" s="77"/>
      <c r="AU64" s="77"/>
      <c r="AV64" s="77"/>
      <c r="AW64" s="78"/>
      <c r="AX64" s="78"/>
      <c r="AY64" s="78">
        <v>0</v>
      </c>
      <c r="AZ64" s="76"/>
      <c r="BA64" s="77"/>
      <c r="BB64" s="77"/>
      <c r="BC64" s="77"/>
      <c r="BD64" s="78">
        <v>0.33333333333333331</v>
      </c>
      <c r="BE64" s="78">
        <v>0.70833333333333337</v>
      </c>
      <c r="BF64" s="79">
        <v>0.375</v>
      </c>
    </row>
    <row r="65" spans="2:58" ht="12.75" x14ac:dyDescent="0.2">
      <c r="B65" s="75" t="s">
        <v>188</v>
      </c>
      <c r="C65" s="76"/>
      <c r="D65" s="77"/>
      <c r="E65" s="77"/>
      <c r="F65" s="77"/>
      <c r="G65" s="78">
        <v>0.375</v>
      </c>
      <c r="H65" s="78">
        <v>0.83333333333333337</v>
      </c>
      <c r="I65" s="78">
        <v>0.45833333333333331</v>
      </c>
      <c r="J65" s="76"/>
      <c r="K65" s="77"/>
      <c r="L65" s="77"/>
      <c r="M65" s="77"/>
      <c r="N65" s="78"/>
      <c r="O65" s="78"/>
      <c r="P65" s="78">
        <v>0</v>
      </c>
      <c r="Q65" s="76"/>
      <c r="R65" s="77"/>
      <c r="S65" s="77"/>
      <c r="T65" s="77"/>
      <c r="U65" s="78"/>
      <c r="V65" s="78"/>
      <c r="W65" s="78">
        <v>0</v>
      </c>
      <c r="X65" s="76"/>
      <c r="Y65" s="77"/>
      <c r="Z65" s="77"/>
      <c r="AA65" s="77"/>
      <c r="AB65" s="78">
        <v>0.375</v>
      </c>
      <c r="AC65" s="78">
        <v>0.83333333333333337</v>
      </c>
      <c r="AD65" s="78">
        <v>0.45833333333333331</v>
      </c>
      <c r="AE65" s="76"/>
      <c r="AF65" s="77"/>
      <c r="AG65" s="77"/>
      <c r="AH65" s="77"/>
      <c r="AI65" s="78">
        <v>0.33333333333333331</v>
      </c>
      <c r="AJ65" s="78">
        <v>0.57638888888888895</v>
      </c>
      <c r="AK65" s="78">
        <v>0.24305555555555555</v>
      </c>
      <c r="AL65" s="76"/>
      <c r="AM65" s="77"/>
      <c r="AN65" s="77"/>
      <c r="AO65" s="77"/>
      <c r="AP65" s="78"/>
      <c r="AQ65" s="78"/>
      <c r="AR65" s="78">
        <v>0</v>
      </c>
      <c r="AS65" s="76"/>
      <c r="AT65" s="77"/>
      <c r="AU65" s="77"/>
      <c r="AV65" s="77"/>
      <c r="AW65" s="78">
        <v>0.375</v>
      </c>
      <c r="AX65" s="78">
        <v>0.83333333333333337</v>
      </c>
      <c r="AY65" s="78">
        <v>0.45833333333333331</v>
      </c>
      <c r="AZ65" s="76"/>
      <c r="BA65" s="77"/>
      <c r="BB65" s="77"/>
      <c r="BC65" s="77"/>
      <c r="BD65" s="78"/>
      <c r="BE65" s="78"/>
      <c r="BF65" s="79">
        <v>0</v>
      </c>
    </row>
    <row r="66" spans="2:58" ht="12.75" x14ac:dyDescent="0.2">
      <c r="B66" s="75" t="s">
        <v>189</v>
      </c>
      <c r="C66" s="76"/>
      <c r="D66" s="77"/>
      <c r="E66" s="77"/>
      <c r="F66" s="77"/>
      <c r="G66" s="78"/>
      <c r="H66" s="78"/>
      <c r="I66" s="78">
        <v>0</v>
      </c>
      <c r="J66" s="76"/>
      <c r="K66" s="77"/>
      <c r="L66" s="77"/>
      <c r="M66" s="77"/>
      <c r="N66" s="78"/>
      <c r="O66" s="78"/>
      <c r="P66" s="78">
        <v>0</v>
      </c>
      <c r="Q66" s="76"/>
      <c r="R66" s="77"/>
      <c r="S66" s="77"/>
      <c r="T66" s="77"/>
      <c r="U66" s="78">
        <v>0.375</v>
      </c>
      <c r="V66" s="78">
        <v>0.70833333333333337</v>
      </c>
      <c r="W66" s="78">
        <v>0.33333333333333331</v>
      </c>
      <c r="X66" s="76"/>
      <c r="Y66" s="77"/>
      <c r="Z66" s="77"/>
      <c r="AA66" s="77"/>
      <c r="AB66" s="78">
        <v>0.375</v>
      </c>
      <c r="AC66" s="78">
        <v>0.83333333333333337</v>
      </c>
      <c r="AD66" s="78">
        <v>0.45833333333333331</v>
      </c>
      <c r="AE66" s="76"/>
      <c r="AF66" s="77"/>
      <c r="AG66" s="77"/>
      <c r="AH66" s="77"/>
      <c r="AI66" s="78">
        <v>0.33333333333333331</v>
      </c>
      <c r="AJ66" s="78">
        <v>0.70833333333333337</v>
      </c>
      <c r="AK66" s="78">
        <v>0.375</v>
      </c>
      <c r="AL66" s="76"/>
      <c r="AM66" s="77"/>
      <c r="AN66" s="77"/>
      <c r="AO66" s="77"/>
      <c r="AP66" s="78"/>
      <c r="AQ66" s="78"/>
      <c r="AR66" s="78">
        <v>0</v>
      </c>
      <c r="AS66" s="76"/>
      <c r="AT66" s="77"/>
      <c r="AU66" s="77"/>
      <c r="AV66" s="77"/>
      <c r="AW66" s="78">
        <v>0.375</v>
      </c>
      <c r="AX66" s="78">
        <v>0.70833333333333337</v>
      </c>
      <c r="AY66" s="78">
        <v>0.33333333333333331</v>
      </c>
      <c r="AZ66" s="76"/>
      <c r="BA66" s="77"/>
      <c r="BB66" s="77"/>
      <c r="BC66" s="77"/>
      <c r="BD66" s="78">
        <v>0.35416666666666669</v>
      </c>
      <c r="BE66" s="78">
        <v>0.71875</v>
      </c>
      <c r="BF66" s="79">
        <v>0.36458333333333331</v>
      </c>
    </row>
    <row r="67" spans="2:58" ht="12.75" x14ac:dyDescent="0.2">
      <c r="B67" s="75" t="s">
        <v>190</v>
      </c>
      <c r="C67" s="76"/>
      <c r="D67" s="77"/>
      <c r="E67" s="77"/>
      <c r="F67" s="77"/>
      <c r="G67" s="78">
        <v>0.375</v>
      </c>
      <c r="H67" s="78">
        <v>0.70833333333333337</v>
      </c>
      <c r="I67" s="78">
        <v>0.33333333333333331</v>
      </c>
      <c r="J67" s="76"/>
      <c r="K67" s="77"/>
      <c r="L67" s="77"/>
      <c r="M67" s="77"/>
      <c r="N67" s="78">
        <v>0.375</v>
      </c>
      <c r="O67" s="78">
        <v>0.70833333333333337</v>
      </c>
      <c r="P67" s="78">
        <v>0.33333333333333331</v>
      </c>
      <c r="Q67" s="76"/>
      <c r="R67" s="77"/>
      <c r="S67" s="77"/>
      <c r="T67" s="77"/>
      <c r="U67" s="78">
        <v>0.39583333333333331</v>
      </c>
      <c r="V67" s="78">
        <v>0.70833333333333337</v>
      </c>
      <c r="W67" s="78">
        <v>0.3125</v>
      </c>
      <c r="X67" s="76"/>
      <c r="Y67" s="77"/>
      <c r="Z67" s="77"/>
      <c r="AA67" s="77"/>
      <c r="AB67" s="78">
        <v>0.33333333333333331</v>
      </c>
      <c r="AC67" s="78">
        <v>0.75</v>
      </c>
      <c r="AD67" s="78">
        <v>0.41666666666666669</v>
      </c>
      <c r="AE67" s="76"/>
      <c r="AF67" s="77"/>
      <c r="AG67" s="77"/>
      <c r="AH67" s="77"/>
      <c r="AI67" s="78">
        <v>0.33333333333333331</v>
      </c>
      <c r="AJ67" s="78">
        <v>0.75</v>
      </c>
      <c r="AK67" s="78">
        <v>0.41666666666666669</v>
      </c>
      <c r="AL67" s="76"/>
      <c r="AM67" s="77"/>
      <c r="AN67" s="77"/>
      <c r="AO67" s="77"/>
      <c r="AP67" s="78">
        <v>0.35416666666666669</v>
      </c>
      <c r="AQ67" s="78">
        <v>0.75</v>
      </c>
      <c r="AR67" s="78">
        <v>0.39583333333333331</v>
      </c>
      <c r="AS67" s="76"/>
      <c r="AT67" s="77"/>
      <c r="AU67" s="77"/>
      <c r="AV67" s="77"/>
      <c r="AW67" s="78"/>
      <c r="AX67" s="78"/>
      <c r="AY67" s="78">
        <v>0</v>
      </c>
      <c r="AZ67" s="76"/>
      <c r="BA67" s="77"/>
      <c r="BB67" s="77"/>
      <c r="BC67" s="77"/>
      <c r="BD67" s="78"/>
      <c r="BE67" s="78"/>
      <c r="BF67" s="79">
        <v>0</v>
      </c>
    </row>
    <row r="68" spans="2:58" ht="12.75" x14ac:dyDescent="0.2">
      <c r="B68" s="75" t="s">
        <v>191</v>
      </c>
      <c r="C68" s="76"/>
      <c r="D68" s="77"/>
      <c r="E68" s="77"/>
      <c r="F68" s="77"/>
      <c r="G68" s="78">
        <v>0.375</v>
      </c>
      <c r="H68" s="78">
        <v>0.70833333333333337</v>
      </c>
      <c r="I68" s="78">
        <v>0.33333333333333331</v>
      </c>
      <c r="J68" s="76"/>
      <c r="K68" s="77"/>
      <c r="L68" s="77"/>
      <c r="M68" s="77"/>
      <c r="N68" s="78">
        <v>0.33333333333333331</v>
      </c>
      <c r="O68" s="78">
        <v>0.70833333333333337</v>
      </c>
      <c r="P68" s="78">
        <v>0.375</v>
      </c>
      <c r="Q68" s="76"/>
      <c r="R68" s="77"/>
      <c r="S68" s="77"/>
      <c r="T68" s="77"/>
      <c r="U68" s="78">
        <v>0.33333333333333331</v>
      </c>
      <c r="V68" s="78">
        <v>0.70833333333333337</v>
      </c>
      <c r="W68" s="78">
        <v>0.375</v>
      </c>
      <c r="X68" s="76"/>
      <c r="Y68" s="77"/>
      <c r="Z68" s="77"/>
      <c r="AA68" s="77"/>
      <c r="AB68" s="78">
        <v>0.33333333333333331</v>
      </c>
      <c r="AC68" s="78">
        <v>0.70833333333333337</v>
      </c>
      <c r="AD68" s="78">
        <v>0.375</v>
      </c>
      <c r="AE68" s="76"/>
      <c r="AF68" s="77"/>
      <c r="AG68" s="77"/>
      <c r="AH68" s="77"/>
      <c r="AI68" s="78">
        <v>0.375</v>
      </c>
      <c r="AJ68" s="78">
        <v>0.70833333333333337</v>
      </c>
      <c r="AK68" s="78">
        <v>0.33333333333333331</v>
      </c>
      <c r="AL68" s="76"/>
      <c r="AM68" s="77"/>
      <c r="AN68" s="77"/>
      <c r="AO68" s="77"/>
      <c r="AP68" s="78">
        <v>0.375</v>
      </c>
      <c r="AQ68" s="78">
        <v>0.70833333333333337</v>
      </c>
      <c r="AR68" s="78">
        <v>0.33333333333333331</v>
      </c>
      <c r="AS68" s="76"/>
      <c r="AT68" s="77"/>
      <c r="AU68" s="77"/>
      <c r="AV68" s="77"/>
      <c r="AW68" s="78">
        <v>0.33333333333333331</v>
      </c>
      <c r="AX68" s="78">
        <v>0.70833333333333337</v>
      </c>
      <c r="AY68" s="78">
        <v>0.375</v>
      </c>
      <c r="AZ68" s="76"/>
      <c r="BA68" s="77"/>
      <c r="BB68" s="77"/>
      <c r="BC68" s="77"/>
      <c r="BD68" s="78">
        <v>0.375</v>
      </c>
      <c r="BE68" s="78">
        <v>0.70833333333333337</v>
      </c>
      <c r="BF68" s="79">
        <v>0.33333333333333331</v>
      </c>
    </row>
    <row r="69" spans="2:58" ht="12.75" x14ac:dyDescent="0.2">
      <c r="B69" s="89" t="s">
        <v>126</v>
      </c>
      <c r="C69" s="90"/>
      <c r="D69" s="91"/>
      <c r="E69" s="91">
        <v>1</v>
      </c>
      <c r="F69" s="91">
        <v>9</v>
      </c>
      <c r="G69" s="92">
        <v>15.916666666666668</v>
      </c>
      <c r="H69" s="92">
        <v>33.013888888888879</v>
      </c>
      <c r="I69" s="92">
        <v>17.097222222222225</v>
      </c>
      <c r="J69" s="90"/>
      <c r="K69" s="91">
        <v>1</v>
      </c>
      <c r="L69" s="91"/>
      <c r="M69" s="91"/>
      <c r="N69" s="92">
        <v>16.291666666666668</v>
      </c>
      <c r="O69" s="92">
        <v>33.746527777777771</v>
      </c>
      <c r="P69" s="92">
        <v>17.454861111111114</v>
      </c>
      <c r="Q69" s="90">
        <v>1</v>
      </c>
      <c r="R69" s="91"/>
      <c r="S69" s="91"/>
      <c r="T69" s="91"/>
      <c r="U69" s="92">
        <v>15.91666666666667</v>
      </c>
      <c r="V69" s="92">
        <v>33.059027777777771</v>
      </c>
      <c r="W69" s="92">
        <v>17.142361111111114</v>
      </c>
      <c r="X69" s="90"/>
      <c r="Y69" s="91"/>
      <c r="Z69" s="91"/>
      <c r="AA69" s="91">
        <v>1</v>
      </c>
      <c r="AB69" s="92">
        <v>15.937500000000002</v>
      </c>
      <c r="AC69" s="92">
        <v>32.840277777777771</v>
      </c>
      <c r="AD69" s="92">
        <v>16.902777777777782</v>
      </c>
      <c r="AE69" s="90">
        <v>2</v>
      </c>
      <c r="AF69" s="91"/>
      <c r="AG69" s="91"/>
      <c r="AH69" s="91">
        <v>1</v>
      </c>
      <c r="AI69" s="92">
        <v>15.187500000000004</v>
      </c>
      <c r="AJ69" s="92">
        <v>31.284722222222211</v>
      </c>
      <c r="AK69" s="92">
        <v>16.097222222222225</v>
      </c>
      <c r="AL69" s="90"/>
      <c r="AM69" s="91">
        <v>1</v>
      </c>
      <c r="AN69" s="91"/>
      <c r="AO69" s="91">
        <v>1</v>
      </c>
      <c r="AP69" s="92">
        <v>15.937500000000002</v>
      </c>
      <c r="AQ69" s="92">
        <v>32.6736111111111</v>
      </c>
      <c r="AR69" s="92">
        <v>16.736111111111111</v>
      </c>
      <c r="AS69" s="90"/>
      <c r="AT69" s="91"/>
      <c r="AU69" s="91"/>
      <c r="AV69" s="91">
        <v>1</v>
      </c>
      <c r="AW69" s="92">
        <v>16.583333333333336</v>
      </c>
      <c r="AX69" s="92">
        <v>34.496527777777779</v>
      </c>
      <c r="AY69" s="92">
        <v>17.913194444444443</v>
      </c>
      <c r="AZ69" s="90">
        <v>6</v>
      </c>
      <c r="BA69" s="91"/>
      <c r="BB69" s="91"/>
      <c r="BC69" s="91"/>
      <c r="BD69" s="92">
        <v>15.937500000000002</v>
      </c>
      <c r="BE69" s="92">
        <v>33.190972222222214</v>
      </c>
      <c r="BF69" s="93">
        <v>17.253472222222221</v>
      </c>
    </row>
  </sheetData>
  <conditionalFormatting sqref="A4:XFD4">
    <cfRule type="cellIs" dxfId="133" priority="6" operator="equal">
      <formula>"Rem"</formula>
    </cfRule>
    <cfRule type="expression" dxfId="132" priority="9">
      <formula>OR(A4="C P", A4="C A")</formula>
    </cfRule>
    <cfRule type="cellIs" dxfId="131" priority="7" operator="equal">
      <formula>"A T"</formula>
    </cfRule>
  </conditionalFormatting>
  <conditionalFormatting pivot="1" sqref="C5:C69 J5:J69 Q5:Q69 X5:X69 AE5:AE69 AL5:AL69 AS5:AS69 AZ5:AZ69">
    <cfRule type="cellIs" dxfId="130" priority="5" operator="greaterThanOrEqual">
      <formula>1</formula>
    </cfRule>
  </conditionalFormatting>
  <conditionalFormatting pivot="1" sqref="D5:D69 K5:K69 R5:R69 Y5:Y69 AF5:AF69 AM5:AM69 AT5:AT69 BA5:BA69">
    <cfRule type="cellIs" dxfId="129" priority="4" operator="greaterThanOrEqual">
      <formula>1</formula>
    </cfRule>
  </conditionalFormatting>
  <conditionalFormatting pivot="1" sqref="E5:E69 L5:L69 S5:S69 Z5:Z69 AG5:AG69 AN5:AN69 AU5:AU69 BB5:BB69">
    <cfRule type="cellIs" dxfId="128" priority="3" operator="greaterThanOrEqual">
      <formula>1</formula>
    </cfRule>
  </conditionalFormatting>
  <conditionalFormatting pivot="1" sqref="F5:F69 M5:M69 T5:T69 AA5:AA69 AH5:AH69 AO5:AO69 AV5:AV69 BC5:BC69">
    <cfRule type="cellIs" dxfId="127" priority="2" operator="greaterThanOrEqual">
      <formula>1</formula>
    </cfRule>
  </conditionalFormatting>
  <conditionalFormatting pivot="1" sqref="G69:H69 N69:O69 AB69:AC69 U69:V69 AI69:AJ69 AP69:AQ69 AW69:AX69 BD69:BE69">
    <cfRule type="cellIs" dxfId="126" priority="1" operator="notEqual">
      <formula>""""""</formula>
    </cfRule>
  </conditionalFormatting>
  <pageMargins left="0.31496062992125984" right="0.11811023622047245" top="0.15748031496062992" bottom="0.15748031496062992" header="0.31496062992125984" footer="0.31496062992125984"/>
  <pageSetup paperSize="9" scale="105" fitToWidth="2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636B1-A20D-4A1B-9316-14CEDBE5C2C7}">
  <sheetPr codeName="Feuil5"/>
  <dimension ref="B3:P20"/>
  <sheetViews>
    <sheetView workbookViewId="0">
      <selection activeCell="T13" sqref="T13"/>
    </sheetView>
  </sheetViews>
  <sheetFormatPr baseColWidth="10" defaultRowHeight="12.75" x14ac:dyDescent="0.2"/>
  <cols>
    <col min="1" max="1" width="5.83203125" customWidth="1"/>
    <col min="3" max="6" width="3.83203125" customWidth="1"/>
    <col min="7" max="8" width="5.83203125" customWidth="1"/>
    <col min="9" max="9" width="6.83203125" customWidth="1"/>
    <col min="10" max="13" width="3.83203125" customWidth="1"/>
    <col min="14" max="15" width="5.83203125" customWidth="1"/>
    <col min="16" max="16" width="6.83203125" customWidth="1"/>
  </cols>
  <sheetData>
    <row r="3" spans="2:16" x14ac:dyDescent="0.2">
      <c r="C3" s="63" t="s">
        <v>195</v>
      </c>
      <c r="D3" s="61"/>
      <c r="E3" s="61"/>
      <c r="F3" s="61"/>
      <c r="G3" s="61"/>
      <c r="H3" s="61"/>
      <c r="I3" s="62"/>
      <c r="J3" s="63" t="s">
        <v>196</v>
      </c>
      <c r="K3" s="61"/>
      <c r="L3" s="61"/>
      <c r="M3" s="61"/>
      <c r="N3" s="61"/>
      <c r="O3" s="61"/>
      <c r="P3" s="62"/>
    </row>
    <row r="4" spans="2:16" x14ac:dyDescent="0.2">
      <c r="C4" s="49" t="s">
        <v>60</v>
      </c>
      <c r="D4" s="53" t="s">
        <v>61</v>
      </c>
      <c r="E4" s="54" t="s">
        <v>127</v>
      </c>
      <c r="F4" s="55" t="s">
        <v>62</v>
      </c>
      <c r="G4" s="56" t="s">
        <v>124</v>
      </c>
      <c r="H4" s="56" t="s">
        <v>125</v>
      </c>
      <c r="I4" s="57" t="s">
        <v>126</v>
      </c>
      <c r="J4" s="49" t="s">
        <v>60</v>
      </c>
      <c r="K4" s="53" t="s">
        <v>61</v>
      </c>
      <c r="L4" s="54" t="s">
        <v>127</v>
      </c>
      <c r="M4" s="55" t="s">
        <v>62</v>
      </c>
      <c r="N4" s="56" t="s">
        <v>124</v>
      </c>
      <c r="O4" s="56" t="s">
        <v>125</v>
      </c>
      <c r="P4" s="57" t="s">
        <v>126</v>
      </c>
    </row>
    <row r="5" spans="2:16" x14ac:dyDescent="0.2">
      <c r="B5" s="50">
        <v>43252</v>
      </c>
      <c r="C5" s="46"/>
      <c r="D5" s="59"/>
      <c r="E5" s="47"/>
      <c r="F5" s="59"/>
      <c r="G5" s="58">
        <v>0.33333333333333331</v>
      </c>
      <c r="H5" s="58">
        <v>0.83333333333333337</v>
      </c>
      <c r="I5" s="45">
        <f>H5-G5</f>
        <v>0.5</v>
      </c>
      <c r="J5" s="46"/>
      <c r="K5" s="59"/>
      <c r="L5" s="47"/>
      <c r="M5" s="59"/>
      <c r="N5" s="58">
        <v>0.33333333333333331</v>
      </c>
      <c r="O5" s="58">
        <v>0.83333333333333337</v>
      </c>
      <c r="P5" s="45">
        <f>O5-N5</f>
        <v>0.5</v>
      </c>
    </row>
    <row r="6" spans="2:16" x14ac:dyDescent="0.2">
      <c r="B6" s="50">
        <v>43253</v>
      </c>
      <c r="C6" s="46">
        <v>1</v>
      </c>
      <c r="D6" s="59"/>
      <c r="E6" s="47"/>
      <c r="F6" s="59"/>
      <c r="G6" s="47"/>
      <c r="H6" s="47"/>
      <c r="I6" s="45">
        <f t="shared" ref="I6:I20" si="0">H6-G6</f>
        <v>0</v>
      </c>
      <c r="J6" s="46"/>
      <c r="K6" s="59"/>
      <c r="L6" s="47"/>
      <c r="M6" s="59"/>
      <c r="N6" s="58">
        <v>0.375</v>
      </c>
      <c r="O6" s="58">
        <v>0.70833333333333337</v>
      </c>
      <c r="P6" s="45">
        <f t="shared" ref="P6:P20" si="1">O6-N6</f>
        <v>0.33333333333333337</v>
      </c>
    </row>
    <row r="7" spans="2:16" x14ac:dyDescent="0.2">
      <c r="B7" s="50">
        <v>43254</v>
      </c>
      <c r="C7" s="46">
        <v>1</v>
      </c>
      <c r="D7" s="59"/>
      <c r="E7" s="47"/>
      <c r="F7" s="59"/>
      <c r="G7" s="47"/>
      <c r="H7" s="47"/>
      <c r="I7" s="45">
        <f t="shared" si="0"/>
        <v>0</v>
      </c>
      <c r="J7" s="46"/>
      <c r="K7" s="59"/>
      <c r="L7" s="47"/>
      <c r="M7" s="59"/>
      <c r="N7" s="58">
        <v>0.375</v>
      </c>
      <c r="O7" s="58">
        <v>0.70833333333333337</v>
      </c>
      <c r="P7" s="45">
        <f t="shared" si="1"/>
        <v>0.33333333333333337</v>
      </c>
    </row>
    <row r="8" spans="2:16" x14ac:dyDescent="0.2">
      <c r="B8" s="50">
        <v>43255</v>
      </c>
      <c r="C8" s="46">
        <v>1</v>
      </c>
      <c r="D8" s="59"/>
      <c r="E8" s="47"/>
      <c r="F8" s="59"/>
      <c r="G8" s="47"/>
      <c r="H8" s="47"/>
      <c r="I8" s="45">
        <f t="shared" si="0"/>
        <v>0</v>
      </c>
      <c r="J8" s="46"/>
      <c r="K8" s="59"/>
      <c r="L8" s="47"/>
      <c r="M8" s="59"/>
      <c r="N8" s="47"/>
      <c r="O8" s="47"/>
      <c r="P8" s="45">
        <f t="shared" si="1"/>
        <v>0</v>
      </c>
    </row>
    <row r="9" spans="2:16" x14ac:dyDescent="0.2">
      <c r="B9" s="50">
        <v>43256</v>
      </c>
      <c r="C9" s="46"/>
      <c r="D9" s="59"/>
      <c r="E9" s="47"/>
      <c r="F9" s="59"/>
      <c r="G9" s="47"/>
      <c r="H9" s="47"/>
      <c r="I9" s="45">
        <f t="shared" si="0"/>
        <v>0</v>
      </c>
      <c r="J9" s="46"/>
      <c r="K9" s="59"/>
      <c r="L9" s="47"/>
      <c r="M9" s="59"/>
      <c r="N9" s="47"/>
      <c r="O9" s="47"/>
      <c r="P9" s="45">
        <f t="shared" si="1"/>
        <v>0</v>
      </c>
    </row>
    <row r="10" spans="2:16" x14ac:dyDescent="0.2">
      <c r="B10" s="50">
        <v>43257</v>
      </c>
      <c r="C10" s="46"/>
      <c r="D10" s="59"/>
      <c r="E10" s="47"/>
      <c r="F10" s="59">
        <v>1</v>
      </c>
      <c r="G10" s="58">
        <v>0.375</v>
      </c>
      <c r="H10" s="58">
        <v>0.70833333333333337</v>
      </c>
      <c r="I10" s="45">
        <f t="shared" si="0"/>
        <v>0.33333333333333337</v>
      </c>
      <c r="J10" s="46"/>
      <c r="K10" s="59"/>
      <c r="L10" s="47">
        <v>1</v>
      </c>
      <c r="M10" s="59"/>
      <c r="N10" s="58">
        <v>0.375</v>
      </c>
      <c r="O10" s="58">
        <v>0.70833333333333337</v>
      </c>
      <c r="P10" s="45">
        <f t="shared" si="1"/>
        <v>0.33333333333333337</v>
      </c>
    </row>
    <row r="11" spans="2:16" x14ac:dyDescent="0.2">
      <c r="B11" s="50">
        <v>43258</v>
      </c>
      <c r="C11" s="46"/>
      <c r="D11" s="59"/>
      <c r="E11" s="47"/>
      <c r="F11" s="59">
        <v>1</v>
      </c>
      <c r="G11" s="58">
        <v>0.375</v>
      </c>
      <c r="H11" s="58">
        <v>0.70833333333333337</v>
      </c>
      <c r="I11" s="45">
        <f t="shared" si="0"/>
        <v>0.33333333333333337</v>
      </c>
      <c r="J11" s="46"/>
      <c r="K11" s="59"/>
      <c r="L11" s="47"/>
      <c r="M11" s="59"/>
      <c r="N11" s="58">
        <v>0.375</v>
      </c>
      <c r="O11" s="58">
        <v>0.70833333333333337</v>
      </c>
      <c r="P11" s="45">
        <f t="shared" si="1"/>
        <v>0.33333333333333337</v>
      </c>
    </row>
    <row r="12" spans="2:16" x14ac:dyDescent="0.2">
      <c r="B12" s="50">
        <v>43259</v>
      </c>
      <c r="C12" s="46"/>
      <c r="D12" s="59"/>
      <c r="E12" s="47"/>
      <c r="F12" s="59">
        <v>1</v>
      </c>
      <c r="G12" s="47"/>
      <c r="H12" s="47"/>
      <c r="I12" s="45">
        <f t="shared" si="0"/>
        <v>0</v>
      </c>
      <c r="J12" s="46"/>
      <c r="K12" s="59"/>
      <c r="L12" s="47"/>
      <c r="M12" s="59"/>
      <c r="N12" s="47"/>
      <c r="O12" s="47"/>
      <c r="P12" s="45">
        <f t="shared" si="1"/>
        <v>0</v>
      </c>
    </row>
    <row r="13" spans="2:16" x14ac:dyDescent="0.2">
      <c r="B13" s="50">
        <v>43260</v>
      </c>
      <c r="C13" s="46"/>
      <c r="D13" s="59"/>
      <c r="E13" s="47"/>
      <c r="F13" s="59">
        <v>1</v>
      </c>
      <c r="G13" s="58">
        <v>0.375</v>
      </c>
      <c r="H13" s="58">
        <v>0.70833333333333337</v>
      </c>
      <c r="I13" s="45">
        <f t="shared" si="0"/>
        <v>0.33333333333333337</v>
      </c>
      <c r="J13" s="46"/>
      <c r="K13" s="59"/>
      <c r="L13" s="47">
        <v>1</v>
      </c>
      <c r="M13" s="59"/>
      <c r="N13" s="58">
        <v>0.33333333333333331</v>
      </c>
      <c r="O13" s="58">
        <v>0.70833333333333337</v>
      </c>
      <c r="P13" s="45">
        <f t="shared" si="1"/>
        <v>0.37500000000000006</v>
      </c>
    </row>
    <row r="14" spans="2:16" x14ac:dyDescent="0.2">
      <c r="B14" s="50">
        <v>43261</v>
      </c>
      <c r="C14" s="46"/>
      <c r="D14" s="59"/>
      <c r="E14" s="47"/>
      <c r="F14" s="59">
        <v>1</v>
      </c>
      <c r="G14" s="58">
        <v>0.375</v>
      </c>
      <c r="H14" s="58">
        <v>0.70833333333333337</v>
      </c>
      <c r="I14" s="45">
        <f t="shared" si="0"/>
        <v>0.33333333333333337</v>
      </c>
      <c r="J14" s="46"/>
      <c r="K14" s="59"/>
      <c r="L14" s="47"/>
      <c r="M14" s="59"/>
      <c r="N14" s="58"/>
      <c r="O14" s="58"/>
      <c r="P14" s="45">
        <f t="shared" si="1"/>
        <v>0</v>
      </c>
    </row>
    <row r="15" spans="2:16" x14ac:dyDescent="0.2">
      <c r="B15" s="50">
        <v>43262</v>
      </c>
      <c r="C15" s="46"/>
      <c r="D15" s="59">
        <v>1</v>
      </c>
      <c r="E15" s="47"/>
      <c r="F15" s="59"/>
      <c r="G15" s="58">
        <v>0.33333333333333331</v>
      </c>
      <c r="H15" s="58">
        <v>0.83333333333333337</v>
      </c>
      <c r="I15" s="45">
        <f t="shared" si="0"/>
        <v>0.5</v>
      </c>
      <c r="J15" s="46"/>
      <c r="K15" s="59"/>
      <c r="L15" s="47"/>
      <c r="M15" s="59"/>
      <c r="N15" s="58">
        <v>0.33333333333333331</v>
      </c>
      <c r="O15" s="58">
        <v>0.83333333333333337</v>
      </c>
      <c r="P15" s="45">
        <f t="shared" si="1"/>
        <v>0.5</v>
      </c>
    </row>
    <row r="16" spans="2:16" x14ac:dyDescent="0.2">
      <c r="B16" s="50">
        <v>43263</v>
      </c>
      <c r="C16" s="46"/>
      <c r="D16" s="59"/>
      <c r="E16" s="47"/>
      <c r="F16" s="59"/>
      <c r="G16" s="47"/>
      <c r="H16" s="47"/>
      <c r="I16" s="45">
        <f t="shared" si="0"/>
        <v>0</v>
      </c>
      <c r="J16" s="46"/>
      <c r="K16" s="59"/>
      <c r="L16" s="47"/>
      <c r="M16" s="59"/>
      <c r="N16" s="58">
        <v>0.375</v>
      </c>
      <c r="O16" s="58">
        <v>0.70833333333333337</v>
      </c>
      <c r="P16" s="45">
        <f t="shared" si="1"/>
        <v>0.33333333333333337</v>
      </c>
    </row>
    <row r="17" spans="2:16" x14ac:dyDescent="0.2">
      <c r="B17" s="50">
        <v>43264</v>
      </c>
      <c r="C17" s="51"/>
      <c r="D17" s="48"/>
      <c r="E17" s="52"/>
      <c r="F17" s="48"/>
      <c r="G17" s="52"/>
      <c r="H17" s="52"/>
      <c r="I17" s="45">
        <f t="shared" si="0"/>
        <v>0</v>
      </c>
      <c r="J17" s="51"/>
      <c r="K17" s="48"/>
      <c r="L17" s="52"/>
      <c r="M17" s="48"/>
      <c r="N17" s="52"/>
      <c r="O17" s="52"/>
      <c r="P17" s="45">
        <f t="shared" si="1"/>
        <v>0</v>
      </c>
    </row>
    <row r="18" spans="2:16" x14ac:dyDescent="0.2">
      <c r="B18" s="50">
        <v>43265</v>
      </c>
      <c r="C18" s="51"/>
      <c r="D18" s="48"/>
      <c r="E18" s="52"/>
      <c r="F18" s="48"/>
      <c r="G18" s="60">
        <v>0.375</v>
      </c>
      <c r="H18" s="60">
        <v>0.70833333333333337</v>
      </c>
      <c r="I18" s="45">
        <f t="shared" si="0"/>
        <v>0.33333333333333337</v>
      </c>
      <c r="J18" s="51"/>
      <c r="K18" s="48"/>
      <c r="L18" s="52"/>
      <c r="M18" s="48"/>
      <c r="N18" s="60">
        <v>0.375</v>
      </c>
      <c r="O18" s="60">
        <v>0.70833333333333337</v>
      </c>
      <c r="P18" s="45">
        <f t="shared" si="1"/>
        <v>0.33333333333333337</v>
      </c>
    </row>
    <row r="19" spans="2:16" x14ac:dyDescent="0.2">
      <c r="B19" s="50">
        <v>43266</v>
      </c>
      <c r="C19" s="51"/>
      <c r="D19" s="48"/>
      <c r="E19" s="52"/>
      <c r="F19" s="48"/>
      <c r="G19" s="60">
        <v>0.375</v>
      </c>
      <c r="H19" s="60">
        <v>0.70833333333333337</v>
      </c>
      <c r="I19" s="45">
        <f t="shared" si="0"/>
        <v>0.33333333333333337</v>
      </c>
      <c r="J19" s="51"/>
      <c r="K19" s="48"/>
      <c r="L19" s="52"/>
      <c r="M19" s="48"/>
      <c r="N19" s="60">
        <v>0.375</v>
      </c>
      <c r="O19" s="60">
        <v>0.70833333333333337</v>
      </c>
      <c r="P19" s="45">
        <f t="shared" si="1"/>
        <v>0.33333333333333337</v>
      </c>
    </row>
    <row r="20" spans="2:16" x14ac:dyDescent="0.2">
      <c r="C20" s="51"/>
      <c r="D20" s="48"/>
      <c r="E20" s="52"/>
      <c r="F20" s="48"/>
      <c r="G20" s="52"/>
      <c r="H20" s="52"/>
      <c r="I20" s="45">
        <f t="shared" si="0"/>
        <v>0</v>
      </c>
      <c r="J20" s="51"/>
      <c r="K20" s="48"/>
      <c r="L20" s="52"/>
      <c r="M20" s="48"/>
      <c r="N20" s="52"/>
      <c r="O20" s="52"/>
      <c r="P20" s="45">
        <f t="shared" si="1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774BF-13FC-4D32-BC11-7F06DAAA572A}">
  <sheetPr codeName="Feuil2"/>
  <dimension ref="A1:V513"/>
  <sheetViews>
    <sheetView zoomScale="90" zoomScaleNormal="90" workbookViewId="0">
      <pane ySplit="1" topLeftCell="A2" activePane="bottomLeft" state="frozen"/>
      <selection pane="bottomLeft" activeCell="W1" sqref="W1"/>
    </sheetView>
  </sheetViews>
  <sheetFormatPr baseColWidth="10" defaultRowHeight="12.75" x14ac:dyDescent="0.2"/>
  <cols>
    <col min="1" max="1" width="10.83203125" style="8" customWidth="1"/>
    <col min="2" max="2" width="10" style="8" bestFit="1" customWidth="1"/>
    <col min="3" max="3" width="8.1640625" style="8" customWidth="1"/>
    <col min="4" max="4" width="7.83203125" style="8" customWidth="1"/>
    <col min="5" max="5" width="25.83203125" style="9" customWidth="1"/>
    <col min="6" max="7" width="8.83203125" style="8" customWidth="1"/>
    <col min="8" max="8" width="8.83203125" style="11" customWidth="1"/>
    <col min="9" max="9" width="10" style="8" bestFit="1" customWidth="1"/>
    <col min="10" max="11" width="8.83203125" style="8" customWidth="1"/>
    <col min="12" max="12" width="8.83203125" style="11" customWidth="1"/>
    <col min="13" max="13" width="7" style="6" bestFit="1" customWidth="1"/>
    <col min="14" max="14" width="7.83203125" style="6" bestFit="1" customWidth="1"/>
    <col min="15" max="15" width="10.83203125" style="14" bestFit="1" customWidth="1"/>
    <col min="16" max="16" width="4.1640625" style="6" bestFit="1" customWidth="1"/>
    <col min="17" max="17" width="7.33203125" style="14" bestFit="1" customWidth="1"/>
    <col min="18" max="18" width="4.5" style="6" bestFit="1" customWidth="1"/>
    <col min="19" max="19" width="7.5" style="14" bestFit="1" customWidth="1"/>
    <col min="20" max="20" width="4.1640625" style="6" bestFit="1" customWidth="1"/>
    <col min="21" max="16384" width="12" style="6"/>
  </cols>
  <sheetData>
    <row r="1" spans="1:22" ht="25.5" x14ac:dyDescent="0.2">
      <c r="A1" s="4" t="s">
        <v>1</v>
      </c>
      <c r="B1" s="4" t="s">
        <v>0</v>
      </c>
      <c r="C1" s="4" t="s">
        <v>37</v>
      </c>
      <c r="D1" s="4" t="s">
        <v>38</v>
      </c>
      <c r="E1" s="4" t="s">
        <v>2</v>
      </c>
      <c r="F1" s="4" t="s">
        <v>3</v>
      </c>
      <c r="G1" s="4" t="s">
        <v>4</v>
      </c>
      <c r="H1" s="5" t="s">
        <v>5</v>
      </c>
      <c r="I1" s="4" t="s">
        <v>41</v>
      </c>
      <c r="J1" s="4" t="s">
        <v>7</v>
      </c>
      <c r="K1" s="4" t="s">
        <v>8</v>
      </c>
      <c r="L1" s="5" t="s">
        <v>9</v>
      </c>
      <c r="M1" s="4" t="s">
        <v>36</v>
      </c>
      <c r="N1" s="4" t="s">
        <v>25</v>
      </c>
      <c r="O1" s="5" t="s">
        <v>44</v>
      </c>
      <c r="P1" s="4" t="s">
        <v>11</v>
      </c>
      <c r="Q1" s="5" t="s">
        <v>47</v>
      </c>
      <c r="R1" s="4" t="s">
        <v>22</v>
      </c>
      <c r="S1" s="5" t="s">
        <v>48</v>
      </c>
      <c r="T1" s="4" t="s">
        <v>13</v>
      </c>
      <c r="U1" s="4" t="s">
        <v>39</v>
      </c>
      <c r="V1" s="4" t="s">
        <v>40</v>
      </c>
    </row>
    <row r="2" spans="1:22" x14ac:dyDescent="0.2">
      <c r="A2" s="7">
        <v>43070</v>
      </c>
      <c r="B2" s="8">
        <f t="shared" ref="B2:B3" si="0">WEEKNUM(A2)</f>
        <v>48</v>
      </c>
      <c r="C2" s="8" t="str">
        <f>TEXT(Tb_Base[[#This Row],[Date]],"mmmm")</f>
        <v>décembre</v>
      </c>
      <c r="D2" s="8" t="str">
        <f>TEXT(Tb_Base[[#This Row],[Date]],"aaaa")</f>
        <v>2017</v>
      </c>
      <c r="E2" s="9" t="s">
        <v>52</v>
      </c>
      <c r="F2" s="10">
        <v>0.33333333333333331</v>
      </c>
      <c r="G2" s="10">
        <v>0.75</v>
      </c>
      <c r="H2" s="11">
        <f>IF(Tb_Base[[#This Row],[Hr fin prévi]]="","",Tb_Base[Hr fin prévi]-Tb_Base[Hr déb prévi])</f>
        <v>0.41666666666666669</v>
      </c>
      <c r="I2" s="8" t="str">
        <f>IF(Tb_Base[[#This Row],[AT]]&lt;&gt;"","AT",IF(Tb_Base[[#This Row],[Hr fin eff]]&lt;&gt;"","Trv",""))</f>
        <v>Trv</v>
      </c>
      <c r="J2" s="10">
        <v>0.33333333333333331</v>
      </c>
      <c r="K2" s="10">
        <v>0.75</v>
      </c>
      <c r="L2" s="11">
        <f>IF(Tb_Base[[#This Row],[Hr fin eff]]="","",Tb_Base[Hr fin eff]-Tb_Base[Hr déb eff])</f>
        <v>0.41666666666666669</v>
      </c>
      <c r="M2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" s="8"/>
      <c r="O2" s="11" t="str">
        <f>IF(Tb_Base[[#This Row],[Retard]]&lt;&gt;"",Tb_Base[[#This Row],[Hr déb eff]]-Tb_Base[[#This Row],[Hr déb prévi]],"")</f>
        <v/>
      </c>
      <c r="P2" s="8"/>
      <c r="Q2" s="11" t="str">
        <f>IF(Tb_Base[[#This Row],[CP]]="CP",Param!$H$2,"")</f>
        <v/>
      </c>
      <c r="R2" s="8"/>
      <c r="S2" s="11" t="str">
        <f>IF(Tb_Base[[#This Row],[CA]]="CA",Param!$H$2,"")</f>
        <v/>
      </c>
      <c r="T2" s="8"/>
      <c r="U2" s="8"/>
      <c r="V2" s="8"/>
    </row>
    <row r="3" spans="1:22" x14ac:dyDescent="0.2">
      <c r="A3" s="7">
        <v>43070</v>
      </c>
      <c r="B3" s="8">
        <f t="shared" si="0"/>
        <v>48</v>
      </c>
      <c r="C3" s="8" t="str">
        <f>TEXT(Tb_Base[[#This Row],[Date]],"mmmm")</f>
        <v>décembre</v>
      </c>
      <c r="D3" s="8" t="str">
        <f>TEXT(Tb_Base[[#This Row],[Date]],"aaaa")</f>
        <v>2017</v>
      </c>
      <c r="E3" s="9" t="s">
        <v>53</v>
      </c>
      <c r="F3" s="10">
        <v>0.33333333333333331</v>
      </c>
      <c r="G3" s="10">
        <v>0.75</v>
      </c>
      <c r="H3" s="11">
        <f>IF(Tb_Base[[#This Row],[Hr fin prévi]]="","",Tb_Base[Hr fin prévi]-Tb_Base[Hr déb prévi])</f>
        <v>0.41666666666666669</v>
      </c>
      <c r="I3" s="8" t="str">
        <f>IF(Tb_Base[[#This Row],[AT]]&lt;&gt;"","AT",IF(Tb_Base[[#This Row],[Hr fin eff]]&lt;&gt;"","Trv",""))</f>
        <v>Trv</v>
      </c>
      <c r="J3" s="10">
        <v>0.35416666666666669</v>
      </c>
      <c r="K3" s="10">
        <v>0.75</v>
      </c>
      <c r="L3" s="11">
        <f>IF(Tb_Base[[#This Row],[Hr fin eff]]="","",Tb_Base[Hr fin eff]-Tb_Base[Hr déb eff])</f>
        <v>0.39583333333333331</v>
      </c>
      <c r="M3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" s="8" t="s">
        <v>51</v>
      </c>
      <c r="O3" s="11">
        <f>IF(Tb_Base[[#This Row],[Retard]]&lt;&gt;"",Tb_Base[[#This Row],[Hr déb eff]]-Tb_Base[[#This Row],[Hr déb prévi]],"")</f>
        <v>2.083333333333337E-2</v>
      </c>
      <c r="P3" s="8"/>
      <c r="Q3" s="11" t="str">
        <f>IF(Tb_Base[[#This Row],[CP]]="CP",Param!$H$2,"")</f>
        <v/>
      </c>
      <c r="R3" s="8"/>
      <c r="S3" s="11" t="str">
        <f>IF(Tb_Base[[#This Row],[CA]]="CA",Param!$H$2,"")</f>
        <v/>
      </c>
      <c r="T3" s="8"/>
      <c r="U3" s="8"/>
      <c r="V3" s="8"/>
    </row>
    <row r="4" spans="1:22" x14ac:dyDescent="0.2">
      <c r="A4" s="7">
        <v>43070</v>
      </c>
      <c r="B4" s="12">
        <f t="shared" ref="B4:B16" si="1">WEEKNUM(A4)</f>
        <v>48</v>
      </c>
      <c r="C4" s="12" t="str">
        <f>TEXT(Tb_Base[[#This Row],[Date]],"mmmm")</f>
        <v>décembre</v>
      </c>
      <c r="D4" s="12" t="str">
        <f>TEXT(Tb_Base[[#This Row],[Date]],"aaaa")</f>
        <v>2017</v>
      </c>
      <c r="E4" s="9" t="s">
        <v>54</v>
      </c>
      <c r="F4" s="10">
        <v>0.33333333333333331</v>
      </c>
      <c r="G4" s="10">
        <v>0.75</v>
      </c>
      <c r="H4" s="11">
        <f>IF(Tb_Base[[#This Row],[Hr fin prévi]]="","",Tb_Base[Hr fin prévi]-Tb_Base[Hr déb prévi])</f>
        <v>0.41666666666666669</v>
      </c>
      <c r="I4" s="8" t="str">
        <f>IF(Tb_Base[[#This Row],[AT]]&lt;&gt;"","AT",IF(Tb_Base[[#This Row],[Hr fin eff]]&lt;&gt;"","Trv",""))</f>
        <v>AT</v>
      </c>
      <c r="J4" s="10">
        <v>0.33333333333333331</v>
      </c>
      <c r="K4" s="10">
        <v>0.75</v>
      </c>
      <c r="L4" s="11">
        <f>IF(Tb_Base[[#This Row],[Hr fin eff]]="","",Tb_Base[Hr fin eff]-Tb_Base[Hr déb eff])</f>
        <v>0.41666666666666669</v>
      </c>
      <c r="M4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" s="8"/>
      <c r="O4" s="11" t="str">
        <f>IF(Tb_Base[[#This Row],[Retard]]&lt;&gt;"",Tb_Base[[#This Row],[Hr déb eff]]-Tb_Base[[#This Row],[Hr déb prévi]],"")</f>
        <v/>
      </c>
      <c r="P4" s="8"/>
      <c r="Q4" s="11" t="str">
        <f>IF(Tb_Base[[#This Row],[CP]]="CP",Param!$H$2,"")</f>
        <v/>
      </c>
      <c r="R4" s="8"/>
      <c r="S4" s="11" t="str">
        <f>IF(Tb_Base[[#This Row],[CA]]="CA",Param!$H$2,"")</f>
        <v/>
      </c>
      <c r="T4" s="8" t="s">
        <v>51</v>
      </c>
      <c r="U4" s="8"/>
      <c r="V4" s="8"/>
    </row>
    <row r="5" spans="1:22" x14ac:dyDescent="0.2">
      <c r="A5" s="7">
        <v>43070</v>
      </c>
      <c r="B5" s="12">
        <f t="shared" si="1"/>
        <v>48</v>
      </c>
      <c r="C5" s="12" t="str">
        <f>TEXT(Tb_Base[[#This Row],[Date]],"mmmm")</f>
        <v>décembre</v>
      </c>
      <c r="D5" s="12" t="str">
        <f>TEXT(Tb_Base[[#This Row],[Date]],"aaaa")</f>
        <v>2017</v>
      </c>
      <c r="E5" s="9" t="s">
        <v>55</v>
      </c>
      <c r="F5" s="10">
        <v>0.375</v>
      </c>
      <c r="G5" s="10">
        <v>0.70833333333333337</v>
      </c>
      <c r="H5" s="11">
        <f>IF(Tb_Base[[#This Row],[Hr fin prévi]]="","",Tb_Base[Hr fin prévi]-Tb_Base[Hr déb prévi])</f>
        <v>0.33333333333333337</v>
      </c>
      <c r="I5" s="8" t="str">
        <f>IF(Tb_Base[[#This Row],[AT]]&lt;&gt;"","AT",IF(Tb_Base[[#This Row],[Hr fin eff]]&lt;&gt;"","Trv",""))</f>
        <v>Trv</v>
      </c>
      <c r="J5" s="10">
        <v>0.375</v>
      </c>
      <c r="K5" s="10">
        <v>0.70833333333333337</v>
      </c>
      <c r="L5" s="11">
        <f>IF(Tb_Base[[#This Row],[Hr fin eff]]="","",Tb_Base[Hr fin eff]-Tb_Base[Hr déb eff])</f>
        <v>0.33333333333333337</v>
      </c>
      <c r="M5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" s="8"/>
      <c r="O5" s="11" t="str">
        <f>IF(Tb_Base[[#This Row],[Retard]]&lt;&gt;"",Tb_Base[[#This Row],[Hr déb eff]]-Tb_Base[[#This Row],[Hr déb prévi]],"")</f>
        <v/>
      </c>
      <c r="P5" s="8"/>
      <c r="Q5" s="11" t="str">
        <f>IF(Tb_Base[[#This Row],[CP]]="CP",Param!$H$2,"")</f>
        <v/>
      </c>
      <c r="R5" s="8" t="s">
        <v>22</v>
      </c>
      <c r="S5" s="11">
        <f>IF(Tb_Base[[#This Row],[CA]]="CA",Param!$H$2,"")</f>
        <v>0.24305555555555555</v>
      </c>
      <c r="T5" s="8"/>
      <c r="U5" s="8"/>
      <c r="V5" s="8"/>
    </row>
    <row r="6" spans="1:22" x14ac:dyDescent="0.2">
      <c r="A6" s="7">
        <v>43070</v>
      </c>
      <c r="B6" s="12">
        <f t="shared" si="1"/>
        <v>48</v>
      </c>
      <c r="C6" s="12" t="str">
        <f>TEXT(Tb_Base[[#This Row],[Date]],"mmmm")</f>
        <v>décembre</v>
      </c>
      <c r="D6" s="12" t="str">
        <f>TEXT(Tb_Base[[#This Row],[Date]],"aaaa")</f>
        <v>2017</v>
      </c>
      <c r="E6" s="9" t="s">
        <v>56</v>
      </c>
      <c r="F6" s="10">
        <v>0.375</v>
      </c>
      <c r="G6" s="10">
        <v>0.70833333333333337</v>
      </c>
      <c r="H6" s="11">
        <f>IF(Tb_Base[[#This Row],[Hr fin prévi]]="","",Tb_Base[Hr fin prévi]-Tb_Base[Hr déb prévi])</f>
        <v>0.33333333333333337</v>
      </c>
      <c r="I6" s="8" t="str">
        <f>IF(Tb_Base[[#This Row],[AT]]&lt;&gt;"","AT",IF(Tb_Base[[#This Row],[Hr fin eff]]&lt;&gt;"","Trv",""))</f>
        <v>Trv</v>
      </c>
      <c r="J6" s="10">
        <v>0.39583333333333331</v>
      </c>
      <c r="K6" s="10">
        <v>0.70833333333333337</v>
      </c>
      <c r="L6" s="11">
        <f>IF(Tb_Base[[#This Row],[Hr fin eff]]="","",Tb_Base[Hr fin eff]-Tb_Base[Hr déb eff])</f>
        <v>0.31250000000000006</v>
      </c>
      <c r="M6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" s="8"/>
      <c r="O6" s="11" t="str">
        <f>IF(Tb_Base[[#This Row],[Retard]]&lt;&gt;"",Tb_Base[[#This Row],[Hr déb eff]]-Tb_Base[[#This Row],[Hr déb prévi]],"")</f>
        <v/>
      </c>
      <c r="P6" s="8"/>
      <c r="Q6" s="11" t="str">
        <f>IF(Tb_Base[[#This Row],[CP]]="CP",Param!$H$2,"")</f>
        <v/>
      </c>
      <c r="R6" s="8"/>
      <c r="S6" s="11" t="str">
        <f>IF(Tb_Base[[#This Row],[CA]]="CA",Param!$H$2,"")</f>
        <v/>
      </c>
      <c r="T6" s="8"/>
      <c r="U6" s="8"/>
      <c r="V6" s="8"/>
    </row>
    <row r="7" spans="1:22" x14ac:dyDescent="0.2">
      <c r="A7" s="7">
        <v>43070</v>
      </c>
      <c r="B7" s="12">
        <f t="shared" si="1"/>
        <v>48</v>
      </c>
      <c r="C7" s="12" t="str">
        <f>TEXT(Tb_Base[[#This Row],[Date]],"mmmm")</f>
        <v>décembre</v>
      </c>
      <c r="D7" s="12" t="str">
        <f>TEXT(Tb_Base[[#This Row],[Date]],"aaaa")</f>
        <v>2017</v>
      </c>
      <c r="E7" s="9" t="s">
        <v>57</v>
      </c>
      <c r="F7" s="10">
        <v>0.375</v>
      </c>
      <c r="G7" s="10">
        <v>0.70833333333333337</v>
      </c>
      <c r="H7" s="11">
        <f>IF(Tb_Base[[#This Row],[Hr fin prévi]]="","",Tb_Base[Hr fin prévi]-Tb_Base[Hr déb prévi])</f>
        <v>0.33333333333333337</v>
      </c>
      <c r="I7" s="8" t="str">
        <f>IF(Tb_Base[[#This Row],[AT]]&lt;&gt;"","AT",IF(Tb_Base[[#This Row],[Hr fin eff]]&lt;&gt;"","Trv",""))</f>
        <v/>
      </c>
      <c r="J7" s="10"/>
      <c r="K7" s="10"/>
      <c r="L7" s="11" t="str">
        <f>IF(Tb_Base[[#This Row],[Hr fin eff]]="","",Tb_Base[Hr fin eff]-Tb_Base[Hr déb eff])</f>
        <v/>
      </c>
      <c r="M7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" s="8"/>
      <c r="O7" s="11" t="str">
        <f>IF(Tb_Base[[#This Row],[Retard]]&lt;&gt;"",Tb_Base[[#This Row],[Hr déb eff]]-Tb_Base[[#This Row],[Hr déb prévi]],"")</f>
        <v/>
      </c>
      <c r="P7" s="8"/>
      <c r="Q7" s="11" t="str">
        <f>IF(Tb_Base[[#This Row],[CP]]="CP",Param!$H$2,"")</f>
        <v/>
      </c>
      <c r="R7" s="8"/>
      <c r="S7" s="11" t="str">
        <f>IF(Tb_Base[[#This Row],[CA]]="CA",Param!$H$2,"")</f>
        <v/>
      </c>
      <c r="T7" s="8"/>
      <c r="U7" s="8" t="s">
        <v>121</v>
      </c>
      <c r="V7" s="8"/>
    </row>
    <row r="8" spans="1:22" x14ac:dyDescent="0.2">
      <c r="A8" s="7">
        <v>43070</v>
      </c>
      <c r="B8" s="12">
        <f t="shared" si="1"/>
        <v>48</v>
      </c>
      <c r="C8" s="12" t="str">
        <f>TEXT(Tb_Base[[#This Row],[Date]],"mmmm")</f>
        <v>décembre</v>
      </c>
      <c r="D8" s="12" t="str">
        <f>TEXT(Tb_Base[[#This Row],[Date]],"aaaa")</f>
        <v>2017</v>
      </c>
      <c r="E8" s="9" t="s">
        <v>58</v>
      </c>
      <c r="F8" s="10">
        <v>0.375</v>
      </c>
      <c r="G8" s="10">
        <v>0.70833333333333337</v>
      </c>
      <c r="H8" s="11">
        <f>IF(Tb_Base[[#This Row],[Hr fin prévi]]="","",Tb_Base[Hr fin prévi]-Tb_Base[Hr déb prévi])</f>
        <v>0.33333333333333337</v>
      </c>
      <c r="I8" s="8" t="str">
        <f>IF(Tb_Base[[#This Row],[AT]]&lt;&gt;"","AT",IF(Tb_Base[[#This Row],[Hr fin eff]]&lt;&gt;"","Trv",""))</f>
        <v>Trv</v>
      </c>
      <c r="J8" s="10">
        <v>0.375</v>
      </c>
      <c r="K8" s="10">
        <v>0.70833333333333337</v>
      </c>
      <c r="L8" s="11">
        <f>IF(Tb_Base[[#This Row],[Hr fin eff]]="","",Tb_Base[Hr fin eff]-Tb_Base[Hr déb eff])</f>
        <v>0.33333333333333337</v>
      </c>
      <c r="M8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" s="8"/>
      <c r="O8" s="11" t="str">
        <f>IF(Tb_Base[[#This Row],[Retard]]&lt;&gt;"",Tb_Base[[#This Row],[Hr déb eff]]-Tb_Base[[#This Row],[Hr déb prévi]],"")</f>
        <v/>
      </c>
      <c r="P8" s="8"/>
      <c r="Q8" s="11" t="str">
        <f>IF(Tb_Base[[#This Row],[CP]]="CP",Param!$H$2,"")</f>
        <v/>
      </c>
      <c r="R8" s="8"/>
      <c r="S8" s="11" t="str">
        <f>IF(Tb_Base[[#This Row],[CA]]="CA",Param!$H$2,"")</f>
        <v/>
      </c>
      <c r="T8" s="8"/>
      <c r="U8" s="8"/>
      <c r="V8" s="8"/>
    </row>
    <row r="9" spans="1:22" x14ac:dyDescent="0.2">
      <c r="A9" s="7">
        <v>43070</v>
      </c>
      <c r="B9" s="12">
        <f t="shared" si="1"/>
        <v>48</v>
      </c>
      <c r="C9" s="12" t="str">
        <f>TEXT(Tb_Base[[#This Row],[Date]],"mmmm")</f>
        <v>décembre</v>
      </c>
      <c r="D9" s="12" t="str">
        <f>TEXT(Tb_Base[[#This Row],[Date]],"aaaa")</f>
        <v>2017</v>
      </c>
      <c r="E9" s="9" t="s">
        <v>59</v>
      </c>
      <c r="F9" s="10">
        <v>0.375</v>
      </c>
      <c r="G9" s="10">
        <v>0.70833333333333337</v>
      </c>
      <c r="H9" s="11">
        <f>IF(Tb_Base[[#This Row],[Hr fin prévi]]="","",Tb_Base[Hr fin prévi]-Tb_Base[Hr déb prévi])</f>
        <v>0.33333333333333337</v>
      </c>
      <c r="I9" s="8" t="str">
        <f>IF(Tb_Base[[#This Row],[AT]]&lt;&gt;"","AT",IF(Tb_Base[[#This Row],[Hr fin eff]]&lt;&gt;"","Trv",""))</f>
        <v>Trv</v>
      </c>
      <c r="J9" s="10">
        <v>0.375</v>
      </c>
      <c r="K9" s="10">
        <v>0.70833333333333337</v>
      </c>
      <c r="L9" s="11">
        <f>IF(Tb_Base[[#This Row],[Hr fin eff]]="","",Tb_Base[Hr fin eff]-Tb_Base[Hr déb eff])</f>
        <v>0.33333333333333337</v>
      </c>
      <c r="M9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" s="8"/>
      <c r="O9" s="11" t="str">
        <f>IF(Tb_Base[[#This Row],[Retard]]&lt;&gt;"",Tb_Base[[#This Row],[Hr déb eff]]-Tb_Base[[#This Row],[Hr déb prévi]],"")</f>
        <v/>
      </c>
      <c r="P9" s="8"/>
      <c r="Q9" s="11" t="str">
        <f>IF(Tb_Base[[#This Row],[CP]]="CP",Param!$H$2,"")</f>
        <v/>
      </c>
      <c r="R9" s="8"/>
      <c r="S9" s="11" t="str">
        <f>IF(Tb_Base[[#This Row],[CA]]="CA",Param!$H$2,"")</f>
        <v/>
      </c>
      <c r="T9" s="8"/>
      <c r="U9" s="8"/>
      <c r="V9" s="8"/>
    </row>
    <row r="10" spans="1:22" x14ac:dyDescent="0.2">
      <c r="A10" s="7">
        <v>43071</v>
      </c>
      <c r="B10" s="12">
        <f t="shared" si="1"/>
        <v>48</v>
      </c>
      <c r="C10" s="12" t="str">
        <f>TEXT(Tb_Base[[#This Row],[Date]],"mmmm")</f>
        <v>décembre</v>
      </c>
      <c r="D10" s="12" t="str">
        <f>TEXT(Tb_Base[[#This Row],[Date]],"aaaa")</f>
        <v>2017</v>
      </c>
      <c r="E10" s="9" t="s">
        <v>52</v>
      </c>
      <c r="F10" s="10">
        <v>0.375</v>
      </c>
      <c r="G10" s="10">
        <v>0.70833333333333337</v>
      </c>
      <c r="H10" s="11">
        <f>IF(Tb_Base[[#This Row],[Hr fin prévi]]="","",Tb_Base[Hr fin prévi]-Tb_Base[Hr déb prévi])</f>
        <v>0.33333333333333337</v>
      </c>
      <c r="I10" s="8" t="str">
        <f>IF(Tb_Base[[#This Row],[AT]]&lt;&gt;"","AT",IF(Tb_Base[[#This Row],[Hr fin eff]]&lt;&gt;"","Trv",""))</f>
        <v>Trv</v>
      </c>
      <c r="J10" s="10">
        <v>0.375</v>
      </c>
      <c r="K10" s="10">
        <v>0.70833333333333337</v>
      </c>
      <c r="L10" s="11">
        <f>IF(Tb_Base[[#This Row],[Hr fin eff]]="","",Tb_Base[Hr fin eff]-Tb_Base[Hr déb eff])</f>
        <v>0.33333333333333337</v>
      </c>
      <c r="M10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" s="8"/>
      <c r="O10" s="11" t="str">
        <f>IF(Tb_Base[[#This Row],[Retard]]&lt;&gt;"",Tb_Base[[#This Row],[Hr déb eff]]-Tb_Base[[#This Row],[Hr déb prévi]],"")</f>
        <v/>
      </c>
      <c r="P10" s="8"/>
      <c r="Q10" s="11" t="str">
        <f>IF(Tb_Base[[#This Row],[CP]]="CP",Param!$H$2,"")</f>
        <v/>
      </c>
      <c r="R10" s="8"/>
      <c r="S10" s="11" t="str">
        <f>IF(Tb_Base[[#This Row],[CA]]="CA",Param!$H$2,"")</f>
        <v/>
      </c>
      <c r="T10" s="8"/>
      <c r="U10" s="8"/>
      <c r="V10" s="8"/>
    </row>
    <row r="11" spans="1:22" x14ac:dyDescent="0.2">
      <c r="A11" s="7">
        <v>43071</v>
      </c>
      <c r="B11" s="12">
        <f t="shared" si="1"/>
        <v>48</v>
      </c>
      <c r="C11" s="12" t="str">
        <f>TEXT(Tb_Base[[#This Row],[Date]],"mmmm")</f>
        <v>décembre</v>
      </c>
      <c r="D11" s="12" t="str">
        <f>TEXT(Tb_Base[[#This Row],[Date]],"aaaa")</f>
        <v>2017</v>
      </c>
      <c r="E11" s="9" t="s">
        <v>53</v>
      </c>
      <c r="F11" s="10"/>
      <c r="G11" s="10"/>
      <c r="H11" s="11" t="str">
        <f>IF(Tb_Base[[#This Row],[Hr fin prévi]]="","",Tb_Base[Hr fin prévi]-Tb_Base[Hr déb prévi])</f>
        <v/>
      </c>
      <c r="I11" s="8" t="str">
        <f>IF(Tb_Base[[#This Row],[AT]]&lt;&gt;"","AT",IF(Tb_Base[[#This Row],[Hr fin eff]]&lt;&gt;"","Trv",""))</f>
        <v>Trv</v>
      </c>
      <c r="J11" s="10">
        <v>0.375</v>
      </c>
      <c r="K11" s="10">
        <v>0.70833333333333337</v>
      </c>
      <c r="L11" s="11">
        <f>IF(Tb_Base[[#This Row],[Hr fin eff]]="","",Tb_Base[Hr fin eff]-Tb_Base[Hr déb eff])</f>
        <v>0.33333333333333337</v>
      </c>
      <c r="M11" s="13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" s="8"/>
      <c r="O11" s="11" t="str">
        <f>IF(Tb_Base[[#This Row],[Retard]]&lt;&gt;"",Tb_Base[[#This Row],[Hr déb eff]]-Tb_Base[[#This Row],[Hr déb prévi]],"")</f>
        <v/>
      </c>
      <c r="P11" s="8"/>
      <c r="Q11" s="11" t="str">
        <f>IF(Tb_Base[[#This Row],[CP]]="CP",Param!$H$2,"")</f>
        <v/>
      </c>
      <c r="R11" s="8"/>
      <c r="S11" s="11" t="str">
        <f>IF(Tb_Base[[#This Row],[CA]]="CA",Param!$H$2,"")</f>
        <v/>
      </c>
      <c r="T11" s="8"/>
      <c r="U11" s="8" t="s">
        <v>122</v>
      </c>
      <c r="V11" s="8" t="s">
        <v>51</v>
      </c>
    </row>
    <row r="12" spans="1:22" x14ac:dyDescent="0.2">
      <c r="A12" s="7">
        <v>43071</v>
      </c>
      <c r="B12" s="12">
        <f t="shared" si="1"/>
        <v>48</v>
      </c>
      <c r="C12" s="12" t="str">
        <f>TEXT(Tb_Base[[#This Row],[Date]],"mmmm")</f>
        <v>décembre</v>
      </c>
      <c r="D12" s="12" t="str">
        <f>TEXT(Tb_Base[[#This Row],[Date]],"aaaa")</f>
        <v>2017</v>
      </c>
      <c r="E12" s="9" t="s">
        <v>54</v>
      </c>
      <c r="F12" s="10">
        <v>0.33333333333333331</v>
      </c>
      <c r="G12" s="10">
        <v>0.70833333333333337</v>
      </c>
      <c r="H12" s="11">
        <f>IF(Tb_Base[[#This Row],[Hr fin prévi]]="","",Tb_Base[Hr fin prévi]-Tb_Base[Hr déb prévi])</f>
        <v>0.37500000000000006</v>
      </c>
      <c r="I12" s="8" t="str">
        <f>IF(Tb_Base[[#This Row],[AT]]&lt;&gt;"","AT",IF(Tb_Base[[#This Row],[Hr fin eff]]&lt;&gt;"","Trv",""))</f>
        <v>Trv</v>
      </c>
      <c r="J12" s="10">
        <v>0.33333333333333331</v>
      </c>
      <c r="K12" s="10">
        <v>0.70833333333333337</v>
      </c>
      <c r="L12" s="11">
        <f>IF(Tb_Base[[#This Row],[Hr fin eff]]="","",Tb_Base[Hr fin eff]-Tb_Base[Hr déb eff])</f>
        <v>0.37500000000000006</v>
      </c>
      <c r="M12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" s="8"/>
      <c r="O12" s="11" t="str">
        <f>IF(Tb_Base[[#This Row],[Retard]]&lt;&gt;"",Tb_Base[[#This Row],[Hr déb eff]]-Tb_Base[[#This Row],[Hr déb prévi]],"")</f>
        <v/>
      </c>
      <c r="P12" s="8"/>
      <c r="Q12" s="11" t="str">
        <f>IF(Tb_Base[[#This Row],[CP]]="CP",Param!$H$2,"")</f>
        <v/>
      </c>
      <c r="R12" s="8"/>
      <c r="S12" s="11" t="str">
        <f>IF(Tb_Base[[#This Row],[CA]]="CA",Param!$H$2,"")</f>
        <v/>
      </c>
      <c r="T12" s="8"/>
      <c r="U12" s="8"/>
      <c r="V12" s="8"/>
    </row>
    <row r="13" spans="1:22" x14ac:dyDescent="0.2">
      <c r="A13" s="7">
        <v>43071</v>
      </c>
      <c r="B13" s="12">
        <f t="shared" si="1"/>
        <v>48</v>
      </c>
      <c r="C13" s="12" t="str">
        <f>TEXT(Tb_Base[[#This Row],[Date]],"mmmm")</f>
        <v>décembre</v>
      </c>
      <c r="D13" s="12" t="str">
        <f>TEXT(Tb_Base[[#This Row],[Date]],"aaaa")</f>
        <v>2017</v>
      </c>
      <c r="E13" s="9" t="s">
        <v>55</v>
      </c>
      <c r="F13" s="10">
        <v>0.33333333333333331</v>
      </c>
      <c r="G13" s="10">
        <v>0.70833333333333337</v>
      </c>
      <c r="H13" s="11">
        <f>IF(Tb_Base[[#This Row],[Hr fin prévi]]="","",Tb_Base[Hr fin prévi]-Tb_Base[Hr déb prévi])</f>
        <v>0.37500000000000006</v>
      </c>
      <c r="I13" s="8" t="str">
        <f>IF(Tb_Base[[#This Row],[AT]]&lt;&gt;"","AT",IF(Tb_Base[[#This Row],[Hr fin eff]]&lt;&gt;"","Trv",""))</f>
        <v>Trv</v>
      </c>
      <c r="J13" s="10">
        <v>0.33333333333333331</v>
      </c>
      <c r="K13" s="10">
        <v>0.70833333333333337</v>
      </c>
      <c r="L13" s="11">
        <f>IF(Tb_Base[[#This Row],[Hr fin eff]]="","",Tb_Base[Hr fin eff]-Tb_Base[Hr déb eff])</f>
        <v>0.37500000000000006</v>
      </c>
      <c r="M13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" s="8"/>
      <c r="O13" s="11" t="str">
        <f>IF(Tb_Base[[#This Row],[Retard]]&lt;&gt;"",Tb_Base[[#This Row],[Hr déb eff]]-Tb_Base[[#This Row],[Hr déb prévi]],"")</f>
        <v/>
      </c>
      <c r="P13" s="8"/>
      <c r="Q13" s="11" t="str">
        <f>IF(Tb_Base[[#This Row],[CP]]="CP",Param!$H$2,"")</f>
        <v/>
      </c>
      <c r="R13" s="8"/>
      <c r="S13" s="11" t="str">
        <f>IF(Tb_Base[[#This Row],[CA]]="CA",Param!$H$2,"")</f>
        <v/>
      </c>
      <c r="T13" s="8"/>
      <c r="U13" s="8"/>
      <c r="V13" s="8"/>
    </row>
    <row r="14" spans="1:22" x14ac:dyDescent="0.2">
      <c r="A14" s="7">
        <v>43071</v>
      </c>
      <c r="B14" s="12">
        <f t="shared" si="1"/>
        <v>48</v>
      </c>
      <c r="C14" s="12" t="str">
        <f>TEXT(Tb_Base[[#This Row],[Date]],"mmmm")</f>
        <v>décembre</v>
      </c>
      <c r="D14" s="12" t="str">
        <f>TEXT(Tb_Base[[#This Row],[Date]],"aaaa")</f>
        <v>2017</v>
      </c>
      <c r="E14" s="9" t="s">
        <v>56</v>
      </c>
      <c r="F14" s="10">
        <v>0.33333333333333331</v>
      </c>
      <c r="G14" s="10">
        <v>0.70833333333333337</v>
      </c>
      <c r="H14" s="11">
        <f>IF(Tb_Base[[#This Row],[Hr fin prévi]]="","",Tb_Base[Hr fin prévi]-Tb_Base[Hr déb prévi])</f>
        <v>0.37500000000000006</v>
      </c>
      <c r="I14" s="8" t="str">
        <f>IF(Tb_Base[[#This Row],[AT]]&lt;&gt;"","AT",IF(Tb_Base[[#This Row],[Hr fin eff]]&lt;&gt;"","Trv",""))</f>
        <v>Trv</v>
      </c>
      <c r="J14" s="10">
        <v>0.33333333333333331</v>
      </c>
      <c r="K14" s="10">
        <v>0.70833333333333337</v>
      </c>
      <c r="L14" s="11">
        <f>IF(Tb_Base[[#This Row],[Hr fin eff]]="","",Tb_Base[Hr fin eff]-Tb_Base[Hr déb eff])</f>
        <v>0.37500000000000006</v>
      </c>
      <c r="M14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" s="8"/>
      <c r="O14" s="11" t="str">
        <f>IF(Tb_Base[[#This Row],[Retard]]&lt;&gt;"",Tb_Base[[#This Row],[Hr déb eff]]-Tb_Base[[#This Row],[Hr déb prévi]],"")</f>
        <v/>
      </c>
      <c r="P14" s="8"/>
      <c r="Q14" s="11" t="str">
        <f>IF(Tb_Base[[#This Row],[CP]]="CP",Param!$H$2,"")</f>
        <v/>
      </c>
      <c r="R14" s="8"/>
      <c r="S14" s="11" t="str">
        <f>IF(Tb_Base[[#This Row],[CA]]="CA",Param!$H$2,"")</f>
        <v/>
      </c>
      <c r="T14" s="8"/>
      <c r="U14" s="8"/>
      <c r="V14" s="8"/>
    </row>
    <row r="15" spans="1:22" x14ac:dyDescent="0.2">
      <c r="A15" s="7">
        <v>43071</v>
      </c>
      <c r="B15" s="12">
        <f t="shared" si="1"/>
        <v>48</v>
      </c>
      <c r="C15" s="12" t="str">
        <f>TEXT(Tb_Base[[#This Row],[Date]],"mmmm")</f>
        <v>décembre</v>
      </c>
      <c r="D15" s="12" t="str">
        <f>TEXT(Tb_Base[[#This Row],[Date]],"aaaa")</f>
        <v>2017</v>
      </c>
      <c r="E15" s="9" t="s">
        <v>57</v>
      </c>
      <c r="F15" s="10">
        <v>0.33333333333333331</v>
      </c>
      <c r="G15" s="10">
        <v>0.70833333333333337</v>
      </c>
      <c r="H15" s="11">
        <f>IF(Tb_Base[[#This Row],[Hr fin prévi]]="","",Tb_Base[Hr fin prévi]-Tb_Base[Hr déb prévi])</f>
        <v>0.37500000000000006</v>
      </c>
      <c r="I15" s="8" t="str">
        <f>IF(Tb_Base[[#This Row],[AT]]&lt;&gt;"","AT",IF(Tb_Base[[#This Row],[Hr fin eff]]&lt;&gt;"","Trv",""))</f>
        <v>Trv</v>
      </c>
      <c r="J15" s="10">
        <v>0.33333333333333331</v>
      </c>
      <c r="K15" s="10">
        <v>0.70833333333333337</v>
      </c>
      <c r="L15" s="11">
        <f>IF(Tb_Base[[#This Row],[Hr fin eff]]="","",Tb_Base[Hr fin eff]-Tb_Base[Hr déb eff])</f>
        <v>0.37500000000000006</v>
      </c>
      <c r="M15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" s="8"/>
      <c r="O15" s="11" t="str">
        <f>IF(Tb_Base[[#This Row],[Retard]]&lt;&gt;"",Tb_Base[[#This Row],[Hr déb eff]]-Tb_Base[[#This Row],[Hr déb prévi]],"")</f>
        <v/>
      </c>
      <c r="P15" s="8"/>
      <c r="Q15" s="11" t="str">
        <f>IF(Tb_Base[[#This Row],[CP]]="CP",Param!$H$2,"")</f>
        <v/>
      </c>
      <c r="R15" s="8"/>
      <c r="S15" s="11" t="str">
        <f>IF(Tb_Base[[#This Row],[CA]]="CA",Param!$H$2,"")</f>
        <v/>
      </c>
      <c r="T15" s="8"/>
      <c r="U15" s="8"/>
      <c r="V15" s="8"/>
    </row>
    <row r="16" spans="1:22" x14ac:dyDescent="0.2">
      <c r="A16" s="7">
        <v>43071</v>
      </c>
      <c r="B16" s="12">
        <f t="shared" si="1"/>
        <v>48</v>
      </c>
      <c r="C16" s="12" t="str">
        <f>TEXT(Tb_Base[[#This Row],[Date]],"mmmm")</f>
        <v>décembre</v>
      </c>
      <c r="D16" s="12" t="str">
        <f>TEXT(Tb_Base[[#This Row],[Date]],"aaaa")</f>
        <v>2017</v>
      </c>
      <c r="E16" s="9" t="s">
        <v>58</v>
      </c>
      <c r="F16" s="10"/>
      <c r="G16" s="10"/>
      <c r="H16" s="11" t="str">
        <f>IF(Tb_Base[[#This Row],[Hr fin prévi]]="","",Tb_Base[Hr fin prévi]-Tb_Base[Hr déb prévi])</f>
        <v/>
      </c>
      <c r="I16" s="8" t="str">
        <f>IF(Tb_Base[[#This Row],[AT]]&lt;&gt;"","AT",IF(Tb_Base[[#This Row],[Hr fin eff]]&lt;&gt;"","Trv",""))</f>
        <v/>
      </c>
      <c r="J16" s="10"/>
      <c r="K16" s="10"/>
      <c r="L16" s="11" t="str">
        <f>IF(Tb_Base[[#This Row],[Hr fin eff]]="","",Tb_Base[Hr fin eff]-Tb_Base[Hr déb eff])</f>
        <v/>
      </c>
      <c r="M16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6" s="8"/>
      <c r="O16" s="11" t="str">
        <f>IF(Tb_Base[[#This Row],[Retard]]&lt;&gt;"",Tb_Base[[#This Row],[Hr déb eff]]-Tb_Base[[#This Row],[Hr déb prévi]],"")</f>
        <v/>
      </c>
      <c r="P16" s="8"/>
      <c r="Q16" s="11" t="str">
        <f>IF(Tb_Base[[#This Row],[CP]]="CP",Param!$H$2,"")</f>
        <v/>
      </c>
      <c r="R16" s="8"/>
      <c r="S16" s="11" t="str">
        <f>IF(Tb_Base[[#This Row],[CA]]="CA",Param!$H$2,"")</f>
        <v/>
      </c>
      <c r="T16" s="8"/>
      <c r="U16" s="8"/>
      <c r="V16" s="8"/>
    </row>
    <row r="17" spans="1:22" x14ac:dyDescent="0.2">
      <c r="A17" s="7">
        <v>43071</v>
      </c>
      <c r="B17" s="12">
        <f t="shared" ref="B17:B40" si="2">WEEKNUM(A17)</f>
        <v>48</v>
      </c>
      <c r="C17" s="12" t="str">
        <f>TEXT(Tb_Base[[#This Row],[Date]],"mmmm")</f>
        <v>décembre</v>
      </c>
      <c r="D17" s="12" t="str">
        <f>TEXT(Tb_Base[[#This Row],[Date]],"aaaa")</f>
        <v>2017</v>
      </c>
      <c r="E17" s="9" t="s">
        <v>59</v>
      </c>
      <c r="F17" s="10">
        <v>0.375</v>
      </c>
      <c r="G17" s="10">
        <v>0.83333333333333337</v>
      </c>
      <c r="H17" s="11">
        <f>IF(Tb_Base[[#This Row],[Hr fin prévi]]="","",Tb_Base[Hr fin prévi]-Tb_Base[Hr déb prévi])</f>
        <v>0.45833333333333337</v>
      </c>
      <c r="I17" s="8" t="str">
        <f>IF(Tb_Base[[#This Row],[AT]]&lt;&gt;"","AT",IF(Tb_Base[[#This Row],[Hr fin eff]]&lt;&gt;"","Trv",""))</f>
        <v>Trv</v>
      </c>
      <c r="J17" s="10">
        <v>0.375</v>
      </c>
      <c r="K17" s="10">
        <v>0.85416666666666663</v>
      </c>
      <c r="L17" s="11">
        <f>IF(Tb_Base[[#This Row],[Hr fin eff]]="","",Tb_Base[Hr fin eff]-Tb_Base[Hr déb eff])</f>
        <v>0.47916666666666663</v>
      </c>
      <c r="M17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" s="8"/>
      <c r="O17" s="11" t="str">
        <f>IF(Tb_Base[[#This Row],[Retard]]&lt;&gt;"",Tb_Base[[#This Row],[Hr déb eff]]-Tb_Base[[#This Row],[Hr déb prévi]],"")</f>
        <v/>
      </c>
      <c r="P17" s="8"/>
      <c r="Q17" s="11" t="str">
        <f>IF(Tb_Base[[#This Row],[CP]]="CP",Param!$H$2,"")</f>
        <v/>
      </c>
      <c r="R17" s="8"/>
      <c r="S17" s="11" t="str">
        <f>IF(Tb_Base[[#This Row],[CA]]="CA",Param!$H$2,"")</f>
        <v/>
      </c>
      <c r="T17" s="8"/>
      <c r="U17" s="8"/>
      <c r="V17" s="8"/>
    </row>
    <row r="18" spans="1:22" x14ac:dyDescent="0.2">
      <c r="A18" s="7">
        <v>43072</v>
      </c>
      <c r="B18" s="12">
        <f t="shared" si="2"/>
        <v>49</v>
      </c>
      <c r="C18" s="12" t="str">
        <f>TEXT(Tb_Base[[#This Row],[Date]],"mmmm")</f>
        <v>décembre</v>
      </c>
      <c r="D18" s="12" t="str">
        <f>TEXT(Tb_Base[[#This Row],[Date]],"aaaa")</f>
        <v>2017</v>
      </c>
      <c r="E18" s="9" t="s">
        <v>52</v>
      </c>
      <c r="F18" s="10">
        <v>0.375</v>
      </c>
      <c r="G18" s="10">
        <v>0.83333333333333337</v>
      </c>
      <c r="H18" s="11">
        <f>IF(Tb_Base[[#This Row],[Hr fin prévi]]="","",Tb_Base[Hr fin prévi]-Tb_Base[Hr déb prévi])</f>
        <v>0.45833333333333337</v>
      </c>
      <c r="I18" s="8" t="str">
        <f>IF(Tb_Base[[#This Row],[AT]]&lt;&gt;"","AT",IF(Tb_Base[[#This Row],[Hr fin eff]]&lt;&gt;"","Trv",""))</f>
        <v>Trv</v>
      </c>
      <c r="J18" s="10">
        <v>0.375</v>
      </c>
      <c r="K18" s="10">
        <v>0.85416666666666663</v>
      </c>
      <c r="L18" s="11">
        <f>IF(Tb_Base[[#This Row],[Hr fin eff]]="","",Tb_Base[Hr fin eff]-Tb_Base[Hr déb eff])</f>
        <v>0.47916666666666663</v>
      </c>
      <c r="M18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" s="8"/>
      <c r="O18" s="11" t="str">
        <f>IF(Tb_Base[[#This Row],[Retard]]&lt;&gt;"",Tb_Base[[#This Row],[Hr déb eff]]-Tb_Base[[#This Row],[Hr déb prévi]],"")</f>
        <v/>
      </c>
      <c r="P18" s="8" t="s">
        <v>11</v>
      </c>
      <c r="Q18" s="11">
        <f>IF(Tb_Base[[#This Row],[CP]]="CP",Param!$H$2,"")</f>
        <v>0.24305555555555555</v>
      </c>
      <c r="R18" s="8"/>
      <c r="S18" s="11" t="str">
        <f>IF(Tb_Base[[#This Row],[CA]]="CA",Param!$H$2,"")</f>
        <v/>
      </c>
      <c r="T18" s="8"/>
      <c r="U18" s="8"/>
      <c r="V18" s="8"/>
    </row>
    <row r="19" spans="1:22" x14ac:dyDescent="0.2">
      <c r="A19" s="7">
        <v>43072</v>
      </c>
      <c r="B19" s="12">
        <f t="shared" si="2"/>
        <v>49</v>
      </c>
      <c r="C19" s="12" t="str">
        <f>TEXT(Tb_Base[[#This Row],[Date]],"mmmm")</f>
        <v>décembre</v>
      </c>
      <c r="D19" s="12" t="str">
        <f>TEXT(Tb_Base[[#This Row],[Date]],"aaaa")</f>
        <v>2017</v>
      </c>
      <c r="E19" s="9" t="s">
        <v>53</v>
      </c>
      <c r="F19" s="10">
        <v>0.375</v>
      </c>
      <c r="G19" s="10">
        <v>0.83333333333333337</v>
      </c>
      <c r="H19" s="11">
        <f>IF(Tb_Base[[#This Row],[Hr fin prévi]]="","",Tb_Base[Hr fin prévi]-Tb_Base[Hr déb prévi])</f>
        <v>0.45833333333333337</v>
      </c>
      <c r="I19" s="8" t="str">
        <f>IF(Tb_Base[[#This Row],[AT]]&lt;&gt;"","AT",IF(Tb_Base[[#This Row],[Hr fin eff]]&lt;&gt;"","Trv",""))</f>
        <v>Trv</v>
      </c>
      <c r="J19" s="10">
        <v>0.375</v>
      </c>
      <c r="K19" s="10">
        <v>0.85416666666666663</v>
      </c>
      <c r="L19" s="11">
        <f>IF(Tb_Base[[#This Row],[Hr fin eff]]="","",Tb_Base[Hr fin eff]-Tb_Base[Hr déb eff])</f>
        <v>0.47916666666666663</v>
      </c>
      <c r="M19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" s="8"/>
      <c r="O19" s="11" t="str">
        <f>IF(Tb_Base[[#This Row],[Retard]]&lt;&gt;"",Tb_Base[[#This Row],[Hr déb eff]]-Tb_Base[[#This Row],[Hr déb prévi]],"")</f>
        <v/>
      </c>
      <c r="P19" s="8"/>
      <c r="Q19" s="11" t="str">
        <f>IF(Tb_Base[[#This Row],[CP]]="CP",Param!$H$2,"")</f>
        <v/>
      </c>
      <c r="R19" s="8"/>
      <c r="S19" s="11" t="str">
        <f>IF(Tb_Base[[#This Row],[CA]]="CA",Param!$H$2,"")</f>
        <v/>
      </c>
      <c r="T19" s="8"/>
      <c r="U19" s="8"/>
      <c r="V19" s="8"/>
    </row>
    <row r="20" spans="1:22" x14ac:dyDescent="0.2">
      <c r="A20" s="7">
        <v>43072</v>
      </c>
      <c r="B20" s="12">
        <f t="shared" si="2"/>
        <v>49</v>
      </c>
      <c r="C20" s="12" t="str">
        <f>TEXT(Tb_Base[[#This Row],[Date]],"mmmm")</f>
        <v>décembre</v>
      </c>
      <c r="D20" s="12" t="str">
        <f>TEXT(Tb_Base[[#This Row],[Date]],"aaaa")</f>
        <v>2017</v>
      </c>
      <c r="E20" s="9" t="s">
        <v>54</v>
      </c>
      <c r="F20" s="10"/>
      <c r="G20" s="10"/>
      <c r="H20" s="11" t="str">
        <f>IF(Tb_Base[[#This Row],[Hr fin prévi]]="","",Tb_Base[Hr fin prévi]-Tb_Base[Hr déb prévi])</f>
        <v/>
      </c>
      <c r="I20" s="8" t="str">
        <f>IF(Tb_Base[[#This Row],[AT]]&lt;&gt;"","AT",IF(Tb_Base[[#This Row],[Hr fin eff]]&lt;&gt;"","Trv",""))</f>
        <v/>
      </c>
      <c r="L20" s="11" t="str">
        <f>IF(Tb_Base[[#This Row],[Hr fin eff]]="","",Tb_Base[Hr fin eff]-Tb_Base[Hr déb eff])</f>
        <v/>
      </c>
      <c r="M20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0" s="8"/>
      <c r="O20" s="11" t="str">
        <f>IF(Tb_Base[[#This Row],[Retard]]&lt;&gt;"",Tb_Base[[#This Row],[Hr déb eff]]-Tb_Base[[#This Row],[Hr déb prévi]],"")</f>
        <v/>
      </c>
      <c r="P20" s="8"/>
      <c r="Q20" s="11" t="str">
        <f>IF(Tb_Base[[#This Row],[CP]]="CP",Param!$H$2,"")</f>
        <v/>
      </c>
      <c r="R20" s="8"/>
      <c r="S20" s="11" t="str">
        <f>IF(Tb_Base[[#This Row],[CA]]="CA",Param!$H$2,"")</f>
        <v/>
      </c>
      <c r="T20" s="8"/>
      <c r="U20" s="8"/>
      <c r="V20" s="8"/>
    </row>
    <row r="21" spans="1:22" x14ac:dyDescent="0.2">
      <c r="A21" s="7">
        <v>43072</v>
      </c>
      <c r="B21" s="12">
        <f t="shared" si="2"/>
        <v>49</v>
      </c>
      <c r="C21" s="12" t="str">
        <f>TEXT(Tb_Base[[#This Row],[Date]],"mmmm")</f>
        <v>décembre</v>
      </c>
      <c r="D21" s="12" t="str">
        <f>TEXT(Tb_Base[[#This Row],[Date]],"aaaa")</f>
        <v>2017</v>
      </c>
      <c r="E21" s="9" t="s">
        <v>55</v>
      </c>
      <c r="F21" s="10">
        <v>0.375</v>
      </c>
      <c r="G21" s="10">
        <v>0.83333333333333337</v>
      </c>
      <c r="H21" s="11">
        <f>IF(Tb_Base[[#This Row],[Hr fin prévi]]="","",Tb_Base[Hr fin prévi]-Tb_Base[Hr déb prévi])</f>
        <v>0.45833333333333337</v>
      </c>
      <c r="I21" s="8" t="str">
        <f>IF(Tb_Base[[#This Row],[AT]]&lt;&gt;"","AT",IF(Tb_Base[[#This Row],[Hr fin eff]]&lt;&gt;"","Trv",""))</f>
        <v>Trv</v>
      </c>
      <c r="J21" s="10">
        <v>0.375</v>
      </c>
      <c r="K21" s="10">
        <v>0.85416666666666663</v>
      </c>
      <c r="L21" s="11">
        <f>IF(Tb_Base[[#This Row],[Hr fin eff]]="","",Tb_Base[Hr fin eff]-Tb_Base[Hr déb eff])</f>
        <v>0.47916666666666663</v>
      </c>
      <c r="M21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" s="8"/>
      <c r="O21" s="11" t="str">
        <f>IF(Tb_Base[[#This Row],[Retard]]&lt;&gt;"",Tb_Base[[#This Row],[Hr déb eff]]-Tb_Base[[#This Row],[Hr déb prévi]],"")</f>
        <v/>
      </c>
      <c r="P21" s="8"/>
      <c r="Q21" s="11" t="str">
        <f>IF(Tb_Base[[#This Row],[CP]]="CP",Param!$H$2,"")</f>
        <v/>
      </c>
      <c r="R21" s="8"/>
      <c r="S21" s="11" t="str">
        <f>IF(Tb_Base[[#This Row],[CA]]="CA",Param!$H$2,"")</f>
        <v/>
      </c>
      <c r="T21" s="8"/>
      <c r="U21" s="8"/>
      <c r="V21" s="8"/>
    </row>
    <row r="22" spans="1:22" x14ac:dyDescent="0.2">
      <c r="A22" s="7">
        <v>43072</v>
      </c>
      <c r="B22" s="12">
        <f t="shared" si="2"/>
        <v>49</v>
      </c>
      <c r="C22" s="12" t="str">
        <f>TEXT(Tb_Base[[#This Row],[Date]],"mmmm")</f>
        <v>décembre</v>
      </c>
      <c r="D22" s="12" t="str">
        <f>TEXT(Tb_Base[[#This Row],[Date]],"aaaa")</f>
        <v>2017</v>
      </c>
      <c r="E22" s="9" t="s">
        <v>56</v>
      </c>
      <c r="H22" s="11" t="str">
        <f>IF(Tb_Base[[#This Row],[Hr fin prévi]]="","",Tb_Base[Hr fin prévi]-Tb_Base[Hr déb prévi])</f>
        <v/>
      </c>
      <c r="I22" s="12" t="str">
        <f>IF(Tb_Base[[#This Row],[AT]]&lt;&gt;"","AT",IF(Tb_Base[[#This Row],[Hr fin eff]]&lt;&gt;"","Trv",""))</f>
        <v/>
      </c>
      <c r="L22" s="11" t="str">
        <f>IF(Tb_Base[[#This Row],[Hr fin eff]]="","",Tb_Base[Hr fin eff]-Tb_Base[Hr déb eff])</f>
        <v/>
      </c>
      <c r="M22" s="8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" s="8"/>
      <c r="O22" s="11" t="str">
        <f>IF(Tb_Base[[#This Row],[Retard]]&lt;&gt;"",Tb_Base[[#This Row],[Hr déb eff]]-Tb_Base[[#This Row],[Hr déb prévi]],"")</f>
        <v/>
      </c>
      <c r="P22" s="8"/>
      <c r="Q22" s="11" t="str">
        <f>IF(Tb_Base[[#This Row],[CP]]="CP",Param!$H$2,"")</f>
        <v/>
      </c>
      <c r="R22" s="8"/>
      <c r="S22" s="11" t="str">
        <f>IF(Tb_Base[[#This Row],[CA]]="CA",Param!$H$2,"")</f>
        <v/>
      </c>
      <c r="T22" s="8"/>
      <c r="U22" s="8"/>
      <c r="V22" s="8"/>
    </row>
    <row r="23" spans="1:22" x14ac:dyDescent="0.2">
      <c r="A23" s="7">
        <v>43072</v>
      </c>
      <c r="B23" s="12">
        <f t="shared" si="2"/>
        <v>49</v>
      </c>
      <c r="C23" s="12" t="str">
        <f>TEXT(Tb_Base[[#This Row],[Date]],"mmmm")</f>
        <v>décembre</v>
      </c>
      <c r="D23" s="12" t="str">
        <f>TEXT(Tb_Base[[#This Row],[Date]],"aaaa")</f>
        <v>2017</v>
      </c>
      <c r="E23" s="9" t="s">
        <v>57</v>
      </c>
      <c r="H23" s="11" t="str">
        <f>IF(Tb_Base[[#This Row],[Hr fin prévi]]="","",Tb_Base[Hr fin prévi]-Tb_Base[Hr déb prévi])</f>
        <v/>
      </c>
      <c r="I23" s="12" t="str">
        <f>IF(Tb_Base[[#This Row],[AT]]&lt;&gt;"","AT",IF(Tb_Base[[#This Row],[Hr fin eff]]&lt;&gt;"","Trv",""))</f>
        <v/>
      </c>
      <c r="L23" s="11" t="str">
        <f>IF(Tb_Base[[#This Row],[Hr fin eff]]="","",Tb_Base[Hr fin eff]-Tb_Base[Hr déb eff])</f>
        <v/>
      </c>
      <c r="M2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3" s="8"/>
      <c r="O23" s="11" t="str">
        <f>IF(Tb_Base[[#This Row],[Retard]]&lt;&gt;"",Tb_Base[[#This Row],[Hr déb eff]]-Tb_Base[[#This Row],[Hr déb prévi]],"")</f>
        <v/>
      </c>
      <c r="P23" s="8"/>
      <c r="Q23" s="11" t="str">
        <f>IF(Tb_Base[[#This Row],[CP]]="CP",Param!$H$2,"")</f>
        <v/>
      </c>
      <c r="R23" s="8"/>
      <c r="S23" s="11" t="str">
        <f>IF(Tb_Base[[#This Row],[CA]]="CA",Param!$H$2,"")</f>
        <v/>
      </c>
      <c r="T23" s="8"/>
      <c r="U23" s="8"/>
      <c r="V23" s="8"/>
    </row>
    <row r="24" spans="1:22" x14ac:dyDescent="0.2">
      <c r="A24" s="7">
        <v>43072</v>
      </c>
      <c r="B24" s="12">
        <f t="shared" si="2"/>
        <v>49</v>
      </c>
      <c r="C24" s="12" t="str">
        <f>TEXT(Tb_Base[[#This Row],[Date]],"mmmm")</f>
        <v>décembre</v>
      </c>
      <c r="D24" s="12" t="str">
        <f>TEXT(Tb_Base[[#This Row],[Date]],"aaaa")</f>
        <v>2017</v>
      </c>
      <c r="E24" s="9" t="s">
        <v>58</v>
      </c>
      <c r="F24" s="10">
        <v>0.375</v>
      </c>
      <c r="G24" s="10">
        <v>0.83333333333333337</v>
      </c>
      <c r="H24" s="11">
        <f>IF(Tb_Base[[#This Row],[Hr fin prévi]]="","",Tb_Base[Hr fin prévi]-Tb_Base[Hr déb prévi])</f>
        <v>0.45833333333333337</v>
      </c>
      <c r="I24" s="12" t="str">
        <f>IF(Tb_Base[[#This Row],[AT]]&lt;&gt;"","AT",IF(Tb_Base[[#This Row],[Hr fin eff]]&lt;&gt;"","Trv",""))</f>
        <v>Trv</v>
      </c>
      <c r="J24" s="10">
        <v>0.375</v>
      </c>
      <c r="K24" s="10">
        <v>0.83333333333333337</v>
      </c>
      <c r="L24" s="11">
        <f>IF(Tb_Base[[#This Row],[Hr fin eff]]="","",Tb_Base[Hr fin eff]-Tb_Base[Hr déb eff])</f>
        <v>0.45833333333333337</v>
      </c>
      <c r="M2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" s="8"/>
      <c r="O24" s="11" t="str">
        <f>IF(Tb_Base[[#This Row],[Retard]]&lt;&gt;"",Tb_Base[[#This Row],[Hr déb eff]]-Tb_Base[[#This Row],[Hr déb prévi]],"")</f>
        <v/>
      </c>
      <c r="P24" s="8"/>
      <c r="Q24" s="11" t="str">
        <f>IF(Tb_Base[[#This Row],[CP]]="CP",Param!$H$2,"")</f>
        <v/>
      </c>
      <c r="R24" s="8"/>
      <c r="S24" s="11" t="str">
        <f>IF(Tb_Base[[#This Row],[CA]]="CA",Param!$H$2,"")</f>
        <v/>
      </c>
      <c r="T24" s="8"/>
      <c r="U24" s="8"/>
      <c r="V24" s="8"/>
    </row>
    <row r="25" spans="1:22" x14ac:dyDescent="0.2">
      <c r="A25" s="7">
        <v>43072</v>
      </c>
      <c r="B25" s="12">
        <f t="shared" si="2"/>
        <v>49</v>
      </c>
      <c r="C25" s="12" t="str">
        <f>TEXT(Tb_Base[[#This Row],[Date]],"mmmm")</f>
        <v>décembre</v>
      </c>
      <c r="D25" s="12" t="str">
        <f>TEXT(Tb_Base[[#This Row],[Date]],"aaaa")</f>
        <v>2017</v>
      </c>
      <c r="E25" s="9" t="s">
        <v>59</v>
      </c>
      <c r="F25" s="10">
        <v>0.375</v>
      </c>
      <c r="G25" s="10">
        <v>0.83333333333333337</v>
      </c>
      <c r="H25" s="11">
        <f>IF(Tb_Base[[#This Row],[Hr fin prévi]]="","",Tb_Base[Hr fin prévi]-Tb_Base[Hr déb prévi])</f>
        <v>0.45833333333333337</v>
      </c>
      <c r="I25" s="12" t="str">
        <f>IF(Tb_Base[[#This Row],[AT]]&lt;&gt;"","AT",IF(Tb_Base[[#This Row],[Hr fin eff]]&lt;&gt;"","Trv",""))</f>
        <v>AT</v>
      </c>
      <c r="J25" s="10">
        <v>0.33333333333333331</v>
      </c>
      <c r="K25" s="10">
        <v>0.57638888888888895</v>
      </c>
      <c r="L25" s="11">
        <f>IF(Tb_Base[[#This Row],[Hr fin eff]]="","",Tb_Base[Hr fin eff]-Tb_Base[Hr déb eff])</f>
        <v>0.24305555555555564</v>
      </c>
      <c r="M2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" s="8"/>
      <c r="O25" s="11" t="str">
        <f>IF(Tb_Base[[#This Row],[Retard]]&lt;&gt;"",Tb_Base[[#This Row],[Hr déb eff]]-Tb_Base[[#This Row],[Hr déb prévi]],"")</f>
        <v/>
      </c>
      <c r="P25" s="8"/>
      <c r="Q25" s="11" t="str">
        <f>IF(Tb_Base[[#This Row],[CP]]="CP",Param!$H$2,"")</f>
        <v/>
      </c>
      <c r="R25" s="8"/>
      <c r="S25" s="11" t="str">
        <f>IF(Tb_Base[[#This Row],[CA]]="CA",Param!$H$2,"")</f>
        <v/>
      </c>
      <c r="T25" s="8" t="s">
        <v>51</v>
      </c>
      <c r="U25" s="8"/>
      <c r="V25" s="8"/>
    </row>
    <row r="26" spans="1:22" x14ac:dyDescent="0.2">
      <c r="A26" s="7">
        <v>43073</v>
      </c>
      <c r="B26" s="12">
        <f t="shared" si="2"/>
        <v>49</v>
      </c>
      <c r="C26" s="12" t="str">
        <f>TEXT(Tb_Base[[#This Row],[Date]],"mmmm")</f>
        <v>décembre</v>
      </c>
      <c r="D26" s="12" t="str">
        <f>TEXT(Tb_Base[[#This Row],[Date]],"aaaa")</f>
        <v>2017</v>
      </c>
      <c r="E26" s="9" t="s">
        <v>52</v>
      </c>
      <c r="H26" s="11" t="str">
        <f>IF(Tb_Base[[#This Row],[Hr fin prévi]]="","",Tb_Base[Hr fin prévi]-Tb_Base[Hr déb prévi])</f>
        <v/>
      </c>
      <c r="I26" s="12" t="str">
        <f>IF(Tb_Base[[#This Row],[AT]]&lt;&gt;"","AT",IF(Tb_Base[[#This Row],[Hr fin eff]]&lt;&gt;"","Trv",""))</f>
        <v/>
      </c>
      <c r="L26" s="11" t="str">
        <f>IF(Tb_Base[[#This Row],[Hr fin eff]]="","",Tb_Base[Hr fin eff]-Tb_Base[Hr déb eff])</f>
        <v/>
      </c>
      <c r="M2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" s="8"/>
      <c r="O26" s="11" t="str">
        <f>IF(Tb_Base[[#This Row],[Retard]]&lt;&gt;"",Tb_Base[[#This Row],[Hr déb eff]]-Tb_Base[[#This Row],[Hr déb prévi]],"")</f>
        <v/>
      </c>
      <c r="P26" s="8" t="s">
        <v>11</v>
      </c>
      <c r="Q26" s="11">
        <f>IF(Tb_Base[[#This Row],[CP]]="CP",Param!$H$2,"")</f>
        <v>0.24305555555555555</v>
      </c>
      <c r="R26" s="8"/>
      <c r="S26" s="11" t="str">
        <f>IF(Tb_Base[[#This Row],[CA]]="CA",Param!$H$2,"")</f>
        <v/>
      </c>
      <c r="T26" s="8"/>
      <c r="U26" s="8"/>
      <c r="V26" s="8"/>
    </row>
    <row r="27" spans="1:22" x14ac:dyDescent="0.2">
      <c r="A27" s="7">
        <v>43073</v>
      </c>
      <c r="B27" s="12">
        <f t="shared" si="2"/>
        <v>49</v>
      </c>
      <c r="C27" s="12" t="str">
        <f>TEXT(Tb_Base[[#This Row],[Date]],"mmmm")</f>
        <v>décembre</v>
      </c>
      <c r="D27" s="12" t="str">
        <f>TEXT(Tb_Base[[#This Row],[Date]],"aaaa")</f>
        <v>2017</v>
      </c>
      <c r="E27" s="9" t="s">
        <v>53</v>
      </c>
      <c r="F27" s="10">
        <v>0.375</v>
      </c>
      <c r="G27" s="10">
        <v>0.83333333333333337</v>
      </c>
      <c r="H27" s="11">
        <f>IF(Tb_Base[[#This Row],[Hr fin prévi]]="","",Tb_Base[Hr fin prévi]-Tb_Base[Hr déb prévi])</f>
        <v>0.45833333333333337</v>
      </c>
      <c r="I27" s="12" t="str">
        <f>IF(Tb_Base[[#This Row],[AT]]&lt;&gt;"","AT",IF(Tb_Base[[#This Row],[Hr fin eff]]&lt;&gt;"","Trv",""))</f>
        <v>Trv</v>
      </c>
      <c r="J27" s="10">
        <v>0.375</v>
      </c>
      <c r="K27" s="10">
        <v>0.83333333333333337</v>
      </c>
      <c r="L27" s="11">
        <f>IF(Tb_Base[[#This Row],[Hr fin eff]]="","",Tb_Base[Hr fin eff]-Tb_Base[Hr déb eff])</f>
        <v>0.45833333333333337</v>
      </c>
      <c r="M2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" s="8"/>
      <c r="O27" s="11" t="str">
        <f>IF(Tb_Base[[#This Row],[Retard]]&lt;&gt;"",Tb_Base[[#This Row],[Hr déb eff]]-Tb_Base[[#This Row],[Hr déb prévi]],"")</f>
        <v/>
      </c>
      <c r="P27" s="8"/>
      <c r="Q27" s="11" t="str">
        <f>IF(Tb_Base[[#This Row],[CP]]="CP",Param!$H$2,"")</f>
        <v/>
      </c>
      <c r="R27" s="8"/>
      <c r="S27" s="11" t="str">
        <f>IF(Tb_Base[[#This Row],[CA]]="CA",Param!$H$2,"")</f>
        <v/>
      </c>
      <c r="T27" s="8"/>
      <c r="U27" s="8"/>
      <c r="V27" s="8"/>
    </row>
    <row r="28" spans="1:22" x14ac:dyDescent="0.2">
      <c r="A28" s="7">
        <v>43073</v>
      </c>
      <c r="B28" s="12">
        <f t="shared" si="2"/>
        <v>49</v>
      </c>
      <c r="C28" s="12" t="str">
        <f>TEXT(Tb_Base[[#This Row],[Date]],"mmmm")</f>
        <v>décembre</v>
      </c>
      <c r="D28" s="12" t="str">
        <f>TEXT(Tb_Base[[#This Row],[Date]],"aaaa")</f>
        <v>2017</v>
      </c>
      <c r="E28" s="9" t="s">
        <v>54</v>
      </c>
      <c r="H28" s="11" t="str">
        <f>IF(Tb_Base[[#This Row],[Hr fin prévi]]="","",Tb_Base[Hr fin prévi]-Tb_Base[Hr déb prévi])</f>
        <v/>
      </c>
      <c r="I28" s="12" t="str">
        <f>IF(Tb_Base[[#This Row],[AT]]&lt;&gt;"","AT",IF(Tb_Base[[#This Row],[Hr fin eff]]&lt;&gt;"","Trv",""))</f>
        <v/>
      </c>
      <c r="L28" s="11" t="str">
        <f>IF(Tb_Base[[#This Row],[Hr fin eff]]="","",Tb_Base[Hr fin eff]-Tb_Base[Hr déb eff])</f>
        <v/>
      </c>
      <c r="M2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" s="8"/>
      <c r="O28" s="11" t="str">
        <f>IF(Tb_Base[[#This Row],[Retard]]&lt;&gt;"",Tb_Base[[#This Row],[Hr déb eff]]-Tb_Base[[#This Row],[Hr déb prévi]],"")</f>
        <v/>
      </c>
      <c r="P28" s="8" t="s">
        <v>11</v>
      </c>
      <c r="Q28" s="11">
        <f>IF(Tb_Base[[#This Row],[CP]]="CP",Param!$H$2,"")</f>
        <v>0.24305555555555555</v>
      </c>
      <c r="R28" s="8"/>
      <c r="S28" s="11" t="str">
        <f>IF(Tb_Base[[#This Row],[CA]]="CA",Param!$H$2,"")</f>
        <v/>
      </c>
      <c r="T28" s="8"/>
      <c r="U28" s="8"/>
      <c r="V28" s="8"/>
    </row>
    <row r="29" spans="1:22" x14ac:dyDescent="0.2">
      <c r="A29" s="7">
        <v>43073</v>
      </c>
      <c r="B29" s="12">
        <f t="shared" si="2"/>
        <v>49</v>
      </c>
      <c r="C29" s="12" t="str">
        <f>TEXT(Tb_Base[[#This Row],[Date]],"mmmm")</f>
        <v>décembre</v>
      </c>
      <c r="D29" s="12" t="str">
        <f>TEXT(Tb_Base[[#This Row],[Date]],"aaaa")</f>
        <v>2017</v>
      </c>
      <c r="E29" s="9" t="s">
        <v>55</v>
      </c>
      <c r="H29" s="11" t="str">
        <f>IF(Tb_Base[[#This Row],[Hr fin prévi]]="","",Tb_Base[Hr fin prévi]-Tb_Base[Hr déb prévi])</f>
        <v/>
      </c>
      <c r="I29" s="12" t="str">
        <f>IF(Tb_Base[[#This Row],[AT]]&lt;&gt;"","AT",IF(Tb_Base[[#This Row],[Hr fin eff]]&lt;&gt;"","Trv",""))</f>
        <v>AT</v>
      </c>
      <c r="L29" s="11" t="str">
        <f>IF(Tb_Base[[#This Row],[Hr fin eff]]="","",Tb_Base[Hr fin eff]-Tb_Base[Hr déb eff])</f>
        <v/>
      </c>
      <c r="M2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" s="8"/>
      <c r="O29" s="11" t="str">
        <f>IF(Tb_Base[[#This Row],[Retard]]&lt;&gt;"",Tb_Base[[#This Row],[Hr déb eff]]-Tb_Base[[#This Row],[Hr déb prévi]],"")</f>
        <v/>
      </c>
      <c r="P29" s="8"/>
      <c r="Q29" s="11" t="str">
        <f>IF(Tb_Base[[#This Row],[CP]]="CP",Param!$H$2,"")</f>
        <v/>
      </c>
      <c r="R29" s="8"/>
      <c r="S29" s="11" t="str">
        <f>IF(Tb_Base[[#This Row],[CA]]="CA",Param!$H$2,"")</f>
        <v/>
      </c>
      <c r="T29" s="8" t="s">
        <v>51</v>
      </c>
      <c r="U29" s="8"/>
      <c r="V29" s="8"/>
    </row>
    <row r="30" spans="1:22" x14ac:dyDescent="0.2">
      <c r="A30" s="7">
        <v>43073</v>
      </c>
      <c r="B30" s="12">
        <f t="shared" si="2"/>
        <v>49</v>
      </c>
      <c r="C30" s="12" t="str">
        <f>TEXT(Tb_Base[[#This Row],[Date]],"mmmm")</f>
        <v>décembre</v>
      </c>
      <c r="D30" s="12" t="str">
        <f>TEXT(Tb_Base[[#This Row],[Date]],"aaaa")</f>
        <v>2017</v>
      </c>
      <c r="E30" s="9" t="s">
        <v>56</v>
      </c>
      <c r="F30" s="10">
        <v>0.375</v>
      </c>
      <c r="G30" s="10">
        <v>0.83333333333333337</v>
      </c>
      <c r="H30" s="11">
        <f>IF(Tb_Base[[#This Row],[Hr fin prévi]]="","",Tb_Base[Hr fin prévi]-Tb_Base[Hr déb prévi])</f>
        <v>0.45833333333333337</v>
      </c>
      <c r="I30" s="12" t="str">
        <f>IF(Tb_Base[[#This Row],[AT]]&lt;&gt;"","AT",IF(Tb_Base[[#This Row],[Hr fin eff]]&lt;&gt;"","Trv",""))</f>
        <v>AT</v>
      </c>
      <c r="J30" s="10">
        <v>0.375</v>
      </c>
      <c r="K30" s="10">
        <v>0.83333333333333337</v>
      </c>
      <c r="L30" s="11">
        <f>IF(Tb_Base[[#This Row],[Hr fin eff]]="","",Tb_Base[Hr fin eff]-Tb_Base[Hr déb eff])</f>
        <v>0.45833333333333337</v>
      </c>
      <c r="M3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" s="8"/>
      <c r="O30" s="11" t="str">
        <f>IF(Tb_Base[[#This Row],[Retard]]&lt;&gt;"",Tb_Base[[#This Row],[Hr déb eff]]-Tb_Base[[#This Row],[Hr déb prévi]],"")</f>
        <v/>
      </c>
      <c r="P30" s="8"/>
      <c r="Q30" s="11" t="str">
        <f>IF(Tb_Base[[#This Row],[CP]]="CP",Param!$H$2,"")</f>
        <v/>
      </c>
      <c r="R30" s="8"/>
      <c r="S30" s="11" t="str">
        <f>IF(Tb_Base[[#This Row],[CA]]="CA",Param!$H$2,"")</f>
        <v/>
      </c>
      <c r="T30" s="8" t="s">
        <v>51</v>
      </c>
      <c r="U30" s="8"/>
      <c r="V30" s="8"/>
    </row>
    <row r="31" spans="1:22" x14ac:dyDescent="0.2">
      <c r="A31" s="7">
        <v>43073</v>
      </c>
      <c r="B31" s="12">
        <f t="shared" si="2"/>
        <v>49</v>
      </c>
      <c r="C31" s="12" t="str">
        <f>TEXT(Tb_Base[[#This Row],[Date]],"mmmm")</f>
        <v>décembre</v>
      </c>
      <c r="D31" s="12" t="str">
        <f>TEXT(Tb_Base[[#This Row],[Date]],"aaaa")</f>
        <v>2017</v>
      </c>
      <c r="E31" s="9" t="s">
        <v>57</v>
      </c>
      <c r="F31" s="10">
        <v>0.33333333333333331</v>
      </c>
      <c r="G31" s="10">
        <v>0.70833333333333337</v>
      </c>
      <c r="H31" s="11">
        <f>IF(Tb_Base[[#This Row],[Hr fin prévi]]="","",Tb_Base[Hr fin prévi]-Tb_Base[Hr déb prévi])</f>
        <v>0.37500000000000006</v>
      </c>
      <c r="I31" s="12" t="str">
        <f>IF(Tb_Base[[#This Row],[AT]]&lt;&gt;"","AT",IF(Tb_Base[[#This Row],[Hr fin eff]]&lt;&gt;"","Trv",""))</f>
        <v>Trv</v>
      </c>
      <c r="J31" s="10">
        <v>0.35416666666666669</v>
      </c>
      <c r="K31" s="10">
        <v>0.71875</v>
      </c>
      <c r="L31" s="11">
        <f>IF(Tb_Base[[#This Row],[Hr fin eff]]="","",Tb_Base[Hr fin eff]-Tb_Base[Hr déb eff])</f>
        <v>0.36458333333333331</v>
      </c>
      <c r="M3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" s="8" t="s">
        <v>46</v>
      </c>
      <c r="O31" s="11">
        <f>IF(Tb_Base[[#This Row],[Retard]]&lt;&gt;"",Tb_Base[[#This Row],[Hr déb eff]]-Tb_Base[[#This Row],[Hr déb prévi]],"")</f>
        <v>2.083333333333337E-2</v>
      </c>
      <c r="P31" s="8"/>
      <c r="Q31" s="11" t="str">
        <f>IF(Tb_Base[[#This Row],[CP]]="CP",Param!$H$2,"")</f>
        <v/>
      </c>
      <c r="R31" s="8"/>
      <c r="S31" s="11" t="str">
        <f>IF(Tb_Base[[#This Row],[CA]]="CA",Param!$H$2,"")</f>
        <v/>
      </c>
      <c r="T31" s="8"/>
      <c r="U31" s="8"/>
      <c r="V31" s="8"/>
    </row>
    <row r="32" spans="1:22" x14ac:dyDescent="0.2">
      <c r="A32" s="7">
        <v>43073</v>
      </c>
      <c r="B32" s="12">
        <f t="shared" si="2"/>
        <v>49</v>
      </c>
      <c r="C32" s="12" t="str">
        <f>TEXT(Tb_Base[[#This Row],[Date]],"mmmm")</f>
        <v>décembre</v>
      </c>
      <c r="D32" s="12" t="str">
        <f>TEXT(Tb_Base[[#This Row],[Date]],"aaaa")</f>
        <v>2017</v>
      </c>
      <c r="E32" s="9" t="s">
        <v>58</v>
      </c>
      <c r="H32" s="11" t="str">
        <f>IF(Tb_Base[[#This Row],[Hr fin prévi]]="","",Tb_Base[Hr fin prévi]-Tb_Base[Hr déb prévi])</f>
        <v/>
      </c>
      <c r="I32" s="12" t="str">
        <f>IF(Tb_Base[[#This Row],[AT]]&lt;&gt;"","AT",IF(Tb_Base[[#This Row],[Hr fin eff]]&lt;&gt;"","Trv",""))</f>
        <v/>
      </c>
      <c r="L32" s="11" t="str">
        <f>IF(Tb_Base[[#This Row],[Hr fin eff]]="","",Tb_Base[Hr fin eff]-Tb_Base[Hr déb eff])</f>
        <v/>
      </c>
      <c r="M3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2" s="8"/>
      <c r="O32" s="11" t="str">
        <f>IF(Tb_Base[[#This Row],[Retard]]&lt;&gt;"",Tb_Base[[#This Row],[Hr déb eff]]-Tb_Base[[#This Row],[Hr déb prévi]],"")</f>
        <v/>
      </c>
      <c r="P32" s="8"/>
      <c r="Q32" s="11" t="str">
        <f>IF(Tb_Base[[#This Row],[CP]]="CP",Param!$H$2,"")</f>
        <v/>
      </c>
      <c r="R32" s="8"/>
      <c r="S32" s="11" t="str">
        <f>IF(Tb_Base[[#This Row],[CA]]="CA",Param!$H$2,"")</f>
        <v/>
      </c>
      <c r="T32" s="8"/>
      <c r="U32" s="8"/>
      <c r="V32" s="8"/>
    </row>
    <row r="33" spans="1:22" x14ac:dyDescent="0.2">
      <c r="A33" s="7">
        <v>43073</v>
      </c>
      <c r="B33" s="12">
        <f t="shared" si="2"/>
        <v>49</v>
      </c>
      <c r="C33" s="12" t="str">
        <f>TEXT(Tb_Base[[#This Row],[Date]],"mmmm")</f>
        <v>décembre</v>
      </c>
      <c r="D33" s="12" t="str">
        <f>TEXT(Tb_Base[[#This Row],[Date]],"aaaa")</f>
        <v>2017</v>
      </c>
      <c r="E33" s="9" t="s">
        <v>59</v>
      </c>
      <c r="F33" s="10">
        <v>0.33333333333333331</v>
      </c>
      <c r="G33" s="10">
        <v>0.70833333333333337</v>
      </c>
      <c r="H33" s="11">
        <f>IF(Tb_Base[[#This Row],[Hr fin prévi]]="","",Tb_Base[Hr fin prévi]-Tb_Base[Hr déb prévi])</f>
        <v>0.37500000000000006</v>
      </c>
      <c r="I33" s="12" t="str">
        <f>IF(Tb_Base[[#This Row],[AT]]&lt;&gt;"","AT",IF(Tb_Base[[#This Row],[Hr fin eff]]&lt;&gt;"","Trv",""))</f>
        <v>Trv</v>
      </c>
      <c r="J33" s="10">
        <v>0.33333333333333331</v>
      </c>
      <c r="K33" s="10">
        <v>0.70833333333333337</v>
      </c>
      <c r="L33" s="11">
        <f>IF(Tb_Base[[#This Row],[Hr fin eff]]="","",Tb_Base[Hr fin eff]-Tb_Base[Hr déb eff])</f>
        <v>0.37500000000000006</v>
      </c>
      <c r="M3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" s="8"/>
      <c r="O33" s="11" t="str">
        <f>IF(Tb_Base[[#This Row],[Retard]]&lt;&gt;"",Tb_Base[[#This Row],[Hr déb eff]]-Tb_Base[[#This Row],[Hr déb prévi]],"")</f>
        <v/>
      </c>
      <c r="P33" s="8"/>
      <c r="Q33" s="11" t="str">
        <f>IF(Tb_Base[[#This Row],[CP]]="CP",Param!$H$2,"")</f>
        <v/>
      </c>
      <c r="R33" s="8"/>
      <c r="S33" s="11" t="str">
        <f>IF(Tb_Base[[#This Row],[CA]]="CA",Param!$H$2,"")</f>
        <v/>
      </c>
      <c r="T33" s="8"/>
      <c r="U33" s="8"/>
      <c r="V33" s="8"/>
    </row>
    <row r="34" spans="1:22" x14ac:dyDescent="0.2">
      <c r="A34" s="7">
        <v>43074</v>
      </c>
      <c r="B34" s="12">
        <f t="shared" si="2"/>
        <v>49</v>
      </c>
      <c r="C34" s="12" t="str">
        <f>TEXT(Tb_Base[[#This Row],[Date]],"mmmm")</f>
        <v>décembre</v>
      </c>
      <c r="D34" s="12" t="str">
        <f>TEXT(Tb_Base[[#This Row],[Date]],"aaaa")</f>
        <v>2017</v>
      </c>
      <c r="E34" s="9" t="s">
        <v>52</v>
      </c>
      <c r="H34" s="11" t="str">
        <f>IF(Tb_Base[[#This Row],[Hr fin prévi]]="","",Tb_Base[Hr fin prévi]-Tb_Base[Hr déb prévi])</f>
        <v/>
      </c>
      <c r="I34" s="12" t="str">
        <f>IF(Tb_Base[[#This Row],[AT]]&lt;&gt;"","AT",IF(Tb_Base[[#This Row],[Hr fin eff]]&lt;&gt;"","Trv",""))</f>
        <v/>
      </c>
      <c r="L34" s="11" t="str">
        <f>IF(Tb_Base[[#This Row],[Hr fin eff]]="","",Tb_Base[Hr fin eff]-Tb_Base[Hr déb eff])</f>
        <v/>
      </c>
      <c r="M3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" s="8"/>
      <c r="O34" s="11" t="str">
        <f>IF(Tb_Base[[#This Row],[Retard]]&lt;&gt;"",Tb_Base[[#This Row],[Hr déb eff]]-Tb_Base[[#This Row],[Hr déb prévi]],"")</f>
        <v/>
      </c>
      <c r="P34" s="8" t="s">
        <v>11</v>
      </c>
      <c r="Q34" s="11">
        <f>IF(Tb_Base[[#This Row],[CP]]="CP",Param!$H$2,"")</f>
        <v>0.24305555555555555</v>
      </c>
      <c r="R34" s="8"/>
      <c r="S34" s="11" t="str">
        <f>IF(Tb_Base[[#This Row],[CA]]="CA",Param!$H$2,"")</f>
        <v/>
      </c>
      <c r="T34" s="8"/>
      <c r="U34" s="8"/>
      <c r="V34" s="8"/>
    </row>
    <row r="35" spans="1:22" x14ac:dyDescent="0.2">
      <c r="A35" s="7">
        <v>43074</v>
      </c>
      <c r="B35" s="12">
        <f t="shared" si="2"/>
        <v>49</v>
      </c>
      <c r="C35" s="12" t="str">
        <f>TEXT(Tb_Base[[#This Row],[Date]],"mmmm")</f>
        <v>décembre</v>
      </c>
      <c r="D35" s="12" t="str">
        <f>TEXT(Tb_Base[[#This Row],[Date]],"aaaa")</f>
        <v>2017</v>
      </c>
      <c r="E35" s="9" t="s">
        <v>53</v>
      </c>
      <c r="F35" s="10">
        <v>0.375</v>
      </c>
      <c r="G35" s="10">
        <v>0.83333333333333337</v>
      </c>
      <c r="H35" s="11">
        <f>IF(Tb_Base[[#This Row],[Hr fin prévi]]="","",Tb_Base[Hr fin prévi]-Tb_Base[Hr déb prévi])</f>
        <v>0.45833333333333337</v>
      </c>
      <c r="I35" s="12" t="str">
        <f>IF(Tb_Base[[#This Row],[AT]]&lt;&gt;"","AT",IF(Tb_Base[[#This Row],[Hr fin eff]]&lt;&gt;"","Trv",""))</f>
        <v>Trv</v>
      </c>
      <c r="J35" s="10">
        <v>0.375</v>
      </c>
      <c r="K35" s="10">
        <v>0.83333333333333337</v>
      </c>
      <c r="L35" s="11">
        <f>IF(Tb_Base[[#This Row],[Hr fin eff]]="","",Tb_Base[Hr fin eff]-Tb_Base[Hr déb eff])</f>
        <v>0.45833333333333337</v>
      </c>
      <c r="M3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" s="8"/>
      <c r="O35" s="11" t="str">
        <f>IF(Tb_Base[[#This Row],[Retard]]&lt;&gt;"",Tb_Base[[#This Row],[Hr déb eff]]-Tb_Base[[#This Row],[Hr déb prévi]],"")</f>
        <v/>
      </c>
      <c r="P35" s="8"/>
      <c r="Q35" s="11" t="str">
        <f>IF(Tb_Base[[#This Row],[CP]]="CP",Param!$H$2,"")</f>
        <v/>
      </c>
      <c r="R35" s="8"/>
      <c r="S35" s="11" t="str">
        <f>IF(Tb_Base[[#This Row],[CA]]="CA",Param!$H$2,"")</f>
        <v/>
      </c>
      <c r="T35" s="8"/>
      <c r="U35" s="8"/>
      <c r="V35" s="8"/>
    </row>
    <row r="36" spans="1:22" x14ac:dyDescent="0.2">
      <c r="A36" s="7">
        <v>43074</v>
      </c>
      <c r="B36" s="12">
        <f t="shared" si="2"/>
        <v>49</v>
      </c>
      <c r="C36" s="12" t="str">
        <f>TEXT(Tb_Base[[#This Row],[Date]],"mmmm")</f>
        <v>décembre</v>
      </c>
      <c r="D36" s="12" t="str">
        <f>TEXT(Tb_Base[[#This Row],[Date]],"aaaa")</f>
        <v>2017</v>
      </c>
      <c r="E36" s="9" t="s">
        <v>54</v>
      </c>
      <c r="F36" s="10">
        <v>0.375</v>
      </c>
      <c r="G36" s="10">
        <v>0.83333333333333337</v>
      </c>
      <c r="H36" s="11">
        <f>IF(Tb_Base[[#This Row],[Hr fin prévi]]="","",Tb_Base[Hr fin prévi]-Tb_Base[Hr déb prévi])</f>
        <v>0.45833333333333337</v>
      </c>
      <c r="I36" s="12" t="str">
        <f>IF(Tb_Base[[#This Row],[AT]]&lt;&gt;"","AT",IF(Tb_Base[[#This Row],[Hr fin eff]]&lt;&gt;"","Trv",""))</f>
        <v/>
      </c>
      <c r="L36" s="11" t="str">
        <f>IF(Tb_Base[[#This Row],[Hr fin eff]]="","",Tb_Base[Hr fin eff]-Tb_Base[Hr déb eff])</f>
        <v/>
      </c>
      <c r="M3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" s="8"/>
      <c r="O36" s="11" t="str">
        <f>IF(Tb_Base[[#This Row],[Retard]]&lt;&gt;"",Tb_Base[[#This Row],[Hr déb eff]]-Tb_Base[[#This Row],[Hr déb prévi]],"")</f>
        <v/>
      </c>
      <c r="P36" s="8" t="s">
        <v>11</v>
      </c>
      <c r="Q36" s="11">
        <f>IF(Tb_Base[[#This Row],[CP]]="CP",Param!$H$2,"")</f>
        <v>0.24305555555555555</v>
      </c>
      <c r="R36" s="8"/>
      <c r="S36" s="11" t="str">
        <f>IF(Tb_Base[[#This Row],[CA]]="CA",Param!$H$2,"")</f>
        <v/>
      </c>
      <c r="T36" s="8"/>
      <c r="U36" s="8"/>
      <c r="V36" s="8"/>
    </row>
    <row r="37" spans="1:22" x14ac:dyDescent="0.2">
      <c r="A37" s="7">
        <v>43074</v>
      </c>
      <c r="B37" s="12">
        <f t="shared" si="2"/>
        <v>49</v>
      </c>
      <c r="C37" s="12" t="str">
        <f>TEXT(Tb_Base[[#This Row],[Date]],"mmmm")</f>
        <v>décembre</v>
      </c>
      <c r="D37" s="12" t="str">
        <f>TEXT(Tb_Base[[#This Row],[Date]],"aaaa")</f>
        <v>2017</v>
      </c>
      <c r="E37" s="9" t="s">
        <v>55</v>
      </c>
      <c r="F37" s="10">
        <v>0.375</v>
      </c>
      <c r="G37" s="10">
        <v>0.70833333333333337</v>
      </c>
      <c r="H37" s="11">
        <f>IF(Tb_Base[[#This Row],[Hr fin prévi]]="","",Tb_Base[Hr fin prévi]-Tb_Base[Hr déb prévi])</f>
        <v>0.33333333333333337</v>
      </c>
      <c r="I37" s="12" t="str">
        <f>IF(Tb_Base[[#This Row],[AT]]&lt;&gt;"","AT",IF(Tb_Base[[#This Row],[Hr fin eff]]&lt;&gt;"","Trv",""))</f>
        <v>Trv</v>
      </c>
      <c r="J37" s="10">
        <v>0.375</v>
      </c>
      <c r="K37" s="10">
        <v>0.70833333333333337</v>
      </c>
      <c r="L37" s="11">
        <f>IF(Tb_Base[[#This Row],[Hr fin eff]]="","",Tb_Base[Hr fin eff]-Tb_Base[Hr déb eff])</f>
        <v>0.33333333333333337</v>
      </c>
      <c r="M3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" s="8"/>
      <c r="O37" s="11" t="str">
        <f>IF(Tb_Base[[#This Row],[Retard]]&lt;&gt;"",Tb_Base[[#This Row],[Hr déb eff]]-Tb_Base[[#This Row],[Hr déb prévi]],"")</f>
        <v/>
      </c>
      <c r="P37" s="8"/>
      <c r="Q37" s="11" t="str">
        <f>IF(Tb_Base[[#This Row],[CP]]="CP",Param!$H$2,"")</f>
        <v/>
      </c>
      <c r="R37" s="8"/>
      <c r="S37" s="11" t="str">
        <f>IF(Tb_Base[[#This Row],[CA]]="CA",Param!$H$2,"")</f>
        <v/>
      </c>
      <c r="T37" s="8"/>
      <c r="U37" s="8"/>
      <c r="V37" s="8"/>
    </row>
    <row r="38" spans="1:22" x14ac:dyDescent="0.2">
      <c r="A38" s="7">
        <v>43074</v>
      </c>
      <c r="B38" s="12">
        <f t="shared" si="2"/>
        <v>49</v>
      </c>
      <c r="C38" s="12" t="str">
        <f>TEXT(Tb_Base[[#This Row],[Date]],"mmmm")</f>
        <v>décembre</v>
      </c>
      <c r="D38" s="12" t="str">
        <f>TEXT(Tb_Base[[#This Row],[Date]],"aaaa")</f>
        <v>2017</v>
      </c>
      <c r="E38" s="9" t="s">
        <v>56</v>
      </c>
      <c r="F38" s="10">
        <v>0.375</v>
      </c>
      <c r="G38" s="10">
        <v>0.70833333333333337</v>
      </c>
      <c r="H38" s="11">
        <f>IF(Tb_Base[[#This Row],[Hr fin prévi]]="","",Tb_Base[Hr fin prévi]-Tb_Base[Hr déb prévi])</f>
        <v>0.33333333333333337</v>
      </c>
      <c r="I38" s="12" t="str">
        <f>IF(Tb_Base[[#This Row],[AT]]&lt;&gt;"","AT",IF(Tb_Base[[#This Row],[Hr fin eff]]&lt;&gt;"","Trv",""))</f>
        <v>Trv</v>
      </c>
      <c r="J38" s="10">
        <v>0.375</v>
      </c>
      <c r="K38" s="10">
        <v>0.70833333333333337</v>
      </c>
      <c r="L38" s="11">
        <f>IF(Tb_Base[[#This Row],[Hr fin eff]]="","",Tb_Base[Hr fin eff]-Tb_Base[Hr déb eff])</f>
        <v>0.33333333333333337</v>
      </c>
      <c r="M3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" s="8"/>
      <c r="O38" s="11" t="str">
        <f>IF(Tb_Base[[#This Row],[Retard]]&lt;&gt;"",Tb_Base[[#This Row],[Hr déb eff]]-Tb_Base[[#This Row],[Hr déb prévi]],"")</f>
        <v/>
      </c>
      <c r="P38" s="8"/>
      <c r="Q38" s="11" t="str">
        <f>IF(Tb_Base[[#This Row],[CP]]="CP",Param!$H$2,"")</f>
        <v/>
      </c>
      <c r="R38" s="8"/>
      <c r="S38" s="11" t="str">
        <f>IF(Tb_Base[[#This Row],[CA]]="CA",Param!$H$2,"")</f>
        <v/>
      </c>
      <c r="T38" s="8"/>
      <c r="U38" s="8"/>
      <c r="V38" s="8"/>
    </row>
    <row r="39" spans="1:22" x14ac:dyDescent="0.2">
      <c r="A39" s="7">
        <v>43074</v>
      </c>
      <c r="B39" s="12">
        <f t="shared" si="2"/>
        <v>49</v>
      </c>
      <c r="C39" s="12" t="str">
        <f>TEXT(Tb_Base[[#This Row],[Date]],"mmmm")</f>
        <v>décembre</v>
      </c>
      <c r="D39" s="12" t="str">
        <f>TEXT(Tb_Base[[#This Row],[Date]],"aaaa")</f>
        <v>2017</v>
      </c>
      <c r="E39" s="9" t="s">
        <v>57</v>
      </c>
      <c r="F39" s="10">
        <v>0.375</v>
      </c>
      <c r="G39" s="10">
        <v>0.70833333333333337</v>
      </c>
      <c r="H39" s="11">
        <f>IF(Tb_Base[[#This Row],[Hr fin prévi]]="","",Tb_Base[Hr fin prévi]-Tb_Base[Hr déb prévi])</f>
        <v>0.33333333333333337</v>
      </c>
      <c r="I39" s="12" t="str">
        <f>IF(Tb_Base[[#This Row],[AT]]&lt;&gt;"","AT",IF(Tb_Base[[#This Row],[Hr fin eff]]&lt;&gt;"","Trv",""))</f>
        <v/>
      </c>
      <c r="L39" s="11" t="str">
        <f>IF(Tb_Base[[#This Row],[Hr fin eff]]="","",Tb_Base[Hr fin eff]-Tb_Base[Hr déb eff])</f>
        <v/>
      </c>
      <c r="M3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" s="8"/>
      <c r="O39" s="11" t="str">
        <f>IF(Tb_Base[[#This Row],[Retard]]&lt;&gt;"",Tb_Base[[#This Row],[Hr déb eff]]-Tb_Base[[#This Row],[Hr déb prévi]],"")</f>
        <v/>
      </c>
      <c r="P39" s="8"/>
      <c r="Q39" s="11" t="str">
        <f>IF(Tb_Base[[#This Row],[CP]]="CP",Param!$H$2,"")</f>
        <v/>
      </c>
      <c r="R39" s="8" t="s">
        <v>22</v>
      </c>
      <c r="S39" s="11">
        <f>IF(Tb_Base[[#This Row],[CA]]="CA",Param!$H$2,"")</f>
        <v>0.24305555555555555</v>
      </c>
      <c r="T39" s="8"/>
      <c r="U39" s="8"/>
      <c r="V39" s="8"/>
    </row>
    <row r="40" spans="1:22" x14ac:dyDescent="0.2">
      <c r="A40" s="7">
        <v>43074</v>
      </c>
      <c r="B40" s="12">
        <f t="shared" si="2"/>
        <v>49</v>
      </c>
      <c r="C40" s="12" t="str">
        <f>TEXT(Tb_Base[[#This Row],[Date]],"mmmm")</f>
        <v>décembre</v>
      </c>
      <c r="D40" s="12" t="str">
        <f>TEXT(Tb_Base[[#This Row],[Date]],"aaaa")</f>
        <v>2017</v>
      </c>
      <c r="E40" s="9" t="s">
        <v>58</v>
      </c>
      <c r="F40" s="10">
        <v>0.375</v>
      </c>
      <c r="G40" s="10">
        <v>0.70833333333333337</v>
      </c>
      <c r="H40" s="11">
        <f>IF(Tb_Base[[#This Row],[Hr fin prévi]]="","",Tb_Base[Hr fin prévi]-Tb_Base[Hr déb prévi])</f>
        <v>0.33333333333333337</v>
      </c>
      <c r="I40" s="12" t="str">
        <f>IF(Tb_Base[[#This Row],[AT]]&lt;&gt;"","AT",IF(Tb_Base[[#This Row],[Hr fin eff]]&lt;&gt;"","Trv",""))</f>
        <v>Trv</v>
      </c>
      <c r="J40" s="10">
        <v>0.375</v>
      </c>
      <c r="K40" s="10">
        <v>0.70833333333333337</v>
      </c>
      <c r="L40" s="11">
        <f>IF(Tb_Base[[#This Row],[Hr fin eff]]="","",Tb_Base[Hr fin eff]-Tb_Base[Hr déb eff])</f>
        <v>0.33333333333333337</v>
      </c>
      <c r="M4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" s="8"/>
      <c r="O40" s="11" t="str">
        <f>IF(Tb_Base[[#This Row],[Retard]]&lt;&gt;"",Tb_Base[[#This Row],[Hr déb eff]]-Tb_Base[[#This Row],[Hr déb prévi]],"")</f>
        <v/>
      </c>
      <c r="P40" s="8"/>
      <c r="Q40" s="11" t="str">
        <f>IF(Tb_Base[[#This Row],[CP]]="CP",Param!$H$2,"")</f>
        <v/>
      </c>
      <c r="R40" s="8"/>
      <c r="S40" s="11" t="str">
        <f>IF(Tb_Base[[#This Row],[CA]]="CA",Param!$H$2,"")</f>
        <v/>
      </c>
      <c r="T40" s="8"/>
      <c r="U40" s="8"/>
      <c r="V40" s="8"/>
    </row>
    <row r="41" spans="1:22" x14ac:dyDescent="0.2">
      <c r="A41" s="7">
        <v>43074</v>
      </c>
      <c r="B41" s="12">
        <f t="shared" ref="B41:B49" si="3">WEEKNUM(A41)</f>
        <v>49</v>
      </c>
      <c r="C41" s="12" t="str">
        <f>TEXT(Tb_Base[[#This Row],[Date]],"mmmm")</f>
        <v>décembre</v>
      </c>
      <c r="D41" s="12" t="str">
        <f>TEXT(Tb_Base[[#This Row],[Date]],"aaaa")</f>
        <v>2017</v>
      </c>
      <c r="E41" s="9" t="s">
        <v>59</v>
      </c>
      <c r="F41" s="10">
        <v>0.33333333333333331</v>
      </c>
      <c r="G41" s="10">
        <v>0.75</v>
      </c>
      <c r="H41" s="11">
        <f>IF(Tb_Base[[#This Row],[Hr fin prévi]]="","",Tb_Base[Hr fin prévi]-Tb_Base[Hr déb prévi])</f>
        <v>0.41666666666666669</v>
      </c>
      <c r="I41" s="12" t="str">
        <f>IF(Tb_Base[[#This Row],[AT]]&lt;&gt;"","AT",IF(Tb_Base[[#This Row],[Hr fin eff]]&lt;&gt;"","Trv",""))</f>
        <v>Trv</v>
      </c>
      <c r="J41" s="10">
        <v>0.33333333333333331</v>
      </c>
      <c r="K41" s="10">
        <v>0.75</v>
      </c>
      <c r="L41" s="11">
        <f>IF(Tb_Base[[#This Row],[Hr fin eff]]="","",Tb_Base[Hr fin eff]-Tb_Base[Hr déb eff])</f>
        <v>0.41666666666666669</v>
      </c>
      <c r="M4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1" s="8"/>
      <c r="O41" s="11" t="str">
        <f>IF(Tb_Base[[#This Row],[Retard]]&lt;&gt;"",Tb_Base[[#This Row],[Hr déb eff]]-Tb_Base[[#This Row],[Hr déb prévi]],"")</f>
        <v/>
      </c>
      <c r="P41" s="8"/>
      <c r="Q41" s="11" t="str">
        <f>IF(Tb_Base[[#This Row],[CP]]="CP",Param!$H$2,"")</f>
        <v/>
      </c>
      <c r="R41" s="8"/>
      <c r="S41" s="11" t="str">
        <f>IF(Tb_Base[[#This Row],[CA]]="CA",Param!$H$2,"")</f>
        <v/>
      </c>
      <c r="T41" s="8"/>
      <c r="U41" s="8"/>
      <c r="V41" s="8"/>
    </row>
    <row r="42" spans="1:22" x14ac:dyDescent="0.2">
      <c r="A42" s="7">
        <v>43075</v>
      </c>
      <c r="B42" s="12">
        <f t="shared" si="3"/>
        <v>49</v>
      </c>
      <c r="C42" s="12" t="str">
        <f>TEXT(Tb_Base[[#This Row],[Date]],"mmmm")</f>
        <v>décembre</v>
      </c>
      <c r="D42" s="12" t="str">
        <f>TEXT(Tb_Base[[#This Row],[Date]],"aaaa")</f>
        <v>2017</v>
      </c>
      <c r="E42" s="9" t="s">
        <v>52</v>
      </c>
      <c r="F42" s="10">
        <v>0.33333333333333331</v>
      </c>
      <c r="G42" s="10">
        <v>0.75</v>
      </c>
      <c r="H42" s="11">
        <f>IF(Tb_Base[[#This Row],[Hr fin prévi]]="","",Tb_Base[Hr fin prévi]-Tb_Base[Hr déb prévi])</f>
        <v>0.41666666666666669</v>
      </c>
      <c r="I42" s="12" t="str">
        <f>IF(Tb_Base[[#This Row],[AT]]&lt;&gt;"","AT",IF(Tb_Base[[#This Row],[Hr fin eff]]&lt;&gt;"","Trv",""))</f>
        <v>Trv</v>
      </c>
      <c r="J42" s="10">
        <v>0.35416666666666669</v>
      </c>
      <c r="K42" s="10">
        <v>0.75</v>
      </c>
      <c r="L42" s="11">
        <f>IF(Tb_Base[[#This Row],[Hr fin eff]]="","",Tb_Base[Hr fin eff]-Tb_Base[Hr déb eff])</f>
        <v>0.39583333333333331</v>
      </c>
      <c r="M4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" s="8"/>
      <c r="O42" s="11" t="str">
        <f>IF(Tb_Base[[#This Row],[Retard]]&lt;&gt;"",Tb_Base[[#This Row],[Hr déb eff]]-Tb_Base[[#This Row],[Hr déb prévi]],"")</f>
        <v/>
      </c>
      <c r="P42" s="8" t="s">
        <v>11</v>
      </c>
      <c r="Q42" s="11">
        <f>IF(Tb_Base[[#This Row],[CP]]="CP",Param!$H$2,"")</f>
        <v>0.24305555555555555</v>
      </c>
      <c r="R42" s="8"/>
      <c r="S42" s="11" t="str">
        <f>IF(Tb_Base[[#This Row],[CA]]="CA",Param!$H$2,"")</f>
        <v/>
      </c>
      <c r="T42" s="8"/>
      <c r="U42" s="8"/>
      <c r="V42" s="8"/>
    </row>
    <row r="43" spans="1:22" x14ac:dyDescent="0.2">
      <c r="A43" s="7">
        <v>43075</v>
      </c>
      <c r="B43" s="12">
        <f t="shared" si="3"/>
        <v>49</v>
      </c>
      <c r="C43" s="12" t="str">
        <f>TEXT(Tb_Base[[#This Row],[Date]],"mmmm")</f>
        <v>décembre</v>
      </c>
      <c r="D43" s="12" t="str">
        <f>TEXT(Tb_Base[[#This Row],[Date]],"aaaa")</f>
        <v>2017</v>
      </c>
      <c r="E43" s="9" t="s">
        <v>53</v>
      </c>
      <c r="F43" s="10">
        <v>0.33333333333333331</v>
      </c>
      <c r="G43" s="10">
        <v>0.75</v>
      </c>
      <c r="H43" s="11">
        <f>IF(Tb_Base[[#This Row],[Hr fin prévi]]="","",Tb_Base[Hr fin prévi]-Tb_Base[Hr déb prévi])</f>
        <v>0.41666666666666669</v>
      </c>
      <c r="I43" s="12" t="str">
        <f>IF(Tb_Base[[#This Row],[AT]]&lt;&gt;"","AT",IF(Tb_Base[[#This Row],[Hr fin eff]]&lt;&gt;"","Trv",""))</f>
        <v>Trv</v>
      </c>
      <c r="J43" s="10">
        <v>0.33333333333333331</v>
      </c>
      <c r="K43" s="10">
        <v>0.75</v>
      </c>
      <c r="L43" s="11">
        <f>IF(Tb_Base[[#This Row],[Hr fin eff]]="","",Tb_Base[Hr fin eff]-Tb_Base[Hr déb eff])</f>
        <v>0.41666666666666669</v>
      </c>
      <c r="M4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" s="8"/>
      <c r="O43" s="11" t="str">
        <f>IF(Tb_Base[[#This Row],[Retard]]&lt;&gt;"",Tb_Base[[#This Row],[Hr déb eff]]-Tb_Base[[#This Row],[Hr déb prévi]],"")</f>
        <v/>
      </c>
      <c r="P43" s="8"/>
      <c r="Q43" s="11" t="str">
        <f>IF(Tb_Base[[#This Row],[CP]]="CP",Param!$H$2,"")</f>
        <v/>
      </c>
      <c r="R43" s="8"/>
      <c r="S43" s="11" t="str">
        <f>IF(Tb_Base[[#This Row],[CA]]="CA",Param!$H$2,"")</f>
        <v/>
      </c>
      <c r="T43" s="8"/>
      <c r="U43" s="8"/>
      <c r="V43" s="8"/>
    </row>
    <row r="44" spans="1:22" x14ac:dyDescent="0.2">
      <c r="A44" s="7">
        <v>43075</v>
      </c>
      <c r="B44" s="12">
        <f t="shared" si="3"/>
        <v>49</v>
      </c>
      <c r="C44" s="12" t="str">
        <f>TEXT(Tb_Base[[#This Row],[Date]],"mmmm")</f>
        <v>décembre</v>
      </c>
      <c r="D44" s="12" t="str">
        <f>TEXT(Tb_Base[[#This Row],[Date]],"aaaa")</f>
        <v>2017</v>
      </c>
      <c r="E44" s="9" t="s">
        <v>54</v>
      </c>
      <c r="F44" s="10">
        <v>0.375</v>
      </c>
      <c r="G44" s="10">
        <v>0.70833333333333337</v>
      </c>
      <c r="H44" s="11">
        <f>IF(Tb_Base[[#This Row],[Hr fin prévi]]="","",Tb_Base[Hr fin prévi]-Tb_Base[Hr déb prévi])</f>
        <v>0.33333333333333337</v>
      </c>
      <c r="I44" s="12" t="str">
        <f>IF(Tb_Base[[#This Row],[AT]]&lt;&gt;"","AT",IF(Tb_Base[[#This Row],[Hr fin eff]]&lt;&gt;"","Trv",""))</f>
        <v>Trv</v>
      </c>
      <c r="J44" s="10">
        <v>0.375</v>
      </c>
      <c r="K44" s="10">
        <v>0.70833333333333337</v>
      </c>
      <c r="L44" s="11">
        <f>IF(Tb_Base[[#This Row],[Hr fin eff]]="","",Tb_Base[Hr fin eff]-Tb_Base[Hr déb eff])</f>
        <v>0.33333333333333337</v>
      </c>
      <c r="M4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" s="8"/>
      <c r="O44" s="11" t="str">
        <f>IF(Tb_Base[[#This Row],[Retard]]&lt;&gt;"",Tb_Base[[#This Row],[Hr déb eff]]-Tb_Base[[#This Row],[Hr déb prévi]],"")</f>
        <v/>
      </c>
      <c r="P44" s="8"/>
      <c r="Q44" s="11" t="str">
        <f>IF(Tb_Base[[#This Row],[CP]]="CP",Param!$H$2,"")</f>
        <v/>
      </c>
      <c r="R44" s="8"/>
      <c r="S44" s="11" t="str">
        <f>IF(Tb_Base[[#This Row],[CA]]="CA",Param!$H$2,"")</f>
        <v/>
      </c>
      <c r="T44" s="8"/>
      <c r="U44" s="8"/>
      <c r="V44" s="8"/>
    </row>
    <row r="45" spans="1:22" x14ac:dyDescent="0.2">
      <c r="A45" s="7">
        <v>43075</v>
      </c>
      <c r="B45" s="12">
        <f t="shared" si="3"/>
        <v>49</v>
      </c>
      <c r="C45" s="12" t="str">
        <f>TEXT(Tb_Base[[#This Row],[Date]],"mmmm")</f>
        <v>décembre</v>
      </c>
      <c r="D45" s="12" t="str">
        <f>TEXT(Tb_Base[[#This Row],[Date]],"aaaa")</f>
        <v>2017</v>
      </c>
      <c r="E45" s="9" t="s">
        <v>55</v>
      </c>
      <c r="F45" s="10">
        <v>0.375</v>
      </c>
      <c r="G45" s="10">
        <v>0.70833333333333337</v>
      </c>
      <c r="H45" s="11">
        <f>IF(Tb_Base[[#This Row],[Hr fin prévi]]="","",Tb_Base[Hr fin prévi]-Tb_Base[Hr déb prévi])</f>
        <v>0.33333333333333337</v>
      </c>
      <c r="I45" s="12" t="str">
        <f>IF(Tb_Base[[#This Row],[AT]]&lt;&gt;"","AT",IF(Tb_Base[[#This Row],[Hr fin eff]]&lt;&gt;"","Trv",""))</f>
        <v>Trv</v>
      </c>
      <c r="J45" s="10">
        <v>0.39583333333333331</v>
      </c>
      <c r="K45" s="10">
        <v>0.70833333333333337</v>
      </c>
      <c r="L45" s="11">
        <f>IF(Tb_Base[[#This Row],[Hr fin eff]]="","",Tb_Base[Hr fin eff]-Tb_Base[Hr déb eff])</f>
        <v>0.31250000000000006</v>
      </c>
      <c r="M4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" s="8"/>
      <c r="O45" s="11" t="str">
        <f>IF(Tb_Base[[#This Row],[Retard]]&lt;&gt;"",Tb_Base[[#This Row],[Hr déb eff]]-Tb_Base[[#This Row],[Hr déb prévi]],"")</f>
        <v/>
      </c>
      <c r="P45" s="8"/>
      <c r="Q45" s="11" t="str">
        <f>IF(Tb_Base[[#This Row],[CP]]="CP",Param!$H$2,"")</f>
        <v/>
      </c>
      <c r="R45" s="8"/>
      <c r="S45" s="11" t="str">
        <f>IF(Tb_Base[[#This Row],[CA]]="CA",Param!$H$2,"")</f>
        <v/>
      </c>
      <c r="T45" s="8"/>
      <c r="U45" s="8"/>
      <c r="V45" s="8"/>
    </row>
    <row r="46" spans="1:22" x14ac:dyDescent="0.2">
      <c r="A46" s="7">
        <v>43075</v>
      </c>
      <c r="B46" s="12">
        <f t="shared" si="3"/>
        <v>49</v>
      </c>
      <c r="C46" s="12" t="str">
        <f>TEXT(Tb_Base[[#This Row],[Date]],"mmmm")</f>
        <v>décembre</v>
      </c>
      <c r="D46" s="12" t="str">
        <f>TEXT(Tb_Base[[#This Row],[Date]],"aaaa")</f>
        <v>2017</v>
      </c>
      <c r="E46" s="9" t="s">
        <v>56</v>
      </c>
      <c r="F46" s="10">
        <v>0.375</v>
      </c>
      <c r="G46" s="10">
        <v>0.70833333333333337</v>
      </c>
      <c r="H46" s="11">
        <f>IF(Tb_Base[[#This Row],[Hr fin prévi]]="","",Tb_Base[Hr fin prévi]-Tb_Base[Hr déb prévi])</f>
        <v>0.33333333333333337</v>
      </c>
      <c r="I46" s="12" t="str">
        <f>IF(Tb_Base[[#This Row],[AT]]&lt;&gt;"","AT",IF(Tb_Base[[#This Row],[Hr fin eff]]&lt;&gt;"","Trv",""))</f>
        <v/>
      </c>
      <c r="J46" s="10"/>
      <c r="K46" s="10"/>
      <c r="L46" s="11" t="str">
        <f>IF(Tb_Base[[#This Row],[Hr fin eff]]="","",Tb_Base[Hr fin eff]-Tb_Base[Hr déb eff])</f>
        <v/>
      </c>
      <c r="M4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" s="8"/>
      <c r="O46" s="11" t="str">
        <f>IF(Tb_Base[[#This Row],[Retard]]&lt;&gt;"",Tb_Base[[#This Row],[Hr déb eff]]-Tb_Base[[#This Row],[Hr déb prévi]],"")</f>
        <v/>
      </c>
      <c r="P46" s="8"/>
      <c r="Q46" s="11" t="str">
        <f>IF(Tb_Base[[#This Row],[CP]]="CP",Param!$H$2,"")</f>
        <v/>
      </c>
      <c r="R46" s="8"/>
      <c r="S46" s="11" t="str">
        <f>IF(Tb_Base[[#This Row],[CA]]="CA",Param!$H$2,"")</f>
        <v/>
      </c>
      <c r="T46" s="8"/>
      <c r="U46" s="8"/>
      <c r="V46" s="8"/>
    </row>
    <row r="47" spans="1:22" x14ac:dyDescent="0.2">
      <c r="A47" s="7">
        <v>43075</v>
      </c>
      <c r="B47" s="12">
        <f t="shared" si="3"/>
        <v>49</v>
      </c>
      <c r="C47" s="12" t="str">
        <f>TEXT(Tb_Base[[#This Row],[Date]],"mmmm")</f>
        <v>décembre</v>
      </c>
      <c r="D47" s="12" t="str">
        <f>TEXT(Tb_Base[[#This Row],[Date]],"aaaa")</f>
        <v>2017</v>
      </c>
      <c r="E47" s="9" t="s">
        <v>57</v>
      </c>
      <c r="F47" s="10">
        <v>0.375</v>
      </c>
      <c r="G47" s="10">
        <v>0.70833333333333337</v>
      </c>
      <c r="H47" s="11">
        <f>IF(Tb_Base[[#This Row],[Hr fin prévi]]="","",Tb_Base[Hr fin prévi]-Tb_Base[Hr déb prévi])</f>
        <v>0.33333333333333337</v>
      </c>
      <c r="I47" s="12" t="str">
        <f>IF(Tb_Base[[#This Row],[AT]]&lt;&gt;"","AT",IF(Tb_Base[[#This Row],[Hr fin eff]]&lt;&gt;"","Trv",""))</f>
        <v>Trv</v>
      </c>
      <c r="J47" s="10">
        <v>0.375</v>
      </c>
      <c r="K47" s="10">
        <v>0.70833333333333337</v>
      </c>
      <c r="L47" s="11">
        <f>IF(Tb_Base[[#This Row],[Hr fin eff]]="","",Tb_Base[Hr fin eff]-Tb_Base[Hr déb eff])</f>
        <v>0.33333333333333337</v>
      </c>
      <c r="M4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" s="8"/>
      <c r="O47" s="11" t="str">
        <f>IF(Tb_Base[[#This Row],[Retard]]&lt;&gt;"",Tb_Base[[#This Row],[Hr déb eff]]-Tb_Base[[#This Row],[Hr déb prévi]],"")</f>
        <v/>
      </c>
      <c r="P47" s="8"/>
      <c r="Q47" s="11" t="str">
        <f>IF(Tb_Base[[#This Row],[CP]]="CP",Param!$H$2,"")</f>
        <v/>
      </c>
      <c r="R47" s="8"/>
      <c r="S47" s="11" t="str">
        <f>IF(Tb_Base[[#This Row],[CA]]="CA",Param!$H$2,"")</f>
        <v/>
      </c>
      <c r="T47" s="8"/>
      <c r="U47" s="8"/>
      <c r="V47" s="8"/>
    </row>
    <row r="48" spans="1:22" x14ac:dyDescent="0.2">
      <c r="A48" s="7">
        <v>43075</v>
      </c>
      <c r="B48" s="12">
        <f t="shared" si="3"/>
        <v>49</v>
      </c>
      <c r="C48" s="12" t="str">
        <f>TEXT(Tb_Base[[#This Row],[Date]],"mmmm")</f>
        <v>décembre</v>
      </c>
      <c r="D48" s="12" t="str">
        <f>TEXT(Tb_Base[[#This Row],[Date]],"aaaa")</f>
        <v>2017</v>
      </c>
      <c r="E48" s="9" t="s">
        <v>58</v>
      </c>
      <c r="F48" s="10">
        <v>0.375</v>
      </c>
      <c r="G48" s="10">
        <v>0.70833333333333337</v>
      </c>
      <c r="H48" s="11">
        <f>IF(Tb_Base[[#This Row],[Hr fin prévi]]="","",Tb_Base[Hr fin prévi]-Tb_Base[Hr déb prévi])</f>
        <v>0.33333333333333337</v>
      </c>
      <c r="I48" s="12" t="str">
        <f>IF(Tb_Base[[#This Row],[AT]]&lt;&gt;"","AT",IF(Tb_Base[[#This Row],[Hr fin eff]]&lt;&gt;"","Trv",""))</f>
        <v>Trv</v>
      </c>
      <c r="J48" s="10">
        <v>0.375</v>
      </c>
      <c r="K48" s="10">
        <v>0.70833333333333337</v>
      </c>
      <c r="L48" s="11">
        <f>IF(Tb_Base[[#This Row],[Hr fin eff]]="","",Tb_Base[Hr fin eff]-Tb_Base[Hr déb eff])</f>
        <v>0.33333333333333337</v>
      </c>
      <c r="M4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" s="8"/>
      <c r="O48" s="11" t="str">
        <f>IF(Tb_Base[[#This Row],[Retard]]&lt;&gt;"",Tb_Base[[#This Row],[Hr déb eff]]-Tb_Base[[#This Row],[Hr déb prévi]],"")</f>
        <v/>
      </c>
      <c r="P48" s="8"/>
      <c r="Q48" s="11" t="str">
        <f>IF(Tb_Base[[#This Row],[CP]]="CP",Param!$H$2,"")</f>
        <v/>
      </c>
      <c r="R48" s="8"/>
      <c r="S48" s="11" t="str">
        <f>IF(Tb_Base[[#This Row],[CA]]="CA",Param!$H$2,"")</f>
        <v/>
      </c>
      <c r="T48" s="8"/>
      <c r="U48" s="8"/>
      <c r="V48" s="8"/>
    </row>
    <row r="49" spans="1:22" x14ac:dyDescent="0.2">
      <c r="A49" s="7">
        <v>43075</v>
      </c>
      <c r="B49" s="12">
        <f t="shared" si="3"/>
        <v>49</v>
      </c>
      <c r="C49" s="12" t="str">
        <f>TEXT(Tb_Base[[#This Row],[Date]],"mmmm")</f>
        <v>décembre</v>
      </c>
      <c r="D49" s="12" t="str">
        <f>TEXT(Tb_Base[[#This Row],[Date]],"aaaa")</f>
        <v>2017</v>
      </c>
      <c r="E49" s="9" t="s">
        <v>59</v>
      </c>
      <c r="F49" s="10">
        <v>0.375</v>
      </c>
      <c r="G49" s="10">
        <v>0.70833333333333337</v>
      </c>
      <c r="H49" s="11">
        <f>IF(Tb_Base[[#This Row],[Hr fin prévi]]="","",Tb_Base[Hr fin prévi]-Tb_Base[Hr déb prévi])</f>
        <v>0.33333333333333337</v>
      </c>
      <c r="I49" s="12" t="str">
        <f>IF(Tb_Base[[#This Row],[AT]]&lt;&gt;"","AT",IF(Tb_Base[[#This Row],[Hr fin eff]]&lt;&gt;"","Trv",""))</f>
        <v>Trv</v>
      </c>
      <c r="J49" s="10">
        <v>0.375</v>
      </c>
      <c r="K49" s="10">
        <v>0.70833333333333337</v>
      </c>
      <c r="L49" s="11">
        <f>IF(Tb_Base[[#This Row],[Hr fin eff]]="","",Tb_Base[Hr fin eff]-Tb_Base[Hr déb eff])</f>
        <v>0.33333333333333337</v>
      </c>
      <c r="M4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" s="8"/>
      <c r="O49" s="11" t="str">
        <f>IF(Tb_Base[[#This Row],[Retard]]&lt;&gt;"",Tb_Base[[#This Row],[Hr déb eff]]-Tb_Base[[#This Row],[Hr déb prévi]],"")</f>
        <v/>
      </c>
      <c r="P49" s="8"/>
      <c r="Q49" s="11" t="str">
        <f>IF(Tb_Base[[#This Row],[CP]]="CP",Param!$H$2,"")</f>
        <v/>
      </c>
      <c r="R49" s="8"/>
      <c r="S49" s="11" t="str">
        <f>IF(Tb_Base[[#This Row],[CA]]="CA",Param!$H$2,"")</f>
        <v/>
      </c>
      <c r="T49" s="8"/>
      <c r="U49" s="8"/>
      <c r="V49" s="8"/>
    </row>
    <row r="50" spans="1:22" x14ac:dyDescent="0.2">
      <c r="A50" s="7">
        <v>43076</v>
      </c>
      <c r="B50" s="12">
        <f t="shared" ref="B50:B81" si="4">WEEKNUM(A50)</f>
        <v>49</v>
      </c>
      <c r="C50" s="12" t="str">
        <f>TEXT(Tb_Base[[#This Row],[Date]],"mmmm")</f>
        <v>décembre</v>
      </c>
      <c r="D50" s="12" t="str">
        <f>TEXT(Tb_Base[[#This Row],[Date]],"aaaa")</f>
        <v>2017</v>
      </c>
      <c r="E50" s="9" t="s">
        <v>52</v>
      </c>
      <c r="F50" s="10"/>
      <c r="G50" s="10"/>
      <c r="H50" s="11" t="str">
        <f>IF(Tb_Base[[#This Row],[Hr fin prévi]]="","",Tb_Base[Hr fin prévi]-Tb_Base[Hr déb prévi])</f>
        <v/>
      </c>
      <c r="I50" s="12" t="str">
        <f>IF(Tb_Base[[#This Row],[AT]]&lt;&gt;"","AT",IF(Tb_Base[[#This Row],[Hr fin eff]]&lt;&gt;"","Trv",""))</f>
        <v/>
      </c>
      <c r="J50" s="10"/>
      <c r="K50" s="10"/>
      <c r="L50" s="11" t="str">
        <f>IF(Tb_Base[[#This Row],[Hr fin eff]]="","",Tb_Base[Hr fin eff]-Tb_Base[Hr déb eff])</f>
        <v/>
      </c>
      <c r="M5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" s="8"/>
      <c r="O50" s="11" t="str">
        <f>IF(Tb_Base[[#This Row],[Retard]]&lt;&gt;"",Tb_Base[[#This Row],[Hr déb eff]]-Tb_Base[[#This Row],[Hr déb prévi]],"")</f>
        <v/>
      </c>
      <c r="P50" s="8" t="s">
        <v>11</v>
      </c>
      <c r="Q50" s="11">
        <f>IF(Tb_Base[[#This Row],[CP]]="CP",Param!$H$2,"")</f>
        <v>0.24305555555555555</v>
      </c>
      <c r="R50" s="8"/>
      <c r="S50" s="11" t="str">
        <f>IF(Tb_Base[[#This Row],[CA]]="CA",Param!$H$2,"")</f>
        <v/>
      </c>
      <c r="T50" s="8"/>
      <c r="U50" s="8"/>
      <c r="V50" s="8"/>
    </row>
    <row r="51" spans="1:22" x14ac:dyDescent="0.2">
      <c r="A51" s="7">
        <v>43076</v>
      </c>
      <c r="B51" s="12">
        <f t="shared" si="4"/>
        <v>49</v>
      </c>
      <c r="C51" s="12" t="str">
        <f>TEXT(Tb_Base[[#This Row],[Date]],"mmmm")</f>
        <v>décembre</v>
      </c>
      <c r="D51" s="12" t="str">
        <f>TEXT(Tb_Base[[#This Row],[Date]],"aaaa")</f>
        <v>2017</v>
      </c>
      <c r="E51" s="9" t="s">
        <v>53</v>
      </c>
      <c r="F51" s="10">
        <v>0.33333333333333331</v>
      </c>
      <c r="G51" s="10">
        <v>0.70833333333333337</v>
      </c>
      <c r="H51" s="11">
        <f>IF(Tb_Base[[#This Row],[Hr fin prévi]]="","",Tb_Base[Hr fin prévi]-Tb_Base[Hr déb prévi])</f>
        <v>0.37500000000000006</v>
      </c>
      <c r="I51" s="12" t="str">
        <f>IF(Tb_Base[[#This Row],[AT]]&lt;&gt;"","AT",IF(Tb_Base[[#This Row],[Hr fin eff]]&lt;&gt;"","Trv",""))</f>
        <v>Trv</v>
      </c>
      <c r="J51" s="10">
        <v>0.33333333333333331</v>
      </c>
      <c r="K51" s="10">
        <v>0.70833333333333337</v>
      </c>
      <c r="L51" s="11">
        <f>IF(Tb_Base[[#This Row],[Hr fin eff]]="","",Tb_Base[Hr fin eff]-Tb_Base[Hr déb eff])</f>
        <v>0.37500000000000006</v>
      </c>
      <c r="M5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1" s="8"/>
      <c r="O51" s="11" t="str">
        <f>IF(Tb_Base[[#This Row],[Retard]]&lt;&gt;"",Tb_Base[[#This Row],[Hr déb eff]]-Tb_Base[[#This Row],[Hr déb prévi]],"")</f>
        <v/>
      </c>
      <c r="P51" s="8"/>
      <c r="Q51" s="11" t="str">
        <f>IF(Tb_Base[[#This Row],[CP]]="CP",Param!$H$2,"")</f>
        <v/>
      </c>
      <c r="R51" s="8"/>
      <c r="S51" s="11" t="str">
        <f>IF(Tb_Base[[#This Row],[CA]]="CA",Param!$H$2,"")</f>
        <v/>
      </c>
      <c r="T51" s="8"/>
      <c r="U51" s="8"/>
      <c r="V51" s="8"/>
    </row>
    <row r="52" spans="1:22" x14ac:dyDescent="0.2">
      <c r="A52" s="7">
        <v>43076</v>
      </c>
      <c r="B52" s="12">
        <f t="shared" si="4"/>
        <v>49</v>
      </c>
      <c r="C52" s="12" t="str">
        <f>TEXT(Tb_Base[[#This Row],[Date]],"mmmm")</f>
        <v>décembre</v>
      </c>
      <c r="D52" s="12" t="str">
        <f>TEXT(Tb_Base[[#This Row],[Date]],"aaaa")</f>
        <v>2017</v>
      </c>
      <c r="E52" s="9" t="s">
        <v>54</v>
      </c>
      <c r="F52" s="10">
        <v>0.33333333333333331</v>
      </c>
      <c r="G52" s="10">
        <v>0.70833333333333337</v>
      </c>
      <c r="H52" s="11">
        <f>IF(Tb_Base[[#This Row],[Hr fin prévi]]="","",Tb_Base[Hr fin prévi]-Tb_Base[Hr déb prévi])</f>
        <v>0.37500000000000006</v>
      </c>
      <c r="I52" s="12" t="str">
        <f>IF(Tb_Base[[#This Row],[AT]]&lt;&gt;"","AT",IF(Tb_Base[[#This Row],[Hr fin eff]]&lt;&gt;"","Trv",""))</f>
        <v>Trv</v>
      </c>
      <c r="J52" s="10">
        <v>0.33333333333333331</v>
      </c>
      <c r="K52" s="10">
        <v>0.70833333333333337</v>
      </c>
      <c r="L52" s="11">
        <f>IF(Tb_Base[[#This Row],[Hr fin eff]]="","",Tb_Base[Hr fin eff]-Tb_Base[Hr déb eff])</f>
        <v>0.37500000000000006</v>
      </c>
      <c r="M5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2" s="8"/>
      <c r="O52" s="11" t="str">
        <f>IF(Tb_Base[[#This Row],[Retard]]&lt;&gt;"",Tb_Base[[#This Row],[Hr déb eff]]-Tb_Base[[#This Row],[Hr déb prévi]],"")</f>
        <v/>
      </c>
      <c r="P52" s="8"/>
      <c r="Q52" s="11" t="str">
        <f>IF(Tb_Base[[#This Row],[CP]]="CP",Param!$H$2,"")</f>
        <v/>
      </c>
      <c r="R52" s="8"/>
      <c r="S52" s="11" t="str">
        <f>IF(Tb_Base[[#This Row],[CA]]="CA",Param!$H$2,"")</f>
        <v/>
      </c>
      <c r="T52" s="8"/>
      <c r="U52" s="8"/>
      <c r="V52" s="8"/>
    </row>
    <row r="53" spans="1:22" x14ac:dyDescent="0.2">
      <c r="A53" s="7">
        <v>43076</v>
      </c>
      <c r="B53" s="12">
        <f t="shared" si="4"/>
        <v>49</v>
      </c>
      <c r="C53" s="12" t="str">
        <f>TEXT(Tb_Base[[#This Row],[Date]],"mmmm")</f>
        <v>décembre</v>
      </c>
      <c r="D53" s="12" t="str">
        <f>TEXT(Tb_Base[[#This Row],[Date]],"aaaa")</f>
        <v>2017</v>
      </c>
      <c r="E53" s="9" t="s">
        <v>55</v>
      </c>
      <c r="F53" s="10">
        <v>0.33333333333333331</v>
      </c>
      <c r="G53" s="10">
        <v>0.70833333333333337</v>
      </c>
      <c r="H53" s="11">
        <f>IF(Tb_Base[[#This Row],[Hr fin prévi]]="","",Tb_Base[Hr fin prévi]-Tb_Base[Hr déb prévi])</f>
        <v>0.37500000000000006</v>
      </c>
      <c r="I53" s="12" t="str">
        <f>IF(Tb_Base[[#This Row],[AT]]&lt;&gt;"","AT",IF(Tb_Base[[#This Row],[Hr fin eff]]&lt;&gt;"","Trv",""))</f>
        <v>Trv</v>
      </c>
      <c r="J53" s="10">
        <v>0.33333333333333331</v>
      </c>
      <c r="K53" s="10">
        <v>0.70833333333333337</v>
      </c>
      <c r="L53" s="11">
        <f>IF(Tb_Base[[#This Row],[Hr fin eff]]="","",Tb_Base[Hr fin eff]-Tb_Base[Hr déb eff])</f>
        <v>0.37500000000000006</v>
      </c>
      <c r="M5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3" s="8"/>
      <c r="O53" s="11" t="str">
        <f>IF(Tb_Base[[#This Row],[Retard]]&lt;&gt;"",Tb_Base[[#This Row],[Hr déb eff]]-Tb_Base[[#This Row],[Hr déb prévi]],"")</f>
        <v/>
      </c>
      <c r="P53" s="8"/>
      <c r="Q53" s="11" t="str">
        <f>IF(Tb_Base[[#This Row],[CP]]="CP",Param!$H$2,"")</f>
        <v/>
      </c>
      <c r="R53" s="8"/>
      <c r="S53" s="11" t="str">
        <f>IF(Tb_Base[[#This Row],[CA]]="CA",Param!$H$2,"")</f>
        <v/>
      </c>
      <c r="T53" s="8"/>
      <c r="U53" s="8"/>
      <c r="V53" s="8"/>
    </row>
    <row r="54" spans="1:22" x14ac:dyDescent="0.2">
      <c r="A54" s="7">
        <v>43076</v>
      </c>
      <c r="B54" s="12">
        <f t="shared" si="4"/>
        <v>49</v>
      </c>
      <c r="C54" s="12" t="str">
        <f>TEXT(Tb_Base[[#This Row],[Date]],"mmmm")</f>
        <v>décembre</v>
      </c>
      <c r="D54" s="12" t="str">
        <f>TEXT(Tb_Base[[#This Row],[Date]],"aaaa")</f>
        <v>2017</v>
      </c>
      <c r="E54" s="9" t="s">
        <v>56</v>
      </c>
      <c r="F54" s="10">
        <v>0.33333333333333331</v>
      </c>
      <c r="G54" s="10">
        <v>0.70833333333333337</v>
      </c>
      <c r="H54" s="11">
        <f>IF(Tb_Base[[#This Row],[Hr fin prévi]]="","",Tb_Base[Hr fin prévi]-Tb_Base[Hr déb prévi])</f>
        <v>0.37500000000000006</v>
      </c>
      <c r="I54" s="12" t="str">
        <f>IF(Tb_Base[[#This Row],[AT]]&lt;&gt;"","AT",IF(Tb_Base[[#This Row],[Hr fin eff]]&lt;&gt;"","Trv",""))</f>
        <v>Trv</v>
      </c>
      <c r="J54" s="10">
        <v>0.33333333333333331</v>
      </c>
      <c r="K54" s="10">
        <v>0.70833333333333337</v>
      </c>
      <c r="L54" s="11">
        <f>IF(Tb_Base[[#This Row],[Hr fin eff]]="","",Tb_Base[Hr fin eff]-Tb_Base[Hr déb eff])</f>
        <v>0.37500000000000006</v>
      </c>
      <c r="M5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4" s="8"/>
      <c r="O54" s="11" t="str">
        <f>IF(Tb_Base[[#This Row],[Retard]]&lt;&gt;"",Tb_Base[[#This Row],[Hr déb eff]]-Tb_Base[[#This Row],[Hr déb prévi]],"")</f>
        <v/>
      </c>
      <c r="P54" s="8"/>
      <c r="Q54" s="11" t="str">
        <f>IF(Tb_Base[[#This Row],[CP]]="CP",Param!$H$2,"")</f>
        <v/>
      </c>
      <c r="R54" s="8"/>
      <c r="S54" s="11" t="str">
        <f>IF(Tb_Base[[#This Row],[CA]]="CA",Param!$H$2,"")</f>
        <v/>
      </c>
      <c r="T54" s="8"/>
      <c r="U54" s="8"/>
      <c r="V54" s="8"/>
    </row>
    <row r="55" spans="1:22" x14ac:dyDescent="0.2">
      <c r="A55" s="7">
        <v>43076</v>
      </c>
      <c r="B55" s="12">
        <f t="shared" si="4"/>
        <v>49</v>
      </c>
      <c r="C55" s="12" t="str">
        <f>TEXT(Tb_Base[[#This Row],[Date]],"mmmm")</f>
        <v>décembre</v>
      </c>
      <c r="D55" s="12" t="str">
        <f>TEXT(Tb_Base[[#This Row],[Date]],"aaaa")</f>
        <v>2017</v>
      </c>
      <c r="E55" s="9" t="s">
        <v>57</v>
      </c>
      <c r="F55" s="10"/>
      <c r="G55" s="10"/>
      <c r="H55" s="11" t="str">
        <f>IF(Tb_Base[[#This Row],[Hr fin prévi]]="","",Tb_Base[Hr fin prévi]-Tb_Base[Hr déb prévi])</f>
        <v/>
      </c>
      <c r="I55" s="12" t="str">
        <f>IF(Tb_Base[[#This Row],[AT]]&lt;&gt;"","AT",IF(Tb_Base[[#This Row],[Hr fin eff]]&lt;&gt;"","Trv",""))</f>
        <v/>
      </c>
      <c r="J55" s="10"/>
      <c r="K55" s="10"/>
      <c r="L55" s="11" t="str">
        <f>IF(Tb_Base[[#This Row],[Hr fin eff]]="","",Tb_Base[Hr fin eff]-Tb_Base[Hr déb eff])</f>
        <v/>
      </c>
      <c r="M5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5" s="8"/>
      <c r="O55" s="11" t="str">
        <f>IF(Tb_Base[[#This Row],[Retard]]&lt;&gt;"",Tb_Base[[#This Row],[Hr déb eff]]-Tb_Base[[#This Row],[Hr déb prévi]],"")</f>
        <v/>
      </c>
      <c r="P55" s="8"/>
      <c r="Q55" s="11" t="str">
        <f>IF(Tb_Base[[#This Row],[CP]]="CP",Param!$H$2,"")</f>
        <v/>
      </c>
      <c r="R55" s="8"/>
      <c r="S55" s="11" t="str">
        <f>IF(Tb_Base[[#This Row],[CA]]="CA",Param!$H$2,"")</f>
        <v/>
      </c>
      <c r="T55" s="8"/>
      <c r="U55" s="8"/>
      <c r="V55" s="8"/>
    </row>
    <row r="56" spans="1:22" x14ac:dyDescent="0.2">
      <c r="A56" s="7">
        <v>43076</v>
      </c>
      <c r="B56" s="12">
        <f t="shared" si="4"/>
        <v>49</v>
      </c>
      <c r="C56" s="12" t="str">
        <f>TEXT(Tb_Base[[#This Row],[Date]],"mmmm")</f>
        <v>décembre</v>
      </c>
      <c r="D56" s="12" t="str">
        <f>TEXT(Tb_Base[[#This Row],[Date]],"aaaa")</f>
        <v>2017</v>
      </c>
      <c r="E56" s="9" t="s">
        <v>58</v>
      </c>
      <c r="F56" s="10">
        <v>0.375</v>
      </c>
      <c r="G56" s="10">
        <v>0.83333333333333337</v>
      </c>
      <c r="H56" s="11">
        <f>IF(Tb_Base[[#This Row],[Hr fin prévi]]="","",Tb_Base[Hr fin prévi]-Tb_Base[Hr déb prévi])</f>
        <v>0.45833333333333337</v>
      </c>
      <c r="I56" s="12" t="str">
        <f>IF(Tb_Base[[#This Row],[AT]]&lt;&gt;"","AT",IF(Tb_Base[[#This Row],[Hr fin eff]]&lt;&gt;"","Trv",""))</f>
        <v>Trv</v>
      </c>
      <c r="J56" s="10">
        <v>0.375</v>
      </c>
      <c r="K56" s="10">
        <v>0.85416666666666663</v>
      </c>
      <c r="L56" s="11">
        <f>IF(Tb_Base[[#This Row],[Hr fin eff]]="","",Tb_Base[Hr fin eff]-Tb_Base[Hr déb eff])</f>
        <v>0.47916666666666663</v>
      </c>
      <c r="M5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6" s="8"/>
      <c r="O56" s="11" t="str">
        <f>IF(Tb_Base[[#This Row],[Retard]]&lt;&gt;"",Tb_Base[[#This Row],[Hr déb eff]]-Tb_Base[[#This Row],[Hr déb prévi]],"")</f>
        <v/>
      </c>
      <c r="P56" s="8"/>
      <c r="Q56" s="11" t="str">
        <f>IF(Tb_Base[[#This Row],[CP]]="CP",Param!$H$2,"")</f>
        <v/>
      </c>
      <c r="R56" s="8"/>
      <c r="S56" s="11" t="str">
        <f>IF(Tb_Base[[#This Row],[CA]]="CA",Param!$H$2,"")</f>
        <v/>
      </c>
      <c r="T56" s="8"/>
      <c r="U56" s="8"/>
      <c r="V56" s="8"/>
    </row>
    <row r="57" spans="1:22" x14ac:dyDescent="0.2">
      <c r="A57" s="7">
        <v>43076</v>
      </c>
      <c r="B57" s="12">
        <f t="shared" si="4"/>
        <v>49</v>
      </c>
      <c r="C57" s="12" t="str">
        <f>TEXT(Tb_Base[[#This Row],[Date]],"mmmm")</f>
        <v>décembre</v>
      </c>
      <c r="D57" s="12" t="str">
        <f>TEXT(Tb_Base[[#This Row],[Date]],"aaaa")</f>
        <v>2017</v>
      </c>
      <c r="E57" s="9" t="s">
        <v>59</v>
      </c>
      <c r="F57" s="10">
        <v>0.375</v>
      </c>
      <c r="G57" s="10">
        <v>0.83333333333333337</v>
      </c>
      <c r="H57" s="11">
        <f>IF(Tb_Base[[#This Row],[Hr fin prévi]]="","",Tb_Base[Hr fin prévi]-Tb_Base[Hr déb prévi])</f>
        <v>0.45833333333333337</v>
      </c>
      <c r="I57" s="12" t="str">
        <f>IF(Tb_Base[[#This Row],[AT]]&lt;&gt;"","AT",IF(Tb_Base[[#This Row],[Hr fin eff]]&lt;&gt;"","Trv",""))</f>
        <v>Trv</v>
      </c>
      <c r="J57" s="10">
        <v>0.375</v>
      </c>
      <c r="K57" s="10">
        <v>0.85416666666666663</v>
      </c>
      <c r="L57" s="11">
        <f>IF(Tb_Base[[#This Row],[Hr fin eff]]="","",Tb_Base[Hr fin eff]-Tb_Base[Hr déb eff])</f>
        <v>0.47916666666666663</v>
      </c>
      <c r="M5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7" s="8"/>
      <c r="O57" s="11" t="str">
        <f>IF(Tb_Base[[#This Row],[Retard]]&lt;&gt;"",Tb_Base[[#This Row],[Hr déb eff]]-Tb_Base[[#This Row],[Hr déb prévi]],"")</f>
        <v/>
      </c>
      <c r="P57" s="8"/>
      <c r="Q57" s="11" t="str">
        <f>IF(Tb_Base[[#This Row],[CP]]="CP",Param!$H$2,"")</f>
        <v/>
      </c>
      <c r="R57" s="8"/>
      <c r="S57" s="11" t="str">
        <f>IF(Tb_Base[[#This Row],[CA]]="CA",Param!$H$2,"")</f>
        <v/>
      </c>
      <c r="T57" s="8"/>
      <c r="U57" s="8"/>
      <c r="V57" s="8"/>
    </row>
    <row r="58" spans="1:22" x14ac:dyDescent="0.2">
      <c r="A58" s="7">
        <v>43077</v>
      </c>
      <c r="B58" s="12">
        <f t="shared" si="4"/>
        <v>49</v>
      </c>
      <c r="C58" s="12" t="str">
        <f>TEXT(Tb_Base[[#This Row],[Date]],"mmmm")</f>
        <v>décembre</v>
      </c>
      <c r="D58" s="12" t="str">
        <f>TEXT(Tb_Base[[#This Row],[Date]],"aaaa")</f>
        <v>2017</v>
      </c>
      <c r="E58" s="9" t="s">
        <v>52</v>
      </c>
      <c r="F58" s="10">
        <v>0.375</v>
      </c>
      <c r="G58" s="10">
        <v>0.83333333333333337</v>
      </c>
      <c r="H58" s="11">
        <f>IF(Tb_Base[[#This Row],[Hr fin prévi]]="","",Tb_Base[Hr fin prévi]-Tb_Base[Hr déb prévi])</f>
        <v>0.45833333333333337</v>
      </c>
      <c r="I58" s="12" t="str">
        <f>IF(Tb_Base[[#This Row],[AT]]&lt;&gt;"","AT",IF(Tb_Base[[#This Row],[Hr fin eff]]&lt;&gt;"","Trv",""))</f>
        <v>Trv</v>
      </c>
      <c r="J58" s="10">
        <v>0.375</v>
      </c>
      <c r="K58" s="10">
        <v>0.85416666666666663</v>
      </c>
      <c r="L58" s="11">
        <f>IF(Tb_Base[[#This Row],[Hr fin eff]]="","",Tb_Base[Hr fin eff]-Tb_Base[Hr déb eff])</f>
        <v>0.47916666666666663</v>
      </c>
      <c r="M5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8" s="8"/>
      <c r="O58" s="11" t="str">
        <f>IF(Tb_Base[[#This Row],[Retard]]&lt;&gt;"",Tb_Base[[#This Row],[Hr déb eff]]-Tb_Base[[#This Row],[Hr déb prévi]],"")</f>
        <v/>
      </c>
      <c r="P58" s="8" t="s">
        <v>11</v>
      </c>
      <c r="Q58" s="11">
        <f>IF(Tb_Base[[#This Row],[CP]]="CP",Param!$H$2,"")</f>
        <v>0.24305555555555555</v>
      </c>
      <c r="R58" s="8"/>
      <c r="S58" s="11" t="str">
        <f>IF(Tb_Base[[#This Row],[CA]]="CA",Param!$H$2,"")</f>
        <v/>
      </c>
      <c r="T58" s="8"/>
      <c r="U58" s="8"/>
      <c r="V58" s="8"/>
    </row>
    <row r="59" spans="1:22" x14ac:dyDescent="0.2">
      <c r="A59" s="7">
        <v>43077</v>
      </c>
      <c r="B59" s="12">
        <f t="shared" si="4"/>
        <v>49</v>
      </c>
      <c r="C59" s="12" t="str">
        <f>TEXT(Tb_Base[[#This Row],[Date]],"mmmm")</f>
        <v>décembre</v>
      </c>
      <c r="D59" s="12" t="str">
        <f>TEXT(Tb_Base[[#This Row],[Date]],"aaaa")</f>
        <v>2017</v>
      </c>
      <c r="E59" s="9" t="s">
        <v>53</v>
      </c>
      <c r="F59" s="10"/>
      <c r="G59" s="10"/>
      <c r="H59" s="11" t="str">
        <f>IF(Tb_Base[[#This Row],[Hr fin prévi]]="","",Tb_Base[Hr fin prévi]-Tb_Base[Hr déb prévi])</f>
        <v/>
      </c>
      <c r="I59" s="12" t="str">
        <f>IF(Tb_Base[[#This Row],[AT]]&lt;&gt;"","AT",IF(Tb_Base[[#This Row],[Hr fin eff]]&lt;&gt;"","Trv",""))</f>
        <v/>
      </c>
      <c r="L59" s="11" t="str">
        <f>IF(Tb_Base[[#This Row],[Hr fin eff]]="","",Tb_Base[Hr fin eff]-Tb_Base[Hr déb eff])</f>
        <v/>
      </c>
      <c r="M5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9" s="8"/>
      <c r="O59" s="11" t="str">
        <f>IF(Tb_Base[[#This Row],[Retard]]&lt;&gt;"",Tb_Base[[#This Row],[Hr déb eff]]-Tb_Base[[#This Row],[Hr déb prévi]],"")</f>
        <v/>
      </c>
      <c r="P59" s="8"/>
      <c r="Q59" s="11" t="str">
        <f>IF(Tb_Base[[#This Row],[CP]]="CP",Param!$H$2,"")</f>
        <v/>
      </c>
      <c r="R59" s="8"/>
      <c r="S59" s="11" t="str">
        <f>IF(Tb_Base[[#This Row],[CA]]="CA",Param!$H$2,"")</f>
        <v/>
      </c>
      <c r="T59" s="8"/>
      <c r="U59" s="8"/>
      <c r="V59" s="8"/>
    </row>
    <row r="60" spans="1:22" x14ac:dyDescent="0.2">
      <c r="A60" s="7">
        <v>43077</v>
      </c>
      <c r="B60" s="12">
        <f t="shared" si="4"/>
        <v>49</v>
      </c>
      <c r="C60" s="12" t="str">
        <f>TEXT(Tb_Base[[#This Row],[Date]],"mmmm")</f>
        <v>décembre</v>
      </c>
      <c r="D60" s="12" t="str">
        <f>TEXT(Tb_Base[[#This Row],[Date]],"aaaa")</f>
        <v>2017</v>
      </c>
      <c r="E60" s="9" t="s">
        <v>54</v>
      </c>
      <c r="F60" s="10">
        <v>0.375</v>
      </c>
      <c r="G60" s="10">
        <v>0.83333333333333337</v>
      </c>
      <c r="H60" s="11">
        <f>IF(Tb_Base[[#This Row],[Hr fin prévi]]="","",Tb_Base[Hr fin prévi]-Tb_Base[Hr déb prévi])</f>
        <v>0.45833333333333337</v>
      </c>
      <c r="I60" s="12" t="str">
        <f>IF(Tb_Base[[#This Row],[AT]]&lt;&gt;"","AT",IF(Tb_Base[[#This Row],[Hr fin eff]]&lt;&gt;"","Trv",""))</f>
        <v>Trv</v>
      </c>
      <c r="J60" s="10">
        <v>0.375</v>
      </c>
      <c r="K60" s="10">
        <v>0.85416666666666663</v>
      </c>
      <c r="L60" s="11">
        <f>IF(Tb_Base[[#This Row],[Hr fin eff]]="","",Tb_Base[Hr fin eff]-Tb_Base[Hr déb eff])</f>
        <v>0.47916666666666663</v>
      </c>
      <c r="M6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0" s="8"/>
      <c r="O60" s="11" t="str">
        <f>IF(Tb_Base[[#This Row],[Retard]]&lt;&gt;"",Tb_Base[[#This Row],[Hr déb eff]]-Tb_Base[[#This Row],[Hr déb prévi]],"")</f>
        <v/>
      </c>
      <c r="P60" s="8"/>
      <c r="Q60" s="11" t="str">
        <f>IF(Tb_Base[[#This Row],[CP]]="CP",Param!$H$2,"")</f>
        <v/>
      </c>
      <c r="R60" s="8"/>
      <c r="S60" s="11" t="str">
        <f>IF(Tb_Base[[#This Row],[CA]]="CA",Param!$H$2,"")</f>
        <v/>
      </c>
      <c r="T60" s="8"/>
      <c r="U60" s="8"/>
      <c r="V60" s="8"/>
    </row>
    <row r="61" spans="1:22" x14ac:dyDescent="0.2">
      <c r="A61" s="7">
        <v>43077</v>
      </c>
      <c r="B61" s="12">
        <f t="shared" si="4"/>
        <v>49</v>
      </c>
      <c r="C61" s="12" t="str">
        <f>TEXT(Tb_Base[[#This Row],[Date]],"mmmm")</f>
        <v>décembre</v>
      </c>
      <c r="D61" s="12" t="str">
        <f>TEXT(Tb_Base[[#This Row],[Date]],"aaaa")</f>
        <v>2017</v>
      </c>
      <c r="E61" s="9" t="s">
        <v>55</v>
      </c>
      <c r="H61" s="11" t="str">
        <f>IF(Tb_Base[[#This Row],[Hr fin prévi]]="","",Tb_Base[Hr fin prévi]-Tb_Base[Hr déb prévi])</f>
        <v/>
      </c>
      <c r="I61" s="12" t="str">
        <f>IF(Tb_Base[[#This Row],[AT]]&lt;&gt;"","AT",IF(Tb_Base[[#This Row],[Hr fin eff]]&lt;&gt;"","Trv",""))</f>
        <v/>
      </c>
      <c r="L61" s="11" t="str">
        <f>IF(Tb_Base[[#This Row],[Hr fin eff]]="","",Tb_Base[Hr fin eff]-Tb_Base[Hr déb eff])</f>
        <v/>
      </c>
      <c r="M6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61" s="8"/>
      <c r="O61" s="11" t="str">
        <f>IF(Tb_Base[[#This Row],[Retard]]&lt;&gt;"",Tb_Base[[#This Row],[Hr déb eff]]-Tb_Base[[#This Row],[Hr déb prévi]],"")</f>
        <v/>
      </c>
      <c r="P61" s="8"/>
      <c r="Q61" s="11" t="str">
        <f>IF(Tb_Base[[#This Row],[CP]]="CP",Param!$H$2,"")</f>
        <v/>
      </c>
      <c r="R61" s="8"/>
      <c r="S61" s="11" t="str">
        <f>IF(Tb_Base[[#This Row],[CA]]="CA",Param!$H$2,"")</f>
        <v/>
      </c>
      <c r="T61" s="8"/>
      <c r="U61" s="8"/>
      <c r="V61" s="8"/>
    </row>
    <row r="62" spans="1:22" x14ac:dyDescent="0.2">
      <c r="A62" s="7">
        <v>43077</v>
      </c>
      <c r="B62" s="12">
        <f t="shared" si="4"/>
        <v>49</v>
      </c>
      <c r="C62" s="12" t="str">
        <f>TEXT(Tb_Base[[#This Row],[Date]],"mmmm")</f>
        <v>décembre</v>
      </c>
      <c r="D62" s="12" t="str">
        <f>TEXT(Tb_Base[[#This Row],[Date]],"aaaa")</f>
        <v>2017</v>
      </c>
      <c r="E62" s="9" t="s">
        <v>56</v>
      </c>
      <c r="H62" s="11" t="str">
        <f>IF(Tb_Base[[#This Row],[Hr fin prévi]]="","",Tb_Base[Hr fin prévi]-Tb_Base[Hr déb prévi])</f>
        <v/>
      </c>
      <c r="I62" s="12" t="str">
        <f>IF(Tb_Base[[#This Row],[AT]]&lt;&gt;"","AT",IF(Tb_Base[[#This Row],[Hr fin eff]]&lt;&gt;"","Trv",""))</f>
        <v/>
      </c>
      <c r="L62" s="11" t="str">
        <f>IF(Tb_Base[[#This Row],[Hr fin eff]]="","",Tb_Base[Hr fin eff]-Tb_Base[Hr déb eff])</f>
        <v/>
      </c>
      <c r="M6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62" s="8"/>
      <c r="O62" s="11" t="str">
        <f>IF(Tb_Base[[#This Row],[Retard]]&lt;&gt;"",Tb_Base[[#This Row],[Hr déb eff]]-Tb_Base[[#This Row],[Hr déb prévi]],"")</f>
        <v/>
      </c>
      <c r="P62" s="8"/>
      <c r="Q62" s="11" t="str">
        <f>IF(Tb_Base[[#This Row],[CP]]="CP",Param!$H$2,"")</f>
        <v/>
      </c>
      <c r="R62" s="8"/>
      <c r="S62" s="11" t="str">
        <f>IF(Tb_Base[[#This Row],[CA]]="CA",Param!$H$2,"")</f>
        <v/>
      </c>
      <c r="T62" s="8"/>
      <c r="U62" s="8"/>
      <c r="V62" s="8"/>
    </row>
    <row r="63" spans="1:22" x14ac:dyDescent="0.2">
      <c r="A63" s="7">
        <v>43077</v>
      </c>
      <c r="B63" s="12">
        <f t="shared" si="4"/>
        <v>49</v>
      </c>
      <c r="C63" s="12" t="str">
        <f>TEXT(Tb_Base[[#This Row],[Date]],"mmmm")</f>
        <v>décembre</v>
      </c>
      <c r="D63" s="12" t="str">
        <f>TEXT(Tb_Base[[#This Row],[Date]],"aaaa")</f>
        <v>2017</v>
      </c>
      <c r="E63" s="9" t="s">
        <v>57</v>
      </c>
      <c r="F63" s="10">
        <v>0.375</v>
      </c>
      <c r="G63" s="10">
        <v>0.83333333333333337</v>
      </c>
      <c r="H63" s="11">
        <f>IF(Tb_Base[[#This Row],[Hr fin prévi]]="","",Tb_Base[Hr fin prévi]-Tb_Base[Hr déb prévi])</f>
        <v>0.45833333333333337</v>
      </c>
      <c r="I63" s="12" t="str">
        <f>IF(Tb_Base[[#This Row],[AT]]&lt;&gt;"","AT",IF(Tb_Base[[#This Row],[Hr fin eff]]&lt;&gt;"","Trv",""))</f>
        <v>Trv</v>
      </c>
      <c r="J63" s="10">
        <v>0.375</v>
      </c>
      <c r="K63" s="10">
        <v>0.83333333333333337</v>
      </c>
      <c r="L63" s="11">
        <f>IF(Tb_Base[[#This Row],[Hr fin eff]]="","",Tb_Base[Hr fin eff]-Tb_Base[Hr déb eff])</f>
        <v>0.45833333333333337</v>
      </c>
      <c r="M6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3" s="8"/>
      <c r="O63" s="11" t="str">
        <f>IF(Tb_Base[[#This Row],[Retard]]&lt;&gt;"",Tb_Base[[#This Row],[Hr déb eff]]-Tb_Base[[#This Row],[Hr déb prévi]],"")</f>
        <v/>
      </c>
      <c r="P63" s="8"/>
      <c r="Q63" s="11" t="str">
        <f>IF(Tb_Base[[#This Row],[CP]]="CP",Param!$H$2,"")</f>
        <v/>
      </c>
      <c r="R63" s="8"/>
      <c r="S63" s="11" t="str">
        <f>IF(Tb_Base[[#This Row],[CA]]="CA",Param!$H$2,"")</f>
        <v/>
      </c>
      <c r="T63" s="8"/>
      <c r="U63" s="8"/>
      <c r="V63" s="8"/>
    </row>
    <row r="64" spans="1:22" x14ac:dyDescent="0.2">
      <c r="A64" s="7">
        <v>43077</v>
      </c>
      <c r="B64" s="12">
        <f t="shared" si="4"/>
        <v>49</v>
      </c>
      <c r="C64" s="12" t="str">
        <f>TEXT(Tb_Base[[#This Row],[Date]],"mmmm")</f>
        <v>décembre</v>
      </c>
      <c r="D64" s="12" t="str">
        <f>TEXT(Tb_Base[[#This Row],[Date]],"aaaa")</f>
        <v>2017</v>
      </c>
      <c r="E64" s="9" t="s">
        <v>58</v>
      </c>
      <c r="F64" s="10">
        <v>0.375</v>
      </c>
      <c r="G64" s="10">
        <v>0.83333333333333337</v>
      </c>
      <c r="H64" s="11">
        <f>IF(Tb_Base[[#This Row],[Hr fin prévi]]="","",Tb_Base[Hr fin prévi]-Tb_Base[Hr déb prévi])</f>
        <v>0.45833333333333337</v>
      </c>
      <c r="I64" s="12" t="str">
        <f>IF(Tb_Base[[#This Row],[AT]]&lt;&gt;"","AT",IF(Tb_Base[[#This Row],[Hr fin eff]]&lt;&gt;"","Trv",""))</f>
        <v>Trv</v>
      </c>
      <c r="J64" s="10">
        <v>0.33333333333333331</v>
      </c>
      <c r="K64" s="10">
        <v>0.57638888888888895</v>
      </c>
      <c r="L64" s="11">
        <f>IF(Tb_Base[[#This Row],[Hr fin eff]]="","",Tb_Base[Hr fin eff]-Tb_Base[Hr déb eff])</f>
        <v>0.24305555555555564</v>
      </c>
      <c r="M6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4" s="8"/>
      <c r="O64" s="11" t="str">
        <f>IF(Tb_Base[[#This Row],[Retard]]&lt;&gt;"",Tb_Base[[#This Row],[Hr déb eff]]-Tb_Base[[#This Row],[Hr déb prévi]],"")</f>
        <v/>
      </c>
      <c r="P64" s="8"/>
      <c r="Q64" s="11" t="str">
        <f>IF(Tb_Base[[#This Row],[CP]]="CP",Param!$H$2,"")</f>
        <v/>
      </c>
      <c r="R64" s="8"/>
      <c r="S64" s="11" t="str">
        <f>IF(Tb_Base[[#This Row],[CA]]="CA",Param!$H$2,"")</f>
        <v/>
      </c>
      <c r="T64" s="8"/>
      <c r="U64" s="8"/>
      <c r="V64" s="8"/>
    </row>
    <row r="65" spans="1:22" x14ac:dyDescent="0.2">
      <c r="A65" s="7">
        <v>43077</v>
      </c>
      <c r="B65" s="12">
        <f t="shared" si="4"/>
        <v>49</v>
      </c>
      <c r="C65" s="12" t="str">
        <f>TEXT(Tb_Base[[#This Row],[Date]],"mmmm")</f>
        <v>décembre</v>
      </c>
      <c r="D65" s="12" t="str">
        <f>TEXT(Tb_Base[[#This Row],[Date]],"aaaa")</f>
        <v>2017</v>
      </c>
      <c r="E65" s="9" t="s">
        <v>59</v>
      </c>
      <c r="H65" s="11" t="str">
        <f>IF(Tb_Base[[#This Row],[Hr fin prévi]]="","",Tb_Base[Hr fin prévi]-Tb_Base[Hr déb prévi])</f>
        <v/>
      </c>
      <c r="I65" s="12" t="str">
        <f>IF(Tb_Base[[#This Row],[AT]]&lt;&gt;"","AT",IF(Tb_Base[[#This Row],[Hr fin eff]]&lt;&gt;"","Trv",""))</f>
        <v/>
      </c>
      <c r="L65" s="11" t="str">
        <f>IF(Tb_Base[[#This Row],[Hr fin eff]]="","",Tb_Base[Hr fin eff]-Tb_Base[Hr déb eff])</f>
        <v/>
      </c>
      <c r="M6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65" s="8"/>
      <c r="O65" s="11" t="str">
        <f>IF(Tb_Base[[#This Row],[Retard]]&lt;&gt;"",Tb_Base[[#This Row],[Hr déb eff]]-Tb_Base[[#This Row],[Hr déb prévi]],"")</f>
        <v/>
      </c>
      <c r="P65" s="8"/>
      <c r="Q65" s="11" t="str">
        <f>IF(Tb_Base[[#This Row],[CP]]="CP",Param!$H$2,"")</f>
        <v/>
      </c>
      <c r="R65" s="8"/>
      <c r="S65" s="11" t="str">
        <f>IF(Tb_Base[[#This Row],[CA]]="CA",Param!$H$2,"")</f>
        <v/>
      </c>
      <c r="T65" s="8"/>
      <c r="U65" s="8"/>
      <c r="V65" s="8"/>
    </row>
    <row r="66" spans="1:22" x14ac:dyDescent="0.2">
      <c r="A66" s="7">
        <v>43078</v>
      </c>
      <c r="B66" s="12">
        <f t="shared" si="4"/>
        <v>49</v>
      </c>
      <c r="C66" s="12" t="str">
        <f>TEXT(Tb_Base[[#This Row],[Date]],"mmmm")</f>
        <v>décembre</v>
      </c>
      <c r="D66" s="12" t="str">
        <f>TEXT(Tb_Base[[#This Row],[Date]],"aaaa")</f>
        <v>2017</v>
      </c>
      <c r="E66" s="9" t="s">
        <v>52</v>
      </c>
      <c r="F66" s="10">
        <v>0.375</v>
      </c>
      <c r="G66" s="10">
        <v>0.83333333333333337</v>
      </c>
      <c r="H66" s="11">
        <f>IF(Tb_Base[[#This Row],[Hr fin prévi]]="","",Tb_Base[Hr fin prévi]-Tb_Base[Hr déb prévi])</f>
        <v>0.45833333333333337</v>
      </c>
      <c r="I66" s="12" t="str">
        <f>IF(Tb_Base[[#This Row],[AT]]&lt;&gt;"","AT",IF(Tb_Base[[#This Row],[Hr fin eff]]&lt;&gt;"","Trv",""))</f>
        <v>Trv</v>
      </c>
      <c r="J66" s="10">
        <v>0.375</v>
      </c>
      <c r="K66" s="10">
        <v>0.83333333333333337</v>
      </c>
      <c r="L66" s="11">
        <f>IF(Tb_Base[[#This Row],[Hr fin eff]]="","",Tb_Base[Hr fin eff]-Tb_Base[Hr déb eff])</f>
        <v>0.45833333333333337</v>
      </c>
      <c r="M6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6" s="8"/>
      <c r="O66" s="11" t="str">
        <f>IF(Tb_Base[[#This Row],[Retard]]&lt;&gt;"",Tb_Base[[#This Row],[Hr déb eff]]-Tb_Base[[#This Row],[Hr déb prévi]],"")</f>
        <v/>
      </c>
      <c r="P66" s="8"/>
      <c r="Q66" s="11" t="str">
        <f>IF(Tb_Base[[#This Row],[CP]]="CP",Param!$H$2,"")</f>
        <v/>
      </c>
      <c r="R66" s="8"/>
      <c r="S66" s="11" t="str">
        <f>IF(Tb_Base[[#This Row],[CA]]="CA",Param!$H$2,"")</f>
        <v/>
      </c>
      <c r="T66" s="8"/>
      <c r="U66" s="8"/>
      <c r="V66" s="8"/>
    </row>
    <row r="67" spans="1:22" x14ac:dyDescent="0.2">
      <c r="A67" s="7">
        <v>43078</v>
      </c>
      <c r="B67" s="12">
        <f t="shared" si="4"/>
        <v>49</v>
      </c>
      <c r="C67" s="12" t="str">
        <f>TEXT(Tb_Base[[#This Row],[Date]],"mmmm")</f>
        <v>décembre</v>
      </c>
      <c r="D67" s="12" t="str">
        <f>TEXT(Tb_Base[[#This Row],[Date]],"aaaa")</f>
        <v>2017</v>
      </c>
      <c r="E67" s="9" t="s">
        <v>53</v>
      </c>
      <c r="H67" s="11" t="str">
        <f>IF(Tb_Base[[#This Row],[Hr fin prévi]]="","",Tb_Base[Hr fin prévi]-Tb_Base[Hr déb prévi])</f>
        <v/>
      </c>
      <c r="I67" s="12" t="str">
        <f>IF(Tb_Base[[#This Row],[AT]]&lt;&gt;"","AT",IF(Tb_Base[[#This Row],[Hr fin eff]]&lt;&gt;"","Trv",""))</f>
        <v/>
      </c>
      <c r="L67" s="11" t="str">
        <f>IF(Tb_Base[[#This Row],[Hr fin eff]]="","",Tb_Base[Hr fin eff]-Tb_Base[Hr déb eff])</f>
        <v/>
      </c>
      <c r="M6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67" s="8"/>
      <c r="O67" s="11" t="str">
        <f>IF(Tb_Base[[#This Row],[Retard]]&lt;&gt;"",Tb_Base[[#This Row],[Hr déb eff]]-Tb_Base[[#This Row],[Hr déb prévi]],"")</f>
        <v/>
      </c>
      <c r="P67" s="8"/>
      <c r="Q67" s="11" t="str">
        <f>IF(Tb_Base[[#This Row],[CP]]="CP",Param!$H$2,"")</f>
        <v/>
      </c>
      <c r="R67" s="8"/>
      <c r="S67" s="11" t="str">
        <f>IF(Tb_Base[[#This Row],[CA]]="CA",Param!$H$2,"")</f>
        <v/>
      </c>
      <c r="T67" s="8"/>
      <c r="U67" s="8"/>
      <c r="V67" s="8"/>
    </row>
    <row r="68" spans="1:22" x14ac:dyDescent="0.2">
      <c r="A68" s="7">
        <v>43078</v>
      </c>
      <c r="B68" s="12">
        <f t="shared" si="4"/>
        <v>49</v>
      </c>
      <c r="C68" s="12" t="str">
        <f>TEXT(Tb_Base[[#This Row],[Date]],"mmmm")</f>
        <v>décembre</v>
      </c>
      <c r="D68" s="12" t="str">
        <f>TEXT(Tb_Base[[#This Row],[Date]],"aaaa")</f>
        <v>2017</v>
      </c>
      <c r="E68" s="9" t="s">
        <v>54</v>
      </c>
      <c r="H68" s="11" t="str">
        <f>IF(Tb_Base[[#This Row],[Hr fin prévi]]="","",Tb_Base[Hr fin prévi]-Tb_Base[Hr déb prévi])</f>
        <v/>
      </c>
      <c r="I68" s="12" t="str">
        <f>IF(Tb_Base[[#This Row],[AT]]&lt;&gt;"","AT",IF(Tb_Base[[#This Row],[Hr fin eff]]&lt;&gt;"","Trv",""))</f>
        <v/>
      </c>
      <c r="L68" s="11" t="str">
        <f>IF(Tb_Base[[#This Row],[Hr fin eff]]="","",Tb_Base[Hr fin eff]-Tb_Base[Hr déb eff])</f>
        <v/>
      </c>
      <c r="M6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68" s="8"/>
      <c r="O68" s="11" t="str">
        <f>IF(Tb_Base[[#This Row],[Retard]]&lt;&gt;"",Tb_Base[[#This Row],[Hr déb eff]]-Tb_Base[[#This Row],[Hr déb prévi]],"")</f>
        <v/>
      </c>
      <c r="P68" s="8"/>
      <c r="Q68" s="11" t="str">
        <f>IF(Tb_Base[[#This Row],[CP]]="CP",Param!$H$2,"")</f>
        <v/>
      </c>
      <c r="R68" s="8"/>
      <c r="S68" s="11" t="str">
        <f>IF(Tb_Base[[#This Row],[CA]]="CA",Param!$H$2,"")</f>
        <v/>
      </c>
      <c r="T68" s="8"/>
      <c r="U68" s="8"/>
      <c r="V68" s="8"/>
    </row>
    <row r="69" spans="1:22" x14ac:dyDescent="0.2">
      <c r="A69" s="7">
        <v>43078</v>
      </c>
      <c r="B69" s="12">
        <f t="shared" si="4"/>
        <v>49</v>
      </c>
      <c r="C69" s="12" t="str">
        <f>TEXT(Tb_Base[[#This Row],[Date]],"mmmm")</f>
        <v>décembre</v>
      </c>
      <c r="D69" s="12" t="str">
        <f>TEXT(Tb_Base[[#This Row],[Date]],"aaaa")</f>
        <v>2017</v>
      </c>
      <c r="E69" s="9" t="s">
        <v>55</v>
      </c>
      <c r="F69" s="10">
        <v>0.375</v>
      </c>
      <c r="G69" s="10">
        <v>0.83333333333333337</v>
      </c>
      <c r="H69" s="11">
        <f>IF(Tb_Base[[#This Row],[Hr fin prévi]]="","",Tb_Base[Hr fin prévi]-Tb_Base[Hr déb prévi])</f>
        <v>0.45833333333333337</v>
      </c>
      <c r="I69" s="12" t="str">
        <f>IF(Tb_Base[[#This Row],[AT]]&lt;&gt;"","AT",IF(Tb_Base[[#This Row],[Hr fin eff]]&lt;&gt;"","Trv",""))</f>
        <v>Trv</v>
      </c>
      <c r="J69" s="10">
        <v>0.375</v>
      </c>
      <c r="K69" s="10">
        <v>0.83333333333333337</v>
      </c>
      <c r="L69" s="11">
        <f>IF(Tb_Base[[#This Row],[Hr fin eff]]="","",Tb_Base[Hr fin eff]-Tb_Base[Hr déb eff])</f>
        <v>0.45833333333333337</v>
      </c>
      <c r="M6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69" s="8"/>
      <c r="O69" s="11" t="str">
        <f>IF(Tb_Base[[#This Row],[Retard]]&lt;&gt;"",Tb_Base[[#This Row],[Hr déb eff]]-Tb_Base[[#This Row],[Hr déb prévi]],"")</f>
        <v/>
      </c>
      <c r="P69" s="8"/>
      <c r="Q69" s="11" t="str">
        <f>IF(Tb_Base[[#This Row],[CP]]="CP",Param!$H$2,"")</f>
        <v/>
      </c>
      <c r="R69" s="8"/>
      <c r="S69" s="11" t="str">
        <f>IF(Tb_Base[[#This Row],[CA]]="CA",Param!$H$2,"")</f>
        <v/>
      </c>
      <c r="T69" s="8"/>
      <c r="U69" s="8"/>
      <c r="V69" s="8"/>
    </row>
    <row r="70" spans="1:22" x14ac:dyDescent="0.2">
      <c r="A70" s="7">
        <v>43078</v>
      </c>
      <c r="B70" s="12">
        <f t="shared" si="4"/>
        <v>49</v>
      </c>
      <c r="C70" s="12" t="str">
        <f>TEXT(Tb_Base[[#This Row],[Date]],"mmmm")</f>
        <v>décembre</v>
      </c>
      <c r="D70" s="12" t="str">
        <f>TEXT(Tb_Base[[#This Row],[Date]],"aaaa")</f>
        <v>2017</v>
      </c>
      <c r="E70" s="9" t="s">
        <v>56</v>
      </c>
      <c r="F70" s="10">
        <v>0.33333333333333331</v>
      </c>
      <c r="G70" s="10">
        <v>0.70833333333333337</v>
      </c>
      <c r="H70" s="11">
        <f>IF(Tb_Base[[#This Row],[Hr fin prévi]]="","",Tb_Base[Hr fin prévi]-Tb_Base[Hr déb prévi])</f>
        <v>0.37500000000000006</v>
      </c>
      <c r="I70" s="12" t="str">
        <f>IF(Tb_Base[[#This Row],[AT]]&lt;&gt;"","AT",IF(Tb_Base[[#This Row],[Hr fin eff]]&lt;&gt;"","Trv",""))</f>
        <v>Trv</v>
      </c>
      <c r="J70" s="10">
        <v>0.35416666666666669</v>
      </c>
      <c r="K70" s="10">
        <v>0.71875</v>
      </c>
      <c r="L70" s="11">
        <f>IF(Tb_Base[[#This Row],[Hr fin eff]]="","",Tb_Base[Hr fin eff]-Tb_Base[Hr déb eff])</f>
        <v>0.36458333333333331</v>
      </c>
      <c r="M7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0" s="8"/>
      <c r="O70" s="11" t="str">
        <f>IF(Tb_Base[[#This Row],[Retard]]&lt;&gt;"",Tb_Base[[#This Row],[Hr déb eff]]-Tb_Base[[#This Row],[Hr déb prévi]],"")</f>
        <v/>
      </c>
      <c r="P70" s="8"/>
      <c r="Q70" s="11" t="str">
        <f>IF(Tb_Base[[#This Row],[CP]]="CP",Param!$H$2,"")</f>
        <v/>
      </c>
      <c r="R70" s="8"/>
      <c r="S70" s="11" t="str">
        <f>IF(Tb_Base[[#This Row],[CA]]="CA",Param!$H$2,"")</f>
        <v/>
      </c>
      <c r="T70" s="8"/>
      <c r="U70" s="8"/>
      <c r="V70" s="8"/>
    </row>
    <row r="71" spans="1:22" x14ac:dyDescent="0.2">
      <c r="A71" s="7">
        <v>43078</v>
      </c>
      <c r="B71" s="12">
        <f t="shared" si="4"/>
        <v>49</v>
      </c>
      <c r="C71" s="12" t="str">
        <f>TEXT(Tb_Base[[#This Row],[Date]],"mmmm")</f>
        <v>décembre</v>
      </c>
      <c r="D71" s="12" t="str">
        <f>TEXT(Tb_Base[[#This Row],[Date]],"aaaa")</f>
        <v>2017</v>
      </c>
      <c r="E71" s="9" t="s">
        <v>57</v>
      </c>
      <c r="H71" s="11" t="str">
        <f>IF(Tb_Base[[#This Row],[Hr fin prévi]]="","",Tb_Base[Hr fin prévi]-Tb_Base[Hr déb prévi])</f>
        <v/>
      </c>
      <c r="I71" s="12" t="str">
        <f>IF(Tb_Base[[#This Row],[AT]]&lt;&gt;"","AT",IF(Tb_Base[[#This Row],[Hr fin eff]]&lt;&gt;"","Trv",""))</f>
        <v/>
      </c>
      <c r="L71" s="11" t="str">
        <f>IF(Tb_Base[[#This Row],[Hr fin eff]]="","",Tb_Base[Hr fin eff]-Tb_Base[Hr déb eff])</f>
        <v/>
      </c>
      <c r="M7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71" s="8"/>
      <c r="O71" s="11" t="str">
        <f>IF(Tb_Base[[#This Row],[Retard]]&lt;&gt;"",Tb_Base[[#This Row],[Hr déb eff]]-Tb_Base[[#This Row],[Hr déb prévi]],"")</f>
        <v/>
      </c>
      <c r="P71" s="8"/>
      <c r="Q71" s="11" t="str">
        <f>IF(Tb_Base[[#This Row],[CP]]="CP",Param!$H$2,"")</f>
        <v/>
      </c>
      <c r="R71" s="8"/>
      <c r="S71" s="11" t="str">
        <f>IF(Tb_Base[[#This Row],[CA]]="CA",Param!$H$2,"")</f>
        <v/>
      </c>
      <c r="T71" s="8"/>
      <c r="U71" s="8"/>
      <c r="V71" s="8"/>
    </row>
    <row r="72" spans="1:22" x14ac:dyDescent="0.2">
      <c r="A72" s="7">
        <v>43078</v>
      </c>
      <c r="B72" s="12">
        <f t="shared" si="4"/>
        <v>49</v>
      </c>
      <c r="C72" s="12" t="str">
        <f>TEXT(Tb_Base[[#This Row],[Date]],"mmmm")</f>
        <v>décembre</v>
      </c>
      <c r="D72" s="12" t="str">
        <f>TEXT(Tb_Base[[#This Row],[Date]],"aaaa")</f>
        <v>2017</v>
      </c>
      <c r="E72" s="9" t="s">
        <v>58</v>
      </c>
      <c r="F72" s="10">
        <v>0.33333333333333331</v>
      </c>
      <c r="G72" s="10">
        <v>0.70833333333333337</v>
      </c>
      <c r="H72" s="11">
        <f>IF(Tb_Base[[#This Row],[Hr fin prévi]]="","",Tb_Base[Hr fin prévi]-Tb_Base[Hr déb prévi])</f>
        <v>0.37500000000000006</v>
      </c>
      <c r="I72" s="12" t="str">
        <f>IF(Tb_Base[[#This Row],[AT]]&lt;&gt;"","AT",IF(Tb_Base[[#This Row],[Hr fin eff]]&lt;&gt;"","Trv",""))</f>
        <v>Trv</v>
      </c>
      <c r="J72" s="10">
        <v>0.33333333333333331</v>
      </c>
      <c r="K72" s="10">
        <v>0.70833333333333337</v>
      </c>
      <c r="L72" s="11">
        <f>IF(Tb_Base[[#This Row],[Hr fin eff]]="","",Tb_Base[Hr fin eff]-Tb_Base[Hr déb eff])</f>
        <v>0.37500000000000006</v>
      </c>
      <c r="M7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2" s="8"/>
      <c r="O72" s="11" t="str">
        <f>IF(Tb_Base[[#This Row],[Retard]]&lt;&gt;"",Tb_Base[[#This Row],[Hr déb eff]]-Tb_Base[[#This Row],[Hr déb prévi]],"")</f>
        <v/>
      </c>
      <c r="P72" s="8"/>
      <c r="Q72" s="11" t="str">
        <f>IF(Tb_Base[[#This Row],[CP]]="CP",Param!$H$2,"")</f>
        <v/>
      </c>
      <c r="R72" s="8"/>
      <c r="S72" s="11" t="str">
        <f>IF(Tb_Base[[#This Row],[CA]]="CA",Param!$H$2,"")</f>
        <v/>
      </c>
      <c r="T72" s="8"/>
      <c r="U72" s="8"/>
      <c r="V72" s="8"/>
    </row>
    <row r="73" spans="1:22" x14ac:dyDescent="0.2">
      <c r="A73" s="7">
        <v>43078</v>
      </c>
      <c r="B73" s="12">
        <f t="shared" si="4"/>
        <v>49</v>
      </c>
      <c r="C73" s="12" t="str">
        <f>TEXT(Tb_Base[[#This Row],[Date]],"mmmm")</f>
        <v>décembre</v>
      </c>
      <c r="D73" s="12" t="str">
        <f>TEXT(Tb_Base[[#This Row],[Date]],"aaaa")</f>
        <v>2017</v>
      </c>
      <c r="E73" s="9" t="s">
        <v>59</v>
      </c>
      <c r="H73" s="11" t="str">
        <f>IF(Tb_Base[[#This Row],[Hr fin prévi]]="","",Tb_Base[Hr fin prévi]-Tb_Base[Hr déb prévi])</f>
        <v/>
      </c>
      <c r="I73" s="12" t="str">
        <f>IF(Tb_Base[[#This Row],[AT]]&lt;&gt;"","AT",IF(Tb_Base[[#This Row],[Hr fin eff]]&lt;&gt;"","Trv",""))</f>
        <v/>
      </c>
      <c r="L73" s="11" t="str">
        <f>IF(Tb_Base[[#This Row],[Hr fin eff]]="","",Tb_Base[Hr fin eff]-Tb_Base[Hr déb eff])</f>
        <v/>
      </c>
      <c r="M7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73" s="8"/>
      <c r="O73" s="11" t="str">
        <f>IF(Tb_Base[[#This Row],[Retard]]&lt;&gt;"",Tb_Base[[#This Row],[Hr déb eff]]-Tb_Base[[#This Row],[Hr déb prévi]],"")</f>
        <v/>
      </c>
      <c r="P73" s="8"/>
      <c r="Q73" s="11" t="str">
        <f>IF(Tb_Base[[#This Row],[CP]]="CP",Param!$H$2,"")</f>
        <v/>
      </c>
      <c r="R73" s="8"/>
      <c r="S73" s="11" t="str">
        <f>IF(Tb_Base[[#This Row],[CA]]="CA",Param!$H$2,"")</f>
        <v/>
      </c>
      <c r="T73" s="8"/>
      <c r="U73" s="8"/>
      <c r="V73" s="8"/>
    </row>
    <row r="74" spans="1:22" x14ac:dyDescent="0.2">
      <c r="A74" s="7">
        <v>43079</v>
      </c>
      <c r="B74" s="12">
        <f t="shared" si="4"/>
        <v>50</v>
      </c>
      <c r="C74" s="12" t="str">
        <f>TEXT(Tb_Base[[#This Row],[Date]],"mmmm")</f>
        <v>décembre</v>
      </c>
      <c r="D74" s="12" t="str">
        <f>TEXT(Tb_Base[[#This Row],[Date]],"aaaa")</f>
        <v>2017</v>
      </c>
      <c r="E74" s="9" t="s">
        <v>52</v>
      </c>
      <c r="F74" s="10">
        <v>0.375</v>
      </c>
      <c r="G74" s="10">
        <v>0.83333333333333337</v>
      </c>
      <c r="H74" s="11">
        <f>IF(Tb_Base[[#This Row],[Hr fin prévi]]="","",Tb_Base[Hr fin prévi]-Tb_Base[Hr déb prévi])</f>
        <v>0.45833333333333337</v>
      </c>
      <c r="I74" s="12" t="str">
        <f>IF(Tb_Base[[#This Row],[AT]]&lt;&gt;"","AT",IF(Tb_Base[[#This Row],[Hr fin eff]]&lt;&gt;"","Trv",""))</f>
        <v>Trv</v>
      </c>
      <c r="J74" s="10">
        <v>0.375</v>
      </c>
      <c r="K74" s="10">
        <v>0.83333333333333337</v>
      </c>
      <c r="L74" s="11">
        <f>IF(Tb_Base[[#This Row],[Hr fin eff]]="","",Tb_Base[Hr fin eff]-Tb_Base[Hr déb eff])</f>
        <v>0.45833333333333337</v>
      </c>
      <c r="M7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4" s="8"/>
      <c r="O74" s="11" t="str">
        <f>IF(Tb_Base[[#This Row],[Retard]]&lt;&gt;"",Tb_Base[[#This Row],[Hr déb eff]]-Tb_Base[[#This Row],[Hr déb prévi]],"")</f>
        <v/>
      </c>
      <c r="P74" s="8"/>
      <c r="Q74" s="11" t="str">
        <f>IF(Tb_Base[[#This Row],[CP]]="CP",Param!$H$2,"")</f>
        <v/>
      </c>
      <c r="R74" s="8"/>
      <c r="S74" s="11" t="str">
        <f>IF(Tb_Base[[#This Row],[CA]]="CA",Param!$H$2,"")</f>
        <v/>
      </c>
      <c r="T74" s="8"/>
      <c r="U74" s="8"/>
      <c r="V74" s="8"/>
    </row>
    <row r="75" spans="1:22" x14ac:dyDescent="0.2">
      <c r="A75" s="7">
        <v>43079</v>
      </c>
      <c r="B75" s="12">
        <f t="shared" si="4"/>
        <v>50</v>
      </c>
      <c r="C75" s="12" t="str">
        <f>TEXT(Tb_Base[[#This Row],[Date]],"mmmm")</f>
        <v>décembre</v>
      </c>
      <c r="D75" s="12" t="str">
        <f>TEXT(Tb_Base[[#This Row],[Date]],"aaaa")</f>
        <v>2017</v>
      </c>
      <c r="E75" s="9" t="s">
        <v>53</v>
      </c>
      <c r="F75" s="10">
        <v>0.375</v>
      </c>
      <c r="G75" s="10">
        <v>0.83333333333333337</v>
      </c>
      <c r="H75" s="11">
        <f>IF(Tb_Base[[#This Row],[Hr fin prévi]]="","",Tb_Base[Hr fin prévi]-Tb_Base[Hr déb prévi])</f>
        <v>0.45833333333333337</v>
      </c>
      <c r="I75" s="12" t="str">
        <f>IF(Tb_Base[[#This Row],[AT]]&lt;&gt;"","AT",IF(Tb_Base[[#This Row],[Hr fin eff]]&lt;&gt;"","Trv",""))</f>
        <v/>
      </c>
      <c r="L75" s="11" t="str">
        <f>IF(Tb_Base[[#This Row],[Hr fin eff]]="","",Tb_Base[Hr fin eff]-Tb_Base[Hr déb eff])</f>
        <v/>
      </c>
      <c r="M7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5" s="8"/>
      <c r="O75" s="11" t="str">
        <f>IF(Tb_Base[[#This Row],[Retard]]&lt;&gt;"",Tb_Base[[#This Row],[Hr déb eff]]-Tb_Base[[#This Row],[Hr déb prévi]],"")</f>
        <v/>
      </c>
      <c r="P75" s="8"/>
      <c r="Q75" s="11" t="str">
        <f>IF(Tb_Base[[#This Row],[CP]]="CP",Param!$H$2,"")</f>
        <v/>
      </c>
      <c r="R75" s="8"/>
      <c r="S75" s="11" t="str">
        <f>IF(Tb_Base[[#This Row],[CA]]="CA",Param!$H$2,"")</f>
        <v/>
      </c>
      <c r="T75" s="8"/>
      <c r="U75" s="8"/>
      <c r="V75" s="8"/>
    </row>
    <row r="76" spans="1:22" x14ac:dyDescent="0.2">
      <c r="A76" s="7">
        <v>43079</v>
      </c>
      <c r="B76" s="12">
        <f t="shared" si="4"/>
        <v>50</v>
      </c>
      <c r="C76" s="12" t="str">
        <f>TEXT(Tb_Base[[#This Row],[Date]],"mmmm")</f>
        <v>décembre</v>
      </c>
      <c r="D76" s="12" t="str">
        <f>TEXT(Tb_Base[[#This Row],[Date]],"aaaa")</f>
        <v>2017</v>
      </c>
      <c r="E76" s="9" t="s">
        <v>54</v>
      </c>
      <c r="F76" s="10">
        <v>0.375</v>
      </c>
      <c r="G76" s="10">
        <v>0.70833333333333337</v>
      </c>
      <c r="H76" s="11">
        <f>IF(Tb_Base[[#This Row],[Hr fin prévi]]="","",Tb_Base[Hr fin prévi]-Tb_Base[Hr déb prévi])</f>
        <v>0.33333333333333337</v>
      </c>
      <c r="I76" s="12" t="str">
        <f>IF(Tb_Base[[#This Row],[AT]]&lt;&gt;"","AT",IF(Tb_Base[[#This Row],[Hr fin eff]]&lt;&gt;"","Trv",""))</f>
        <v>Trv</v>
      </c>
      <c r="J76" s="10">
        <v>0.375</v>
      </c>
      <c r="K76" s="10">
        <v>0.70833333333333337</v>
      </c>
      <c r="L76" s="11">
        <f>IF(Tb_Base[[#This Row],[Hr fin eff]]="","",Tb_Base[Hr fin eff]-Tb_Base[Hr déb eff])</f>
        <v>0.33333333333333337</v>
      </c>
      <c r="M7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6" s="8"/>
      <c r="O76" s="11" t="str">
        <f>IF(Tb_Base[[#This Row],[Retard]]&lt;&gt;"",Tb_Base[[#This Row],[Hr déb eff]]-Tb_Base[[#This Row],[Hr déb prévi]],"")</f>
        <v/>
      </c>
      <c r="P76" s="8"/>
      <c r="Q76" s="11" t="str">
        <f>IF(Tb_Base[[#This Row],[CP]]="CP",Param!$H$2,"")</f>
        <v/>
      </c>
      <c r="R76" s="8"/>
      <c r="S76" s="11" t="str">
        <f>IF(Tb_Base[[#This Row],[CA]]="CA",Param!$H$2,"")</f>
        <v/>
      </c>
      <c r="T76" s="8"/>
      <c r="U76" s="8"/>
      <c r="V76" s="8"/>
    </row>
    <row r="77" spans="1:22" x14ac:dyDescent="0.2">
      <c r="A77" s="7">
        <v>43079</v>
      </c>
      <c r="B77" s="12">
        <f t="shared" si="4"/>
        <v>50</v>
      </c>
      <c r="C77" s="12" t="str">
        <f>TEXT(Tb_Base[[#This Row],[Date]],"mmmm")</f>
        <v>décembre</v>
      </c>
      <c r="D77" s="12" t="str">
        <f>TEXT(Tb_Base[[#This Row],[Date]],"aaaa")</f>
        <v>2017</v>
      </c>
      <c r="E77" s="9" t="s">
        <v>55</v>
      </c>
      <c r="F77" s="10">
        <v>0.375</v>
      </c>
      <c r="G77" s="10">
        <v>0.70833333333333337</v>
      </c>
      <c r="H77" s="11">
        <f>IF(Tb_Base[[#This Row],[Hr fin prévi]]="","",Tb_Base[Hr fin prévi]-Tb_Base[Hr déb prévi])</f>
        <v>0.33333333333333337</v>
      </c>
      <c r="I77" s="12" t="str">
        <f>IF(Tb_Base[[#This Row],[AT]]&lt;&gt;"","AT",IF(Tb_Base[[#This Row],[Hr fin eff]]&lt;&gt;"","Trv",""))</f>
        <v>Trv</v>
      </c>
      <c r="J77" s="10">
        <v>0.375</v>
      </c>
      <c r="K77" s="10">
        <v>0.70833333333333337</v>
      </c>
      <c r="L77" s="11">
        <f>IF(Tb_Base[[#This Row],[Hr fin eff]]="","",Tb_Base[Hr fin eff]-Tb_Base[Hr déb eff])</f>
        <v>0.33333333333333337</v>
      </c>
      <c r="M7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7" s="8"/>
      <c r="O77" s="11" t="str">
        <f>IF(Tb_Base[[#This Row],[Retard]]&lt;&gt;"",Tb_Base[[#This Row],[Hr déb eff]]-Tb_Base[[#This Row],[Hr déb prévi]],"")</f>
        <v/>
      </c>
      <c r="P77" s="8"/>
      <c r="Q77" s="11" t="str">
        <f>IF(Tb_Base[[#This Row],[CP]]="CP",Param!$H$2,"")</f>
        <v/>
      </c>
      <c r="R77" s="8"/>
      <c r="S77" s="11" t="str">
        <f>IF(Tb_Base[[#This Row],[CA]]="CA",Param!$H$2,"")</f>
        <v/>
      </c>
      <c r="T77" s="8"/>
      <c r="U77" s="8"/>
      <c r="V77" s="8"/>
    </row>
    <row r="78" spans="1:22" x14ac:dyDescent="0.2">
      <c r="A78" s="7">
        <v>43079</v>
      </c>
      <c r="B78" s="12">
        <f t="shared" si="4"/>
        <v>50</v>
      </c>
      <c r="C78" s="12" t="str">
        <f>TEXT(Tb_Base[[#This Row],[Date]],"mmmm")</f>
        <v>décembre</v>
      </c>
      <c r="D78" s="12" t="str">
        <f>TEXT(Tb_Base[[#This Row],[Date]],"aaaa")</f>
        <v>2017</v>
      </c>
      <c r="E78" s="9" t="s">
        <v>56</v>
      </c>
      <c r="F78" s="10">
        <v>0.375</v>
      </c>
      <c r="G78" s="10">
        <v>0.70833333333333337</v>
      </c>
      <c r="H78" s="11">
        <f>IF(Tb_Base[[#This Row],[Hr fin prévi]]="","",Tb_Base[Hr fin prévi]-Tb_Base[Hr déb prévi])</f>
        <v>0.33333333333333337</v>
      </c>
      <c r="I78" s="12" t="str">
        <f>IF(Tb_Base[[#This Row],[AT]]&lt;&gt;"","AT",IF(Tb_Base[[#This Row],[Hr fin eff]]&lt;&gt;"","Trv",""))</f>
        <v/>
      </c>
      <c r="L78" s="11" t="str">
        <f>IF(Tb_Base[[#This Row],[Hr fin eff]]="","",Tb_Base[Hr fin eff]-Tb_Base[Hr déb eff])</f>
        <v/>
      </c>
      <c r="M7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8" s="8"/>
      <c r="O78" s="11" t="str">
        <f>IF(Tb_Base[[#This Row],[Retard]]&lt;&gt;"",Tb_Base[[#This Row],[Hr déb eff]]-Tb_Base[[#This Row],[Hr déb prévi]],"")</f>
        <v/>
      </c>
      <c r="P78" s="8"/>
      <c r="Q78" s="11" t="str">
        <f>IF(Tb_Base[[#This Row],[CP]]="CP",Param!$H$2,"")</f>
        <v/>
      </c>
      <c r="R78" s="8"/>
      <c r="S78" s="11" t="str">
        <f>IF(Tb_Base[[#This Row],[CA]]="CA",Param!$H$2,"")</f>
        <v/>
      </c>
      <c r="T78" s="8"/>
      <c r="U78" s="8"/>
      <c r="V78" s="8"/>
    </row>
    <row r="79" spans="1:22" x14ac:dyDescent="0.2">
      <c r="A79" s="7">
        <v>43079</v>
      </c>
      <c r="B79" s="12">
        <f t="shared" si="4"/>
        <v>50</v>
      </c>
      <c r="C79" s="12" t="str">
        <f>TEXT(Tb_Base[[#This Row],[Date]],"mmmm")</f>
        <v>décembre</v>
      </c>
      <c r="D79" s="12" t="str">
        <f>TEXT(Tb_Base[[#This Row],[Date]],"aaaa")</f>
        <v>2017</v>
      </c>
      <c r="E79" s="9" t="s">
        <v>57</v>
      </c>
      <c r="F79" s="10">
        <v>0.375</v>
      </c>
      <c r="G79" s="10">
        <v>0.70833333333333337</v>
      </c>
      <c r="H79" s="11">
        <f>IF(Tb_Base[[#This Row],[Hr fin prévi]]="","",Tb_Base[Hr fin prévi]-Tb_Base[Hr déb prévi])</f>
        <v>0.33333333333333337</v>
      </c>
      <c r="I79" s="12" t="str">
        <f>IF(Tb_Base[[#This Row],[AT]]&lt;&gt;"","AT",IF(Tb_Base[[#This Row],[Hr fin eff]]&lt;&gt;"","Trv",""))</f>
        <v>Trv</v>
      </c>
      <c r="J79" s="10">
        <v>0.375</v>
      </c>
      <c r="K79" s="10">
        <v>0.70833333333333337</v>
      </c>
      <c r="L79" s="11">
        <f>IF(Tb_Base[[#This Row],[Hr fin eff]]="","",Tb_Base[Hr fin eff]-Tb_Base[Hr déb eff])</f>
        <v>0.33333333333333337</v>
      </c>
      <c r="M7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79" s="8"/>
      <c r="O79" s="11" t="str">
        <f>IF(Tb_Base[[#This Row],[Retard]]&lt;&gt;"",Tb_Base[[#This Row],[Hr déb eff]]-Tb_Base[[#This Row],[Hr déb prévi]],"")</f>
        <v/>
      </c>
      <c r="P79" s="8"/>
      <c r="Q79" s="11" t="str">
        <f>IF(Tb_Base[[#This Row],[CP]]="CP",Param!$H$2,"")</f>
        <v/>
      </c>
      <c r="R79" s="8"/>
      <c r="S79" s="11" t="str">
        <f>IF(Tb_Base[[#This Row],[CA]]="CA",Param!$H$2,"")</f>
        <v/>
      </c>
      <c r="T79" s="8"/>
      <c r="U79" s="8"/>
      <c r="V79" s="8"/>
    </row>
    <row r="80" spans="1:22" x14ac:dyDescent="0.2">
      <c r="A80" s="7">
        <v>43079</v>
      </c>
      <c r="B80" s="12">
        <f t="shared" si="4"/>
        <v>50</v>
      </c>
      <c r="C80" s="12" t="str">
        <f>TEXT(Tb_Base[[#This Row],[Date]],"mmmm")</f>
        <v>décembre</v>
      </c>
      <c r="D80" s="12" t="str">
        <f>TEXT(Tb_Base[[#This Row],[Date]],"aaaa")</f>
        <v>2017</v>
      </c>
      <c r="E80" s="9" t="s">
        <v>58</v>
      </c>
      <c r="F80" s="10">
        <v>0.33333333333333331</v>
      </c>
      <c r="G80" s="10">
        <v>0.75</v>
      </c>
      <c r="H80" s="11">
        <f>IF(Tb_Base[[#This Row],[Hr fin prévi]]="","",Tb_Base[Hr fin prévi]-Tb_Base[Hr déb prévi])</f>
        <v>0.41666666666666669</v>
      </c>
      <c r="I80" s="12" t="str">
        <f>IF(Tb_Base[[#This Row],[AT]]&lt;&gt;"","AT",IF(Tb_Base[[#This Row],[Hr fin eff]]&lt;&gt;"","Trv",""))</f>
        <v>Trv</v>
      </c>
      <c r="J80" s="10">
        <v>0.33333333333333331</v>
      </c>
      <c r="K80" s="10">
        <v>0.75</v>
      </c>
      <c r="L80" s="11">
        <f>IF(Tb_Base[[#This Row],[Hr fin eff]]="","",Tb_Base[Hr fin eff]-Tb_Base[Hr déb eff])</f>
        <v>0.41666666666666669</v>
      </c>
      <c r="M8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0" s="8"/>
      <c r="O80" s="11" t="str">
        <f>IF(Tb_Base[[#This Row],[Retard]]&lt;&gt;"",Tb_Base[[#This Row],[Hr déb eff]]-Tb_Base[[#This Row],[Hr déb prévi]],"")</f>
        <v/>
      </c>
      <c r="P80" s="8"/>
      <c r="Q80" s="11" t="str">
        <f>IF(Tb_Base[[#This Row],[CP]]="CP",Param!$H$2,"")</f>
        <v/>
      </c>
      <c r="R80" s="8"/>
      <c r="S80" s="11" t="str">
        <f>IF(Tb_Base[[#This Row],[CA]]="CA",Param!$H$2,"")</f>
        <v/>
      </c>
      <c r="T80" s="8"/>
      <c r="U80" s="8"/>
      <c r="V80" s="8"/>
    </row>
    <row r="81" spans="1:22" x14ac:dyDescent="0.2">
      <c r="A81" s="7">
        <v>43079</v>
      </c>
      <c r="B81" s="12">
        <f t="shared" si="4"/>
        <v>50</v>
      </c>
      <c r="C81" s="12" t="str">
        <f>TEXT(Tb_Base[[#This Row],[Date]],"mmmm")</f>
        <v>décembre</v>
      </c>
      <c r="D81" s="12" t="str">
        <f>TEXT(Tb_Base[[#This Row],[Date]],"aaaa")</f>
        <v>2017</v>
      </c>
      <c r="E81" s="9" t="s">
        <v>59</v>
      </c>
      <c r="F81" s="10">
        <v>0.33333333333333331</v>
      </c>
      <c r="G81" s="10">
        <v>0.75</v>
      </c>
      <c r="H81" s="11">
        <f>IF(Tb_Base[[#This Row],[Hr fin prévi]]="","",Tb_Base[Hr fin prévi]-Tb_Base[Hr déb prévi])</f>
        <v>0.41666666666666669</v>
      </c>
      <c r="I81" s="12" t="str">
        <f>IF(Tb_Base[[#This Row],[AT]]&lt;&gt;"","AT",IF(Tb_Base[[#This Row],[Hr fin eff]]&lt;&gt;"","Trv",""))</f>
        <v>Trv</v>
      </c>
      <c r="J81" s="10">
        <v>0.35416666666666669</v>
      </c>
      <c r="K81" s="10">
        <v>0.75</v>
      </c>
      <c r="L81" s="11">
        <f>IF(Tb_Base[[#This Row],[Hr fin eff]]="","",Tb_Base[Hr fin eff]-Tb_Base[Hr déb eff])</f>
        <v>0.39583333333333331</v>
      </c>
      <c r="M8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1" s="8"/>
      <c r="O81" s="11" t="str">
        <f>IF(Tb_Base[[#This Row],[Retard]]&lt;&gt;"",Tb_Base[[#This Row],[Hr déb eff]]-Tb_Base[[#This Row],[Hr déb prévi]],"")</f>
        <v/>
      </c>
      <c r="P81" s="8"/>
      <c r="Q81" s="11" t="str">
        <f>IF(Tb_Base[[#This Row],[CP]]="CP",Param!$H$2,"")</f>
        <v/>
      </c>
      <c r="R81" s="8"/>
      <c r="S81" s="11" t="str">
        <f>IF(Tb_Base[[#This Row],[CA]]="CA",Param!$H$2,"")</f>
        <v/>
      </c>
      <c r="T81" s="8"/>
      <c r="U81" s="8"/>
      <c r="V81" s="8"/>
    </row>
    <row r="82" spans="1:22" x14ac:dyDescent="0.2">
      <c r="A82" s="7">
        <v>43080</v>
      </c>
      <c r="B82" s="12">
        <f t="shared" ref="B82:B113" si="5">WEEKNUM(A82)</f>
        <v>50</v>
      </c>
      <c r="C82" s="12" t="str">
        <f>TEXT(Tb_Base[[#This Row],[Date]],"mmmm")</f>
        <v>décembre</v>
      </c>
      <c r="D82" s="12" t="str">
        <f>TEXT(Tb_Base[[#This Row],[Date]],"aaaa")</f>
        <v>2017</v>
      </c>
      <c r="E82" s="9" t="s">
        <v>52</v>
      </c>
      <c r="F82" s="10">
        <v>0.33333333333333331</v>
      </c>
      <c r="G82" s="10">
        <v>0.75</v>
      </c>
      <c r="H82" s="11">
        <f>IF(Tb_Base[[#This Row],[Hr fin prévi]]="","",Tb_Base[Hr fin prévi]-Tb_Base[Hr déb prévi])</f>
        <v>0.41666666666666669</v>
      </c>
      <c r="I82" s="12" t="str">
        <f>IF(Tb_Base[[#This Row],[AT]]&lt;&gt;"","AT",IF(Tb_Base[[#This Row],[Hr fin eff]]&lt;&gt;"","Trv",""))</f>
        <v>Trv</v>
      </c>
      <c r="J82" s="10">
        <v>0.33333333333333331</v>
      </c>
      <c r="K82" s="10">
        <v>0.75</v>
      </c>
      <c r="L82" s="11">
        <f>IF(Tb_Base[[#This Row],[Hr fin eff]]="","",Tb_Base[Hr fin eff]-Tb_Base[Hr déb eff])</f>
        <v>0.41666666666666669</v>
      </c>
      <c r="M8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2" s="8"/>
      <c r="O82" s="11" t="str">
        <f>IF(Tb_Base[[#This Row],[Retard]]&lt;&gt;"",Tb_Base[[#This Row],[Hr déb eff]]-Tb_Base[[#This Row],[Hr déb prévi]],"")</f>
        <v/>
      </c>
      <c r="P82" s="8"/>
      <c r="Q82" s="11" t="str">
        <f>IF(Tb_Base[[#This Row],[CP]]="CP",Param!$H$2,"")</f>
        <v/>
      </c>
      <c r="R82" s="8"/>
      <c r="S82" s="11" t="str">
        <f>IF(Tb_Base[[#This Row],[CA]]="CA",Param!$H$2,"")</f>
        <v/>
      </c>
      <c r="T82" s="8"/>
      <c r="U82" s="8"/>
      <c r="V82" s="8"/>
    </row>
    <row r="83" spans="1:22" x14ac:dyDescent="0.2">
      <c r="A83" s="7">
        <v>43080</v>
      </c>
      <c r="B83" s="12">
        <f t="shared" si="5"/>
        <v>50</v>
      </c>
      <c r="C83" s="12" t="str">
        <f>TEXT(Tb_Base[[#This Row],[Date]],"mmmm")</f>
        <v>décembre</v>
      </c>
      <c r="D83" s="12" t="str">
        <f>TEXT(Tb_Base[[#This Row],[Date]],"aaaa")</f>
        <v>2017</v>
      </c>
      <c r="E83" s="9" t="s">
        <v>53</v>
      </c>
      <c r="F83" s="10">
        <v>0.375</v>
      </c>
      <c r="G83" s="10">
        <v>0.70833333333333337</v>
      </c>
      <c r="H83" s="11">
        <f>IF(Tb_Base[[#This Row],[Hr fin prévi]]="","",Tb_Base[Hr fin prévi]-Tb_Base[Hr déb prévi])</f>
        <v>0.33333333333333337</v>
      </c>
      <c r="I83" s="12" t="str">
        <f>IF(Tb_Base[[#This Row],[AT]]&lt;&gt;"","AT",IF(Tb_Base[[#This Row],[Hr fin eff]]&lt;&gt;"","Trv",""))</f>
        <v>Trv</v>
      </c>
      <c r="J83" s="10">
        <v>0.375</v>
      </c>
      <c r="K83" s="10">
        <v>0.70833333333333337</v>
      </c>
      <c r="L83" s="11">
        <f>IF(Tb_Base[[#This Row],[Hr fin eff]]="","",Tb_Base[Hr fin eff]-Tb_Base[Hr déb eff])</f>
        <v>0.33333333333333337</v>
      </c>
      <c r="M8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3" s="8"/>
      <c r="O83" s="11" t="str">
        <f>IF(Tb_Base[[#This Row],[Retard]]&lt;&gt;"",Tb_Base[[#This Row],[Hr déb eff]]-Tb_Base[[#This Row],[Hr déb prévi]],"")</f>
        <v/>
      </c>
      <c r="P83" s="8"/>
      <c r="Q83" s="11" t="str">
        <f>IF(Tb_Base[[#This Row],[CP]]="CP",Param!$H$2,"")</f>
        <v/>
      </c>
      <c r="R83" s="8"/>
      <c r="S83" s="11" t="str">
        <f>IF(Tb_Base[[#This Row],[CA]]="CA",Param!$H$2,"")</f>
        <v/>
      </c>
      <c r="T83" s="8"/>
      <c r="U83" s="8"/>
      <c r="V83" s="8"/>
    </row>
    <row r="84" spans="1:22" x14ac:dyDescent="0.2">
      <c r="A84" s="7">
        <v>43080</v>
      </c>
      <c r="B84" s="12">
        <f t="shared" si="5"/>
        <v>50</v>
      </c>
      <c r="C84" s="12" t="str">
        <f>TEXT(Tb_Base[[#This Row],[Date]],"mmmm")</f>
        <v>décembre</v>
      </c>
      <c r="D84" s="12" t="str">
        <f>TEXT(Tb_Base[[#This Row],[Date]],"aaaa")</f>
        <v>2017</v>
      </c>
      <c r="E84" s="9" t="s">
        <v>54</v>
      </c>
      <c r="F84" s="10">
        <v>0.375</v>
      </c>
      <c r="G84" s="10">
        <v>0.70833333333333337</v>
      </c>
      <c r="H84" s="11">
        <f>IF(Tb_Base[[#This Row],[Hr fin prévi]]="","",Tb_Base[Hr fin prévi]-Tb_Base[Hr déb prévi])</f>
        <v>0.33333333333333337</v>
      </c>
      <c r="I84" s="12" t="str">
        <f>IF(Tb_Base[[#This Row],[AT]]&lt;&gt;"","AT",IF(Tb_Base[[#This Row],[Hr fin eff]]&lt;&gt;"","Trv",""))</f>
        <v>Trv</v>
      </c>
      <c r="J84" s="10">
        <v>0.39583333333333331</v>
      </c>
      <c r="K84" s="10">
        <v>0.70833333333333337</v>
      </c>
      <c r="L84" s="11">
        <f>IF(Tb_Base[[#This Row],[Hr fin eff]]="","",Tb_Base[Hr fin eff]-Tb_Base[Hr déb eff])</f>
        <v>0.31250000000000006</v>
      </c>
      <c r="M8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4" s="8"/>
      <c r="O84" s="11" t="str">
        <f>IF(Tb_Base[[#This Row],[Retard]]&lt;&gt;"",Tb_Base[[#This Row],[Hr déb eff]]-Tb_Base[[#This Row],[Hr déb prévi]],"")</f>
        <v/>
      </c>
      <c r="P84" s="8"/>
      <c r="Q84" s="11" t="str">
        <f>IF(Tb_Base[[#This Row],[CP]]="CP",Param!$H$2,"")</f>
        <v/>
      </c>
      <c r="R84" s="8"/>
      <c r="S84" s="11" t="str">
        <f>IF(Tb_Base[[#This Row],[CA]]="CA",Param!$H$2,"")</f>
        <v/>
      </c>
      <c r="T84" s="8"/>
      <c r="U84" s="8"/>
      <c r="V84" s="8"/>
    </row>
    <row r="85" spans="1:22" x14ac:dyDescent="0.2">
      <c r="A85" s="7">
        <v>43080</v>
      </c>
      <c r="B85" s="12">
        <f t="shared" si="5"/>
        <v>50</v>
      </c>
      <c r="C85" s="12" t="str">
        <f>TEXT(Tb_Base[[#This Row],[Date]],"mmmm")</f>
        <v>décembre</v>
      </c>
      <c r="D85" s="12" t="str">
        <f>TEXT(Tb_Base[[#This Row],[Date]],"aaaa")</f>
        <v>2017</v>
      </c>
      <c r="E85" s="9" t="s">
        <v>55</v>
      </c>
      <c r="F85" s="10">
        <v>0.375</v>
      </c>
      <c r="G85" s="10">
        <v>0.70833333333333337</v>
      </c>
      <c r="H85" s="11">
        <f>IF(Tb_Base[[#This Row],[Hr fin prévi]]="","",Tb_Base[Hr fin prévi]-Tb_Base[Hr déb prévi])</f>
        <v>0.33333333333333337</v>
      </c>
      <c r="I85" s="12" t="str">
        <f>IF(Tb_Base[[#This Row],[AT]]&lt;&gt;"","AT",IF(Tb_Base[[#This Row],[Hr fin eff]]&lt;&gt;"","Trv",""))</f>
        <v/>
      </c>
      <c r="J85" s="10"/>
      <c r="K85" s="10"/>
      <c r="L85" s="11" t="str">
        <f>IF(Tb_Base[[#This Row],[Hr fin eff]]="","",Tb_Base[Hr fin eff]-Tb_Base[Hr déb eff])</f>
        <v/>
      </c>
      <c r="M8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5" s="8"/>
      <c r="O85" s="11" t="str">
        <f>IF(Tb_Base[[#This Row],[Retard]]&lt;&gt;"",Tb_Base[[#This Row],[Hr déb eff]]-Tb_Base[[#This Row],[Hr déb prévi]],"")</f>
        <v/>
      </c>
      <c r="P85" s="8"/>
      <c r="Q85" s="11" t="str">
        <f>IF(Tb_Base[[#This Row],[CP]]="CP",Param!$H$2,"")</f>
        <v/>
      </c>
      <c r="R85" s="8"/>
      <c r="S85" s="11" t="str">
        <f>IF(Tb_Base[[#This Row],[CA]]="CA",Param!$H$2,"")</f>
        <v/>
      </c>
      <c r="T85" s="8"/>
      <c r="U85" s="8"/>
      <c r="V85" s="8"/>
    </row>
    <row r="86" spans="1:22" x14ac:dyDescent="0.2">
      <c r="A86" s="7">
        <v>43080</v>
      </c>
      <c r="B86" s="12">
        <f t="shared" si="5"/>
        <v>50</v>
      </c>
      <c r="C86" s="12" t="str">
        <f>TEXT(Tb_Base[[#This Row],[Date]],"mmmm")</f>
        <v>décembre</v>
      </c>
      <c r="D86" s="12" t="str">
        <f>TEXT(Tb_Base[[#This Row],[Date]],"aaaa")</f>
        <v>2017</v>
      </c>
      <c r="E86" s="9" t="s">
        <v>56</v>
      </c>
      <c r="F86" s="10">
        <v>0.375</v>
      </c>
      <c r="G86" s="10">
        <v>0.70833333333333337</v>
      </c>
      <c r="H86" s="11">
        <f>IF(Tb_Base[[#This Row],[Hr fin prévi]]="","",Tb_Base[Hr fin prévi]-Tb_Base[Hr déb prévi])</f>
        <v>0.33333333333333337</v>
      </c>
      <c r="I86" s="12" t="str">
        <f>IF(Tb_Base[[#This Row],[AT]]&lt;&gt;"","AT",IF(Tb_Base[[#This Row],[Hr fin eff]]&lt;&gt;"","Trv",""))</f>
        <v>Trv</v>
      </c>
      <c r="J86" s="10">
        <v>0.375</v>
      </c>
      <c r="K86" s="10">
        <v>0.70833333333333337</v>
      </c>
      <c r="L86" s="11">
        <f>IF(Tb_Base[[#This Row],[Hr fin eff]]="","",Tb_Base[Hr fin eff]-Tb_Base[Hr déb eff])</f>
        <v>0.33333333333333337</v>
      </c>
      <c r="M8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6" s="8"/>
      <c r="O86" s="11" t="str">
        <f>IF(Tb_Base[[#This Row],[Retard]]&lt;&gt;"",Tb_Base[[#This Row],[Hr déb eff]]-Tb_Base[[#This Row],[Hr déb prévi]],"")</f>
        <v/>
      </c>
      <c r="P86" s="8"/>
      <c r="Q86" s="11" t="str">
        <f>IF(Tb_Base[[#This Row],[CP]]="CP",Param!$H$2,"")</f>
        <v/>
      </c>
      <c r="R86" s="8"/>
      <c r="S86" s="11" t="str">
        <f>IF(Tb_Base[[#This Row],[CA]]="CA",Param!$H$2,"")</f>
        <v/>
      </c>
      <c r="T86" s="8"/>
      <c r="U86" s="8"/>
      <c r="V86" s="8"/>
    </row>
    <row r="87" spans="1:22" x14ac:dyDescent="0.2">
      <c r="A87" s="7">
        <v>43080</v>
      </c>
      <c r="B87" s="12">
        <f t="shared" si="5"/>
        <v>50</v>
      </c>
      <c r="C87" s="12" t="str">
        <f>TEXT(Tb_Base[[#This Row],[Date]],"mmmm")</f>
        <v>décembre</v>
      </c>
      <c r="D87" s="12" t="str">
        <f>TEXT(Tb_Base[[#This Row],[Date]],"aaaa")</f>
        <v>2017</v>
      </c>
      <c r="E87" s="9" t="s">
        <v>57</v>
      </c>
      <c r="F87" s="10">
        <v>0.375</v>
      </c>
      <c r="G87" s="10">
        <v>0.70833333333333337</v>
      </c>
      <c r="H87" s="11">
        <f>IF(Tb_Base[[#This Row],[Hr fin prévi]]="","",Tb_Base[Hr fin prévi]-Tb_Base[Hr déb prévi])</f>
        <v>0.33333333333333337</v>
      </c>
      <c r="I87" s="12" t="str">
        <f>IF(Tb_Base[[#This Row],[AT]]&lt;&gt;"","AT",IF(Tb_Base[[#This Row],[Hr fin eff]]&lt;&gt;"","Trv",""))</f>
        <v>Trv</v>
      </c>
      <c r="J87" s="10">
        <v>0.375</v>
      </c>
      <c r="K87" s="10">
        <v>0.70833333333333337</v>
      </c>
      <c r="L87" s="11">
        <f>IF(Tb_Base[[#This Row],[Hr fin eff]]="","",Tb_Base[Hr fin eff]-Tb_Base[Hr déb eff])</f>
        <v>0.33333333333333337</v>
      </c>
      <c r="M8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7" s="8"/>
      <c r="O87" s="11" t="str">
        <f>IF(Tb_Base[[#This Row],[Retard]]&lt;&gt;"",Tb_Base[[#This Row],[Hr déb eff]]-Tb_Base[[#This Row],[Hr déb prévi]],"")</f>
        <v/>
      </c>
      <c r="P87" s="8"/>
      <c r="Q87" s="11" t="str">
        <f>IF(Tb_Base[[#This Row],[CP]]="CP",Param!$H$2,"")</f>
        <v/>
      </c>
      <c r="R87" s="8"/>
      <c r="S87" s="11" t="str">
        <f>IF(Tb_Base[[#This Row],[CA]]="CA",Param!$H$2,"")</f>
        <v/>
      </c>
      <c r="T87" s="8"/>
      <c r="U87" s="8"/>
      <c r="V87" s="8"/>
    </row>
    <row r="88" spans="1:22" x14ac:dyDescent="0.2">
      <c r="A88" s="7">
        <v>43080</v>
      </c>
      <c r="B88" s="12">
        <f t="shared" si="5"/>
        <v>50</v>
      </c>
      <c r="C88" s="12" t="str">
        <f>TEXT(Tb_Base[[#This Row],[Date]],"mmmm")</f>
        <v>décembre</v>
      </c>
      <c r="D88" s="12" t="str">
        <f>TEXT(Tb_Base[[#This Row],[Date]],"aaaa")</f>
        <v>2017</v>
      </c>
      <c r="E88" s="9" t="s">
        <v>58</v>
      </c>
      <c r="F88" s="10">
        <v>0.375</v>
      </c>
      <c r="G88" s="10">
        <v>0.70833333333333337</v>
      </c>
      <c r="H88" s="11">
        <f>IF(Tb_Base[[#This Row],[Hr fin prévi]]="","",Tb_Base[Hr fin prévi]-Tb_Base[Hr déb prévi])</f>
        <v>0.33333333333333337</v>
      </c>
      <c r="I88" s="12" t="str">
        <f>IF(Tb_Base[[#This Row],[AT]]&lt;&gt;"","AT",IF(Tb_Base[[#This Row],[Hr fin eff]]&lt;&gt;"","Trv",""))</f>
        <v>Trv</v>
      </c>
      <c r="J88" s="10">
        <v>0.375</v>
      </c>
      <c r="K88" s="10">
        <v>0.70833333333333337</v>
      </c>
      <c r="L88" s="11">
        <f>IF(Tb_Base[[#This Row],[Hr fin eff]]="","",Tb_Base[Hr fin eff]-Tb_Base[Hr déb eff])</f>
        <v>0.33333333333333337</v>
      </c>
      <c r="M8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8" s="8"/>
      <c r="O88" s="11" t="str">
        <f>IF(Tb_Base[[#This Row],[Retard]]&lt;&gt;"",Tb_Base[[#This Row],[Hr déb eff]]-Tb_Base[[#This Row],[Hr déb prévi]],"")</f>
        <v/>
      </c>
      <c r="P88" s="8"/>
      <c r="Q88" s="11" t="str">
        <f>IF(Tb_Base[[#This Row],[CP]]="CP",Param!$H$2,"")</f>
        <v/>
      </c>
      <c r="R88" s="8"/>
      <c r="S88" s="11" t="str">
        <f>IF(Tb_Base[[#This Row],[CA]]="CA",Param!$H$2,"")</f>
        <v/>
      </c>
      <c r="T88" s="8"/>
      <c r="U88" s="8"/>
      <c r="V88" s="8"/>
    </row>
    <row r="89" spans="1:22" x14ac:dyDescent="0.2">
      <c r="A89" s="7">
        <v>43080</v>
      </c>
      <c r="B89" s="12">
        <f t="shared" si="5"/>
        <v>50</v>
      </c>
      <c r="C89" s="12" t="str">
        <f>TEXT(Tb_Base[[#This Row],[Date]],"mmmm")</f>
        <v>décembre</v>
      </c>
      <c r="D89" s="12" t="str">
        <f>TEXT(Tb_Base[[#This Row],[Date]],"aaaa")</f>
        <v>2017</v>
      </c>
      <c r="E89" s="9" t="s">
        <v>59</v>
      </c>
      <c r="F89" s="10"/>
      <c r="G89" s="10"/>
      <c r="H89" s="11" t="str">
        <f>IF(Tb_Base[[#This Row],[Hr fin prévi]]="","",Tb_Base[Hr fin prévi]-Tb_Base[Hr déb prévi])</f>
        <v/>
      </c>
      <c r="I89" s="12" t="str">
        <f>IF(Tb_Base[[#This Row],[AT]]&lt;&gt;"","AT",IF(Tb_Base[[#This Row],[Hr fin eff]]&lt;&gt;"","Trv",""))</f>
        <v>Trv</v>
      </c>
      <c r="J89" s="10">
        <v>0.375</v>
      </c>
      <c r="K89" s="10">
        <v>0.70833333333333337</v>
      </c>
      <c r="L89" s="11">
        <f>IF(Tb_Base[[#This Row],[Hr fin eff]]="","",Tb_Base[Hr fin eff]-Tb_Base[Hr déb eff])</f>
        <v>0.33333333333333337</v>
      </c>
      <c r="M8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89" s="8"/>
      <c r="O89" s="11" t="str">
        <f>IF(Tb_Base[[#This Row],[Retard]]&lt;&gt;"",Tb_Base[[#This Row],[Hr déb eff]]-Tb_Base[[#This Row],[Hr déb prévi]],"")</f>
        <v/>
      </c>
      <c r="P89" s="8"/>
      <c r="Q89" s="11" t="str">
        <f>IF(Tb_Base[[#This Row],[CP]]="CP",Param!$H$2,"")</f>
        <v/>
      </c>
      <c r="R89" s="8"/>
      <c r="S89" s="11" t="str">
        <f>IF(Tb_Base[[#This Row],[CA]]="CA",Param!$H$2,"")</f>
        <v/>
      </c>
      <c r="T89" s="8"/>
      <c r="U89" s="8"/>
      <c r="V89" s="8"/>
    </row>
    <row r="90" spans="1:22" x14ac:dyDescent="0.2">
      <c r="A90" s="7">
        <v>43081</v>
      </c>
      <c r="B90" s="12">
        <f t="shared" si="5"/>
        <v>50</v>
      </c>
      <c r="C90" s="12" t="str">
        <f>TEXT(Tb_Base[[#This Row],[Date]],"mmmm")</f>
        <v>décembre</v>
      </c>
      <c r="D90" s="12" t="str">
        <f>TEXT(Tb_Base[[#This Row],[Date]],"aaaa")</f>
        <v>2017</v>
      </c>
      <c r="E90" s="9" t="s">
        <v>52</v>
      </c>
      <c r="F90" s="10">
        <v>0.33333333333333331</v>
      </c>
      <c r="G90" s="10">
        <v>0.70833333333333337</v>
      </c>
      <c r="H90" s="11">
        <f>IF(Tb_Base[[#This Row],[Hr fin prévi]]="","",Tb_Base[Hr fin prévi]-Tb_Base[Hr déb prévi])</f>
        <v>0.37500000000000006</v>
      </c>
      <c r="I90" s="12" t="str">
        <f>IF(Tb_Base[[#This Row],[AT]]&lt;&gt;"","AT",IF(Tb_Base[[#This Row],[Hr fin eff]]&lt;&gt;"","Trv",""))</f>
        <v>Trv</v>
      </c>
      <c r="J90" s="10">
        <v>0.33333333333333331</v>
      </c>
      <c r="K90" s="10">
        <v>0.70833333333333337</v>
      </c>
      <c r="L90" s="11">
        <f>IF(Tb_Base[[#This Row],[Hr fin eff]]="","",Tb_Base[Hr fin eff]-Tb_Base[Hr déb eff])</f>
        <v>0.37500000000000006</v>
      </c>
      <c r="M9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0" s="8"/>
      <c r="O90" s="11" t="str">
        <f>IF(Tb_Base[[#This Row],[Retard]]&lt;&gt;"",Tb_Base[[#This Row],[Hr déb eff]]-Tb_Base[[#This Row],[Hr déb prévi]],"")</f>
        <v/>
      </c>
      <c r="P90" s="8"/>
      <c r="Q90" s="11" t="str">
        <f>IF(Tb_Base[[#This Row],[CP]]="CP",Param!$H$2,"")</f>
        <v/>
      </c>
      <c r="R90" s="8"/>
      <c r="S90" s="11" t="str">
        <f>IF(Tb_Base[[#This Row],[CA]]="CA",Param!$H$2,"")</f>
        <v/>
      </c>
      <c r="T90" s="8"/>
      <c r="U90" s="8"/>
      <c r="V90" s="8"/>
    </row>
    <row r="91" spans="1:22" x14ac:dyDescent="0.2">
      <c r="A91" s="7">
        <v>43081</v>
      </c>
      <c r="B91" s="12">
        <f t="shared" si="5"/>
        <v>50</v>
      </c>
      <c r="C91" s="12" t="str">
        <f>TEXT(Tb_Base[[#This Row],[Date]],"mmmm")</f>
        <v>décembre</v>
      </c>
      <c r="D91" s="12" t="str">
        <f>TEXT(Tb_Base[[#This Row],[Date]],"aaaa")</f>
        <v>2017</v>
      </c>
      <c r="E91" s="9" t="s">
        <v>53</v>
      </c>
      <c r="F91" s="10">
        <v>0.33333333333333331</v>
      </c>
      <c r="G91" s="10">
        <v>0.70833333333333337</v>
      </c>
      <c r="H91" s="11">
        <f>IF(Tb_Base[[#This Row],[Hr fin prévi]]="","",Tb_Base[Hr fin prévi]-Tb_Base[Hr déb prévi])</f>
        <v>0.37500000000000006</v>
      </c>
      <c r="I91" s="12" t="str">
        <f>IF(Tb_Base[[#This Row],[AT]]&lt;&gt;"","AT",IF(Tb_Base[[#This Row],[Hr fin eff]]&lt;&gt;"","Trv",""))</f>
        <v>Trv</v>
      </c>
      <c r="J91" s="10">
        <v>0.33333333333333331</v>
      </c>
      <c r="K91" s="10">
        <v>0.70833333333333337</v>
      </c>
      <c r="L91" s="11">
        <f>IF(Tb_Base[[#This Row],[Hr fin eff]]="","",Tb_Base[Hr fin eff]-Tb_Base[Hr déb eff])</f>
        <v>0.37500000000000006</v>
      </c>
      <c r="M9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1" s="8"/>
      <c r="O91" s="11" t="str">
        <f>IF(Tb_Base[[#This Row],[Retard]]&lt;&gt;"",Tb_Base[[#This Row],[Hr déb eff]]-Tb_Base[[#This Row],[Hr déb prévi]],"")</f>
        <v/>
      </c>
      <c r="P91" s="8"/>
      <c r="Q91" s="11" t="str">
        <f>IF(Tb_Base[[#This Row],[CP]]="CP",Param!$H$2,"")</f>
        <v/>
      </c>
      <c r="R91" s="8"/>
      <c r="S91" s="11" t="str">
        <f>IF(Tb_Base[[#This Row],[CA]]="CA",Param!$H$2,"")</f>
        <v/>
      </c>
      <c r="T91" s="8"/>
      <c r="U91" s="8"/>
      <c r="V91" s="8"/>
    </row>
    <row r="92" spans="1:22" x14ac:dyDescent="0.2">
      <c r="A92" s="7">
        <v>43081</v>
      </c>
      <c r="B92" s="12">
        <f t="shared" si="5"/>
        <v>50</v>
      </c>
      <c r="C92" s="12" t="str">
        <f>TEXT(Tb_Base[[#This Row],[Date]],"mmmm")</f>
        <v>décembre</v>
      </c>
      <c r="D92" s="12" t="str">
        <f>TEXT(Tb_Base[[#This Row],[Date]],"aaaa")</f>
        <v>2017</v>
      </c>
      <c r="E92" s="9" t="s">
        <v>54</v>
      </c>
      <c r="F92" s="10">
        <v>0.33333333333333331</v>
      </c>
      <c r="G92" s="10">
        <v>0.70833333333333337</v>
      </c>
      <c r="H92" s="11">
        <f>IF(Tb_Base[[#This Row],[Hr fin prévi]]="","",Tb_Base[Hr fin prévi]-Tb_Base[Hr déb prévi])</f>
        <v>0.37500000000000006</v>
      </c>
      <c r="I92" s="12" t="str">
        <f>IF(Tb_Base[[#This Row],[AT]]&lt;&gt;"","AT",IF(Tb_Base[[#This Row],[Hr fin eff]]&lt;&gt;"","Trv",""))</f>
        <v>Trv</v>
      </c>
      <c r="J92" s="10">
        <v>0.33333333333333331</v>
      </c>
      <c r="K92" s="10">
        <v>0.70833333333333337</v>
      </c>
      <c r="L92" s="11">
        <f>IF(Tb_Base[[#This Row],[Hr fin eff]]="","",Tb_Base[Hr fin eff]-Tb_Base[Hr déb eff])</f>
        <v>0.37500000000000006</v>
      </c>
      <c r="M9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2" s="8"/>
      <c r="O92" s="11" t="str">
        <f>IF(Tb_Base[[#This Row],[Retard]]&lt;&gt;"",Tb_Base[[#This Row],[Hr déb eff]]-Tb_Base[[#This Row],[Hr déb prévi]],"")</f>
        <v/>
      </c>
      <c r="P92" s="8"/>
      <c r="Q92" s="11" t="str">
        <f>IF(Tb_Base[[#This Row],[CP]]="CP",Param!$H$2,"")</f>
        <v/>
      </c>
      <c r="R92" s="8"/>
      <c r="S92" s="11" t="str">
        <f>IF(Tb_Base[[#This Row],[CA]]="CA",Param!$H$2,"")</f>
        <v/>
      </c>
      <c r="T92" s="8"/>
      <c r="U92" s="8"/>
      <c r="V92" s="8"/>
    </row>
    <row r="93" spans="1:22" x14ac:dyDescent="0.2">
      <c r="A93" s="7">
        <v>43081</v>
      </c>
      <c r="B93" s="12">
        <f t="shared" si="5"/>
        <v>50</v>
      </c>
      <c r="C93" s="12" t="str">
        <f>TEXT(Tb_Base[[#This Row],[Date]],"mmmm")</f>
        <v>décembre</v>
      </c>
      <c r="D93" s="12" t="str">
        <f>TEXT(Tb_Base[[#This Row],[Date]],"aaaa")</f>
        <v>2017</v>
      </c>
      <c r="E93" s="9" t="s">
        <v>55</v>
      </c>
      <c r="F93" s="10">
        <v>0.33333333333333331</v>
      </c>
      <c r="G93" s="10">
        <v>0.70833333333333337</v>
      </c>
      <c r="H93" s="11">
        <f>IF(Tb_Base[[#This Row],[Hr fin prévi]]="","",Tb_Base[Hr fin prévi]-Tb_Base[Hr déb prévi])</f>
        <v>0.37500000000000006</v>
      </c>
      <c r="I93" s="12" t="str">
        <f>IF(Tb_Base[[#This Row],[AT]]&lt;&gt;"","AT",IF(Tb_Base[[#This Row],[Hr fin eff]]&lt;&gt;"","Trv",""))</f>
        <v>Trv</v>
      </c>
      <c r="J93" s="10">
        <v>0.33333333333333331</v>
      </c>
      <c r="K93" s="10">
        <v>0.70833333333333337</v>
      </c>
      <c r="L93" s="11">
        <f>IF(Tb_Base[[#This Row],[Hr fin eff]]="","",Tb_Base[Hr fin eff]-Tb_Base[Hr déb eff])</f>
        <v>0.37500000000000006</v>
      </c>
      <c r="M9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3" s="8"/>
      <c r="O93" s="11" t="str">
        <f>IF(Tb_Base[[#This Row],[Retard]]&lt;&gt;"",Tb_Base[[#This Row],[Hr déb eff]]-Tb_Base[[#This Row],[Hr déb prévi]],"")</f>
        <v/>
      </c>
      <c r="P93" s="8"/>
      <c r="Q93" s="11" t="str">
        <f>IF(Tb_Base[[#This Row],[CP]]="CP",Param!$H$2,"")</f>
        <v/>
      </c>
      <c r="R93" s="8"/>
      <c r="S93" s="11" t="str">
        <f>IF(Tb_Base[[#This Row],[CA]]="CA",Param!$H$2,"")</f>
        <v/>
      </c>
      <c r="T93" s="8"/>
      <c r="U93" s="8"/>
      <c r="V93" s="8"/>
    </row>
    <row r="94" spans="1:22" x14ac:dyDescent="0.2">
      <c r="A94" s="7">
        <v>43081</v>
      </c>
      <c r="B94" s="12">
        <f t="shared" si="5"/>
        <v>50</v>
      </c>
      <c r="C94" s="12" t="str">
        <f>TEXT(Tb_Base[[#This Row],[Date]],"mmmm")</f>
        <v>décembre</v>
      </c>
      <c r="D94" s="12" t="str">
        <f>TEXT(Tb_Base[[#This Row],[Date]],"aaaa")</f>
        <v>2017</v>
      </c>
      <c r="E94" s="9" t="s">
        <v>56</v>
      </c>
      <c r="F94" s="10"/>
      <c r="G94" s="10"/>
      <c r="H94" s="11" t="str">
        <f>IF(Tb_Base[[#This Row],[Hr fin prévi]]="","",Tb_Base[Hr fin prévi]-Tb_Base[Hr déb prévi])</f>
        <v/>
      </c>
      <c r="I94" s="12" t="str">
        <f>IF(Tb_Base[[#This Row],[AT]]&lt;&gt;"","AT",IF(Tb_Base[[#This Row],[Hr fin eff]]&lt;&gt;"","Trv",""))</f>
        <v/>
      </c>
      <c r="J94" s="10"/>
      <c r="K94" s="10"/>
      <c r="L94" s="11" t="str">
        <f>IF(Tb_Base[[#This Row],[Hr fin eff]]="","",Tb_Base[Hr fin eff]-Tb_Base[Hr déb eff])</f>
        <v/>
      </c>
      <c r="M9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94" s="8"/>
      <c r="O94" s="11" t="str">
        <f>IF(Tb_Base[[#This Row],[Retard]]&lt;&gt;"",Tb_Base[[#This Row],[Hr déb eff]]-Tb_Base[[#This Row],[Hr déb prévi]],"")</f>
        <v/>
      </c>
      <c r="P94" s="8"/>
      <c r="Q94" s="11" t="str">
        <f>IF(Tb_Base[[#This Row],[CP]]="CP",Param!$H$2,"")</f>
        <v/>
      </c>
      <c r="R94" s="8"/>
      <c r="S94" s="11" t="str">
        <f>IF(Tb_Base[[#This Row],[CA]]="CA",Param!$H$2,"")</f>
        <v/>
      </c>
      <c r="T94" s="8"/>
      <c r="U94" s="8"/>
      <c r="V94" s="8"/>
    </row>
    <row r="95" spans="1:22" x14ac:dyDescent="0.2">
      <c r="A95" s="7">
        <v>43081</v>
      </c>
      <c r="B95" s="12">
        <f t="shared" si="5"/>
        <v>50</v>
      </c>
      <c r="C95" s="12" t="str">
        <f>TEXT(Tb_Base[[#This Row],[Date]],"mmmm")</f>
        <v>décembre</v>
      </c>
      <c r="D95" s="12" t="str">
        <f>TEXT(Tb_Base[[#This Row],[Date]],"aaaa")</f>
        <v>2017</v>
      </c>
      <c r="E95" s="9" t="s">
        <v>57</v>
      </c>
      <c r="F95" s="10">
        <v>0.375</v>
      </c>
      <c r="G95" s="10">
        <v>0.83333333333333337</v>
      </c>
      <c r="H95" s="11">
        <f>IF(Tb_Base[[#This Row],[Hr fin prévi]]="","",Tb_Base[Hr fin prévi]-Tb_Base[Hr déb prévi])</f>
        <v>0.45833333333333337</v>
      </c>
      <c r="I95" s="12" t="str">
        <f>IF(Tb_Base[[#This Row],[AT]]&lt;&gt;"","AT",IF(Tb_Base[[#This Row],[Hr fin eff]]&lt;&gt;"","Trv",""))</f>
        <v>Trv</v>
      </c>
      <c r="J95" s="10">
        <v>0.375</v>
      </c>
      <c r="K95" s="10">
        <v>0.85416666666666663</v>
      </c>
      <c r="L95" s="11">
        <f>IF(Tb_Base[[#This Row],[Hr fin eff]]="","",Tb_Base[Hr fin eff]-Tb_Base[Hr déb eff])</f>
        <v>0.47916666666666663</v>
      </c>
      <c r="M9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5" s="8"/>
      <c r="O95" s="11" t="str">
        <f>IF(Tb_Base[[#This Row],[Retard]]&lt;&gt;"",Tb_Base[[#This Row],[Hr déb eff]]-Tb_Base[[#This Row],[Hr déb prévi]],"")</f>
        <v/>
      </c>
      <c r="P95" s="8"/>
      <c r="Q95" s="11" t="str">
        <f>IF(Tb_Base[[#This Row],[CP]]="CP",Param!$H$2,"")</f>
        <v/>
      </c>
      <c r="R95" s="8"/>
      <c r="S95" s="11" t="str">
        <f>IF(Tb_Base[[#This Row],[CA]]="CA",Param!$H$2,"")</f>
        <v/>
      </c>
      <c r="T95" s="8"/>
      <c r="U95" s="8"/>
      <c r="V95" s="8"/>
    </row>
    <row r="96" spans="1:22" x14ac:dyDescent="0.2">
      <c r="A96" s="7">
        <v>43081</v>
      </c>
      <c r="B96" s="12">
        <f t="shared" si="5"/>
        <v>50</v>
      </c>
      <c r="C96" s="12" t="str">
        <f>TEXT(Tb_Base[[#This Row],[Date]],"mmmm")</f>
        <v>décembre</v>
      </c>
      <c r="D96" s="12" t="str">
        <f>TEXT(Tb_Base[[#This Row],[Date]],"aaaa")</f>
        <v>2017</v>
      </c>
      <c r="E96" s="9" t="s">
        <v>58</v>
      </c>
      <c r="F96" s="10">
        <v>0.375</v>
      </c>
      <c r="G96" s="10">
        <v>0.83333333333333337</v>
      </c>
      <c r="H96" s="11">
        <f>IF(Tb_Base[[#This Row],[Hr fin prévi]]="","",Tb_Base[Hr fin prévi]-Tb_Base[Hr déb prévi])</f>
        <v>0.45833333333333337</v>
      </c>
      <c r="I96" s="12" t="str">
        <f>IF(Tb_Base[[#This Row],[AT]]&lt;&gt;"","AT",IF(Tb_Base[[#This Row],[Hr fin eff]]&lt;&gt;"","Trv",""))</f>
        <v>Trv</v>
      </c>
      <c r="J96" s="10">
        <v>0.375</v>
      </c>
      <c r="K96" s="10">
        <v>0.85416666666666663</v>
      </c>
      <c r="L96" s="11">
        <f>IF(Tb_Base[[#This Row],[Hr fin eff]]="","",Tb_Base[Hr fin eff]-Tb_Base[Hr déb eff])</f>
        <v>0.47916666666666663</v>
      </c>
      <c r="M9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6" s="8"/>
      <c r="O96" s="11" t="str">
        <f>IF(Tb_Base[[#This Row],[Retard]]&lt;&gt;"",Tb_Base[[#This Row],[Hr déb eff]]-Tb_Base[[#This Row],[Hr déb prévi]],"")</f>
        <v/>
      </c>
      <c r="P96" s="8"/>
      <c r="Q96" s="11" t="str">
        <f>IF(Tb_Base[[#This Row],[CP]]="CP",Param!$H$2,"")</f>
        <v/>
      </c>
      <c r="R96" s="8"/>
      <c r="S96" s="11" t="str">
        <f>IF(Tb_Base[[#This Row],[CA]]="CA",Param!$H$2,"")</f>
        <v/>
      </c>
      <c r="T96" s="8"/>
      <c r="U96" s="8"/>
      <c r="V96" s="8"/>
    </row>
    <row r="97" spans="1:22" x14ac:dyDescent="0.2">
      <c r="A97" s="7">
        <v>43081</v>
      </c>
      <c r="B97" s="12">
        <f t="shared" si="5"/>
        <v>50</v>
      </c>
      <c r="C97" s="12" t="str">
        <f>TEXT(Tb_Base[[#This Row],[Date]],"mmmm")</f>
        <v>décembre</v>
      </c>
      <c r="D97" s="12" t="str">
        <f>TEXT(Tb_Base[[#This Row],[Date]],"aaaa")</f>
        <v>2017</v>
      </c>
      <c r="E97" s="9" t="s">
        <v>59</v>
      </c>
      <c r="F97" s="10">
        <v>0.375</v>
      </c>
      <c r="G97" s="10">
        <v>0.83333333333333337</v>
      </c>
      <c r="H97" s="11">
        <f>IF(Tb_Base[[#This Row],[Hr fin prévi]]="","",Tb_Base[Hr fin prévi]-Tb_Base[Hr déb prévi])</f>
        <v>0.45833333333333337</v>
      </c>
      <c r="I97" s="12" t="str">
        <f>IF(Tb_Base[[#This Row],[AT]]&lt;&gt;"","AT",IF(Tb_Base[[#This Row],[Hr fin eff]]&lt;&gt;"","Trv",""))</f>
        <v>Trv</v>
      </c>
      <c r="J97" s="10">
        <v>0.375</v>
      </c>
      <c r="K97" s="10">
        <v>0.85416666666666663</v>
      </c>
      <c r="L97" s="11">
        <f>IF(Tb_Base[[#This Row],[Hr fin eff]]="","",Tb_Base[Hr fin eff]-Tb_Base[Hr déb eff])</f>
        <v>0.47916666666666663</v>
      </c>
      <c r="M9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7" s="8"/>
      <c r="O97" s="11" t="str">
        <f>IF(Tb_Base[[#This Row],[Retard]]&lt;&gt;"",Tb_Base[[#This Row],[Hr déb eff]]-Tb_Base[[#This Row],[Hr déb prévi]],"")</f>
        <v/>
      </c>
      <c r="P97" s="8"/>
      <c r="Q97" s="11" t="str">
        <f>IF(Tb_Base[[#This Row],[CP]]="CP",Param!$H$2,"")</f>
        <v/>
      </c>
      <c r="R97" s="8"/>
      <c r="S97" s="11" t="str">
        <f>IF(Tb_Base[[#This Row],[CA]]="CA",Param!$H$2,"")</f>
        <v/>
      </c>
      <c r="T97" s="8"/>
      <c r="U97" s="8"/>
      <c r="V97" s="8"/>
    </row>
    <row r="98" spans="1:22" x14ac:dyDescent="0.2">
      <c r="A98" s="7">
        <v>43082</v>
      </c>
      <c r="B98" s="12">
        <f t="shared" si="5"/>
        <v>50</v>
      </c>
      <c r="C98" s="12" t="str">
        <f>TEXT(Tb_Base[[#This Row],[Date]],"mmmm")</f>
        <v>décembre</v>
      </c>
      <c r="D98" s="12" t="str">
        <f>TEXT(Tb_Base[[#This Row],[Date]],"aaaa")</f>
        <v>2017</v>
      </c>
      <c r="E98" s="9" t="s">
        <v>52</v>
      </c>
      <c r="F98" s="10"/>
      <c r="G98" s="10"/>
      <c r="H98" s="11" t="str">
        <f>IF(Tb_Base[[#This Row],[Hr fin prévi]]="","",Tb_Base[Hr fin prévi]-Tb_Base[Hr déb prévi])</f>
        <v/>
      </c>
      <c r="I98" s="12" t="str">
        <f>IF(Tb_Base[[#This Row],[AT]]&lt;&gt;"","AT",IF(Tb_Base[[#This Row],[Hr fin eff]]&lt;&gt;"","Trv",""))</f>
        <v/>
      </c>
      <c r="L98" s="11" t="str">
        <f>IF(Tb_Base[[#This Row],[Hr fin eff]]="","",Tb_Base[Hr fin eff]-Tb_Base[Hr déb eff])</f>
        <v/>
      </c>
      <c r="M9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98" s="8"/>
      <c r="O98" s="11" t="str">
        <f>IF(Tb_Base[[#This Row],[Retard]]&lt;&gt;"",Tb_Base[[#This Row],[Hr déb eff]]-Tb_Base[[#This Row],[Hr déb prévi]],"")</f>
        <v/>
      </c>
      <c r="P98" s="8"/>
      <c r="Q98" s="11" t="str">
        <f>IF(Tb_Base[[#This Row],[CP]]="CP",Param!$H$2,"")</f>
        <v/>
      </c>
      <c r="R98" s="8"/>
      <c r="S98" s="11" t="str">
        <f>IF(Tb_Base[[#This Row],[CA]]="CA",Param!$H$2,"")</f>
        <v/>
      </c>
      <c r="T98" s="8"/>
      <c r="U98" s="8"/>
      <c r="V98" s="8"/>
    </row>
    <row r="99" spans="1:22" x14ac:dyDescent="0.2">
      <c r="A99" s="7">
        <v>43082</v>
      </c>
      <c r="B99" s="12">
        <f t="shared" si="5"/>
        <v>50</v>
      </c>
      <c r="C99" s="12" t="str">
        <f>TEXT(Tb_Base[[#This Row],[Date]],"mmmm")</f>
        <v>décembre</v>
      </c>
      <c r="D99" s="12" t="str">
        <f>TEXT(Tb_Base[[#This Row],[Date]],"aaaa")</f>
        <v>2017</v>
      </c>
      <c r="E99" s="9" t="s">
        <v>53</v>
      </c>
      <c r="F99" s="10">
        <v>0.375</v>
      </c>
      <c r="G99" s="10">
        <v>0.83333333333333337</v>
      </c>
      <c r="H99" s="11">
        <f>IF(Tb_Base[[#This Row],[Hr fin prévi]]="","",Tb_Base[Hr fin prévi]-Tb_Base[Hr déb prévi])</f>
        <v>0.45833333333333337</v>
      </c>
      <c r="I99" s="12" t="str">
        <f>IF(Tb_Base[[#This Row],[AT]]&lt;&gt;"","AT",IF(Tb_Base[[#This Row],[Hr fin eff]]&lt;&gt;"","Trv",""))</f>
        <v>Trv</v>
      </c>
      <c r="J99" s="10">
        <v>0.375</v>
      </c>
      <c r="K99" s="10">
        <v>0.85416666666666663</v>
      </c>
      <c r="L99" s="11">
        <f>IF(Tb_Base[[#This Row],[Hr fin eff]]="","",Tb_Base[Hr fin eff]-Tb_Base[Hr déb eff])</f>
        <v>0.47916666666666663</v>
      </c>
      <c r="M9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99" s="8"/>
      <c r="O99" s="11" t="str">
        <f>IF(Tb_Base[[#This Row],[Retard]]&lt;&gt;"",Tb_Base[[#This Row],[Hr déb eff]]-Tb_Base[[#This Row],[Hr déb prévi]],"")</f>
        <v/>
      </c>
      <c r="P99" s="8"/>
      <c r="Q99" s="11" t="str">
        <f>IF(Tb_Base[[#This Row],[CP]]="CP",Param!$H$2,"")</f>
        <v/>
      </c>
      <c r="R99" s="8"/>
      <c r="S99" s="11" t="str">
        <f>IF(Tb_Base[[#This Row],[CA]]="CA",Param!$H$2,"")</f>
        <v/>
      </c>
      <c r="T99" s="8"/>
      <c r="U99" s="8"/>
      <c r="V99" s="8"/>
    </row>
    <row r="100" spans="1:22" x14ac:dyDescent="0.2">
      <c r="A100" s="7">
        <v>43082</v>
      </c>
      <c r="B100" s="12">
        <f t="shared" si="5"/>
        <v>50</v>
      </c>
      <c r="C100" s="12" t="str">
        <f>TEXT(Tb_Base[[#This Row],[Date]],"mmmm")</f>
        <v>décembre</v>
      </c>
      <c r="D100" s="12" t="str">
        <f>TEXT(Tb_Base[[#This Row],[Date]],"aaaa")</f>
        <v>2017</v>
      </c>
      <c r="E100" s="9" t="s">
        <v>54</v>
      </c>
      <c r="H100" s="11" t="str">
        <f>IF(Tb_Base[[#This Row],[Hr fin prévi]]="","",Tb_Base[Hr fin prévi]-Tb_Base[Hr déb prévi])</f>
        <v/>
      </c>
      <c r="I100" s="12" t="str">
        <f>IF(Tb_Base[[#This Row],[AT]]&lt;&gt;"","AT",IF(Tb_Base[[#This Row],[Hr fin eff]]&lt;&gt;"","Trv",""))</f>
        <v/>
      </c>
      <c r="L100" s="11" t="str">
        <f>IF(Tb_Base[[#This Row],[Hr fin eff]]="","",Tb_Base[Hr fin eff]-Tb_Base[Hr déb eff])</f>
        <v/>
      </c>
      <c r="M10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00" s="8"/>
      <c r="O100" s="11" t="str">
        <f>IF(Tb_Base[[#This Row],[Retard]]&lt;&gt;"",Tb_Base[[#This Row],[Hr déb eff]]-Tb_Base[[#This Row],[Hr déb prévi]],"")</f>
        <v/>
      </c>
      <c r="P100" s="8"/>
      <c r="Q100" s="11" t="str">
        <f>IF(Tb_Base[[#This Row],[CP]]="CP",Param!$H$2,"")</f>
        <v/>
      </c>
      <c r="R100" s="8"/>
      <c r="S100" s="11" t="str">
        <f>IF(Tb_Base[[#This Row],[CA]]="CA",Param!$H$2,"")</f>
        <v/>
      </c>
      <c r="T100" s="8"/>
      <c r="U100" s="8"/>
      <c r="V100" s="8"/>
    </row>
    <row r="101" spans="1:22" x14ac:dyDescent="0.2">
      <c r="A101" s="7">
        <v>43082</v>
      </c>
      <c r="B101" s="12">
        <f t="shared" si="5"/>
        <v>50</v>
      </c>
      <c r="C101" s="12" t="str">
        <f>TEXT(Tb_Base[[#This Row],[Date]],"mmmm")</f>
        <v>décembre</v>
      </c>
      <c r="D101" s="12" t="str">
        <f>TEXT(Tb_Base[[#This Row],[Date]],"aaaa")</f>
        <v>2017</v>
      </c>
      <c r="E101" s="9" t="s">
        <v>55</v>
      </c>
      <c r="H101" s="11" t="str">
        <f>IF(Tb_Base[[#This Row],[Hr fin prévi]]="","",Tb_Base[Hr fin prévi]-Tb_Base[Hr déb prévi])</f>
        <v/>
      </c>
      <c r="I101" s="12" t="str">
        <f>IF(Tb_Base[[#This Row],[AT]]&lt;&gt;"","AT",IF(Tb_Base[[#This Row],[Hr fin eff]]&lt;&gt;"","Trv",""))</f>
        <v/>
      </c>
      <c r="L101" s="11" t="str">
        <f>IF(Tb_Base[[#This Row],[Hr fin eff]]="","",Tb_Base[Hr fin eff]-Tb_Base[Hr déb eff])</f>
        <v/>
      </c>
      <c r="M10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01" s="8"/>
      <c r="O101" s="11" t="str">
        <f>IF(Tb_Base[[#This Row],[Retard]]&lt;&gt;"",Tb_Base[[#This Row],[Hr déb eff]]-Tb_Base[[#This Row],[Hr déb prévi]],"")</f>
        <v/>
      </c>
      <c r="P101" s="8"/>
      <c r="Q101" s="11" t="str">
        <f>IF(Tb_Base[[#This Row],[CP]]="CP",Param!$H$2,"")</f>
        <v/>
      </c>
      <c r="R101" s="8"/>
      <c r="S101" s="11" t="str">
        <f>IF(Tb_Base[[#This Row],[CA]]="CA",Param!$H$2,"")</f>
        <v/>
      </c>
      <c r="T101" s="8"/>
      <c r="U101" s="8"/>
      <c r="V101" s="8"/>
    </row>
    <row r="102" spans="1:22" x14ac:dyDescent="0.2">
      <c r="A102" s="7">
        <v>43082</v>
      </c>
      <c r="B102" s="12">
        <f t="shared" si="5"/>
        <v>50</v>
      </c>
      <c r="C102" s="12" t="str">
        <f>TEXT(Tb_Base[[#This Row],[Date]],"mmmm")</f>
        <v>décembre</v>
      </c>
      <c r="D102" s="12" t="str">
        <f>TEXT(Tb_Base[[#This Row],[Date]],"aaaa")</f>
        <v>2017</v>
      </c>
      <c r="E102" s="9" t="s">
        <v>56</v>
      </c>
      <c r="F102" s="10">
        <v>0.375</v>
      </c>
      <c r="G102" s="10">
        <v>0.83333333333333337</v>
      </c>
      <c r="H102" s="11">
        <f>IF(Tb_Base[[#This Row],[Hr fin prévi]]="","",Tb_Base[Hr fin prévi]-Tb_Base[Hr déb prévi])</f>
        <v>0.45833333333333337</v>
      </c>
      <c r="I102" s="12" t="str">
        <f>IF(Tb_Base[[#This Row],[AT]]&lt;&gt;"","AT",IF(Tb_Base[[#This Row],[Hr fin eff]]&lt;&gt;"","Trv",""))</f>
        <v>Trv</v>
      </c>
      <c r="J102" s="10">
        <v>0.375</v>
      </c>
      <c r="K102" s="10">
        <v>0.83333333333333337</v>
      </c>
      <c r="L102" s="11">
        <f>IF(Tb_Base[[#This Row],[Hr fin eff]]="","",Tb_Base[Hr fin eff]-Tb_Base[Hr déb eff])</f>
        <v>0.45833333333333337</v>
      </c>
      <c r="M10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2" s="8"/>
      <c r="O102" s="11" t="str">
        <f>IF(Tb_Base[[#This Row],[Retard]]&lt;&gt;"",Tb_Base[[#This Row],[Hr déb eff]]-Tb_Base[[#This Row],[Hr déb prévi]],"")</f>
        <v/>
      </c>
      <c r="P102" s="8"/>
      <c r="Q102" s="11" t="str">
        <f>IF(Tb_Base[[#This Row],[CP]]="CP",Param!$H$2,"")</f>
        <v/>
      </c>
      <c r="R102" s="8"/>
      <c r="S102" s="11" t="str">
        <f>IF(Tb_Base[[#This Row],[CA]]="CA",Param!$H$2,"")</f>
        <v/>
      </c>
      <c r="T102" s="8"/>
      <c r="U102" s="8"/>
      <c r="V102" s="8"/>
    </row>
    <row r="103" spans="1:22" x14ac:dyDescent="0.2">
      <c r="A103" s="7">
        <v>43082</v>
      </c>
      <c r="B103" s="12">
        <f t="shared" si="5"/>
        <v>50</v>
      </c>
      <c r="C103" s="12" t="str">
        <f>TEXT(Tb_Base[[#This Row],[Date]],"mmmm")</f>
        <v>décembre</v>
      </c>
      <c r="D103" s="12" t="str">
        <f>TEXT(Tb_Base[[#This Row],[Date]],"aaaa")</f>
        <v>2017</v>
      </c>
      <c r="E103" s="9" t="s">
        <v>57</v>
      </c>
      <c r="F103" s="10">
        <v>0.375</v>
      </c>
      <c r="G103" s="10">
        <v>0.83333333333333337</v>
      </c>
      <c r="H103" s="11">
        <f>IF(Tb_Base[[#This Row],[Hr fin prévi]]="","",Tb_Base[Hr fin prévi]-Tb_Base[Hr déb prévi])</f>
        <v>0.45833333333333337</v>
      </c>
      <c r="I103" s="12" t="str">
        <f>IF(Tb_Base[[#This Row],[AT]]&lt;&gt;"","AT",IF(Tb_Base[[#This Row],[Hr fin eff]]&lt;&gt;"","Trv",""))</f>
        <v>Trv</v>
      </c>
      <c r="J103" s="10">
        <v>0.33333333333333331</v>
      </c>
      <c r="K103" s="10">
        <v>0.57638888888888895</v>
      </c>
      <c r="L103" s="11">
        <f>IF(Tb_Base[[#This Row],[Hr fin eff]]="","",Tb_Base[Hr fin eff]-Tb_Base[Hr déb eff])</f>
        <v>0.24305555555555564</v>
      </c>
      <c r="M10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3" s="8"/>
      <c r="O103" s="11" t="str">
        <f>IF(Tb_Base[[#This Row],[Retard]]&lt;&gt;"",Tb_Base[[#This Row],[Hr déb eff]]-Tb_Base[[#This Row],[Hr déb prévi]],"")</f>
        <v/>
      </c>
      <c r="P103" s="8"/>
      <c r="Q103" s="11" t="str">
        <f>IF(Tb_Base[[#This Row],[CP]]="CP",Param!$H$2,"")</f>
        <v/>
      </c>
      <c r="R103" s="8"/>
      <c r="S103" s="11" t="str">
        <f>IF(Tb_Base[[#This Row],[CA]]="CA",Param!$H$2,"")</f>
        <v/>
      </c>
      <c r="T103" s="8"/>
      <c r="U103" s="8"/>
      <c r="V103" s="8"/>
    </row>
    <row r="104" spans="1:22" x14ac:dyDescent="0.2">
      <c r="A104" s="7">
        <v>43082</v>
      </c>
      <c r="B104" s="12">
        <f t="shared" si="5"/>
        <v>50</v>
      </c>
      <c r="C104" s="12" t="str">
        <f>TEXT(Tb_Base[[#This Row],[Date]],"mmmm")</f>
        <v>décembre</v>
      </c>
      <c r="D104" s="12" t="str">
        <f>TEXT(Tb_Base[[#This Row],[Date]],"aaaa")</f>
        <v>2017</v>
      </c>
      <c r="E104" s="9" t="s">
        <v>58</v>
      </c>
      <c r="H104" s="11" t="str">
        <f>IF(Tb_Base[[#This Row],[Hr fin prévi]]="","",Tb_Base[Hr fin prévi]-Tb_Base[Hr déb prévi])</f>
        <v/>
      </c>
      <c r="I104" s="12" t="str">
        <f>IF(Tb_Base[[#This Row],[AT]]&lt;&gt;"","AT",IF(Tb_Base[[#This Row],[Hr fin eff]]&lt;&gt;"","Trv",""))</f>
        <v/>
      </c>
      <c r="L104" s="11" t="str">
        <f>IF(Tb_Base[[#This Row],[Hr fin eff]]="","",Tb_Base[Hr fin eff]-Tb_Base[Hr déb eff])</f>
        <v/>
      </c>
      <c r="M10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04" s="8"/>
      <c r="O104" s="11" t="str">
        <f>IF(Tb_Base[[#This Row],[Retard]]&lt;&gt;"",Tb_Base[[#This Row],[Hr déb eff]]-Tb_Base[[#This Row],[Hr déb prévi]],"")</f>
        <v/>
      </c>
      <c r="P104" s="8"/>
      <c r="Q104" s="11" t="str">
        <f>IF(Tb_Base[[#This Row],[CP]]="CP",Param!$H$2,"")</f>
        <v/>
      </c>
      <c r="R104" s="8"/>
      <c r="S104" s="11" t="str">
        <f>IF(Tb_Base[[#This Row],[CA]]="CA",Param!$H$2,"")</f>
        <v/>
      </c>
      <c r="T104" s="8"/>
      <c r="U104" s="8"/>
      <c r="V104" s="8"/>
    </row>
    <row r="105" spans="1:22" x14ac:dyDescent="0.2">
      <c r="A105" s="7">
        <v>43082</v>
      </c>
      <c r="B105" s="12">
        <f t="shared" si="5"/>
        <v>50</v>
      </c>
      <c r="C105" s="12" t="str">
        <f>TEXT(Tb_Base[[#This Row],[Date]],"mmmm")</f>
        <v>décembre</v>
      </c>
      <c r="D105" s="12" t="str">
        <f>TEXT(Tb_Base[[#This Row],[Date]],"aaaa")</f>
        <v>2017</v>
      </c>
      <c r="E105" s="9" t="s">
        <v>59</v>
      </c>
      <c r="F105" s="10">
        <v>0.375</v>
      </c>
      <c r="G105" s="10">
        <v>0.83333333333333337</v>
      </c>
      <c r="H105" s="11">
        <f>IF(Tb_Base[[#This Row],[Hr fin prévi]]="","",Tb_Base[Hr fin prévi]-Tb_Base[Hr déb prévi])</f>
        <v>0.45833333333333337</v>
      </c>
      <c r="I105" s="12" t="str">
        <f>IF(Tb_Base[[#This Row],[AT]]&lt;&gt;"","AT",IF(Tb_Base[[#This Row],[Hr fin eff]]&lt;&gt;"","Trv",""))</f>
        <v>Trv</v>
      </c>
      <c r="J105" s="10">
        <v>0.375</v>
      </c>
      <c r="K105" s="10">
        <v>0.83333333333333337</v>
      </c>
      <c r="L105" s="11">
        <f>IF(Tb_Base[[#This Row],[Hr fin eff]]="","",Tb_Base[Hr fin eff]-Tb_Base[Hr déb eff])</f>
        <v>0.45833333333333337</v>
      </c>
      <c r="M10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5" s="8"/>
      <c r="O105" s="11" t="str">
        <f>IF(Tb_Base[[#This Row],[Retard]]&lt;&gt;"",Tb_Base[[#This Row],[Hr déb eff]]-Tb_Base[[#This Row],[Hr déb prévi]],"")</f>
        <v/>
      </c>
      <c r="P105" s="8"/>
      <c r="Q105" s="11" t="str">
        <f>IF(Tb_Base[[#This Row],[CP]]="CP",Param!$H$2,"")</f>
        <v/>
      </c>
      <c r="R105" s="8"/>
      <c r="S105" s="11" t="str">
        <f>IF(Tb_Base[[#This Row],[CA]]="CA",Param!$H$2,"")</f>
        <v/>
      </c>
      <c r="T105" s="8"/>
      <c r="U105" s="8"/>
      <c r="V105" s="8"/>
    </row>
    <row r="106" spans="1:22" x14ac:dyDescent="0.2">
      <c r="A106" s="7">
        <v>43083</v>
      </c>
      <c r="B106" s="12">
        <f t="shared" si="5"/>
        <v>50</v>
      </c>
      <c r="C106" s="12" t="str">
        <f>TEXT(Tb_Base[[#This Row],[Date]],"mmmm")</f>
        <v>décembre</v>
      </c>
      <c r="D106" s="12" t="str">
        <f>TEXT(Tb_Base[[#This Row],[Date]],"aaaa")</f>
        <v>2017</v>
      </c>
      <c r="E106" s="9" t="s">
        <v>52</v>
      </c>
      <c r="H106" s="11" t="str">
        <f>IF(Tb_Base[[#This Row],[Hr fin prévi]]="","",Tb_Base[Hr fin prévi]-Tb_Base[Hr déb prévi])</f>
        <v/>
      </c>
      <c r="I106" s="12" t="str">
        <f>IF(Tb_Base[[#This Row],[AT]]&lt;&gt;"","AT",IF(Tb_Base[[#This Row],[Hr fin eff]]&lt;&gt;"","Trv",""))</f>
        <v/>
      </c>
      <c r="L106" s="11" t="str">
        <f>IF(Tb_Base[[#This Row],[Hr fin eff]]="","",Tb_Base[Hr fin eff]-Tb_Base[Hr déb eff])</f>
        <v/>
      </c>
      <c r="M10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06" s="8"/>
      <c r="O106" s="11" t="str">
        <f>IF(Tb_Base[[#This Row],[Retard]]&lt;&gt;"",Tb_Base[[#This Row],[Hr déb eff]]-Tb_Base[[#This Row],[Hr déb prévi]],"")</f>
        <v/>
      </c>
      <c r="P106" s="8"/>
      <c r="Q106" s="11" t="str">
        <f>IF(Tb_Base[[#This Row],[CP]]="CP",Param!$H$2,"")</f>
        <v/>
      </c>
      <c r="R106" s="8"/>
      <c r="S106" s="11" t="str">
        <f>IF(Tb_Base[[#This Row],[CA]]="CA",Param!$H$2,"")</f>
        <v/>
      </c>
      <c r="T106" s="8"/>
      <c r="U106" s="8"/>
      <c r="V106" s="8"/>
    </row>
    <row r="107" spans="1:22" x14ac:dyDescent="0.2">
      <c r="A107" s="7">
        <v>43083</v>
      </c>
      <c r="B107" s="12">
        <f t="shared" si="5"/>
        <v>50</v>
      </c>
      <c r="C107" s="12" t="str">
        <f>TEXT(Tb_Base[[#This Row],[Date]],"mmmm")</f>
        <v>décembre</v>
      </c>
      <c r="D107" s="12" t="str">
        <f>TEXT(Tb_Base[[#This Row],[Date]],"aaaa")</f>
        <v>2017</v>
      </c>
      <c r="E107" s="9" t="s">
        <v>53</v>
      </c>
      <c r="H107" s="11" t="str">
        <f>IF(Tb_Base[[#This Row],[Hr fin prévi]]="","",Tb_Base[Hr fin prévi]-Tb_Base[Hr déb prévi])</f>
        <v/>
      </c>
      <c r="I107" s="12" t="str">
        <f>IF(Tb_Base[[#This Row],[AT]]&lt;&gt;"","AT",IF(Tb_Base[[#This Row],[Hr fin eff]]&lt;&gt;"","Trv",""))</f>
        <v>AT</v>
      </c>
      <c r="L107" s="11" t="str">
        <f>IF(Tb_Base[[#This Row],[Hr fin eff]]="","",Tb_Base[Hr fin eff]-Tb_Base[Hr déb eff])</f>
        <v/>
      </c>
      <c r="M10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7" s="8"/>
      <c r="O107" s="11" t="str">
        <f>IF(Tb_Base[[#This Row],[Retard]]&lt;&gt;"",Tb_Base[[#This Row],[Hr déb eff]]-Tb_Base[[#This Row],[Hr déb prévi]],"")</f>
        <v/>
      </c>
      <c r="P107" s="8"/>
      <c r="Q107" s="11" t="str">
        <f>IF(Tb_Base[[#This Row],[CP]]="CP",Param!$H$2,"")</f>
        <v/>
      </c>
      <c r="R107" s="8"/>
      <c r="S107" s="11" t="str">
        <f>IF(Tb_Base[[#This Row],[CA]]="CA",Param!$H$2,"")</f>
        <v/>
      </c>
      <c r="T107" s="8" t="s">
        <v>51</v>
      </c>
      <c r="U107" s="8"/>
      <c r="V107" s="8"/>
    </row>
    <row r="108" spans="1:22" x14ac:dyDescent="0.2">
      <c r="A108" s="7">
        <v>43083</v>
      </c>
      <c r="B108" s="12">
        <f t="shared" si="5"/>
        <v>50</v>
      </c>
      <c r="C108" s="12" t="str">
        <f>TEXT(Tb_Base[[#This Row],[Date]],"mmmm")</f>
        <v>décembre</v>
      </c>
      <c r="D108" s="12" t="str">
        <f>TEXT(Tb_Base[[#This Row],[Date]],"aaaa")</f>
        <v>2017</v>
      </c>
      <c r="E108" s="9" t="s">
        <v>54</v>
      </c>
      <c r="F108" s="10">
        <v>0.375</v>
      </c>
      <c r="G108" s="10">
        <v>0.83333333333333337</v>
      </c>
      <c r="H108" s="11">
        <f>IF(Tb_Base[[#This Row],[Hr fin prévi]]="","",Tb_Base[Hr fin prévi]-Tb_Base[Hr déb prévi])</f>
        <v>0.45833333333333337</v>
      </c>
      <c r="I108" s="12" t="str">
        <f>IF(Tb_Base[[#This Row],[AT]]&lt;&gt;"","AT",IF(Tb_Base[[#This Row],[Hr fin eff]]&lt;&gt;"","Trv",""))</f>
        <v>Trv</v>
      </c>
      <c r="J108" s="10">
        <v>0.375</v>
      </c>
      <c r="K108" s="10">
        <v>0.83333333333333337</v>
      </c>
      <c r="L108" s="11">
        <f>IF(Tb_Base[[#This Row],[Hr fin eff]]="","",Tb_Base[Hr fin eff]-Tb_Base[Hr déb eff])</f>
        <v>0.45833333333333337</v>
      </c>
      <c r="M10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8" s="8"/>
      <c r="O108" s="11" t="str">
        <f>IF(Tb_Base[[#This Row],[Retard]]&lt;&gt;"",Tb_Base[[#This Row],[Hr déb eff]]-Tb_Base[[#This Row],[Hr déb prévi]],"")</f>
        <v/>
      </c>
      <c r="P108" s="8"/>
      <c r="Q108" s="11" t="str">
        <f>IF(Tb_Base[[#This Row],[CP]]="CP",Param!$H$2,"")</f>
        <v/>
      </c>
      <c r="R108" s="8"/>
      <c r="S108" s="11" t="str">
        <f>IF(Tb_Base[[#This Row],[CA]]="CA",Param!$H$2,"")</f>
        <v/>
      </c>
      <c r="T108" s="8"/>
      <c r="U108" s="8"/>
      <c r="V108" s="8"/>
    </row>
    <row r="109" spans="1:22" x14ac:dyDescent="0.2">
      <c r="A109" s="7">
        <v>43083</v>
      </c>
      <c r="B109" s="12">
        <f t="shared" si="5"/>
        <v>50</v>
      </c>
      <c r="C109" s="12" t="str">
        <f>TEXT(Tb_Base[[#This Row],[Date]],"mmmm")</f>
        <v>décembre</v>
      </c>
      <c r="D109" s="12" t="str">
        <f>TEXT(Tb_Base[[#This Row],[Date]],"aaaa")</f>
        <v>2017</v>
      </c>
      <c r="E109" s="9" t="s">
        <v>55</v>
      </c>
      <c r="F109" s="10">
        <v>0.33333333333333331</v>
      </c>
      <c r="G109" s="10">
        <v>0.70833333333333337</v>
      </c>
      <c r="H109" s="11">
        <f>IF(Tb_Base[[#This Row],[Hr fin prévi]]="","",Tb_Base[Hr fin prévi]-Tb_Base[Hr déb prévi])</f>
        <v>0.37500000000000006</v>
      </c>
      <c r="I109" s="12" t="str">
        <f>IF(Tb_Base[[#This Row],[AT]]&lt;&gt;"","AT",IF(Tb_Base[[#This Row],[Hr fin eff]]&lt;&gt;"","Trv",""))</f>
        <v>Trv</v>
      </c>
      <c r="J109" s="10">
        <v>0.35416666666666669</v>
      </c>
      <c r="K109" s="10">
        <v>0.71875</v>
      </c>
      <c r="L109" s="11">
        <f>IF(Tb_Base[[#This Row],[Hr fin eff]]="","",Tb_Base[Hr fin eff]-Tb_Base[Hr déb eff])</f>
        <v>0.36458333333333331</v>
      </c>
      <c r="M10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09" s="8"/>
      <c r="O109" s="11" t="str">
        <f>IF(Tb_Base[[#This Row],[Retard]]&lt;&gt;"",Tb_Base[[#This Row],[Hr déb eff]]-Tb_Base[[#This Row],[Hr déb prévi]],"")</f>
        <v/>
      </c>
      <c r="P109" s="8"/>
      <c r="Q109" s="11" t="str">
        <f>IF(Tb_Base[[#This Row],[CP]]="CP",Param!$H$2,"")</f>
        <v/>
      </c>
      <c r="R109" s="8"/>
      <c r="S109" s="11" t="str">
        <f>IF(Tb_Base[[#This Row],[CA]]="CA",Param!$H$2,"")</f>
        <v/>
      </c>
      <c r="T109" s="8"/>
      <c r="U109" s="8"/>
      <c r="V109" s="8"/>
    </row>
    <row r="110" spans="1:22" x14ac:dyDescent="0.2">
      <c r="A110" s="7">
        <v>43083</v>
      </c>
      <c r="B110" s="12">
        <f t="shared" si="5"/>
        <v>50</v>
      </c>
      <c r="C110" s="12" t="str">
        <f>TEXT(Tb_Base[[#This Row],[Date]],"mmmm")</f>
        <v>décembre</v>
      </c>
      <c r="D110" s="12" t="str">
        <f>TEXT(Tb_Base[[#This Row],[Date]],"aaaa")</f>
        <v>2017</v>
      </c>
      <c r="E110" s="9" t="s">
        <v>56</v>
      </c>
      <c r="H110" s="11" t="str">
        <f>IF(Tb_Base[[#This Row],[Hr fin prévi]]="","",Tb_Base[Hr fin prévi]-Tb_Base[Hr déb prévi])</f>
        <v/>
      </c>
      <c r="I110" s="12" t="str">
        <f>IF(Tb_Base[[#This Row],[AT]]&lt;&gt;"","AT",IF(Tb_Base[[#This Row],[Hr fin eff]]&lt;&gt;"","Trv",""))</f>
        <v/>
      </c>
      <c r="L110" s="11" t="str">
        <f>IF(Tb_Base[[#This Row],[Hr fin eff]]="","",Tb_Base[Hr fin eff]-Tb_Base[Hr déb eff])</f>
        <v/>
      </c>
      <c r="M11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10" s="8"/>
      <c r="O110" s="11" t="str">
        <f>IF(Tb_Base[[#This Row],[Retard]]&lt;&gt;"",Tb_Base[[#This Row],[Hr déb eff]]-Tb_Base[[#This Row],[Hr déb prévi]],"")</f>
        <v/>
      </c>
      <c r="P110" s="8"/>
      <c r="Q110" s="11" t="str">
        <f>IF(Tb_Base[[#This Row],[CP]]="CP",Param!$H$2,"")</f>
        <v/>
      </c>
      <c r="R110" s="8"/>
      <c r="S110" s="11" t="str">
        <f>IF(Tb_Base[[#This Row],[CA]]="CA",Param!$H$2,"")</f>
        <v/>
      </c>
      <c r="T110" s="8"/>
      <c r="U110" s="8"/>
      <c r="V110" s="8"/>
    </row>
    <row r="111" spans="1:22" x14ac:dyDescent="0.2">
      <c r="A111" s="7">
        <v>43083</v>
      </c>
      <c r="B111" s="12">
        <f t="shared" si="5"/>
        <v>50</v>
      </c>
      <c r="C111" s="12" t="str">
        <f>TEXT(Tb_Base[[#This Row],[Date]],"mmmm")</f>
        <v>décembre</v>
      </c>
      <c r="D111" s="12" t="str">
        <f>TEXT(Tb_Base[[#This Row],[Date]],"aaaa")</f>
        <v>2017</v>
      </c>
      <c r="E111" s="9" t="s">
        <v>57</v>
      </c>
      <c r="F111" s="10">
        <v>0.33333333333333331</v>
      </c>
      <c r="G111" s="10">
        <v>0.70833333333333337</v>
      </c>
      <c r="H111" s="11">
        <f>IF(Tb_Base[[#This Row],[Hr fin prévi]]="","",Tb_Base[Hr fin prévi]-Tb_Base[Hr déb prévi])</f>
        <v>0.37500000000000006</v>
      </c>
      <c r="I111" s="12" t="str">
        <f>IF(Tb_Base[[#This Row],[AT]]&lt;&gt;"","AT",IF(Tb_Base[[#This Row],[Hr fin eff]]&lt;&gt;"","Trv",""))</f>
        <v>Trv</v>
      </c>
      <c r="J111" s="10">
        <v>0.33333333333333331</v>
      </c>
      <c r="K111" s="10">
        <v>0.70833333333333337</v>
      </c>
      <c r="L111" s="11">
        <f>IF(Tb_Base[[#This Row],[Hr fin eff]]="","",Tb_Base[Hr fin eff]-Tb_Base[Hr déb eff])</f>
        <v>0.37500000000000006</v>
      </c>
      <c r="M11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1" s="8"/>
      <c r="O111" s="11" t="str">
        <f>IF(Tb_Base[[#This Row],[Retard]]&lt;&gt;"",Tb_Base[[#This Row],[Hr déb eff]]-Tb_Base[[#This Row],[Hr déb prévi]],"")</f>
        <v/>
      </c>
      <c r="P111" s="8"/>
      <c r="Q111" s="11" t="str">
        <f>IF(Tb_Base[[#This Row],[CP]]="CP",Param!$H$2,"")</f>
        <v/>
      </c>
      <c r="R111" s="8"/>
      <c r="S111" s="11" t="str">
        <f>IF(Tb_Base[[#This Row],[CA]]="CA",Param!$H$2,"")</f>
        <v/>
      </c>
      <c r="T111" s="8"/>
      <c r="U111" s="8"/>
      <c r="V111" s="8"/>
    </row>
    <row r="112" spans="1:22" x14ac:dyDescent="0.2">
      <c r="A112" s="7">
        <v>43083</v>
      </c>
      <c r="B112" s="12">
        <f t="shared" si="5"/>
        <v>50</v>
      </c>
      <c r="C112" s="12" t="str">
        <f>TEXT(Tb_Base[[#This Row],[Date]],"mmmm")</f>
        <v>décembre</v>
      </c>
      <c r="D112" s="12" t="str">
        <f>TEXT(Tb_Base[[#This Row],[Date]],"aaaa")</f>
        <v>2017</v>
      </c>
      <c r="E112" s="9" t="s">
        <v>58</v>
      </c>
      <c r="H112" s="11" t="str">
        <f>IF(Tb_Base[[#This Row],[Hr fin prévi]]="","",Tb_Base[Hr fin prévi]-Tb_Base[Hr déb prévi])</f>
        <v/>
      </c>
      <c r="I112" s="12" t="str">
        <f>IF(Tb_Base[[#This Row],[AT]]&lt;&gt;"","AT",IF(Tb_Base[[#This Row],[Hr fin eff]]&lt;&gt;"","Trv",""))</f>
        <v/>
      </c>
      <c r="L112" s="11" t="str">
        <f>IF(Tb_Base[[#This Row],[Hr fin eff]]="","",Tb_Base[Hr fin eff]-Tb_Base[Hr déb eff])</f>
        <v/>
      </c>
      <c r="M11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12" s="8"/>
      <c r="O112" s="11" t="str">
        <f>IF(Tb_Base[[#This Row],[Retard]]&lt;&gt;"",Tb_Base[[#This Row],[Hr déb eff]]-Tb_Base[[#This Row],[Hr déb prévi]],"")</f>
        <v/>
      </c>
      <c r="P112" s="8"/>
      <c r="Q112" s="11" t="str">
        <f>IF(Tb_Base[[#This Row],[CP]]="CP",Param!$H$2,"")</f>
        <v/>
      </c>
      <c r="R112" s="8"/>
      <c r="S112" s="11" t="str">
        <f>IF(Tb_Base[[#This Row],[CA]]="CA",Param!$H$2,"")</f>
        <v/>
      </c>
      <c r="T112" s="8"/>
      <c r="U112" s="8"/>
      <c r="V112" s="8"/>
    </row>
    <row r="113" spans="1:22" x14ac:dyDescent="0.2">
      <c r="A113" s="7">
        <v>43083</v>
      </c>
      <c r="B113" s="12">
        <f t="shared" si="5"/>
        <v>50</v>
      </c>
      <c r="C113" s="12" t="str">
        <f>TEXT(Tb_Base[[#This Row],[Date]],"mmmm")</f>
        <v>décembre</v>
      </c>
      <c r="D113" s="12" t="str">
        <f>TEXT(Tb_Base[[#This Row],[Date]],"aaaa")</f>
        <v>2017</v>
      </c>
      <c r="E113" s="9" t="s">
        <v>59</v>
      </c>
      <c r="F113" s="10">
        <v>0.375</v>
      </c>
      <c r="G113" s="10">
        <v>0.83333333333333337</v>
      </c>
      <c r="H113" s="11">
        <f>IF(Tb_Base[[#This Row],[Hr fin prévi]]="","",Tb_Base[Hr fin prévi]-Tb_Base[Hr déb prévi])</f>
        <v>0.45833333333333337</v>
      </c>
      <c r="I113" s="12" t="str">
        <f>IF(Tb_Base[[#This Row],[AT]]&lt;&gt;"","AT",IF(Tb_Base[[#This Row],[Hr fin eff]]&lt;&gt;"","Trv",""))</f>
        <v>Trv</v>
      </c>
      <c r="J113" s="10">
        <v>0.375</v>
      </c>
      <c r="K113" s="10">
        <v>0.83333333333333337</v>
      </c>
      <c r="L113" s="11">
        <f>IF(Tb_Base[[#This Row],[Hr fin eff]]="","",Tb_Base[Hr fin eff]-Tb_Base[Hr déb eff])</f>
        <v>0.45833333333333337</v>
      </c>
      <c r="M11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3" s="8"/>
      <c r="O113" s="11" t="str">
        <f>IF(Tb_Base[[#This Row],[Retard]]&lt;&gt;"",Tb_Base[[#This Row],[Hr déb eff]]-Tb_Base[[#This Row],[Hr déb prévi]],"")</f>
        <v/>
      </c>
      <c r="P113" s="8"/>
      <c r="Q113" s="11" t="str">
        <f>IF(Tb_Base[[#This Row],[CP]]="CP",Param!$H$2,"")</f>
        <v/>
      </c>
      <c r="R113" s="8"/>
      <c r="S113" s="11" t="str">
        <f>IF(Tb_Base[[#This Row],[CA]]="CA",Param!$H$2,"")</f>
        <v/>
      </c>
      <c r="T113" s="8"/>
      <c r="U113" s="8"/>
      <c r="V113" s="8"/>
    </row>
    <row r="114" spans="1:22" x14ac:dyDescent="0.2">
      <c r="A114" s="7">
        <v>43084</v>
      </c>
      <c r="B114" s="12">
        <f t="shared" ref="B114:B145" si="6">WEEKNUM(A114)</f>
        <v>50</v>
      </c>
      <c r="C114" s="12" t="str">
        <f>TEXT(Tb_Base[[#This Row],[Date]],"mmmm")</f>
        <v>décembre</v>
      </c>
      <c r="D114" s="12" t="str">
        <f>TEXT(Tb_Base[[#This Row],[Date]],"aaaa")</f>
        <v>2017</v>
      </c>
      <c r="E114" s="9" t="s">
        <v>52</v>
      </c>
      <c r="F114" s="10">
        <v>0.375</v>
      </c>
      <c r="G114" s="10">
        <v>0.83333333333333337</v>
      </c>
      <c r="H114" s="11">
        <f>IF(Tb_Base[[#This Row],[Hr fin prévi]]="","",Tb_Base[Hr fin prévi]-Tb_Base[Hr déb prévi])</f>
        <v>0.45833333333333337</v>
      </c>
      <c r="I114" s="12" t="str">
        <f>IF(Tb_Base[[#This Row],[AT]]&lt;&gt;"","AT",IF(Tb_Base[[#This Row],[Hr fin eff]]&lt;&gt;"","Trv",""))</f>
        <v/>
      </c>
      <c r="L114" s="11" t="str">
        <f>IF(Tb_Base[[#This Row],[Hr fin eff]]="","",Tb_Base[Hr fin eff]-Tb_Base[Hr déb eff])</f>
        <v/>
      </c>
      <c r="M11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4" s="8"/>
      <c r="O114" s="11" t="str">
        <f>IF(Tb_Base[[#This Row],[Retard]]&lt;&gt;"",Tb_Base[[#This Row],[Hr déb eff]]-Tb_Base[[#This Row],[Hr déb prévi]],"")</f>
        <v/>
      </c>
      <c r="P114" s="8"/>
      <c r="Q114" s="11" t="str">
        <f>IF(Tb_Base[[#This Row],[CP]]="CP",Param!$H$2,"")</f>
        <v/>
      </c>
      <c r="R114" s="8"/>
      <c r="S114" s="11" t="str">
        <f>IF(Tb_Base[[#This Row],[CA]]="CA",Param!$H$2,"")</f>
        <v/>
      </c>
      <c r="T114" s="8"/>
      <c r="U114" s="8"/>
      <c r="V114" s="8"/>
    </row>
    <row r="115" spans="1:22" x14ac:dyDescent="0.2">
      <c r="A115" s="7">
        <v>43084</v>
      </c>
      <c r="B115" s="12">
        <f t="shared" si="6"/>
        <v>50</v>
      </c>
      <c r="C115" s="12" t="str">
        <f>TEXT(Tb_Base[[#This Row],[Date]],"mmmm")</f>
        <v>décembre</v>
      </c>
      <c r="D115" s="12" t="str">
        <f>TEXT(Tb_Base[[#This Row],[Date]],"aaaa")</f>
        <v>2017</v>
      </c>
      <c r="E115" s="9" t="s">
        <v>53</v>
      </c>
      <c r="F115" s="10">
        <v>0.375</v>
      </c>
      <c r="G115" s="10">
        <v>0.70833333333333337</v>
      </c>
      <c r="H115" s="11">
        <f>IF(Tb_Base[[#This Row],[Hr fin prévi]]="","",Tb_Base[Hr fin prévi]-Tb_Base[Hr déb prévi])</f>
        <v>0.33333333333333337</v>
      </c>
      <c r="I115" s="12" t="str">
        <f>IF(Tb_Base[[#This Row],[AT]]&lt;&gt;"","AT",IF(Tb_Base[[#This Row],[Hr fin eff]]&lt;&gt;"","Trv",""))</f>
        <v>AT</v>
      </c>
      <c r="J115" s="10">
        <v>0.375</v>
      </c>
      <c r="K115" s="10">
        <v>0.70833333333333337</v>
      </c>
      <c r="L115" s="11">
        <f>IF(Tb_Base[[#This Row],[Hr fin eff]]="","",Tb_Base[Hr fin eff]-Tb_Base[Hr déb eff])</f>
        <v>0.33333333333333337</v>
      </c>
      <c r="M11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5" s="8"/>
      <c r="O115" s="11" t="str">
        <f>IF(Tb_Base[[#This Row],[Retard]]&lt;&gt;"",Tb_Base[[#This Row],[Hr déb eff]]-Tb_Base[[#This Row],[Hr déb prévi]],"")</f>
        <v/>
      </c>
      <c r="P115" s="8"/>
      <c r="Q115" s="11" t="str">
        <f>IF(Tb_Base[[#This Row],[CP]]="CP",Param!$H$2,"")</f>
        <v/>
      </c>
      <c r="R115" s="8"/>
      <c r="S115" s="11" t="str">
        <f>IF(Tb_Base[[#This Row],[CA]]="CA",Param!$H$2,"")</f>
        <v/>
      </c>
      <c r="T115" s="8" t="s">
        <v>51</v>
      </c>
      <c r="U115" s="8"/>
      <c r="V115" s="8"/>
    </row>
    <row r="116" spans="1:22" x14ac:dyDescent="0.2">
      <c r="A116" s="7">
        <v>43084</v>
      </c>
      <c r="B116" s="12">
        <f t="shared" si="6"/>
        <v>50</v>
      </c>
      <c r="C116" s="12" t="str">
        <f>TEXT(Tb_Base[[#This Row],[Date]],"mmmm")</f>
        <v>décembre</v>
      </c>
      <c r="D116" s="12" t="str">
        <f>TEXT(Tb_Base[[#This Row],[Date]],"aaaa")</f>
        <v>2017</v>
      </c>
      <c r="E116" s="9" t="s">
        <v>54</v>
      </c>
      <c r="F116" s="10">
        <v>0.375</v>
      </c>
      <c r="G116" s="10">
        <v>0.70833333333333337</v>
      </c>
      <c r="H116" s="11">
        <f>IF(Tb_Base[[#This Row],[Hr fin prévi]]="","",Tb_Base[Hr fin prévi]-Tb_Base[Hr déb prévi])</f>
        <v>0.33333333333333337</v>
      </c>
      <c r="I116" s="12" t="str">
        <f>IF(Tb_Base[[#This Row],[AT]]&lt;&gt;"","AT",IF(Tb_Base[[#This Row],[Hr fin eff]]&lt;&gt;"","Trv",""))</f>
        <v>Trv</v>
      </c>
      <c r="J116" s="10">
        <v>0.375</v>
      </c>
      <c r="K116" s="10">
        <v>0.70833333333333337</v>
      </c>
      <c r="L116" s="11">
        <f>IF(Tb_Base[[#This Row],[Hr fin eff]]="","",Tb_Base[Hr fin eff]-Tb_Base[Hr déb eff])</f>
        <v>0.33333333333333337</v>
      </c>
      <c r="M11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6" s="8"/>
      <c r="O116" s="11" t="str">
        <f>IF(Tb_Base[[#This Row],[Retard]]&lt;&gt;"",Tb_Base[[#This Row],[Hr déb eff]]-Tb_Base[[#This Row],[Hr déb prévi]],"")</f>
        <v/>
      </c>
      <c r="P116" s="8"/>
      <c r="Q116" s="11" t="str">
        <f>IF(Tb_Base[[#This Row],[CP]]="CP",Param!$H$2,"")</f>
        <v/>
      </c>
      <c r="R116" s="8"/>
      <c r="S116" s="11" t="str">
        <f>IF(Tb_Base[[#This Row],[CA]]="CA",Param!$H$2,"")</f>
        <v/>
      </c>
      <c r="T116" s="8"/>
      <c r="U116" s="8"/>
      <c r="V116" s="8"/>
    </row>
    <row r="117" spans="1:22" x14ac:dyDescent="0.2">
      <c r="A117" s="7">
        <v>43084</v>
      </c>
      <c r="B117" s="12">
        <f t="shared" si="6"/>
        <v>50</v>
      </c>
      <c r="C117" s="12" t="str">
        <f>TEXT(Tb_Base[[#This Row],[Date]],"mmmm")</f>
        <v>décembre</v>
      </c>
      <c r="D117" s="12" t="str">
        <f>TEXT(Tb_Base[[#This Row],[Date]],"aaaa")</f>
        <v>2017</v>
      </c>
      <c r="E117" s="9" t="s">
        <v>55</v>
      </c>
      <c r="F117" s="10">
        <v>0.375</v>
      </c>
      <c r="G117" s="10">
        <v>0.70833333333333337</v>
      </c>
      <c r="H117" s="11">
        <f>IF(Tb_Base[[#This Row],[Hr fin prévi]]="","",Tb_Base[Hr fin prévi]-Tb_Base[Hr déb prévi])</f>
        <v>0.33333333333333337</v>
      </c>
      <c r="I117" s="12" t="str">
        <f>IF(Tb_Base[[#This Row],[AT]]&lt;&gt;"","AT",IF(Tb_Base[[#This Row],[Hr fin eff]]&lt;&gt;"","Trv",""))</f>
        <v/>
      </c>
      <c r="L117" s="11" t="str">
        <f>IF(Tb_Base[[#This Row],[Hr fin eff]]="","",Tb_Base[Hr fin eff]-Tb_Base[Hr déb eff])</f>
        <v/>
      </c>
      <c r="M11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7" s="8"/>
      <c r="O117" s="11" t="str">
        <f>IF(Tb_Base[[#This Row],[Retard]]&lt;&gt;"",Tb_Base[[#This Row],[Hr déb eff]]-Tb_Base[[#This Row],[Hr déb prévi]],"")</f>
        <v/>
      </c>
      <c r="P117" s="8"/>
      <c r="Q117" s="11" t="str">
        <f>IF(Tb_Base[[#This Row],[CP]]="CP",Param!$H$2,"")</f>
        <v/>
      </c>
      <c r="R117" s="8"/>
      <c r="S117" s="11" t="str">
        <f>IF(Tb_Base[[#This Row],[CA]]="CA",Param!$H$2,"")</f>
        <v/>
      </c>
      <c r="T117" s="8"/>
      <c r="U117" s="8"/>
      <c r="V117" s="8"/>
    </row>
    <row r="118" spans="1:22" x14ac:dyDescent="0.2">
      <c r="A118" s="7">
        <v>43084</v>
      </c>
      <c r="B118" s="12">
        <f t="shared" si="6"/>
        <v>50</v>
      </c>
      <c r="C118" s="12" t="str">
        <f>TEXT(Tb_Base[[#This Row],[Date]],"mmmm")</f>
        <v>décembre</v>
      </c>
      <c r="D118" s="12" t="str">
        <f>TEXT(Tb_Base[[#This Row],[Date]],"aaaa")</f>
        <v>2017</v>
      </c>
      <c r="E118" s="9" t="s">
        <v>56</v>
      </c>
      <c r="F118" s="10">
        <v>0.375</v>
      </c>
      <c r="G118" s="10">
        <v>0.70833333333333337</v>
      </c>
      <c r="H118" s="11">
        <f>IF(Tb_Base[[#This Row],[Hr fin prévi]]="","",Tb_Base[Hr fin prévi]-Tb_Base[Hr déb prévi])</f>
        <v>0.33333333333333337</v>
      </c>
      <c r="I118" s="12" t="str">
        <f>IF(Tb_Base[[#This Row],[AT]]&lt;&gt;"","AT",IF(Tb_Base[[#This Row],[Hr fin eff]]&lt;&gt;"","Trv",""))</f>
        <v>Trv</v>
      </c>
      <c r="J118" s="10">
        <v>0.375</v>
      </c>
      <c r="K118" s="10">
        <v>0.70833333333333337</v>
      </c>
      <c r="L118" s="11">
        <f>IF(Tb_Base[[#This Row],[Hr fin eff]]="","",Tb_Base[Hr fin eff]-Tb_Base[Hr déb eff])</f>
        <v>0.33333333333333337</v>
      </c>
      <c r="M11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8" s="8"/>
      <c r="O118" s="11" t="str">
        <f>IF(Tb_Base[[#This Row],[Retard]]&lt;&gt;"",Tb_Base[[#This Row],[Hr déb eff]]-Tb_Base[[#This Row],[Hr déb prévi]],"")</f>
        <v/>
      </c>
      <c r="P118" s="8"/>
      <c r="Q118" s="11" t="str">
        <f>IF(Tb_Base[[#This Row],[CP]]="CP",Param!$H$2,"")</f>
        <v/>
      </c>
      <c r="R118" s="8"/>
      <c r="S118" s="11" t="str">
        <f>IF(Tb_Base[[#This Row],[CA]]="CA",Param!$H$2,"")</f>
        <v/>
      </c>
      <c r="T118" s="8"/>
      <c r="U118" s="8"/>
      <c r="V118" s="8"/>
    </row>
    <row r="119" spans="1:22" x14ac:dyDescent="0.2">
      <c r="A119" s="7">
        <v>43084</v>
      </c>
      <c r="B119" s="12">
        <f t="shared" si="6"/>
        <v>50</v>
      </c>
      <c r="C119" s="12" t="str">
        <f>TEXT(Tb_Base[[#This Row],[Date]],"mmmm")</f>
        <v>décembre</v>
      </c>
      <c r="D119" s="12" t="str">
        <f>TEXT(Tb_Base[[#This Row],[Date]],"aaaa")</f>
        <v>2017</v>
      </c>
      <c r="E119" s="9" t="s">
        <v>57</v>
      </c>
      <c r="F119" s="10">
        <v>0.33333333333333331</v>
      </c>
      <c r="G119" s="10">
        <v>0.75</v>
      </c>
      <c r="H119" s="11">
        <f>IF(Tb_Base[[#This Row],[Hr fin prévi]]="","",Tb_Base[Hr fin prévi]-Tb_Base[Hr déb prévi])</f>
        <v>0.41666666666666669</v>
      </c>
      <c r="I119" s="12" t="str">
        <f>IF(Tb_Base[[#This Row],[AT]]&lt;&gt;"","AT",IF(Tb_Base[[#This Row],[Hr fin eff]]&lt;&gt;"","Trv",""))</f>
        <v>Trv</v>
      </c>
      <c r="J119" s="10">
        <v>0.33333333333333331</v>
      </c>
      <c r="K119" s="10">
        <v>0.75</v>
      </c>
      <c r="L119" s="11">
        <f>IF(Tb_Base[[#This Row],[Hr fin eff]]="","",Tb_Base[Hr fin eff]-Tb_Base[Hr déb eff])</f>
        <v>0.41666666666666669</v>
      </c>
      <c r="M11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19" s="8"/>
      <c r="O119" s="11" t="str">
        <f>IF(Tb_Base[[#This Row],[Retard]]&lt;&gt;"",Tb_Base[[#This Row],[Hr déb eff]]-Tb_Base[[#This Row],[Hr déb prévi]],"")</f>
        <v/>
      </c>
      <c r="P119" s="8"/>
      <c r="Q119" s="11" t="str">
        <f>IF(Tb_Base[[#This Row],[CP]]="CP",Param!$H$2,"")</f>
        <v/>
      </c>
      <c r="R119" s="8"/>
      <c r="S119" s="11" t="str">
        <f>IF(Tb_Base[[#This Row],[CA]]="CA",Param!$H$2,"")</f>
        <v/>
      </c>
      <c r="T119" s="8"/>
      <c r="U119" s="8"/>
      <c r="V119" s="8"/>
    </row>
    <row r="120" spans="1:22" x14ac:dyDescent="0.2">
      <c r="A120" s="7">
        <v>43084</v>
      </c>
      <c r="B120" s="12">
        <f t="shared" si="6"/>
        <v>50</v>
      </c>
      <c r="C120" s="12" t="str">
        <f>TEXT(Tb_Base[[#This Row],[Date]],"mmmm")</f>
        <v>décembre</v>
      </c>
      <c r="D120" s="12" t="str">
        <f>TEXT(Tb_Base[[#This Row],[Date]],"aaaa")</f>
        <v>2017</v>
      </c>
      <c r="E120" s="9" t="s">
        <v>58</v>
      </c>
      <c r="F120" s="10">
        <v>0.33333333333333331</v>
      </c>
      <c r="G120" s="10">
        <v>0.75</v>
      </c>
      <c r="H120" s="11">
        <f>IF(Tb_Base[[#This Row],[Hr fin prévi]]="","",Tb_Base[Hr fin prévi]-Tb_Base[Hr déb prévi])</f>
        <v>0.41666666666666669</v>
      </c>
      <c r="I120" s="12" t="str">
        <f>IF(Tb_Base[[#This Row],[AT]]&lt;&gt;"","AT",IF(Tb_Base[[#This Row],[Hr fin eff]]&lt;&gt;"","Trv",""))</f>
        <v>Trv</v>
      </c>
      <c r="J120" s="10">
        <v>0.35416666666666669</v>
      </c>
      <c r="K120" s="10">
        <v>0.75</v>
      </c>
      <c r="L120" s="11">
        <f>IF(Tb_Base[[#This Row],[Hr fin eff]]="","",Tb_Base[Hr fin eff]-Tb_Base[Hr déb eff])</f>
        <v>0.39583333333333331</v>
      </c>
      <c r="M12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0" s="8"/>
      <c r="O120" s="11" t="str">
        <f>IF(Tb_Base[[#This Row],[Retard]]&lt;&gt;"",Tb_Base[[#This Row],[Hr déb eff]]-Tb_Base[[#This Row],[Hr déb prévi]],"")</f>
        <v/>
      </c>
      <c r="P120" s="8"/>
      <c r="Q120" s="11" t="str">
        <f>IF(Tb_Base[[#This Row],[CP]]="CP",Param!$H$2,"")</f>
        <v/>
      </c>
      <c r="R120" s="8"/>
      <c r="S120" s="11" t="str">
        <f>IF(Tb_Base[[#This Row],[CA]]="CA",Param!$H$2,"")</f>
        <v/>
      </c>
      <c r="T120" s="8"/>
      <c r="U120" s="8"/>
      <c r="V120" s="8"/>
    </row>
    <row r="121" spans="1:22" x14ac:dyDescent="0.2">
      <c r="A121" s="7">
        <v>43084</v>
      </c>
      <c r="B121" s="12">
        <f t="shared" si="6"/>
        <v>50</v>
      </c>
      <c r="C121" s="12" t="str">
        <f>TEXT(Tb_Base[[#This Row],[Date]],"mmmm")</f>
        <v>décembre</v>
      </c>
      <c r="D121" s="12" t="str">
        <f>TEXT(Tb_Base[[#This Row],[Date]],"aaaa")</f>
        <v>2017</v>
      </c>
      <c r="E121" s="9" t="s">
        <v>59</v>
      </c>
      <c r="F121" s="10">
        <v>0.33333333333333331</v>
      </c>
      <c r="G121" s="10">
        <v>0.75</v>
      </c>
      <c r="H121" s="11">
        <f>IF(Tb_Base[[#This Row],[Hr fin prévi]]="","",Tb_Base[Hr fin prévi]-Tb_Base[Hr déb prévi])</f>
        <v>0.41666666666666669</v>
      </c>
      <c r="I121" s="12" t="str">
        <f>IF(Tb_Base[[#This Row],[AT]]&lt;&gt;"","AT",IF(Tb_Base[[#This Row],[Hr fin eff]]&lt;&gt;"","Trv",""))</f>
        <v>Trv</v>
      </c>
      <c r="J121" s="10">
        <v>0.33333333333333331</v>
      </c>
      <c r="K121" s="10">
        <v>0.75</v>
      </c>
      <c r="L121" s="11">
        <f>IF(Tb_Base[[#This Row],[Hr fin eff]]="","",Tb_Base[Hr fin eff]-Tb_Base[Hr déb eff])</f>
        <v>0.41666666666666669</v>
      </c>
      <c r="M12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1" s="8"/>
      <c r="O121" s="11" t="str">
        <f>IF(Tb_Base[[#This Row],[Retard]]&lt;&gt;"",Tb_Base[[#This Row],[Hr déb eff]]-Tb_Base[[#This Row],[Hr déb prévi]],"")</f>
        <v/>
      </c>
      <c r="P121" s="8"/>
      <c r="Q121" s="11" t="str">
        <f>IF(Tb_Base[[#This Row],[CP]]="CP",Param!$H$2,"")</f>
        <v/>
      </c>
      <c r="R121" s="8"/>
      <c r="S121" s="11" t="str">
        <f>IF(Tb_Base[[#This Row],[CA]]="CA",Param!$H$2,"")</f>
        <v/>
      </c>
      <c r="T121" s="8"/>
      <c r="U121" s="8"/>
      <c r="V121" s="8"/>
    </row>
    <row r="122" spans="1:22" x14ac:dyDescent="0.2">
      <c r="A122" s="7">
        <v>43085</v>
      </c>
      <c r="B122" s="12">
        <f t="shared" si="6"/>
        <v>50</v>
      </c>
      <c r="C122" s="12" t="str">
        <f>TEXT(Tb_Base[[#This Row],[Date]],"mmmm")</f>
        <v>décembre</v>
      </c>
      <c r="D122" s="12" t="str">
        <f>TEXT(Tb_Base[[#This Row],[Date]],"aaaa")</f>
        <v>2017</v>
      </c>
      <c r="E122" s="9" t="s">
        <v>52</v>
      </c>
      <c r="F122" s="10">
        <v>0.375</v>
      </c>
      <c r="G122" s="10">
        <v>0.70833333333333337</v>
      </c>
      <c r="H122" s="11">
        <f>IF(Tb_Base[[#This Row],[Hr fin prévi]]="","",Tb_Base[Hr fin prévi]-Tb_Base[Hr déb prévi])</f>
        <v>0.33333333333333337</v>
      </c>
      <c r="I122" s="12" t="str">
        <f>IF(Tb_Base[[#This Row],[AT]]&lt;&gt;"","AT",IF(Tb_Base[[#This Row],[Hr fin eff]]&lt;&gt;"","Trv",""))</f>
        <v>Trv</v>
      </c>
      <c r="J122" s="10">
        <v>0.375</v>
      </c>
      <c r="K122" s="10">
        <v>0.70833333333333337</v>
      </c>
      <c r="L122" s="11">
        <f>IF(Tb_Base[[#This Row],[Hr fin eff]]="","",Tb_Base[Hr fin eff]-Tb_Base[Hr déb eff])</f>
        <v>0.33333333333333337</v>
      </c>
      <c r="M12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2" s="8"/>
      <c r="O122" s="11" t="str">
        <f>IF(Tb_Base[[#This Row],[Retard]]&lt;&gt;"",Tb_Base[[#This Row],[Hr déb eff]]-Tb_Base[[#This Row],[Hr déb prévi]],"")</f>
        <v/>
      </c>
      <c r="P122" s="8"/>
      <c r="Q122" s="11" t="str">
        <f>IF(Tb_Base[[#This Row],[CP]]="CP",Param!$H$2,"")</f>
        <v/>
      </c>
      <c r="R122" s="8"/>
      <c r="S122" s="11" t="str">
        <f>IF(Tb_Base[[#This Row],[CA]]="CA",Param!$H$2,"")</f>
        <v/>
      </c>
      <c r="T122" s="8"/>
      <c r="U122" s="8"/>
      <c r="V122" s="8"/>
    </row>
    <row r="123" spans="1:22" x14ac:dyDescent="0.2">
      <c r="A123" s="7">
        <v>43085</v>
      </c>
      <c r="B123" s="12">
        <f t="shared" si="6"/>
        <v>50</v>
      </c>
      <c r="C123" s="12" t="str">
        <f>TEXT(Tb_Base[[#This Row],[Date]],"mmmm")</f>
        <v>décembre</v>
      </c>
      <c r="D123" s="12" t="str">
        <f>TEXT(Tb_Base[[#This Row],[Date]],"aaaa")</f>
        <v>2017</v>
      </c>
      <c r="E123" s="9" t="s">
        <v>53</v>
      </c>
      <c r="F123" s="10">
        <v>0.375</v>
      </c>
      <c r="G123" s="10">
        <v>0.70833333333333337</v>
      </c>
      <c r="H123" s="11">
        <f>IF(Tb_Base[[#This Row],[Hr fin prévi]]="","",Tb_Base[Hr fin prévi]-Tb_Base[Hr déb prévi])</f>
        <v>0.33333333333333337</v>
      </c>
      <c r="I123" s="12" t="str">
        <f>IF(Tb_Base[[#This Row],[AT]]&lt;&gt;"","AT",IF(Tb_Base[[#This Row],[Hr fin eff]]&lt;&gt;"","Trv",""))</f>
        <v>AT</v>
      </c>
      <c r="J123" s="10">
        <v>0.39583333333333331</v>
      </c>
      <c r="K123" s="10">
        <v>0.70833333333333337</v>
      </c>
      <c r="L123" s="11">
        <f>IF(Tb_Base[[#This Row],[Hr fin eff]]="","",Tb_Base[Hr fin eff]-Tb_Base[Hr déb eff])</f>
        <v>0.31250000000000006</v>
      </c>
      <c r="M12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3" s="8"/>
      <c r="O123" s="11" t="str">
        <f>IF(Tb_Base[[#This Row],[Retard]]&lt;&gt;"",Tb_Base[[#This Row],[Hr déb eff]]-Tb_Base[[#This Row],[Hr déb prévi]],"")</f>
        <v/>
      </c>
      <c r="P123" s="8"/>
      <c r="Q123" s="11" t="str">
        <f>IF(Tb_Base[[#This Row],[CP]]="CP",Param!$H$2,"")</f>
        <v/>
      </c>
      <c r="R123" s="8"/>
      <c r="S123" s="11" t="str">
        <f>IF(Tb_Base[[#This Row],[CA]]="CA",Param!$H$2,"")</f>
        <v/>
      </c>
      <c r="T123" s="8" t="s">
        <v>51</v>
      </c>
      <c r="U123" s="8"/>
      <c r="V123" s="8"/>
    </row>
    <row r="124" spans="1:22" x14ac:dyDescent="0.2">
      <c r="A124" s="7">
        <v>43085</v>
      </c>
      <c r="B124" s="12">
        <f t="shared" si="6"/>
        <v>50</v>
      </c>
      <c r="C124" s="12" t="str">
        <f>TEXT(Tb_Base[[#This Row],[Date]],"mmmm")</f>
        <v>décembre</v>
      </c>
      <c r="D124" s="12" t="str">
        <f>TEXT(Tb_Base[[#This Row],[Date]],"aaaa")</f>
        <v>2017</v>
      </c>
      <c r="E124" s="9" t="s">
        <v>54</v>
      </c>
      <c r="F124" s="10">
        <v>0.375</v>
      </c>
      <c r="G124" s="10">
        <v>0.70833333333333337</v>
      </c>
      <c r="H124" s="11">
        <f>IF(Tb_Base[[#This Row],[Hr fin prévi]]="","",Tb_Base[Hr fin prévi]-Tb_Base[Hr déb prévi])</f>
        <v>0.33333333333333337</v>
      </c>
      <c r="I124" s="12" t="str">
        <f>IF(Tb_Base[[#This Row],[AT]]&lt;&gt;"","AT",IF(Tb_Base[[#This Row],[Hr fin eff]]&lt;&gt;"","Trv",""))</f>
        <v/>
      </c>
      <c r="J124" s="10"/>
      <c r="K124" s="10"/>
      <c r="L124" s="11" t="str">
        <f>IF(Tb_Base[[#This Row],[Hr fin eff]]="","",Tb_Base[Hr fin eff]-Tb_Base[Hr déb eff])</f>
        <v/>
      </c>
      <c r="M12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4" s="8"/>
      <c r="O124" s="11" t="str">
        <f>IF(Tb_Base[[#This Row],[Retard]]&lt;&gt;"",Tb_Base[[#This Row],[Hr déb eff]]-Tb_Base[[#This Row],[Hr déb prévi]],"")</f>
        <v/>
      </c>
      <c r="P124" s="8"/>
      <c r="Q124" s="11" t="str">
        <f>IF(Tb_Base[[#This Row],[CP]]="CP",Param!$H$2,"")</f>
        <v/>
      </c>
      <c r="R124" s="8"/>
      <c r="S124" s="11" t="str">
        <f>IF(Tb_Base[[#This Row],[CA]]="CA",Param!$H$2,"")</f>
        <v/>
      </c>
      <c r="T124" s="8"/>
      <c r="U124" s="8"/>
      <c r="V124" s="8"/>
    </row>
    <row r="125" spans="1:22" x14ac:dyDescent="0.2">
      <c r="A125" s="7">
        <v>43085</v>
      </c>
      <c r="B125" s="12">
        <f t="shared" si="6"/>
        <v>50</v>
      </c>
      <c r="C125" s="12" t="str">
        <f>TEXT(Tb_Base[[#This Row],[Date]],"mmmm")</f>
        <v>décembre</v>
      </c>
      <c r="D125" s="12" t="str">
        <f>TEXT(Tb_Base[[#This Row],[Date]],"aaaa")</f>
        <v>2017</v>
      </c>
      <c r="E125" s="9" t="s">
        <v>55</v>
      </c>
      <c r="F125" s="10">
        <v>0.375</v>
      </c>
      <c r="G125" s="10">
        <v>0.70833333333333337</v>
      </c>
      <c r="H125" s="11">
        <f>IF(Tb_Base[[#This Row],[Hr fin prévi]]="","",Tb_Base[Hr fin prévi]-Tb_Base[Hr déb prévi])</f>
        <v>0.33333333333333337</v>
      </c>
      <c r="I125" s="12" t="str">
        <f>IF(Tb_Base[[#This Row],[AT]]&lt;&gt;"","AT",IF(Tb_Base[[#This Row],[Hr fin eff]]&lt;&gt;"","Trv",""))</f>
        <v>Trv</v>
      </c>
      <c r="J125" s="10">
        <v>0.375</v>
      </c>
      <c r="K125" s="10">
        <v>0.70833333333333337</v>
      </c>
      <c r="L125" s="11">
        <f>IF(Tb_Base[[#This Row],[Hr fin eff]]="","",Tb_Base[Hr fin eff]-Tb_Base[Hr déb eff])</f>
        <v>0.33333333333333337</v>
      </c>
      <c r="M12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5" s="8"/>
      <c r="O125" s="11" t="str">
        <f>IF(Tb_Base[[#This Row],[Retard]]&lt;&gt;"",Tb_Base[[#This Row],[Hr déb eff]]-Tb_Base[[#This Row],[Hr déb prévi]],"")</f>
        <v/>
      </c>
      <c r="P125" s="8"/>
      <c r="Q125" s="11" t="str">
        <f>IF(Tb_Base[[#This Row],[CP]]="CP",Param!$H$2,"")</f>
        <v/>
      </c>
      <c r="R125" s="8"/>
      <c r="S125" s="11" t="str">
        <f>IF(Tb_Base[[#This Row],[CA]]="CA",Param!$H$2,"")</f>
        <v/>
      </c>
      <c r="T125" s="8"/>
      <c r="U125" s="8"/>
      <c r="V125" s="8"/>
    </row>
    <row r="126" spans="1:22" x14ac:dyDescent="0.2">
      <c r="A126" s="7">
        <v>43085</v>
      </c>
      <c r="B126" s="12">
        <f t="shared" si="6"/>
        <v>50</v>
      </c>
      <c r="C126" s="12" t="str">
        <f>TEXT(Tb_Base[[#This Row],[Date]],"mmmm")</f>
        <v>décembre</v>
      </c>
      <c r="D126" s="12" t="str">
        <f>TEXT(Tb_Base[[#This Row],[Date]],"aaaa")</f>
        <v>2017</v>
      </c>
      <c r="E126" s="9" t="s">
        <v>56</v>
      </c>
      <c r="F126" s="10">
        <v>0.375</v>
      </c>
      <c r="G126" s="10">
        <v>0.70833333333333337</v>
      </c>
      <c r="H126" s="11">
        <f>IF(Tb_Base[[#This Row],[Hr fin prévi]]="","",Tb_Base[Hr fin prévi]-Tb_Base[Hr déb prévi])</f>
        <v>0.33333333333333337</v>
      </c>
      <c r="I126" s="12" t="str">
        <f>IF(Tb_Base[[#This Row],[AT]]&lt;&gt;"","AT",IF(Tb_Base[[#This Row],[Hr fin eff]]&lt;&gt;"","Trv",""))</f>
        <v>Trv</v>
      </c>
      <c r="J126" s="10">
        <v>0.375</v>
      </c>
      <c r="K126" s="10">
        <v>0.70833333333333337</v>
      </c>
      <c r="L126" s="11">
        <f>IF(Tb_Base[[#This Row],[Hr fin eff]]="","",Tb_Base[Hr fin eff]-Tb_Base[Hr déb eff])</f>
        <v>0.33333333333333337</v>
      </c>
      <c r="M12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6" s="8"/>
      <c r="O126" s="11" t="str">
        <f>IF(Tb_Base[[#This Row],[Retard]]&lt;&gt;"",Tb_Base[[#This Row],[Hr déb eff]]-Tb_Base[[#This Row],[Hr déb prévi]],"")</f>
        <v/>
      </c>
      <c r="P126" s="8"/>
      <c r="Q126" s="11" t="str">
        <f>IF(Tb_Base[[#This Row],[CP]]="CP",Param!$H$2,"")</f>
        <v/>
      </c>
      <c r="R126" s="8"/>
      <c r="S126" s="11" t="str">
        <f>IF(Tb_Base[[#This Row],[CA]]="CA",Param!$H$2,"")</f>
        <v/>
      </c>
      <c r="T126" s="8"/>
      <c r="U126" s="8"/>
      <c r="V126" s="8"/>
    </row>
    <row r="127" spans="1:22" x14ac:dyDescent="0.2">
      <c r="A127" s="7">
        <v>43085</v>
      </c>
      <c r="B127" s="12">
        <f t="shared" si="6"/>
        <v>50</v>
      </c>
      <c r="C127" s="12" t="str">
        <f>TEXT(Tb_Base[[#This Row],[Date]],"mmmm")</f>
        <v>décembre</v>
      </c>
      <c r="D127" s="12" t="str">
        <f>TEXT(Tb_Base[[#This Row],[Date]],"aaaa")</f>
        <v>2017</v>
      </c>
      <c r="E127" s="9" t="s">
        <v>57</v>
      </c>
      <c r="F127" s="10">
        <v>0.375</v>
      </c>
      <c r="G127" s="10">
        <v>0.70833333333333337</v>
      </c>
      <c r="H127" s="11">
        <f>IF(Tb_Base[[#This Row],[Hr fin prévi]]="","",Tb_Base[Hr fin prévi]-Tb_Base[Hr déb prévi])</f>
        <v>0.33333333333333337</v>
      </c>
      <c r="I127" s="12" t="str">
        <f>IF(Tb_Base[[#This Row],[AT]]&lt;&gt;"","AT",IF(Tb_Base[[#This Row],[Hr fin eff]]&lt;&gt;"","Trv",""))</f>
        <v>Trv</v>
      </c>
      <c r="J127" s="10">
        <v>0.375</v>
      </c>
      <c r="K127" s="10">
        <v>0.70833333333333337</v>
      </c>
      <c r="L127" s="11">
        <f>IF(Tb_Base[[#This Row],[Hr fin eff]]="","",Tb_Base[Hr fin eff]-Tb_Base[Hr déb eff])</f>
        <v>0.33333333333333337</v>
      </c>
      <c r="M12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7" s="8"/>
      <c r="O127" s="11" t="str">
        <f>IF(Tb_Base[[#This Row],[Retard]]&lt;&gt;"",Tb_Base[[#This Row],[Hr déb eff]]-Tb_Base[[#This Row],[Hr déb prévi]],"")</f>
        <v/>
      </c>
      <c r="P127" s="8"/>
      <c r="Q127" s="11" t="str">
        <f>IF(Tb_Base[[#This Row],[CP]]="CP",Param!$H$2,"")</f>
        <v/>
      </c>
      <c r="R127" s="8"/>
      <c r="S127" s="11" t="str">
        <f>IF(Tb_Base[[#This Row],[CA]]="CA",Param!$H$2,"")</f>
        <v/>
      </c>
      <c r="T127" s="8"/>
      <c r="U127" s="8"/>
      <c r="V127" s="8"/>
    </row>
    <row r="128" spans="1:22" x14ac:dyDescent="0.2">
      <c r="A128" s="7">
        <v>43085</v>
      </c>
      <c r="B128" s="12">
        <f t="shared" si="6"/>
        <v>50</v>
      </c>
      <c r="C128" s="12" t="str">
        <f>TEXT(Tb_Base[[#This Row],[Date]],"mmmm")</f>
        <v>décembre</v>
      </c>
      <c r="D128" s="12" t="str">
        <f>TEXT(Tb_Base[[#This Row],[Date]],"aaaa")</f>
        <v>2017</v>
      </c>
      <c r="E128" s="9" t="s">
        <v>58</v>
      </c>
      <c r="F128" s="10"/>
      <c r="G128" s="10"/>
      <c r="H128" s="11" t="str">
        <f>IF(Tb_Base[[#This Row],[Hr fin prévi]]="","",Tb_Base[Hr fin prévi]-Tb_Base[Hr déb prévi])</f>
        <v/>
      </c>
      <c r="I128" s="12" t="str">
        <f>IF(Tb_Base[[#This Row],[AT]]&lt;&gt;"","AT",IF(Tb_Base[[#This Row],[Hr fin eff]]&lt;&gt;"","Trv",""))</f>
        <v>Trv</v>
      </c>
      <c r="J128" s="10">
        <v>0.375</v>
      </c>
      <c r="K128" s="10">
        <v>0.70833333333333337</v>
      </c>
      <c r="L128" s="11">
        <f>IF(Tb_Base[[#This Row],[Hr fin eff]]="","",Tb_Base[Hr fin eff]-Tb_Base[Hr déb eff])</f>
        <v>0.33333333333333337</v>
      </c>
      <c r="M12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8" s="8"/>
      <c r="O128" s="11" t="str">
        <f>IF(Tb_Base[[#This Row],[Retard]]&lt;&gt;"",Tb_Base[[#This Row],[Hr déb eff]]-Tb_Base[[#This Row],[Hr déb prévi]],"")</f>
        <v/>
      </c>
      <c r="P128" s="8"/>
      <c r="Q128" s="11" t="str">
        <f>IF(Tb_Base[[#This Row],[CP]]="CP",Param!$H$2,"")</f>
        <v/>
      </c>
      <c r="R128" s="8"/>
      <c r="S128" s="11" t="str">
        <f>IF(Tb_Base[[#This Row],[CA]]="CA",Param!$H$2,"")</f>
        <v/>
      </c>
      <c r="T128" s="8"/>
      <c r="U128" s="8"/>
      <c r="V128" s="8"/>
    </row>
    <row r="129" spans="1:22" x14ac:dyDescent="0.2">
      <c r="A129" s="7">
        <v>43085</v>
      </c>
      <c r="B129" s="12">
        <f t="shared" si="6"/>
        <v>50</v>
      </c>
      <c r="C129" s="12" t="str">
        <f>TEXT(Tb_Base[[#This Row],[Date]],"mmmm")</f>
        <v>décembre</v>
      </c>
      <c r="D129" s="12" t="str">
        <f>TEXT(Tb_Base[[#This Row],[Date]],"aaaa")</f>
        <v>2017</v>
      </c>
      <c r="E129" s="9" t="s">
        <v>59</v>
      </c>
      <c r="F129" s="10">
        <v>0.33333333333333331</v>
      </c>
      <c r="G129" s="10">
        <v>0.70833333333333337</v>
      </c>
      <c r="H129" s="11">
        <f>IF(Tb_Base[[#This Row],[Hr fin prévi]]="","",Tb_Base[Hr fin prévi]-Tb_Base[Hr déb prévi])</f>
        <v>0.37500000000000006</v>
      </c>
      <c r="I129" s="12" t="str">
        <f>IF(Tb_Base[[#This Row],[AT]]&lt;&gt;"","AT",IF(Tb_Base[[#This Row],[Hr fin eff]]&lt;&gt;"","Trv",""))</f>
        <v>Trv</v>
      </c>
      <c r="J129" s="10">
        <v>0.33333333333333331</v>
      </c>
      <c r="K129" s="10">
        <v>0.70833333333333337</v>
      </c>
      <c r="L129" s="11">
        <f>IF(Tb_Base[[#This Row],[Hr fin eff]]="","",Tb_Base[Hr fin eff]-Tb_Base[Hr déb eff])</f>
        <v>0.37500000000000006</v>
      </c>
      <c r="M12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29" s="8"/>
      <c r="O129" s="11" t="str">
        <f>IF(Tb_Base[[#This Row],[Retard]]&lt;&gt;"",Tb_Base[[#This Row],[Hr déb eff]]-Tb_Base[[#This Row],[Hr déb prévi]],"")</f>
        <v/>
      </c>
      <c r="P129" s="8"/>
      <c r="Q129" s="11" t="str">
        <f>IF(Tb_Base[[#This Row],[CP]]="CP",Param!$H$2,"")</f>
        <v/>
      </c>
      <c r="R129" s="8"/>
      <c r="S129" s="11" t="str">
        <f>IF(Tb_Base[[#This Row],[CA]]="CA",Param!$H$2,"")</f>
        <v/>
      </c>
      <c r="T129" s="8"/>
      <c r="U129" s="8"/>
      <c r="V129" s="8"/>
    </row>
    <row r="130" spans="1:22" x14ac:dyDescent="0.2">
      <c r="A130" s="7">
        <v>43086</v>
      </c>
      <c r="B130" s="12">
        <f t="shared" si="6"/>
        <v>51</v>
      </c>
      <c r="C130" s="12" t="str">
        <f>TEXT(Tb_Base[[#This Row],[Date]],"mmmm")</f>
        <v>décembre</v>
      </c>
      <c r="D130" s="12" t="str">
        <f>TEXT(Tb_Base[[#This Row],[Date]],"aaaa")</f>
        <v>2017</v>
      </c>
      <c r="E130" s="9" t="s">
        <v>52</v>
      </c>
      <c r="F130" s="10">
        <v>0.33333333333333331</v>
      </c>
      <c r="G130" s="10">
        <v>0.70833333333333337</v>
      </c>
      <c r="H130" s="11">
        <f>IF(Tb_Base[[#This Row],[Hr fin prévi]]="","",Tb_Base[Hr fin prévi]-Tb_Base[Hr déb prévi])</f>
        <v>0.37500000000000006</v>
      </c>
      <c r="I130" s="12" t="str">
        <f>IF(Tb_Base[[#This Row],[AT]]&lt;&gt;"","AT",IF(Tb_Base[[#This Row],[Hr fin eff]]&lt;&gt;"","Trv",""))</f>
        <v>Trv</v>
      </c>
      <c r="J130" s="10">
        <v>0.33333333333333331</v>
      </c>
      <c r="K130" s="10">
        <v>0.70833333333333337</v>
      </c>
      <c r="L130" s="11">
        <f>IF(Tb_Base[[#This Row],[Hr fin eff]]="","",Tb_Base[Hr fin eff]-Tb_Base[Hr déb eff])</f>
        <v>0.37500000000000006</v>
      </c>
      <c r="M13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0" s="8"/>
      <c r="O130" s="11" t="str">
        <f>IF(Tb_Base[[#This Row],[Retard]]&lt;&gt;"",Tb_Base[[#This Row],[Hr déb eff]]-Tb_Base[[#This Row],[Hr déb prévi]],"")</f>
        <v/>
      </c>
      <c r="P130" s="8"/>
      <c r="Q130" s="11" t="str">
        <f>IF(Tb_Base[[#This Row],[CP]]="CP",Param!$H$2,"")</f>
        <v/>
      </c>
      <c r="R130" s="8"/>
      <c r="S130" s="11" t="str">
        <f>IF(Tb_Base[[#This Row],[CA]]="CA",Param!$H$2,"")</f>
        <v/>
      </c>
      <c r="T130" s="8"/>
      <c r="U130" s="8"/>
      <c r="V130" s="8"/>
    </row>
    <row r="131" spans="1:22" x14ac:dyDescent="0.2">
      <c r="A131" s="7">
        <v>43086</v>
      </c>
      <c r="B131" s="12">
        <f t="shared" si="6"/>
        <v>51</v>
      </c>
      <c r="C131" s="12" t="str">
        <f>TEXT(Tb_Base[[#This Row],[Date]],"mmmm")</f>
        <v>décembre</v>
      </c>
      <c r="D131" s="12" t="str">
        <f>TEXT(Tb_Base[[#This Row],[Date]],"aaaa")</f>
        <v>2017</v>
      </c>
      <c r="E131" s="9" t="s">
        <v>53</v>
      </c>
      <c r="F131" s="10">
        <v>0.33333333333333331</v>
      </c>
      <c r="G131" s="10">
        <v>0.70833333333333337</v>
      </c>
      <c r="H131" s="11">
        <f>IF(Tb_Base[[#This Row],[Hr fin prévi]]="","",Tb_Base[Hr fin prévi]-Tb_Base[Hr déb prévi])</f>
        <v>0.37500000000000006</v>
      </c>
      <c r="I131" s="12" t="str">
        <f>IF(Tb_Base[[#This Row],[AT]]&lt;&gt;"","AT",IF(Tb_Base[[#This Row],[Hr fin eff]]&lt;&gt;"","Trv",""))</f>
        <v>AT</v>
      </c>
      <c r="J131" s="10">
        <v>0.33333333333333331</v>
      </c>
      <c r="K131" s="10">
        <v>0.70833333333333337</v>
      </c>
      <c r="L131" s="11">
        <f>IF(Tb_Base[[#This Row],[Hr fin eff]]="","",Tb_Base[Hr fin eff]-Tb_Base[Hr déb eff])</f>
        <v>0.37500000000000006</v>
      </c>
      <c r="M13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1" s="8"/>
      <c r="O131" s="11" t="str">
        <f>IF(Tb_Base[[#This Row],[Retard]]&lt;&gt;"",Tb_Base[[#This Row],[Hr déb eff]]-Tb_Base[[#This Row],[Hr déb prévi]],"")</f>
        <v/>
      </c>
      <c r="P131" s="8"/>
      <c r="Q131" s="11" t="str">
        <f>IF(Tb_Base[[#This Row],[CP]]="CP",Param!$H$2,"")</f>
        <v/>
      </c>
      <c r="R131" s="8"/>
      <c r="S131" s="11" t="str">
        <f>IF(Tb_Base[[#This Row],[CA]]="CA",Param!$H$2,"")</f>
        <v/>
      </c>
      <c r="T131" s="8" t="s">
        <v>51</v>
      </c>
      <c r="U131" s="8"/>
      <c r="V131" s="8"/>
    </row>
    <row r="132" spans="1:22" x14ac:dyDescent="0.2">
      <c r="A132" s="7">
        <v>43086</v>
      </c>
      <c r="B132" s="12">
        <f t="shared" si="6"/>
        <v>51</v>
      </c>
      <c r="C132" s="12" t="str">
        <f>TEXT(Tb_Base[[#This Row],[Date]],"mmmm")</f>
        <v>décembre</v>
      </c>
      <c r="D132" s="12" t="str">
        <f>TEXT(Tb_Base[[#This Row],[Date]],"aaaa")</f>
        <v>2017</v>
      </c>
      <c r="E132" s="9" t="s">
        <v>54</v>
      </c>
      <c r="F132" s="10">
        <v>0.33333333333333331</v>
      </c>
      <c r="G132" s="10">
        <v>0.70833333333333337</v>
      </c>
      <c r="H132" s="11">
        <f>IF(Tb_Base[[#This Row],[Hr fin prévi]]="","",Tb_Base[Hr fin prévi]-Tb_Base[Hr déb prévi])</f>
        <v>0.37500000000000006</v>
      </c>
      <c r="I132" s="12" t="str">
        <f>IF(Tb_Base[[#This Row],[AT]]&lt;&gt;"","AT",IF(Tb_Base[[#This Row],[Hr fin eff]]&lt;&gt;"","Trv",""))</f>
        <v>Trv</v>
      </c>
      <c r="J132" s="10">
        <v>0.33333333333333331</v>
      </c>
      <c r="K132" s="10">
        <v>0.70833333333333337</v>
      </c>
      <c r="L132" s="11">
        <f>IF(Tb_Base[[#This Row],[Hr fin eff]]="","",Tb_Base[Hr fin eff]-Tb_Base[Hr déb eff])</f>
        <v>0.37500000000000006</v>
      </c>
      <c r="M13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2" s="8"/>
      <c r="O132" s="11" t="str">
        <f>IF(Tb_Base[[#This Row],[Retard]]&lt;&gt;"",Tb_Base[[#This Row],[Hr déb eff]]-Tb_Base[[#This Row],[Hr déb prévi]],"")</f>
        <v/>
      </c>
      <c r="P132" s="8"/>
      <c r="Q132" s="11" t="str">
        <f>IF(Tb_Base[[#This Row],[CP]]="CP",Param!$H$2,"")</f>
        <v/>
      </c>
      <c r="R132" s="8"/>
      <c r="S132" s="11" t="str">
        <f>IF(Tb_Base[[#This Row],[CA]]="CA",Param!$H$2,"")</f>
        <v/>
      </c>
      <c r="T132" s="8"/>
      <c r="U132" s="8"/>
      <c r="V132" s="8"/>
    </row>
    <row r="133" spans="1:22" x14ac:dyDescent="0.2">
      <c r="A133" s="7">
        <v>43086</v>
      </c>
      <c r="B133" s="12">
        <f t="shared" si="6"/>
        <v>51</v>
      </c>
      <c r="C133" s="12" t="str">
        <f>TEXT(Tb_Base[[#This Row],[Date]],"mmmm")</f>
        <v>décembre</v>
      </c>
      <c r="D133" s="12" t="str">
        <f>TEXT(Tb_Base[[#This Row],[Date]],"aaaa")</f>
        <v>2017</v>
      </c>
      <c r="E133" s="9" t="s">
        <v>55</v>
      </c>
      <c r="F133" s="10"/>
      <c r="G133" s="10"/>
      <c r="H133" s="11" t="str">
        <f>IF(Tb_Base[[#This Row],[Hr fin prévi]]="","",Tb_Base[Hr fin prévi]-Tb_Base[Hr déb prévi])</f>
        <v/>
      </c>
      <c r="I133" s="12" t="str">
        <f>IF(Tb_Base[[#This Row],[AT]]&lt;&gt;"","AT",IF(Tb_Base[[#This Row],[Hr fin eff]]&lt;&gt;"","Trv",""))</f>
        <v/>
      </c>
      <c r="J133" s="10"/>
      <c r="K133" s="10"/>
      <c r="L133" s="11" t="str">
        <f>IF(Tb_Base[[#This Row],[Hr fin eff]]="","",Tb_Base[Hr fin eff]-Tb_Base[Hr déb eff])</f>
        <v/>
      </c>
      <c r="M13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33" s="8"/>
      <c r="O133" s="11" t="str">
        <f>IF(Tb_Base[[#This Row],[Retard]]&lt;&gt;"",Tb_Base[[#This Row],[Hr déb eff]]-Tb_Base[[#This Row],[Hr déb prévi]],"")</f>
        <v/>
      </c>
      <c r="P133" s="8"/>
      <c r="Q133" s="11" t="str">
        <f>IF(Tb_Base[[#This Row],[CP]]="CP",Param!$H$2,"")</f>
        <v/>
      </c>
      <c r="R133" s="8"/>
      <c r="S133" s="11" t="str">
        <f>IF(Tb_Base[[#This Row],[CA]]="CA",Param!$H$2,"")</f>
        <v/>
      </c>
      <c r="T133" s="8"/>
      <c r="U133" s="8"/>
      <c r="V133" s="8"/>
    </row>
    <row r="134" spans="1:22" x14ac:dyDescent="0.2">
      <c r="A134" s="7">
        <v>43086</v>
      </c>
      <c r="B134" s="12">
        <f t="shared" si="6"/>
        <v>51</v>
      </c>
      <c r="C134" s="12" t="str">
        <f>TEXT(Tb_Base[[#This Row],[Date]],"mmmm")</f>
        <v>décembre</v>
      </c>
      <c r="D134" s="12" t="str">
        <f>TEXT(Tb_Base[[#This Row],[Date]],"aaaa")</f>
        <v>2017</v>
      </c>
      <c r="E134" s="9" t="s">
        <v>56</v>
      </c>
      <c r="F134" s="10">
        <v>0.375</v>
      </c>
      <c r="G134" s="10">
        <v>0.83333333333333337</v>
      </c>
      <c r="H134" s="11">
        <f>IF(Tb_Base[[#This Row],[Hr fin prévi]]="","",Tb_Base[Hr fin prévi]-Tb_Base[Hr déb prévi])</f>
        <v>0.45833333333333337</v>
      </c>
      <c r="I134" s="12" t="str">
        <f>IF(Tb_Base[[#This Row],[AT]]&lt;&gt;"","AT",IF(Tb_Base[[#This Row],[Hr fin eff]]&lt;&gt;"","Trv",""))</f>
        <v>Trv</v>
      </c>
      <c r="J134" s="10">
        <v>0.375</v>
      </c>
      <c r="K134" s="10">
        <v>0.85416666666666663</v>
      </c>
      <c r="L134" s="11">
        <f>IF(Tb_Base[[#This Row],[Hr fin eff]]="","",Tb_Base[Hr fin eff]-Tb_Base[Hr déb eff])</f>
        <v>0.47916666666666663</v>
      </c>
      <c r="M13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4" s="8"/>
      <c r="O134" s="11" t="str">
        <f>IF(Tb_Base[[#This Row],[Retard]]&lt;&gt;"",Tb_Base[[#This Row],[Hr déb eff]]-Tb_Base[[#This Row],[Hr déb prévi]],"")</f>
        <v/>
      </c>
      <c r="P134" s="8"/>
      <c r="Q134" s="11" t="str">
        <f>IF(Tb_Base[[#This Row],[CP]]="CP",Param!$H$2,"")</f>
        <v/>
      </c>
      <c r="R134" s="8"/>
      <c r="S134" s="11" t="str">
        <f>IF(Tb_Base[[#This Row],[CA]]="CA",Param!$H$2,"")</f>
        <v/>
      </c>
      <c r="T134" s="8"/>
      <c r="U134" s="8"/>
      <c r="V134" s="8"/>
    </row>
    <row r="135" spans="1:22" x14ac:dyDescent="0.2">
      <c r="A135" s="7">
        <v>43086</v>
      </c>
      <c r="B135" s="12">
        <f t="shared" si="6"/>
        <v>51</v>
      </c>
      <c r="C135" s="12" t="str">
        <f>TEXT(Tb_Base[[#This Row],[Date]],"mmmm")</f>
        <v>décembre</v>
      </c>
      <c r="D135" s="12" t="str">
        <f>TEXT(Tb_Base[[#This Row],[Date]],"aaaa")</f>
        <v>2017</v>
      </c>
      <c r="E135" s="9" t="s">
        <v>57</v>
      </c>
      <c r="F135" s="10">
        <v>0.375</v>
      </c>
      <c r="G135" s="10">
        <v>0.83333333333333337</v>
      </c>
      <c r="H135" s="11">
        <f>IF(Tb_Base[[#This Row],[Hr fin prévi]]="","",Tb_Base[Hr fin prévi]-Tb_Base[Hr déb prévi])</f>
        <v>0.45833333333333337</v>
      </c>
      <c r="I135" s="12" t="str">
        <f>IF(Tb_Base[[#This Row],[AT]]&lt;&gt;"","AT",IF(Tb_Base[[#This Row],[Hr fin eff]]&lt;&gt;"","Trv",""))</f>
        <v>Trv</v>
      </c>
      <c r="J135" s="10">
        <v>0.375</v>
      </c>
      <c r="K135" s="10">
        <v>0.85416666666666663</v>
      </c>
      <c r="L135" s="11">
        <f>IF(Tb_Base[[#This Row],[Hr fin eff]]="","",Tb_Base[Hr fin eff]-Tb_Base[Hr déb eff])</f>
        <v>0.47916666666666663</v>
      </c>
      <c r="M13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5" s="8"/>
      <c r="O135" s="11" t="str">
        <f>IF(Tb_Base[[#This Row],[Retard]]&lt;&gt;"",Tb_Base[[#This Row],[Hr déb eff]]-Tb_Base[[#This Row],[Hr déb prévi]],"")</f>
        <v/>
      </c>
      <c r="P135" s="8"/>
      <c r="Q135" s="11" t="str">
        <f>IF(Tb_Base[[#This Row],[CP]]="CP",Param!$H$2,"")</f>
        <v/>
      </c>
      <c r="R135" s="8"/>
      <c r="S135" s="11" t="str">
        <f>IF(Tb_Base[[#This Row],[CA]]="CA",Param!$H$2,"")</f>
        <v/>
      </c>
      <c r="T135" s="8"/>
      <c r="U135" s="8"/>
      <c r="V135" s="8"/>
    </row>
    <row r="136" spans="1:22" x14ac:dyDescent="0.2">
      <c r="A136" s="7">
        <v>43086</v>
      </c>
      <c r="B136" s="12">
        <f t="shared" si="6"/>
        <v>51</v>
      </c>
      <c r="C136" s="12" t="str">
        <f>TEXT(Tb_Base[[#This Row],[Date]],"mmmm")</f>
        <v>décembre</v>
      </c>
      <c r="D136" s="12" t="str">
        <f>TEXT(Tb_Base[[#This Row],[Date]],"aaaa")</f>
        <v>2017</v>
      </c>
      <c r="E136" s="9" t="s">
        <v>58</v>
      </c>
      <c r="F136" s="10">
        <v>0.375</v>
      </c>
      <c r="G136" s="10">
        <v>0.83333333333333337</v>
      </c>
      <c r="H136" s="11">
        <f>IF(Tb_Base[[#This Row],[Hr fin prévi]]="","",Tb_Base[Hr fin prévi]-Tb_Base[Hr déb prévi])</f>
        <v>0.45833333333333337</v>
      </c>
      <c r="I136" s="12" t="str">
        <f>IF(Tb_Base[[#This Row],[AT]]&lt;&gt;"","AT",IF(Tb_Base[[#This Row],[Hr fin eff]]&lt;&gt;"","Trv",""))</f>
        <v>Trv</v>
      </c>
      <c r="J136" s="10">
        <v>0.375</v>
      </c>
      <c r="K136" s="10">
        <v>0.85416666666666663</v>
      </c>
      <c r="L136" s="11">
        <f>IF(Tb_Base[[#This Row],[Hr fin eff]]="","",Tb_Base[Hr fin eff]-Tb_Base[Hr déb eff])</f>
        <v>0.47916666666666663</v>
      </c>
      <c r="M13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6" s="8"/>
      <c r="O136" s="11" t="str">
        <f>IF(Tb_Base[[#This Row],[Retard]]&lt;&gt;"",Tb_Base[[#This Row],[Hr déb eff]]-Tb_Base[[#This Row],[Hr déb prévi]],"")</f>
        <v/>
      </c>
      <c r="P136" s="8"/>
      <c r="Q136" s="11" t="str">
        <f>IF(Tb_Base[[#This Row],[CP]]="CP",Param!$H$2,"")</f>
        <v/>
      </c>
      <c r="R136" s="8"/>
      <c r="S136" s="11" t="str">
        <f>IF(Tb_Base[[#This Row],[CA]]="CA",Param!$H$2,"")</f>
        <v/>
      </c>
      <c r="T136" s="8"/>
      <c r="U136" s="8"/>
      <c r="V136" s="8"/>
    </row>
    <row r="137" spans="1:22" x14ac:dyDescent="0.2">
      <c r="A137" s="7">
        <v>43086</v>
      </c>
      <c r="B137" s="12">
        <f t="shared" si="6"/>
        <v>51</v>
      </c>
      <c r="C137" s="12" t="str">
        <f>TEXT(Tb_Base[[#This Row],[Date]],"mmmm")</f>
        <v>décembre</v>
      </c>
      <c r="D137" s="12" t="str">
        <f>TEXT(Tb_Base[[#This Row],[Date]],"aaaa")</f>
        <v>2017</v>
      </c>
      <c r="E137" s="9" t="s">
        <v>59</v>
      </c>
      <c r="F137" s="10"/>
      <c r="G137" s="10"/>
      <c r="H137" s="11" t="str">
        <f>IF(Tb_Base[[#This Row],[Hr fin prévi]]="","",Tb_Base[Hr fin prévi]-Tb_Base[Hr déb prévi])</f>
        <v/>
      </c>
      <c r="I137" s="12" t="str">
        <f>IF(Tb_Base[[#This Row],[AT]]&lt;&gt;"","AT",IF(Tb_Base[[#This Row],[Hr fin eff]]&lt;&gt;"","Trv",""))</f>
        <v/>
      </c>
      <c r="L137" s="11" t="str">
        <f>IF(Tb_Base[[#This Row],[Hr fin eff]]="","",Tb_Base[Hr fin eff]-Tb_Base[Hr déb eff])</f>
        <v/>
      </c>
      <c r="M13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37" s="8"/>
      <c r="O137" s="11" t="str">
        <f>IF(Tb_Base[[#This Row],[Retard]]&lt;&gt;"",Tb_Base[[#This Row],[Hr déb eff]]-Tb_Base[[#This Row],[Hr déb prévi]],"")</f>
        <v/>
      </c>
      <c r="P137" s="8"/>
      <c r="Q137" s="11" t="str">
        <f>IF(Tb_Base[[#This Row],[CP]]="CP",Param!$H$2,"")</f>
        <v/>
      </c>
      <c r="R137" s="8"/>
      <c r="S137" s="11" t="str">
        <f>IF(Tb_Base[[#This Row],[CA]]="CA",Param!$H$2,"")</f>
        <v/>
      </c>
      <c r="T137" s="8"/>
      <c r="U137" s="8"/>
      <c r="V137" s="8"/>
    </row>
    <row r="138" spans="1:22" x14ac:dyDescent="0.2">
      <c r="A138" s="7">
        <v>43087</v>
      </c>
      <c r="B138" s="12">
        <f t="shared" si="6"/>
        <v>51</v>
      </c>
      <c r="C138" s="12" t="str">
        <f>TEXT(Tb_Base[[#This Row],[Date]],"mmmm")</f>
        <v>décembre</v>
      </c>
      <c r="D138" s="12" t="str">
        <f>TEXT(Tb_Base[[#This Row],[Date]],"aaaa")</f>
        <v>2017</v>
      </c>
      <c r="E138" s="9" t="s">
        <v>52</v>
      </c>
      <c r="F138" s="10">
        <v>0.375</v>
      </c>
      <c r="G138" s="10">
        <v>0.83333333333333337</v>
      </c>
      <c r="H138" s="11">
        <f>IF(Tb_Base[[#This Row],[Hr fin prévi]]="","",Tb_Base[Hr fin prévi]-Tb_Base[Hr déb prévi])</f>
        <v>0.45833333333333337</v>
      </c>
      <c r="I138" s="12" t="str">
        <f>IF(Tb_Base[[#This Row],[AT]]&lt;&gt;"","AT",IF(Tb_Base[[#This Row],[Hr fin eff]]&lt;&gt;"","Trv",""))</f>
        <v>Trv</v>
      </c>
      <c r="J138" s="10">
        <v>0.375</v>
      </c>
      <c r="K138" s="10">
        <v>0.85416666666666663</v>
      </c>
      <c r="L138" s="11">
        <f>IF(Tb_Base[[#This Row],[Hr fin eff]]="","",Tb_Base[Hr fin eff]-Tb_Base[Hr déb eff])</f>
        <v>0.47916666666666663</v>
      </c>
      <c r="M13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8" s="8"/>
      <c r="O138" s="11" t="str">
        <f>IF(Tb_Base[[#This Row],[Retard]]&lt;&gt;"",Tb_Base[[#This Row],[Hr déb eff]]-Tb_Base[[#This Row],[Hr déb prévi]],"")</f>
        <v/>
      </c>
      <c r="P138" s="8"/>
      <c r="Q138" s="11" t="str">
        <f>IF(Tb_Base[[#This Row],[CP]]="CP",Param!$H$2,"")</f>
        <v/>
      </c>
      <c r="R138" s="8"/>
      <c r="S138" s="11" t="str">
        <f>IF(Tb_Base[[#This Row],[CA]]="CA",Param!$H$2,"")</f>
        <v/>
      </c>
      <c r="T138" s="8"/>
      <c r="U138" s="8"/>
      <c r="V138" s="8"/>
    </row>
    <row r="139" spans="1:22" x14ac:dyDescent="0.2">
      <c r="A139" s="7">
        <v>43087</v>
      </c>
      <c r="B139" s="12">
        <f t="shared" si="6"/>
        <v>51</v>
      </c>
      <c r="C139" s="12" t="str">
        <f>TEXT(Tb_Base[[#This Row],[Date]],"mmmm")</f>
        <v>décembre</v>
      </c>
      <c r="D139" s="12" t="str">
        <f>TEXT(Tb_Base[[#This Row],[Date]],"aaaa")</f>
        <v>2017</v>
      </c>
      <c r="E139" s="9" t="s">
        <v>53</v>
      </c>
      <c r="H139" s="11" t="str">
        <f>IF(Tb_Base[[#This Row],[Hr fin prévi]]="","",Tb_Base[Hr fin prévi]-Tb_Base[Hr déb prévi])</f>
        <v/>
      </c>
      <c r="I139" s="12" t="str">
        <f>IF(Tb_Base[[#This Row],[AT]]&lt;&gt;"","AT",IF(Tb_Base[[#This Row],[Hr fin eff]]&lt;&gt;"","Trv",""))</f>
        <v>AT</v>
      </c>
      <c r="L139" s="11" t="str">
        <f>IF(Tb_Base[[#This Row],[Hr fin eff]]="","",Tb_Base[Hr fin eff]-Tb_Base[Hr déb eff])</f>
        <v/>
      </c>
      <c r="M13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39" s="8"/>
      <c r="O139" s="11" t="str">
        <f>IF(Tb_Base[[#This Row],[Retard]]&lt;&gt;"",Tb_Base[[#This Row],[Hr déb eff]]-Tb_Base[[#This Row],[Hr déb prévi]],"")</f>
        <v/>
      </c>
      <c r="P139" s="8"/>
      <c r="Q139" s="11" t="str">
        <f>IF(Tb_Base[[#This Row],[CP]]="CP",Param!$H$2,"")</f>
        <v/>
      </c>
      <c r="R139" s="8"/>
      <c r="S139" s="11" t="str">
        <f>IF(Tb_Base[[#This Row],[CA]]="CA",Param!$H$2,"")</f>
        <v/>
      </c>
      <c r="T139" s="8" t="s">
        <v>51</v>
      </c>
      <c r="U139" s="8"/>
      <c r="V139" s="8"/>
    </row>
    <row r="140" spans="1:22" x14ac:dyDescent="0.2">
      <c r="A140" s="7">
        <v>43087</v>
      </c>
      <c r="B140" s="12">
        <f t="shared" si="6"/>
        <v>51</v>
      </c>
      <c r="C140" s="12" t="str">
        <f>TEXT(Tb_Base[[#This Row],[Date]],"mmmm")</f>
        <v>décembre</v>
      </c>
      <c r="D140" s="12" t="str">
        <f>TEXT(Tb_Base[[#This Row],[Date]],"aaaa")</f>
        <v>2017</v>
      </c>
      <c r="E140" s="9" t="s">
        <v>54</v>
      </c>
      <c r="H140" s="11" t="str">
        <f>IF(Tb_Base[[#This Row],[Hr fin prévi]]="","",Tb_Base[Hr fin prévi]-Tb_Base[Hr déb prévi])</f>
        <v/>
      </c>
      <c r="I140" s="12" t="str">
        <f>IF(Tb_Base[[#This Row],[AT]]&lt;&gt;"","AT",IF(Tb_Base[[#This Row],[Hr fin eff]]&lt;&gt;"","Trv",""))</f>
        <v/>
      </c>
      <c r="L140" s="11" t="str">
        <f>IF(Tb_Base[[#This Row],[Hr fin eff]]="","",Tb_Base[Hr fin eff]-Tb_Base[Hr déb eff])</f>
        <v/>
      </c>
      <c r="M14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40" s="8"/>
      <c r="O140" s="11" t="str">
        <f>IF(Tb_Base[[#This Row],[Retard]]&lt;&gt;"",Tb_Base[[#This Row],[Hr déb eff]]-Tb_Base[[#This Row],[Hr déb prévi]],"")</f>
        <v/>
      </c>
      <c r="P140" s="8"/>
      <c r="Q140" s="11" t="str">
        <f>IF(Tb_Base[[#This Row],[CP]]="CP",Param!$H$2,"")</f>
        <v/>
      </c>
      <c r="R140" s="8"/>
      <c r="S140" s="11" t="str">
        <f>IF(Tb_Base[[#This Row],[CA]]="CA",Param!$H$2,"")</f>
        <v/>
      </c>
      <c r="T140" s="8"/>
      <c r="U140" s="8"/>
      <c r="V140" s="8"/>
    </row>
    <row r="141" spans="1:22" x14ac:dyDescent="0.2">
      <c r="A141" s="7">
        <v>43087</v>
      </c>
      <c r="B141" s="12">
        <f t="shared" si="6"/>
        <v>51</v>
      </c>
      <c r="C141" s="12" t="str">
        <f>TEXT(Tb_Base[[#This Row],[Date]],"mmmm")</f>
        <v>décembre</v>
      </c>
      <c r="D141" s="12" t="str">
        <f>TEXT(Tb_Base[[#This Row],[Date]],"aaaa")</f>
        <v>2017</v>
      </c>
      <c r="E141" s="9" t="s">
        <v>55</v>
      </c>
      <c r="F141" s="10">
        <v>0.375</v>
      </c>
      <c r="G141" s="10">
        <v>0.83333333333333337</v>
      </c>
      <c r="H141" s="11">
        <f>IF(Tb_Base[[#This Row],[Hr fin prévi]]="","",Tb_Base[Hr fin prévi]-Tb_Base[Hr déb prévi])</f>
        <v>0.45833333333333337</v>
      </c>
      <c r="I141" s="12" t="str">
        <f>IF(Tb_Base[[#This Row],[AT]]&lt;&gt;"","AT",IF(Tb_Base[[#This Row],[Hr fin eff]]&lt;&gt;"","Trv",""))</f>
        <v>Trv</v>
      </c>
      <c r="J141" s="10">
        <v>0.375</v>
      </c>
      <c r="K141" s="10">
        <v>0.83333333333333337</v>
      </c>
      <c r="L141" s="11">
        <f>IF(Tb_Base[[#This Row],[Hr fin eff]]="","",Tb_Base[Hr fin eff]-Tb_Base[Hr déb eff])</f>
        <v>0.45833333333333337</v>
      </c>
      <c r="M14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1" s="8"/>
      <c r="O141" s="11" t="str">
        <f>IF(Tb_Base[[#This Row],[Retard]]&lt;&gt;"",Tb_Base[[#This Row],[Hr déb eff]]-Tb_Base[[#This Row],[Hr déb prévi]],"")</f>
        <v/>
      </c>
      <c r="P141" s="8"/>
      <c r="Q141" s="11" t="str">
        <f>IF(Tb_Base[[#This Row],[CP]]="CP",Param!$H$2,"")</f>
        <v/>
      </c>
      <c r="R141" s="8"/>
      <c r="S141" s="11" t="str">
        <f>IF(Tb_Base[[#This Row],[CA]]="CA",Param!$H$2,"")</f>
        <v/>
      </c>
      <c r="T141" s="8"/>
      <c r="U141" s="8"/>
      <c r="V141" s="8"/>
    </row>
    <row r="142" spans="1:22" x14ac:dyDescent="0.2">
      <c r="A142" s="7">
        <v>43087</v>
      </c>
      <c r="B142" s="12">
        <f t="shared" si="6"/>
        <v>51</v>
      </c>
      <c r="C142" s="12" t="str">
        <f>TEXT(Tb_Base[[#This Row],[Date]],"mmmm")</f>
        <v>décembre</v>
      </c>
      <c r="D142" s="12" t="str">
        <f>TEXT(Tb_Base[[#This Row],[Date]],"aaaa")</f>
        <v>2017</v>
      </c>
      <c r="E142" s="9" t="s">
        <v>56</v>
      </c>
      <c r="F142" s="10">
        <v>0.375</v>
      </c>
      <c r="G142" s="10">
        <v>0.83333333333333337</v>
      </c>
      <c r="H142" s="11">
        <f>IF(Tb_Base[[#This Row],[Hr fin prévi]]="","",Tb_Base[Hr fin prévi]-Tb_Base[Hr déb prévi])</f>
        <v>0.45833333333333337</v>
      </c>
      <c r="I142" s="12" t="str">
        <f>IF(Tb_Base[[#This Row],[AT]]&lt;&gt;"","AT",IF(Tb_Base[[#This Row],[Hr fin eff]]&lt;&gt;"","Trv",""))</f>
        <v>Trv</v>
      </c>
      <c r="J142" s="10">
        <v>0.33333333333333331</v>
      </c>
      <c r="K142" s="10">
        <v>0.57638888888888895</v>
      </c>
      <c r="L142" s="11">
        <f>IF(Tb_Base[[#This Row],[Hr fin eff]]="","",Tb_Base[Hr fin eff]-Tb_Base[Hr déb eff])</f>
        <v>0.24305555555555564</v>
      </c>
      <c r="M14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2" s="8"/>
      <c r="O142" s="11" t="str">
        <f>IF(Tb_Base[[#This Row],[Retard]]&lt;&gt;"",Tb_Base[[#This Row],[Hr déb eff]]-Tb_Base[[#This Row],[Hr déb prévi]],"")</f>
        <v/>
      </c>
      <c r="P142" s="8"/>
      <c r="Q142" s="11" t="str">
        <f>IF(Tb_Base[[#This Row],[CP]]="CP",Param!$H$2,"")</f>
        <v/>
      </c>
      <c r="R142" s="8"/>
      <c r="S142" s="11" t="str">
        <f>IF(Tb_Base[[#This Row],[CA]]="CA",Param!$H$2,"")</f>
        <v/>
      </c>
      <c r="T142" s="8"/>
      <c r="U142" s="8"/>
      <c r="V142" s="8"/>
    </row>
    <row r="143" spans="1:22" x14ac:dyDescent="0.2">
      <c r="A143" s="7">
        <v>43087</v>
      </c>
      <c r="B143" s="12">
        <f t="shared" si="6"/>
        <v>51</v>
      </c>
      <c r="C143" s="12" t="str">
        <f>TEXT(Tb_Base[[#This Row],[Date]],"mmmm")</f>
        <v>décembre</v>
      </c>
      <c r="D143" s="12" t="str">
        <f>TEXT(Tb_Base[[#This Row],[Date]],"aaaa")</f>
        <v>2017</v>
      </c>
      <c r="E143" s="9" t="s">
        <v>57</v>
      </c>
      <c r="H143" s="11" t="str">
        <f>IF(Tb_Base[[#This Row],[Hr fin prévi]]="","",Tb_Base[Hr fin prévi]-Tb_Base[Hr déb prévi])</f>
        <v/>
      </c>
      <c r="I143" s="12" t="str">
        <f>IF(Tb_Base[[#This Row],[AT]]&lt;&gt;"","AT",IF(Tb_Base[[#This Row],[Hr fin eff]]&lt;&gt;"","Trv",""))</f>
        <v/>
      </c>
      <c r="L143" s="11" t="str">
        <f>IF(Tb_Base[[#This Row],[Hr fin eff]]="","",Tb_Base[Hr fin eff]-Tb_Base[Hr déb eff])</f>
        <v/>
      </c>
      <c r="M14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43" s="8"/>
      <c r="O143" s="11" t="str">
        <f>IF(Tb_Base[[#This Row],[Retard]]&lt;&gt;"",Tb_Base[[#This Row],[Hr déb eff]]-Tb_Base[[#This Row],[Hr déb prévi]],"")</f>
        <v/>
      </c>
      <c r="P143" s="8"/>
      <c r="Q143" s="11" t="str">
        <f>IF(Tb_Base[[#This Row],[CP]]="CP",Param!$H$2,"")</f>
        <v/>
      </c>
      <c r="R143" s="8"/>
      <c r="S143" s="11" t="str">
        <f>IF(Tb_Base[[#This Row],[CA]]="CA",Param!$H$2,"")</f>
        <v/>
      </c>
      <c r="T143" s="8"/>
      <c r="U143" s="8"/>
      <c r="V143" s="8"/>
    </row>
    <row r="144" spans="1:22" x14ac:dyDescent="0.2">
      <c r="A144" s="7">
        <v>43087</v>
      </c>
      <c r="B144" s="12">
        <f t="shared" si="6"/>
        <v>51</v>
      </c>
      <c r="C144" s="12" t="str">
        <f>TEXT(Tb_Base[[#This Row],[Date]],"mmmm")</f>
        <v>décembre</v>
      </c>
      <c r="D144" s="12" t="str">
        <f>TEXT(Tb_Base[[#This Row],[Date]],"aaaa")</f>
        <v>2017</v>
      </c>
      <c r="E144" s="9" t="s">
        <v>58</v>
      </c>
      <c r="F144" s="10">
        <v>0.375</v>
      </c>
      <c r="G144" s="10">
        <v>0.83333333333333337</v>
      </c>
      <c r="H144" s="11">
        <f>IF(Tb_Base[[#This Row],[Hr fin prévi]]="","",Tb_Base[Hr fin prévi]-Tb_Base[Hr déb prévi])</f>
        <v>0.45833333333333337</v>
      </c>
      <c r="I144" s="12" t="str">
        <f>IF(Tb_Base[[#This Row],[AT]]&lt;&gt;"","AT",IF(Tb_Base[[#This Row],[Hr fin eff]]&lt;&gt;"","Trv",""))</f>
        <v>Trv</v>
      </c>
      <c r="J144" s="10">
        <v>0.375</v>
      </c>
      <c r="K144" s="10">
        <v>0.83333333333333337</v>
      </c>
      <c r="L144" s="11">
        <f>IF(Tb_Base[[#This Row],[Hr fin eff]]="","",Tb_Base[Hr fin eff]-Tb_Base[Hr déb eff])</f>
        <v>0.45833333333333337</v>
      </c>
      <c r="M14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4" s="8"/>
      <c r="O144" s="11" t="str">
        <f>IF(Tb_Base[[#This Row],[Retard]]&lt;&gt;"",Tb_Base[[#This Row],[Hr déb eff]]-Tb_Base[[#This Row],[Hr déb prévi]],"")</f>
        <v/>
      </c>
      <c r="P144" s="8"/>
      <c r="Q144" s="11" t="str">
        <f>IF(Tb_Base[[#This Row],[CP]]="CP",Param!$H$2,"")</f>
        <v/>
      </c>
      <c r="R144" s="8"/>
      <c r="S144" s="11" t="str">
        <f>IF(Tb_Base[[#This Row],[CA]]="CA",Param!$H$2,"")</f>
        <v/>
      </c>
      <c r="T144" s="8"/>
      <c r="U144" s="8"/>
      <c r="V144" s="8"/>
    </row>
    <row r="145" spans="1:22" x14ac:dyDescent="0.2">
      <c r="A145" s="7">
        <v>43087</v>
      </c>
      <c r="B145" s="12">
        <f t="shared" si="6"/>
        <v>51</v>
      </c>
      <c r="C145" s="12" t="str">
        <f>TEXT(Tb_Base[[#This Row],[Date]],"mmmm")</f>
        <v>décembre</v>
      </c>
      <c r="D145" s="12" t="str">
        <f>TEXT(Tb_Base[[#This Row],[Date]],"aaaa")</f>
        <v>2017</v>
      </c>
      <c r="E145" s="9" t="s">
        <v>59</v>
      </c>
      <c r="H145" s="11" t="str">
        <f>IF(Tb_Base[[#This Row],[Hr fin prévi]]="","",Tb_Base[Hr fin prévi]-Tb_Base[Hr déb prévi])</f>
        <v/>
      </c>
      <c r="I145" s="12" t="str">
        <f>IF(Tb_Base[[#This Row],[AT]]&lt;&gt;"","AT",IF(Tb_Base[[#This Row],[Hr fin eff]]&lt;&gt;"","Trv",""))</f>
        <v/>
      </c>
      <c r="L145" s="11" t="str">
        <f>IF(Tb_Base[[#This Row],[Hr fin eff]]="","",Tb_Base[Hr fin eff]-Tb_Base[Hr déb eff])</f>
        <v/>
      </c>
      <c r="M14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45" s="8"/>
      <c r="O145" s="11" t="str">
        <f>IF(Tb_Base[[#This Row],[Retard]]&lt;&gt;"",Tb_Base[[#This Row],[Hr déb eff]]-Tb_Base[[#This Row],[Hr déb prévi]],"")</f>
        <v/>
      </c>
      <c r="P145" s="8"/>
      <c r="Q145" s="11" t="str">
        <f>IF(Tb_Base[[#This Row],[CP]]="CP",Param!$H$2,"")</f>
        <v/>
      </c>
      <c r="R145" s="8"/>
      <c r="S145" s="11" t="str">
        <f>IF(Tb_Base[[#This Row],[CA]]="CA",Param!$H$2,"")</f>
        <v/>
      </c>
      <c r="T145" s="8"/>
      <c r="U145" s="8"/>
      <c r="V145" s="8"/>
    </row>
    <row r="146" spans="1:22" x14ac:dyDescent="0.2">
      <c r="A146" s="7">
        <v>43088</v>
      </c>
      <c r="B146" s="12">
        <f t="shared" ref="B146:B209" si="7">WEEKNUM(A146)</f>
        <v>51</v>
      </c>
      <c r="C146" s="12" t="str">
        <f>TEXT(Tb_Base[[#This Row],[Date]],"mmmm")</f>
        <v>décembre</v>
      </c>
      <c r="D146" s="12" t="str">
        <f>TEXT(Tb_Base[[#This Row],[Date]],"aaaa")</f>
        <v>2017</v>
      </c>
      <c r="E146" s="9" t="s">
        <v>52</v>
      </c>
      <c r="H146" s="11" t="str">
        <f>IF(Tb_Base[[#This Row],[Hr fin prévi]]="","",Tb_Base[Hr fin prévi]-Tb_Base[Hr déb prévi])</f>
        <v/>
      </c>
      <c r="I146" s="12" t="str">
        <f>IF(Tb_Base[[#This Row],[AT]]&lt;&gt;"","AT",IF(Tb_Base[[#This Row],[Hr fin eff]]&lt;&gt;"","Trv",""))</f>
        <v/>
      </c>
      <c r="L146" s="11" t="str">
        <f>IF(Tb_Base[[#This Row],[Hr fin eff]]="","",Tb_Base[Hr fin eff]-Tb_Base[Hr déb eff])</f>
        <v/>
      </c>
      <c r="M14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46" s="8"/>
      <c r="O146" s="11" t="str">
        <f>IF(Tb_Base[[#This Row],[Retard]]&lt;&gt;"",Tb_Base[[#This Row],[Hr déb eff]]-Tb_Base[[#This Row],[Hr déb prévi]],"")</f>
        <v/>
      </c>
      <c r="P146" s="8"/>
      <c r="Q146" s="11" t="str">
        <f>IF(Tb_Base[[#This Row],[CP]]="CP",Param!$H$2,"")</f>
        <v/>
      </c>
      <c r="R146" s="8"/>
      <c r="S146" s="11" t="str">
        <f>IF(Tb_Base[[#This Row],[CA]]="CA",Param!$H$2,"")</f>
        <v/>
      </c>
      <c r="T146" s="8"/>
      <c r="U146" s="8"/>
      <c r="V146" s="8"/>
    </row>
    <row r="147" spans="1:22" x14ac:dyDescent="0.2">
      <c r="A147" s="7">
        <v>43088</v>
      </c>
      <c r="B147" s="12">
        <f t="shared" si="7"/>
        <v>51</v>
      </c>
      <c r="C147" s="12" t="str">
        <f>TEXT(Tb_Base[[#This Row],[Date]],"mmmm")</f>
        <v>décembre</v>
      </c>
      <c r="D147" s="12" t="str">
        <f>TEXT(Tb_Base[[#This Row],[Date]],"aaaa")</f>
        <v>2017</v>
      </c>
      <c r="E147" s="9" t="s">
        <v>53</v>
      </c>
      <c r="F147" s="10">
        <v>0.375</v>
      </c>
      <c r="G147" s="10">
        <v>0.83333333333333337</v>
      </c>
      <c r="H147" s="11">
        <f>IF(Tb_Base[[#This Row],[Hr fin prévi]]="","",Tb_Base[Hr fin prévi]-Tb_Base[Hr déb prévi])</f>
        <v>0.45833333333333337</v>
      </c>
      <c r="I147" s="12" t="str">
        <f>IF(Tb_Base[[#This Row],[AT]]&lt;&gt;"","AT",IF(Tb_Base[[#This Row],[Hr fin eff]]&lt;&gt;"","Trv",""))</f>
        <v>AT</v>
      </c>
      <c r="J147" s="10">
        <v>0.375</v>
      </c>
      <c r="K147" s="10">
        <v>0.83333333333333337</v>
      </c>
      <c r="L147" s="11">
        <f>IF(Tb_Base[[#This Row],[Hr fin eff]]="","",Tb_Base[Hr fin eff]-Tb_Base[Hr déb eff])</f>
        <v>0.45833333333333337</v>
      </c>
      <c r="M14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7" s="8"/>
      <c r="O147" s="11" t="str">
        <f>IF(Tb_Base[[#This Row],[Retard]]&lt;&gt;"",Tb_Base[[#This Row],[Hr déb eff]]-Tb_Base[[#This Row],[Hr déb prévi]],"")</f>
        <v/>
      </c>
      <c r="P147" s="8"/>
      <c r="Q147" s="11" t="str">
        <f>IF(Tb_Base[[#This Row],[CP]]="CP",Param!$H$2,"")</f>
        <v/>
      </c>
      <c r="R147" s="8"/>
      <c r="S147" s="11" t="str">
        <f>IF(Tb_Base[[#This Row],[CA]]="CA",Param!$H$2,"")</f>
        <v/>
      </c>
      <c r="T147" s="8" t="s">
        <v>51</v>
      </c>
      <c r="U147" s="8"/>
      <c r="V147" s="8"/>
    </row>
    <row r="148" spans="1:22" x14ac:dyDescent="0.2">
      <c r="A148" s="7">
        <v>43088</v>
      </c>
      <c r="B148" s="12">
        <f t="shared" si="7"/>
        <v>51</v>
      </c>
      <c r="C148" s="12" t="str">
        <f>TEXT(Tb_Base[[#This Row],[Date]],"mmmm")</f>
        <v>décembre</v>
      </c>
      <c r="D148" s="12" t="str">
        <f>TEXT(Tb_Base[[#This Row],[Date]],"aaaa")</f>
        <v>2017</v>
      </c>
      <c r="E148" s="9" t="s">
        <v>54</v>
      </c>
      <c r="F148" s="10">
        <v>0.33333333333333331</v>
      </c>
      <c r="G148" s="10">
        <v>0.70833333333333337</v>
      </c>
      <c r="H148" s="11">
        <f>IF(Tb_Base[[#This Row],[Hr fin prévi]]="","",Tb_Base[Hr fin prévi]-Tb_Base[Hr déb prévi])</f>
        <v>0.37500000000000006</v>
      </c>
      <c r="I148" s="12" t="str">
        <f>IF(Tb_Base[[#This Row],[AT]]&lt;&gt;"","AT",IF(Tb_Base[[#This Row],[Hr fin eff]]&lt;&gt;"","Trv",""))</f>
        <v>Trv</v>
      </c>
      <c r="J148" s="10">
        <v>0.35416666666666669</v>
      </c>
      <c r="K148" s="10">
        <v>0.71875</v>
      </c>
      <c r="L148" s="11">
        <f>IF(Tb_Base[[#This Row],[Hr fin eff]]="","",Tb_Base[Hr fin eff]-Tb_Base[Hr déb eff])</f>
        <v>0.36458333333333331</v>
      </c>
      <c r="M14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48" s="8"/>
      <c r="O148" s="11" t="str">
        <f>IF(Tb_Base[[#This Row],[Retard]]&lt;&gt;"",Tb_Base[[#This Row],[Hr déb eff]]-Tb_Base[[#This Row],[Hr déb prévi]],"")</f>
        <v/>
      </c>
      <c r="P148" s="8"/>
      <c r="Q148" s="11" t="str">
        <f>IF(Tb_Base[[#This Row],[CP]]="CP",Param!$H$2,"")</f>
        <v/>
      </c>
      <c r="R148" s="8"/>
      <c r="S148" s="11" t="str">
        <f>IF(Tb_Base[[#This Row],[CA]]="CA",Param!$H$2,"")</f>
        <v/>
      </c>
      <c r="T148" s="8"/>
      <c r="U148" s="8"/>
      <c r="V148" s="8"/>
    </row>
    <row r="149" spans="1:22" x14ac:dyDescent="0.2">
      <c r="A149" s="7">
        <v>43088</v>
      </c>
      <c r="B149" s="12">
        <f t="shared" si="7"/>
        <v>51</v>
      </c>
      <c r="C149" s="12" t="str">
        <f>TEXT(Tb_Base[[#This Row],[Date]],"mmmm")</f>
        <v>décembre</v>
      </c>
      <c r="D149" s="12" t="str">
        <f>TEXT(Tb_Base[[#This Row],[Date]],"aaaa")</f>
        <v>2017</v>
      </c>
      <c r="E149" s="9" t="s">
        <v>55</v>
      </c>
      <c r="H149" s="11" t="str">
        <f>IF(Tb_Base[[#This Row],[Hr fin prévi]]="","",Tb_Base[Hr fin prévi]-Tb_Base[Hr déb prévi])</f>
        <v/>
      </c>
      <c r="I149" s="12" t="str">
        <f>IF(Tb_Base[[#This Row],[AT]]&lt;&gt;"","AT",IF(Tb_Base[[#This Row],[Hr fin eff]]&lt;&gt;"","Trv",""))</f>
        <v/>
      </c>
      <c r="L149" s="11" t="str">
        <f>IF(Tb_Base[[#This Row],[Hr fin eff]]="","",Tb_Base[Hr fin eff]-Tb_Base[Hr déb eff])</f>
        <v/>
      </c>
      <c r="M14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49" s="8"/>
      <c r="O149" s="11" t="str">
        <f>IF(Tb_Base[[#This Row],[Retard]]&lt;&gt;"",Tb_Base[[#This Row],[Hr déb eff]]-Tb_Base[[#This Row],[Hr déb prévi]],"")</f>
        <v/>
      </c>
      <c r="P149" s="8"/>
      <c r="Q149" s="11" t="str">
        <f>IF(Tb_Base[[#This Row],[CP]]="CP",Param!$H$2,"")</f>
        <v/>
      </c>
      <c r="R149" s="8"/>
      <c r="S149" s="11" t="str">
        <f>IF(Tb_Base[[#This Row],[CA]]="CA",Param!$H$2,"")</f>
        <v/>
      </c>
      <c r="T149" s="8"/>
      <c r="U149" s="8"/>
      <c r="V149" s="8"/>
    </row>
    <row r="150" spans="1:22" x14ac:dyDescent="0.2">
      <c r="A150" s="7">
        <v>43088</v>
      </c>
      <c r="B150" s="12">
        <f t="shared" si="7"/>
        <v>51</v>
      </c>
      <c r="C150" s="12" t="str">
        <f>TEXT(Tb_Base[[#This Row],[Date]],"mmmm")</f>
        <v>décembre</v>
      </c>
      <c r="D150" s="12" t="str">
        <f>TEXT(Tb_Base[[#This Row],[Date]],"aaaa")</f>
        <v>2017</v>
      </c>
      <c r="E150" s="9" t="s">
        <v>56</v>
      </c>
      <c r="F150" s="10">
        <v>0.33333333333333331</v>
      </c>
      <c r="G150" s="10">
        <v>0.70833333333333337</v>
      </c>
      <c r="H150" s="11">
        <f>IF(Tb_Base[[#This Row],[Hr fin prévi]]="","",Tb_Base[Hr fin prévi]-Tb_Base[Hr déb prévi])</f>
        <v>0.37500000000000006</v>
      </c>
      <c r="I150" s="12" t="str">
        <f>IF(Tb_Base[[#This Row],[AT]]&lt;&gt;"","AT",IF(Tb_Base[[#This Row],[Hr fin eff]]&lt;&gt;"","Trv",""))</f>
        <v>Trv</v>
      </c>
      <c r="J150" s="10">
        <v>0.33333333333333331</v>
      </c>
      <c r="K150" s="10">
        <v>0.70833333333333337</v>
      </c>
      <c r="L150" s="11">
        <f>IF(Tb_Base[[#This Row],[Hr fin eff]]="","",Tb_Base[Hr fin eff]-Tb_Base[Hr déb eff])</f>
        <v>0.37500000000000006</v>
      </c>
      <c r="M15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0" s="8"/>
      <c r="O150" s="11" t="str">
        <f>IF(Tb_Base[[#This Row],[Retard]]&lt;&gt;"",Tb_Base[[#This Row],[Hr déb eff]]-Tb_Base[[#This Row],[Hr déb prévi]],"")</f>
        <v/>
      </c>
      <c r="P150" s="8"/>
      <c r="Q150" s="11" t="str">
        <f>IF(Tb_Base[[#This Row],[CP]]="CP",Param!$H$2,"")</f>
        <v/>
      </c>
      <c r="R150" s="8"/>
      <c r="S150" s="11" t="str">
        <f>IF(Tb_Base[[#This Row],[CA]]="CA",Param!$H$2,"")</f>
        <v/>
      </c>
      <c r="T150" s="8"/>
      <c r="U150" s="8"/>
      <c r="V150" s="8"/>
    </row>
    <row r="151" spans="1:22" x14ac:dyDescent="0.2">
      <c r="A151" s="7">
        <v>43088</v>
      </c>
      <c r="B151" s="12">
        <f t="shared" si="7"/>
        <v>51</v>
      </c>
      <c r="C151" s="12" t="str">
        <f>TEXT(Tb_Base[[#This Row],[Date]],"mmmm")</f>
        <v>décembre</v>
      </c>
      <c r="D151" s="12" t="str">
        <f>TEXT(Tb_Base[[#This Row],[Date]],"aaaa")</f>
        <v>2017</v>
      </c>
      <c r="E151" s="9" t="s">
        <v>57</v>
      </c>
      <c r="H151" s="11" t="str">
        <f>IF(Tb_Base[[#This Row],[Hr fin prévi]]="","",Tb_Base[Hr fin prévi]-Tb_Base[Hr déb prévi])</f>
        <v/>
      </c>
      <c r="I151" s="12" t="str">
        <f>IF(Tb_Base[[#This Row],[AT]]&lt;&gt;"","AT",IF(Tb_Base[[#This Row],[Hr fin eff]]&lt;&gt;"","Trv",""))</f>
        <v/>
      </c>
      <c r="L151" s="11" t="str">
        <f>IF(Tb_Base[[#This Row],[Hr fin eff]]="","",Tb_Base[Hr fin eff]-Tb_Base[Hr déb eff])</f>
        <v/>
      </c>
      <c r="M15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51" s="8"/>
      <c r="O151" s="11" t="str">
        <f>IF(Tb_Base[[#This Row],[Retard]]&lt;&gt;"",Tb_Base[[#This Row],[Hr déb eff]]-Tb_Base[[#This Row],[Hr déb prévi]],"")</f>
        <v/>
      </c>
      <c r="P151" s="8"/>
      <c r="Q151" s="11" t="str">
        <f>IF(Tb_Base[[#This Row],[CP]]="CP",Param!$H$2,"")</f>
        <v/>
      </c>
      <c r="R151" s="8"/>
      <c r="S151" s="11" t="str">
        <f>IF(Tb_Base[[#This Row],[CA]]="CA",Param!$H$2,"")</f>
        <v/>
      </c>
      <c r="T151" s="8"/>
      <c r="U151" s="8"/>
      <c r="V151" s="8"/>
    </row>
    <row r="152" spans="1:22" x14ac:dyDescent="0.2">
      <c r="A152" s="7">
        <v>43088</v>
      </c>
      <c r="B152" s="12">
        <f t="shared" si="7"/>
        <v>51</v>
      </c>
      <c r="C152" s="12" t="str">
        <f>TEXT(Tb_Base[[#This Row],[Date]],"mmmm")</f>
        <v>décembre</v>
      </c>
      <c r="D152" s="12" t="str">
        <f>TEXT(Tb_Base[[#This Row],[Date]],"aaaa")</f>
        <v>2017</v>
      </c>
      <c r="E152" s="9" t="s">
        <v>58</v>
      </c>
      <c r="F152" s="10">
        <v>0.375</v>
      </c>
      <c r="G152" s="10">
        <v>0.83333333333333337</v>
      </c>
      <c r="H152" s="11">
        <f>IF(Tb_Base[[#This Row],[Hr fin prévi]]="","",Tb_Base[Hr fin prévi]-Tb_Base[Hr déb prévi])</f>
        <v>0.45833333333333337</v>
      </c>
      <c r="I152" s="12" t="str">
        <f>IF(Tb_Base[[#This Row],[AT]]&lt;&gt;"","AT",IF(Tb_Base[[#This Row],[Hr fin eff]]&lt;&gt;"","Trv",""))</f>
        <v>Trv</v>
      </c>
      <c r="J152" s="10">
        <v>0.375</v>
      </c>
      <c r="K152" s="10">
        <v>0.83333333333333337</v>
      </c>
      <c r="L152" s="11">
        <f>IF(Tb_Base[[#This Row],[Hr fin eff]]="","",Tb_Base[Hr fin eff]-Tb_Base[Hr déb eff])</f>
        <v>0.45833333333333337</v>
      </c>
      <c r="M15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2" s="8"/>
      <c r="O152" s="11" t="str">
        <f>IF(Tb_Base[[#This Row],[Retard]]&lt;&gt;"",Tb_Base[[#This Row],[Hr déb eff]]-Tb_Base[[#This Row],[Hr déb prévi]],"")</f>
        <v/>
      </c>
      <c r="P152" s="8"/>
      <c r="Q152" s="11" t="str">
        <f>IF(Tb_Base[[#This Row],[CP]]="CP",Param!$H$2,"")</f>
        <v/>
      </c>
      <c r="R152" s="8"/>
      <c r="S152" s="11" t="str">
        <f>IF(Tb_Base[[#This Row],[CA]]="CA",Param!$H$2,"")</f>
        <v/>
      </c>
      <c r="T152" s="8"/>
      <c r="U152" s="8"/>
      <c r="V152" s="8"/>
    </row>
    <row r="153" spans="1:22" x14ac:dyDescent="0.2">
      <c r="A153" s="7">
        <v>43088</v>
      </c>
      <c r="B153" s="12">
        <f t="shared" si="7"/>
        <v>51</v>
      </c>
      <c r="C153" s="12" t="str">
        <f>TEXT(Tb_Base[[#This Row],[Date]],"mmmm")</f>
        <v>décembre</v>
      </c>
      <c r="D153" s="12" t="str">
        <f>TEXT(Tb_Base[[#This Row],[Date]],"aaaa")</f>
        <v>2017</v>
      </c>
      <c r="E153" s="9" t="s">
        <v>59</v>
      </c>
      <c r="F153" s="10">
        <v>0.375</v>
      </c>
      <c r="G153" s="10">
        <v>0.83333333333333337</v>
      </c>
      <c r="H153" s="11">
        <f>IF(Tb_Base[[#This Row],[Hr fin prévi]]="","",Tb_Base[Hr fin prévi]-Tb_Base[Hr déb prévi])</f>
        <v>0.45833333333333337</v>
      </c>
      <c r="I153" s="12" t="str">
        <f>IF(Tb_Base[[#This Row],[AT]]&lt;&gt;"","AT",IF(Tb_Base[[#This Row],[Hr fin eff]]&lt;&gt;"","Trv",""))</f>
        <v/>
      </c>
      <c r="L153" s="11" t="str">
        <f>IF(Tb_Base[[#This Row],[Hr fin eff]]="","",Tb_Base[Hr fin eff]-Tb_Base[Hr déb eff])</f>
        <v/>
      </c>
      <c r="M15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3" s="8"/>
      <c r="O153" s="11" t="str">
        <f>IF(Tb_Base[[#This Row],[Retard]]&lt;&gt;"",Tb_Base[[#This Row],[Hr déb eff]]-Tb_Base[[#This Row],[Hr déb prévi]],"")</f>
        <v/>
      </c>
      <c r="P153" s="8"/>
      <c r="Q153" s="11" t="str">
        <f>IF(Tb_Base[[#This Row],[CP]]="CP",Param!$H$2,"")</f>
        <v/>
      </c>
      <c r="R153" s="8"/>
      <c r="S153" s="11" t="str">
        <f>IF(Tb_Base[[#This Row],[CA]]="CA",Param!$H$2,"")</f>
        <v/>
      </c>
      <c r="T153" s="8"/>
      <c r="U153" s="8"/>
      <c r="V153" s="8"/>
    </row>
    <row r="154" spans="1:22" x14ac:dyDescent="0.2">
      <c r="A154" s="7">
        <v>43089</v>
      </c>
      <c r="B154" s="12">
        <f t="shared" si="7"/>
        <v>51</v>
      </c>
      <c r="C154" s="12" t="str">
        <f>TEXT(Tb_Base[[#This Row],[Date]],"mmmm")</f>
        <v>décembre</v>
      </c>
      <c r="D154" s="12" t="str">
        <f>TEXT(Tb_Base[[#This Row],[Date]],"aaaa")</f>
        <v>2017</v>
      </c>
      <c r="E154" s="9" t="s">
        <v>52</v>
      </c>
      <c r="F154" s="10">
        <v>0.375</v>
      </c>
      <c r="G154" s="10">
        <v>0.70833333333333337</v>
      </c>
      <c r="H154" s="11">
        <f>IF(Tb_Base[[#This Row],[Hr fin prévi]]="","",Tb_Base[Hr fin prévi]-Tb_Base[Hr déb prévi])</f>
        <v>0.33333333333333337</v>
      </c>
      <c r="I154" s="12" t="str">
        <f>IF(Tb_Base[[#This Row],[AT]]&lt;&gt;"","AT",IF(Tb_Base[[#This Row],[Hr fin eff]]&lt;&gt;"","Trv",""))</f>
        <v>Trv</v>
      </c>
      <c r="J154" s="10">
        <v>0.375</v>
      </c>
      <c r="K154" s="10">
        <v>0.70833333333333337</v>
      </c>
      <c r="L154" s="11">
        <f>IF(Tb_Base[[#This Row],[Hr fin eff]]="","",Tb_Base[Hr fin eff]-Tb_Base[Hr déb eff])</f>
        <v>0.33333333333333337</v>
      </c>
      <c r="M15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4" s="8"/>
      <c r="O154" s="11" t="str">
        <f>IF(Tb_Base[[#This Row],[Retard]]&lt;&gt;"",Tb_Base[[#This Row],[Hr déb eff]]-Tb_Base[[#This Row],[Hr déb prévi]],"")</f>
        <v/>
      </c>
      <c r="P154" s="8"/>
      <c r="Q154" s="11" t="str">
        <f>IF(Tb_Base[[#This Row],[CP]]="CP",Param!$H$2,"")</f>
        <v/>
      </c>
      <c r="R154" s="8"/>
      <c r="S154" s="11" t="str">
        <f>IF(Tb_Base[[#This Row],[CA]]="CA",Param!$H$2,"")</f>
        <v/>
      </c>
      <c r="T154" s="8"/>
      <c r="U154" s="8"/>
      <c r="V154" s="8"/>
    </row>
    <row r="155" spans="1:22" x14ac:dyDescent="0.2">
      <c r="A155" s="7">
        <v>43089</v>
      </c>
      <c r="B155" s="12">
        <f t="shared" si="7"/>
        <v>51</v>
      </c>
      <c r="C155" s="12" t="str">
        <f>TEXT(Tb_Base[[#This Row],[Date]],"mmmm")</f>
        <v>décembre</v>
      </c>
      <c r="D155" s="12" t="str">
        <f>TEXT(Tb_Base[[#This Row],[Date]],"aaaa")</f>
        <v>2017</v>
      </c>
      <c r="E155" s="9" t="s">
        <v>53</v>
      </c>
      <c r="F155" s="10">
        <v>0.375</v>
      </c>
      <c r="G155" s="10">
        <v>0.70833333333333337</v>
      </c>
      <c r="H155" s="11">
        <f>IF(Tb_Base[[#This Row],[Hr fin prévi]]="","",Tb_Base[Hr fin prévi]-Tb_Base[Hr déb prévi])</f>
        <v>0.33333333333333337</v>
      </c>
      <c r="I155" s="12" t="str">
        <f>IF(Tb_Base[[#This Row],[AT]]&lt;&gt;"","AT",IF(Tb_Base[[#This Row],[Hr fin eff]]&lt;&gt;"","Trv",""))</f>
        <v>AT</v>
      </c>
      <c r="J155" s="10">
        <v>0.375</v>
      </c>
      <c r="K155" s="10">
        <v>0.70833333333333337</v>
      </c>
      <c r="L155" s="11">
        <f>IF(Tb_Base[[#This Row],[Hr fin eff]]="","",Tb_Base[Hr fin eff]-Tb_Base[Hr déb eff])</f>
        <v>0.33333333333333337</v>
      </c>
      <c r="M15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5" s="8"/>
      <c r="O155" s="11" t="str">
        <f>IF(Tb_Base[[#This Row],[Retard]]&lt;&gt;"",Tb_Base[[#This Row],[Hr déb eff]]-Tb_Base[[#This Row],[Hr déb prévi]],"")</f>
        <v/>
      </c>
      <c r="P155" s="8"/>
      <c r="Q155" s="11" t="str">
        <f>IF(Tb_Base[[#This Row],[CP]]="CP",Param!$H$2,"")</f>
        <v/>
      </c>
      <c r="R155" s="8"/>
      <c r="S155" s="11" t="str">
        <f>IF(Tb_Base[[#This Row],[CA]]="CA",Param!$H$2,"")</f>
        <v/>
      </c>
      <c r="T155" s="8" t="s">
        <v>51</v>
      </c>
      <c r="U155" s="8"/>
      <c r="V155" s="8"/>
    </row>
    <row r="156" spans="1:22" x14ac:dyDescent="0.2">
      <c r="A156" s="7">
        <v>43089</v>
      </c>
      <c r="B156" s="12">
        <f t="shared" si="7"/>
        <v>51</v>
      </c>
      <c r="C156" s="12" t="str">
        <f>TEXT(Tb_Base[[#This Row],[Date]],"mmmm")</f>
        <v>décembre</v>
      </c>
      <c r="D156" s="12" t="str">
        <f>TEXT(Tb_Base[[#This Row],[Date]],"aaaa")</f>
        <v>2017</v>
      </c>
      <c r="E156" s="9" t="s">
        <v>54</v>
      </c>
      <c r="F156" s="10">
        <v>0.375</v>
      </c>
      <c r="G156" s="10">
        <v>0.70833333333333337</v>
      </c>
      <c r="H156" s="11">
        <f>IF(Tb_Base[[#This Row],[Hr fin prévi]]="","",Tb_Base[Hr fin prévi]-Tb_Base[Hr déb prévi])</f>
        <v>0.33333333333333337</v>
      </c>
      <c r="I156" s="12" t="str">
        <f>IF(Tb_Base[[#This Row],[AT]]&lt;&gt;"","AT",IF(Tb_Base[[#This Row],[Hr fin eff]]&lt;&gt;"","Trv",""))</f>
        <v/>
      </c>
      <c r="L156" s="11" t="str">
        <f>IF(Tb_Base[[#This Row],[Hr fin eff]]="","",Tb_Base[Hr fin eff]-Tb_Base[Hr déb eff])</f>
        <v/>
      </c>
      <c r="M15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6" s="8"/>
      <c r="O156" s="11" t="str">
        <f>IF(Tb_Base[[#This Row],[Retard]]&lt;&gt;"",Tb_Base[[#This Row],[Hr déb eff]]-Tb_Base[[#This Row],[Hr déb prévi]],"")</f>
        <v/>
      </c>
      <c r="P156" s="8"/>
      <c r="Q156" s="11" t="str">
        <f>IF(Tb_Base[[#This Row],[CP]]="CP",Param!$H$2,"")</f>
        <v/>
      </c>
      <c r="R156" s="8"/>
      <c r="S156" s="11" t="str">
        <f>IF(Tb_Base[[#This Row],[CA]]="CA",Param!$H$2,"")</f>
        <v/>
      </c>
      <c r="T156" s="8"/>
      <c r="U156" s="8"/>
      <c r="V156" s="8"/>
    </row>
    <row r="157" spans="1:22" x14ac:dyDescent="0.2">
      <c r="A157" s="7">
        <v>43089</v>
      </c>
      <c r="B157" s="12">
        <f t="shared" si="7"/>
        <v>51</v>
      </c>
      <c r="C157" s="12" t="str">
        <f>TEXT(Tb_Base[[#This Row],[Date]],"mmmm")</f>
        <v>décembre</v>
      </c>
      <c r="D157" s="12" t="str">
        <f>TEXT(Tb_Base[[#This Row],[Date]],"aaaa")</f>
        <v>2017</v>
      </c>
      <c r="E157" s="9" t="s">
        <v>55</v>
      </c>
      <c r="F157" s="10">
        <v>0.375</v>
      </c>
      <c r="G157" s="10">
        <v>0.70833333333333337</v>
      </c>
      <c r="H157" s="11">
        <f>IF(Tb_Base[[#This Row],[Hr fin prévi]]="","",Tb_Base[Hr fin prévi]-Tb_Base[Hr déb prévi])</f>
        <v>0.33333333333333337</v>
      </c>
      <c r="I157" s="12" t="str">
        <f>IF(Tb_Base[[#This Row],[AT]]&lt;&gt;"","AT",IF(Tb_Base[[#This Row],[Hr fin eff]]&lt;&gt;"","Trv",""))</f>
        <v>Trv</v>
      </c>
      <c r="J157" s="10">
        <v>0.375</v>
      </c>
      <c r="K157" s="10">
        <v>0.70833333333333337</v>
      </c>
      <c r="L157" s="11">
        <f>IF(Tb_Base[[#This Row],[Hr fin eff]]="","",Tb_Base[Hr fin eff]-Tb_Base[Hr déb eff])</f>
        <v>0.33333333333333337</v>
      </c>
      <c r="M15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7" s="8"/>
      <c r="O157" s="11" t="str">
        <f>IF(Tb_Base[[#This Row],[Retard]]&lt;&gt;"",Tb_Base[[#This Row],[Hr déb eff]]-Tb_Base[[#This Row],[Hr déb prévi]],"")</f>
        <v/>
      </c>
      <c r="P157" s="8"/>
      <c r="Q157" s="11" t="str">
        <f>IF(Tb_Base[[#This Row],[CP]]="CP",Param!$H$2,"")</f>
        <v/>
      </c>
      <c r="R157" s="8"/>
      <c r="S157" s="11" t="str">
        <f>IF(Tb_Base[[#This Row],[CA]]="CA",Param!$H$2,"")</f>
        <v/>
      </c>
      <c r="T157" s="8"/>
      <c r="U157" s="8"/>
      <c r="V157" s="8"/>
    </row>
    <row r="158" spans="1:22" x14ac:dyDescent="0.2">
      <c r="A158" s="7">
        <v>43089</v>
      </c>
      <c r="B158" s="12">
        <f t="shared" si="7"/>
        <v>51</v>
      </c>
      <c r="C158" s="12" t="str">
        <f>TEXT(Tb_Base[[#This Row],[Date]],"mmmm")</f>
        <v>décembre</v>
      </c>
      <c r="D158" s="12" t="str">
        <f>TEXT(Tb_Base[[#This Row],[Date]],"aaaa")</f>
        <v>2017</v>
      </c>
      <c r="E158" s="9" t="s">
        <v>56</v>
      </c>
      <c r="F158" s="10">
        <v>0.33333333333333331</v>
      </c>
      <c r="G158" s="10">
        <v>0.75</v>
      </c>
      <c r="H158" s="11">
        <f>IF(Tb_Base[[#This Row],[Hr fin prévi]]="","",Tb_Base[Hr fin prévi]-Tb_Base[Hr déb prévi])</f>
        <v>0.41666666666666669</v>
      </c>
      <c r="I158" s="12" t="str">
        <f>IF(Tb_Base[[#This Row],[AT]]&lt;&gt;"","AT",IF(Tb_Base[[#This Row],[Hr fin eff]]&lt;&gt;"","Trv",""))</f>
        <v>Trv</v>
      </c>
      <c r="J158" s="10">
        <v>0.33333333333333331</v>
      </c>
      <c r="K158" s="10">
        <v>0.75</v>
      </c>
      <c r="L158" s="11">
        <f>IF(Tb_Base[[#This Row],[Hr fin eff]]="","",Tb_Base[Hr fin eff]-Tb_Base[Hr déb eff])</f>
        <v>0.41666666666666669</v>
      </c>
      <c r="M15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8" s="8"/>
      <c r="O158" s="11" t="str">
        <f>IF(Tb_Base[[#This Row],[Retard]]&lt;&gt;"",Tb_Base[[#This Row],[Hr déb eff]]-Tb_Base[[#This Row],[Hr déb prévi]],"")</f>
        <v/>
      </c>
      <c r="P158" s="8"/>
      <c r="Q158" s="11" t="str">
        <f>IF(Tb_Base[[#This Row],[CP]]="CP",Param!$H$2,"")</f>
        <v/>
      </c>
      <c r="R158" s="8"/>
      <c r="S158" s="11" t="str">
        <f>IF(Tb_Base[[#This Row],[CA]]="CA",Param!$H$2,"")</f>
        <v/>
      </c>
      <c r="T158" s="8"/>
      <c r="U158" s="8"/>
      <c r="V158" s="8"/>
    </row>
    <row r="159" spans="1:22" x14ac:dyDescent="0.2">
      <c r="A159" s="7">
        <v>43089</v>
      </c>
      <c r="B159" s="12">
        <f t="shared" si="7"/>
        <v>51</v>
      </c>
      <c r="C159" s="12" t="str">
        <f>TEXT(Tb_Base[[#This Row],[Date]],"mmmm")</f>
        <v>décembre</v>
      </c>
      <c r="D159" s="12" t="str">
        <f>TEXT(Tb_Base[[#This Row],[Date]],"aaaa")</f>
        <v>2017</v>
      </c>
      <c r="E159" s="9" t="s">
        <v>57</v>
      </c>
      <c r="F159" s="10">
        <v>0.33333333333333331</v>
      </c>
      <c r="G159" s="10">
        <v>0.75</v>
      </c>
      <c r="H159" s="11">
        <f>IF(Tb_Base[[#This Row],[Hr fin prévi]]="","",Tb_Base[Hr fin prévi]-Tb_Base[Hr déb prévi])</f>
        <v>0.41666666666666669</v>
      </c>
      <c r="I159" s="12" t="str">
        <f>IF(Tb_Base[[#This Row],[AT]]&lt;&gt;"","AT",IF(Tb_Base[[#This Row],[Hr fin eff]]&lt;&gt;"","Trv",""))</f>
        <v>Trv</v>
      </c>
      <c r="J159" s="10">
        <v>0.35416666666666669</v>
      </c>
      <c r="K159" s="10">
        <v>0.75</v>
      </c>
      <c r="L159" s="11">
        <f>IF(Tb_Base[[#This Row],[Hr fin eff]]="","",Tb_Base[Hr fin eff]-Tb_Base[Hr déb eff])</f>
        <v>0.39583333333333331</v>
      </c>
      <c r="M15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59" s="8"/>
      <c r="O159" s="11" t="str">
        <f>IF(Tb_Base[[#This Row],[Retard]]&lt;&gt;"",Tb_Base[[#This Row],[Hr déb eff]]-Tb_Base[[#This Row],[Hr déb prévi]],"")</f>
        <v/>
      </c>
      <c r="P159" s="8"/>
      <c r="Q159" s="11" t="str">
        <f>IF(Tb_Base[[#This Row],[CP]]="CP",Param!$H$2,"")</f>
        <v/>
      </c>
      <c r="R159" s="8"/>
      <c r="S159" s="11" t="str">
        <f>IF(Tb_Base[[#This Row],[CA]]="CA",Param!$H$2,"")</f>
        <v/>
      </c>
      <c r="T159" s="8"/>
      <c r="U159" s="8"/>
      <c r="V159" s="8"/>
    </row>
    <row r="160" spans="1:22" x14ac:dyDescent="0.2">
      <c r="A160" s="7">
        <v>43089</v>
      </c>
      <c r="B160" s="12">
        <f t="shared" si="7"/>
        <v>51</v>
      </c>
      <c r="C160" s="12" t="str">
        <f>TEXT(Tb_Base[[#This Row],[Date]],"mmmm")</f>
        <v>décembre</v>
      </c>
      <c r="D160" s="12" t="str">
        <f>TEXT(Tb_Base[[#This Row],[Date]],"aaaa")</f>
        <v>2017</v>
      </c>
      <c r="E160" s="9" t="s">
        <v>58</v>
      </c>
      <c r="F160" s="10">
        <v>0.33333333333333331</v>
      </c>
      <c r="G160" s="10">
        <v>0.75</v>
      </c>
      <c r="H160" s="11">
        <f>IF(Tb_Base[[#This Row],[Hr fin prévi]]="","",Tb_Base[Hr fin prévi]-Tb_Base[Hr déb prévi])</f>
        <v>0.41666666666666669</v>
      </c>
      <c r="I160" s="12" t="str">
        <f>IF(Tb_Base[[#This Row],[AT]]&lt;&gt;"","AT",IF(Tb_Base[[#This Row],[Hr fin eff]]&lt;&gt;"","Trv",""))</f>
        <v>Trv</v>
      </c>
      <c r="J160" s="10">
        <v>0.33333333333333331</v>
      </c>
      <c r="K160" s="10">
        <v>0.75</v>
      </c>
      <c r="L160" s="11">
        <f>IF(Tb_Base[[#This Row],[Hr fin eff]]="","",Tb_Base[Hr fin eff]-Tb_Base[Hr déb eff])</f>
        <v>0.41666666666666669</v>
      </c>
      <c r="M16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0" s="8"/>
      <c r="O160" s="11" t="str">
        <f>IF(Tb_Base[[#This Row],[Retard]]&lt;&gt;"",Tb_Base[[#This Row],[Hr déb eff]]-Tb_Base[[#This Row],[Hr déb prévi]],"")</f>
        <v/>
      </c>
      <c r="P160" s="8"/>
      <c r="Q160" s="11" t="str">
        <f>IF(Tb_Base[[#This Row],[CP]]="CP",Param!$H$2,"")</f>
        <v/>
      </c>
      <c r="R160" s="8"/>
      <c r="S160" s="11" t="str">
        <f>IF(Tb_Base[[#This Row],[CA]]="CA",Param!$H$2,"")</f>
        <v/>
      </c>
      <c r="T160" s="8"/>
      <c r="U160" s="8"/>
      <c r="V160" s="8"/>
    </row>
    <row r="161" spans="1:22" x14ac:dyDescent="0.2">
      <c r="A161" s="7">
        <v>43089</v>
      </c>
      <c r="B161" s="12">
        <f t="shared" si="7"/>
        <v>51</v>
      </c>
      <c r="C161" s="12" t="str">
        <f>TEXT(Tb_Base[[#This Row],[Date]],"mmmm")</f>
        <v>décembre</v>
      </c>
      <c r="D161" s="12" t="str">
        <f>TEXT(Tb_Base[[#This Row],[Date]],"aaaa")</f>
        <v>2017</v>
      </c>
      <c r="E161" s="9" t="s">
        <v>59</v>
      </c>
      <c r="F161" s="10">
        <v>0.375</v>
      </c>
      <c r="G161" s="10">
        <v>0.70833333333333337</v>
      </c>
      <c r="H161" s="11">
        <f>IF(Tb_Base[[#This Row],[Hr fin prévi]]="","",Tb_Base[Hr fin prévi]-Tb_Base[Hr déb prévi])</f>
        <v>0.33333333333333337</v>
      </c>
      <c r="I161" s="12" t="str">
        <f>IF(Tb_Base[[#This Row],[AT]]&lt;&gt;"","AT",IF(Tb_Base[[#This Row],[Hr fin eff]]&lt;&gt;"","Trv",""))</f>
        <v>Trv</v>
      </c>
      <c r="J161" s="10">
        <v>0.375</v>
      </c>
      <c r="K161" s="10">
        <v>0.70833333333333337</v>
      </c>
      <c r="L161" s="11">
        <f>IF(Tb_Base[[#This Row],[Hr fin eff]]="","",Tb_Base[Hr fin eff]-Tb_Base[Hr déb eff])</f>
        <v>0.33333333333333337</v>
      </c>
      <c r="M16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1" s="8"/>
      <c r="O161" s="11" t="str">
        <f>IF(Tb_Base[[#This Row],[Retard]]&lt;&gt;"",Tb_Base[[#This Row],[Hr déb eff]]-Tb_Base[[#This Row],[Hr déb prévi]],"")</f>
        <v/>
      </c>
      <c r="P161" s="8"/>
      <c r="Q161" s="11" t="str">
        <f>IF(Tb_Base[[#This Row],[CP]]="CP",Param!$H$2,"")</f>
        <v/>
      </c>
      <c r="R161" s="8"/>
      <c r="S161" s="11" t="str">
        <f>IF(Tb_Base[[#This Row],[CA]]="CA",Param!$H$2,"")</f>
        <v/>
      </c>
      <c r="T161" s="8"/>
      <c r="U161" s="8"/>
      <c r="V161" s="8"/>
    </row>
    <row r="162" spans="1:22" x14ac:dyDescent="0.2">
      <c r="A162" s="7">
        <v>43090</v>
      </c>
      <c r="B162" s="12">
        <f t="shared" si="7"/>
        <v>51</v>
      </c>
      <c r="C162" s="12" t="str">
        <f>TEXT(Tb_Base[[#This Row],[Date]],"mmmm")</f>
        <v>décembre</v>
      </c>
      <c r="D162" s="12" t="str">
        <f>TEXT(Tb_Base[[#This Row],[Date]],"aaaa")</f>
        <v>2017</v>
      </c>
      <c r="E162" s="9" t="s">
        <v>52</v>
      </c>
      <c r="F162" s="10">
        <v>0.375</v>
      </c>
      <c r="G162" s="10">
        <v>0.70833333333333337</v>
      </c>
      <c r="H162" s="11">
        <f>IF(Tb_Base[[#This Row],[Hr fin prévi]]="","",Tb_Base[Hr fin prévi]-Tb_Base[Hr déb prévi])</f>
        <v>0.33333333333333337</v>
      </c>
      <c r="I162" s="12" t="str">
        <f>IF(Tb_Base[[#This Row],[AT]]&lt;&gt;"","AT",IF(Tb_Base[[#This Row],[Hr fin eff]]&lt;&gt;"","Trv",""))</f>
        <v>Trv</v>
      </c>
      <c r="J162" s="10">
        <v>0.39583333333333331</v>
      </c>
      <c r="K162" s="10">
        <v>0.70833333333333337</v>
      </c>
      <c r="L162" s="11">
        <f>IF(Tb_Base[[#This Row],[Hr fin eff]]="","",Tb_Base[Hr fin eff]-Tb_Base[Hr déb eff])</f>
        <v>0.31250000000000006</v>
      </c>
      <c r="M16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2" s="8"/>
      <c r="O162" s="11" t="str">
        <f>IF(Tb_Base[[#This Row],[Retard]]&lt;&gt;"",Tb_Base[[#This Row],[Hr déb eff]]-Tb_Base[[#This Row],[Hr déb prévi]],"")</f>
        <v/>
      </c>
      <c r="P162" s="8"/>
      <c r="Q162" s="11" t="str">
        <f>IF(Tb_Base[[#This Row],[CP]]="CP",Param!$H$2,"")</f>
        <v/>
      </c>
      <c r="R162" s="8"/>
      <c r="S162" s="11" t="str">
        <f>IF(Tb_Base[[#This Row],[CA]]="CA",Param!$H$2,"")</f>
        <v/>
      </c>
      <c r="T162" s="8"/>
      <c r="U162" s="8"/>
      <c r="V162" s="8"/>
    </row>
    <row r="163" spans="1:22" x14ac:dyDescent="0.2">
      <c r="A163" s="7">
        <v>43090</v>
      </c>
      <c r="B163" s="12">
        <f t="shared" si="7"/>
        <v>51</v>
      </c>
      <c r="C163" s="12" t="str">
        <f>TEXT(Tb_Base[[#This Row],[Date]],"mmmm")</f>
        <v>décembre</v>
      </c>
      <c r="D163" s="12" t="str">
        <f>TEXT(Tb_Base[[#This Row],[Date]],"aaaa")</f>
        <v>2017</v>
      </c>
      <c r="E163" s="9" t="s">
        <v>53</v>
      </c>
      <c r="F163" s="10">
        <v>0.375</v>
      </c>
      <c r="G163" s="10">
        <v>0.70833333333333337</v>
      </c>
      <c r="H163" s="11">
        <f>IF(Tb_Base[[#This Row],[Hr fin prévi]]="","",Tb_Base[Hr fin prévi]-Tb_Base[Hr déb prévi])</f>
        <v>0.33333333333333337</v>
      </c>
      <c r="I163" s="12" t="str">
        <f>IF(Tb_Base[[#This Row],[AT]]&lt;&gt;"","AT",IF(Tb_Base[[#This Row],[Hr fin eff]]&lt;&gt;"","Trv",""))</f>
        <v>AT</v>
      </c>
      <c r="J163" s="10"/>
      <c r="K163" s="10"/>
      <c r="L163" s="11" t="str">
        <f>IF(Tb_Base[[#This Row],[Hr fin eff]]="","",Tb_Base[Hr fin eff]-Tb_Base[Hr déb eff])</f>
        <v/>
      </c>
      <c r="M16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3" s="8"/>
      <c r="O163" s="11" t="str">
        <f>IF(Tb_Base[[#This Row],[Retard]]&lt;&gt;"",Tb_Base[[#This Row],[Hr déb eff]]-Tb_Base[[#This Row],[Hr déb prévi]],"")</f>
        <v/>
      </c>
      <c r="P163" s="8"/>
      <c r="Q163" s="11" t="str">
        <f>IF(Tb_Base[[#This Row],[CP]]="CP",Param!$H$2,"")</f>
        <v/>
      </c>
      <c r="R163" s="8"/>
      <c r="S163" s="11" t="str">
        <f>IF(Tb_Base[[#This Row],[CA]]="CA",Param!$H$2,"")</f>
        <v/>
      </c>
      <c r="T163" s="8" t="s">
        <v>51</v>
      </c>
      <c r="U163" s="8"/>
      <c r="V163" s="8"/>
    </row>
    <row r="164" spans="1:22" x14ac:dyDescent="0.2">
      <c r="A164" s="7">
        <v>43090</v>
      </c>
      <c r="B164" s="12">
        <f t="shared" si="7"/>
        <v>51</v>
      </c>
      <c r="C164" s="12" t="str">
        <f>TEXT(Tb_Base[[#This Row],[Date]],"mmmm")</f>
        <v>décembre</v>
      </c>
      <c r="D164" s="12" t="str">
        <f>TEXT(Tb_Base[[#This Row],[Date]],"aaaa")</f>
        <v>2017</v>
      </c>
      <c r="E164" s="9" t="s">
        <v>54</v>
      </c>
      <c r="F164" s="10">
        <v>0.375</v>
      </c>
      <c r="G164" s="10">
        <v>0.70833333333333337</v>
      </c>
      <c r="H164" s="11">
        <f>IF(Tb_Base[[#This Row],[Hr fin prévi]]="","",Tb_Base[Hr fin prévi]-Tb_Base[Hr déb prévi])</f>
        <v>0.33333333333333337</v>
      </c>
      <c r="I164" s="12" t="str">
        <f>IF(Tb_Base[[#This Row],[AT]]&lt;&gt;"","AT",IF(Tb_Base[[#This Row],[Hr fin eff]]&lt;&gt;"","Trv",""))</f>
        <v>Trv</v>
      </c>
      <c r="J164" s="10">
        <v>0.375</v>
      </c>
      <c r="K164" s="10">
        <v>0.70833333333333337</v>
      </c>
      <c r="L164" s="11">
        <f>IF(Tb_Base[[#This Row],[Hr fin eff]]="","",Tb_Base[Hr fin eff]-Tb_Base[Hr déb eff])</f>
        <v>0.33333333333333337</v>
      </c>
      <c r="M16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4" s="8"/>
      <c r="O164" s="11" t="str">
        <f>IF(Tb_Base[[#This Row],[Retard]]&lt;&gt;"",Tb_Base[[#This Row],[Hr déb eff]]-Tb_Base[[#This Row],[Hr déb prévi]],"")</f>
        <v/>
      </c>
      <c r="P164" s="8"/>
      <c r="Q164" s="11" t="str">
        <f>IF(Tb_Base[[#This Row],[CP]]="CP",Param!$H$2,"")</f>
        <v/>
      </c>
      <c r="R164" s="8"/>
      <c r="S164" s="11" t="str">
        <f>IF(Tb_Base[[#This Row],[CA]]="CA",Param!$H$2,"")</f>
        <v/>
      </c>
      <c r="T164" s="8"/>
      <c r="U164" s="8"/>
      <c r="V164" s="8"/>
    </row>
    <row r="165" spans="1:22" x14ac:dyDescent="0.2">
      <c r="A165" s="7">
        <v>43090</v>
      </c>
      <c r="B165" s="12">
        <f t="shared" si="7"/>
        <v>51</v>
      </c>
      <c r="C165" s="12" t="str">
        <f>TEXT(Tb_Base[[#This Row],[Date]],"mmmm")</f>
        <v>décembre</v>
      </c>
      <c r="D165" s="12" t="str">
        <f>TEXT(Tb_Base[[#This Row],[Date]],"aaaa")</f>
        <v>2017</v>
      </c>
      <c r="E165" s="9" t="s">
        <v>55</v>
      </c>
      <c r="F165" s="10">
        <v>0.375</v>
      </c>
      <c r="G165" s="10">
        <v>0.70833333333333337</v>
      </c>
      <c r="H165" s="11">
        <f>IF(Tb_Base[[#This Row],[Hr fin prévi]]="","",Tb_Base[Hr fin prévi]-Tb_Base[Hr déb prévi])</f>
        <v>0.33333333333333337</v>
      </c>
      <c r="I165" s="12" t="str">
        <f>IF(Tb_Base[[#This Row],[AT]]&lt;&gt;"","AT",IF(Tb_Base[[#This Row],[Hr fin eff]]&lt;&gt;"","Trv",""))</f>
        <v>Trv</v>
      </c>
      <c r="J165" s="10">
        <v>0.375</v>
      </c>
      <c r="K165" s="10">
        <v>0.70833333333333337</v>
      </c>
      <c r="L165" s="11">
        <f>IF(Tb_Base[[#This Row],[Hr fin eff]]="","",Tb_Base[Hr fin eff]-Tb_Base[Hr déb eff])</f>
        <v>0.33333333333333337</v>
      </c>
      <c r="M16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5" s="8"/>
      <c r="O165" s="11" t="str">
        <f>IF(Tb_Base[[#This Row],[Retard]]&lt;&gt;"",Tb_Base[[#This Row],[Hr déb eff]]-Tb_Base[[#This Row],[Hr déb prévi]],"")</f>
        <v/>
      </c>
      <c r="P165" s="8"/>
      <c r="Q165" s="11" t="str">
        <f>IF(Tb_Base[[#This Row],[CP]]="CP",Param!$H$2,"")</f>
        <v/>
      </c>
      <c r="R165" s="8"/>
      <c r="S165" s="11" t="str">
        <f>IF(Tb_Base[[#This Row],[CA]]="CA",Param!$H$2,"")</f>
        <v/>
      </c>
      <c r="T165" s="8"/>
      <c r="U165" s="8"/>
      <c r="V165" s="8"/>
    </row>
    <row r="166" spans="1:22" x14ac:dyDescent="0.2">
      <c r="A166" s="7">
        <v>43090</v>
      </c>
      <c r="B166" s="12">
        <f t="shared" si="7"/>
        <v>51</v>
      </c>
      <c r="C166" s="12" t="str">
        <f>TEXT(Tb_Base[[#This Row],[Date]],"mmmm")</f>
        <v>décembre</v>
      </c>
      <c r="D166" s="12" t="str">
        <f>TEXT(Tb_Base[[#This Row],[Date]],"aaaa")</f>
        <v>2017</v>
      </c>
      <c r="E166" s="9" t="s">
        <v>56</v>
      </c>
      <c r="F166" s="10">
        <v>0.375</v>
      </c>
      <c r="G166" s="10">
        <v>0.70833333333333337</v>
      </c>
      <c r="H166" s="11">
        <f>IF(Tb_Base[[#This Row],[Hr fin prévi]]="","",Tb_Base[Hr fin prévi]-Tb_Base[Hr déb prévi])</f>
        <v>0.33333333333333337</v>
      </c>
      <c r="I166" s="12" t="str">
        <f>IF(Tb_Base[[#This Row],[AT]]&lt;&gt;"","AT",IF(Tb_Base[[#This Row],[Hr fin eff]]&lt;&gt;"","Trv",""))</f>
        <v>Trv</v>
      </c>
      <c r="J166" s="10">
        <v>0.375</v>
      </c>
      <c r="K166" s="10">
        <v>0.70833333333333337</v>
      </c>
      <c r="L166" s="11">
        <f>IF(Tb_Base[[#This Row],[Hr fin eff]]="","",Tb_Base[Hr fin eff]-Tb_Base[Hr déb eff])</f>
        <v>0.33333333333333337</v>
      </c>
      <c r="M16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6" s="8"/>
      <c r="O166" s="11" t="str">
        <f>IF(Tb_Base[[#This Row],[Retard]]&lt;&gt;"",Tb_Base[[#This Row],[Hr déb eff]]-Tb_Base[[#This Row],[Hr déb prévi]],"")</f>
        <v/>
      </c>
      <c r="P166" s="8"/>
      <c r="Q166" s="11" t="str">
        <f>IF(Tb_Base[[#This Row],[CP]]="CP",Param!$H$2,"")</f>
        <v/>
      </c>
      <c r="R166" s="8"/>
      <c r="S166" s="11" t="str">
        <f>IF(Tb_Base[[#This Row],[CA]]="CA",Param!$H$2,"")</f>
        <v/>
      </c>
      <c r="T166" s="8"/>
      <c r="U166" s="8"/>
      <c r="V166" s="8"/>
    </row>
    <row r="167" spans="1:22" x14ac:dyDescent="0.2">
      <c r="A167" s="7">
        <v>43090</v>
      </c>
      <c r="B167" s="12">
        <f t="shared" si="7"/>
        <v>51</v>
      </c>
      <c r="C167" s="12" t="str">
        <f>TEXT(Tb_Base[[#This Row],[Date]],"mmmm")</f>
        <v>décembre</v>
      </c>
      <c r="D167" s="12" t="str">
        <f>TEXT(Tb_Base[[#This Row],[Date]],"aaaa")</f>
        <v>2017</v>
      </c>
      <c r="E167" s="9" t="s">
        <v>57</v>
      </c>
      <c r="F167" s="10"/>
      <c r="G167" s="10"/>
      <c r="H167" s="11" t="str">
        <f>IF(Tb_Base[[#This Row],[Hr fin prévi]]="","",Tb_Base[Hr fin prévi]-Tb_Base[Hr déb prévi])</f>
        <v/>
      </c>
      <c r="I167" s="12" t="str">
        <f>IF(Tb_Base[[#This Row],[AT]]&lt;&gt;"","AT",IF(Tb_Base[[#This Row],[Hr fin eff]]&lt;&gt;"","Trv",""))</f>
        <v>Trv</v>
      </c>
      <c r="J167" s="10">
        <v>0.375</v>
      </c>
      <c r="K167" s="10">
        <v>0.70833333333333337</v>
      </c>
      <c r="L167" s="11">
        <f>IF(Tb_Base[[#This Row],[Hr fin eff]]="","",Tb_Base[Hr fin eff]-Tb_Base[Hr déb eff])</f>
        <v>0.33333333333333337</v>
      </c>
      <c r="M16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7" s="8"/>
      <c r="O167" s="11" t="str">
        <f>IF(Tb_Base[[#This Row],[Retard]]&lt;&gt;"",Tb_Base[[#This Row],[Hr déb eff]]-Tb_Base[[#This Row],[Hr déb prévi]],"")</f>
        <v/>
      </c>
      <c r="P167" s="8"/>
      <c r="Q167" s="11" t="str">
        <f>IF(Tb_Base[[#This Row],[CP]]="CP",Param!$H$2,"")</f>
        <v/>
      </c>
      <c r="R167" s="8"/>
      <c r="S167" s="11" t="str">
        <f>IF(Tb_Base[[#This Row],[CA]]="CA",Param!$H$2,"")</f>
        <v/>
      </c>
      <c r="T167" s="8"/>
      <c r="U167" s="8"/>
      <c r="V167" s="8"/>
    </row>
    <row r="168" spans="1:22" x14ac:dyDescent="0.2">
      <c r="A168" s="7">
        <v>43090</v>
      </c>
      <c r="B168" s="12">
        <f t="shared" si="7"/>
        <v>51</v>
      </c>
      <c r="C168" s="12" t="str">
        <f>TEXT(Tb_Base[[#This Row],[Date]],"mmmm")</f>
        <v>décembre</v>
      </c>
      <c r="D168" s="12" t="str">
        <f>TEXT(Tb_Base[[#This Row],[Date]],"aaaa")</f>
        <v>2017</v>
      </c>
      <c r="E168" s="9" t="s">
        <v>58</v>
      </c>
      <c r="F168" s="10">
        <v>0.33333333333333331</v>
      </c>
      <c r="G168" s="10">
        <v>0.70833333333333337</v>
      </c>
      <c r="H168" s="11">
        <f>IF(Tb_Base[[#This Row],[Hr fin prévi]]="","",Tb_Base[Hr fin prévi]-Tb_Base[Hr déb prévi])</f>
        <v>0.37500000000000006</v>
      </c>
      <c r="I168" s="12" t="str">
        <f>IF(Tb_Base[[#This Row],[AT]]&lt;&gt;"","AT",IF(Tb_Base[[#This Row],[Hr fin eff]]&lt;&gt;"","Trv",""))</f>
        <v>Trv</v>
      </c>
      <c r="J168" s="10">
        <v>0.33333333333333331</v>
      </c>
      <c r="K168" s="10">
        <v>0.70833333333333337</v>
      </c>
      <c r="L168" s="11">
        <f>IF(Tb_Base[[#This Row],[Hr fin eff]]="","",Tb_Base[Hr fin eff]-Tb_Base[Hr déb eff])</f>
        <v>0.37500000000000006</v>
      </c>
      <c r="M16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8" s="8"/>
      <c r="O168" s="11" t="str">
        <f>IF(Tb_Base[[#This Row],[Retard]]&lt;&gt;"",Tb_Base[[#This Row],[Hr déb eff]]-Tb_Base[[#This Row],[Hr déb prévi]],"")</f>
        <v/>
      </c>
      <c r="P168" s="8"/>
      <c r="Q168" s="11" t="str">
        <f>IF(Tb_Base[[#This Row],[CP]]="CP",Param!$H$2,"")</f>
        <v/>
      </c>
      <c r="R168" s="8"/>
      <c r="S168" s="11" t="str">
        <f>IF(Tb_Base[[#This Row],[CA]]="CA",Param!$H$2,"")</f>
        <v/>
      </c>
      <c r="T168" s="8"/>
      <c r="U168" s="8"/>
      <c r="V168" s="8"/>
    </row>
    <row r="169" spans="1:22" x14ac:dyDescent="0.2">
      <c r="A169" s="7">
        <v>43090</v>
      </c>
      <c r="B169" s="12">
        <f t="shared" si="7"/>
        <v>51</v>
      </c>
      <c r="C169" s="12" t="str">
        <f>TEXT(Tb_Base[[#This Row],[Date]],"mmmm")</f>
        <v>décembre</v>
      </c>
      <c r="D169" s="12" t="str">
        <f>TEXT(Tb_Base[[#This Row],[Date]],"aaaa")</f>
        <v>2017</v>
      </c>
      <c r="E169" s="9" t="s">
        <v>59</v>
      </c>
      <c r="F169" s="10">
        <v>0.33333333333333331</v>
      </c>
      <c r="G169" s="10">
        <v>0.70833333333333337</v>
      </c>
      <c r="H169" s="11">
        <f>IF(Tb_Base[[#This Row],[Hr fin prévi]]="","",Tb_Base[Hr fin prévi]-Tb_Base[Hr déb prévi])</f>
        <v>0.37500000000000006</v>
      </c>
      <c r="I169" s="12" t="str">
        <f>IF(Tb_Base[[#This Row],[AT]]&lt;&gt;"","AT",IF(Tb_Base[[#This Row],[Hr fin eff]]&lt;&gt;"","Trv",""))</f>
        <v>Trv</v>
      </c>
      <c r="J169" s="10">
        <v>0.33333333333333331</v>
      </c>
      <c r="K169" s="10">
        <v>0.70833333333333337</v>
      </c>
      <c r="L169" s="11">
        <f>IF(Tb_Base[[#This Row],[Hr fin eff]]="","",Tb_Base[Hr fin eff]-Tb_Base[Hr déb eff])</f>
        <v>0.37500000000000006</v>
      </c>
      <c r="M16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69" s="8"/>
      <c r="O169" s="11" t="str">
        <f>IF(Tb_Base[[#This Row],[Retard]]&lt;&gt;"",Tb_Base[[#This Row],[Hr déb eff]]-Tb_Base[[#This Row],[Hr déb prévi]],"")</f>
        <v/>
      </c>
      <c r="P169" s="8"/>
      <c r="Q169" s="11" t="str">
        <f>IF(Tb_Base[[#This Row],[CP]]="CP",Param!$H$2,"")</f>
        <v/>
      </c>
      <c r="R169" s="8"/>
      <c r="S169" s="11" t="str">
        <f>IF(Tb_Base[[#This Row],[CA]]="CA",Param!$H$2,"")</f>
        <v/>
      </c>
      <c r="T169" s="8"/>
      <c r="U169" s="8"/>
      <c r="V169" s="8"/>
    </row>
    <row r="170" spans="1:22" x14ac:dyDescent="0.2">
      <c r="A170" s="7">
        <v>43091</v>
      </c>
      <c r="B170" s="12">
        <f t="shared" si="7"/>
        <v>51</v>
      </c>
      <c r="C170" s="12" t="str">
        <f>TEXT(Tb_Base[[#This Row],[Date]],"mmmm")</f>
        <v>décembre</v>
      </c>
      <c r="D170" s="12" t="str">
        <f>TEXT(Tb_Base[[#This Row],[Date]],"aaaa")</f>
        <v>2017</v>
      </c>
      <c r="E170" s="9" t="s">
        <v>52</v>
      </c>
      <c r="F170" s="10">
        <v>0.33333333333333331</v>
      </c>
      <c r="G170" s="10">
        <v>0.70833333333333337</v>
      </c>
      <c r="H170" s="11">
        <f>IF(Tb_Base[[#This Row],[Hr fin prévi]]="","",Tb_Base[Hr fin prévi]-Tb_Base[Hr déb prévi])</f>
        <v>0.37500000000000006</v>
      </c>
      <c r="I170" s="12" t="str">
        <f>IF(Tb_Base[[#This Row],[AT]]&lt;&gt;"","AT",IF(Tb_Base[[#This Row],[Hr fin eff]]&lt;&gt;"","Trv",""))</f>
        <v>Trv</v>
      </c>
      <c r="J170" s="10">
        <v>0.33333333333333331</v>
      </c>
      <c r="K170" s="10">
        <v>0.70833333333333337</v>
      </c>
      <c r="L170" s="11">
        <f>IF(Tb_Base[[#This Row],[Hr fin eff]]="","",Tb_Base[Hr fin eff]-Tb_Base[Hr déb eff])</f>
        <v>0.37500000000000006</v>
      </c>
      <c r="M17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0" s="8"/>
      <c r="O170" s="11" t="str">
        <f>IF(Tb_Base[[#This Row],[Retard]]&lt;&gt;"",Tb_Base[[#This Row],[Hr déb eff]]-Tb_Base[[#This Row],[Hr déb prévi]],"")</f>
        <v/>
      </c>
      <c r="P170" s="8"/>
      <c r="Q170" s="11" t="str">
        <f>IF(Tb_Base[[#This Row],[CP]]="CP",Param!$H$2,"")</f>
        <v/>
      </c>
      <c r="R170" s="8"/>
      <c r="S170" s="11" t="str">
        <f>IF(Tb_Base[[#This Row],[CA]]="CA",Param!$H$2,"")</f>
        <v/>
      </c>
      <c r="T170" s="8"/>
      <c r="U170" s="8"/>
      <c r="V170" s="8"/>
    </row>
    <row r="171" spans="1:22" x14ac:dyDescent="0.2">
      <c r="A171" s="7">
        <v>43091</v>
      </c>
      <c r="B171" s="12">
        <f t="shared" si="7"/>
        <v>51</v>
      </c>
      <c r="C171" s="12" t="str">
        <f>TEXT(Tb_Base[[#This Row],[Date]],"mmmm")</f>
        <v>décembre</v>
      </c>
      <c r="D171" s="12" t="str">
        <f>TEXT(Tb_Base[[#This Row],[Date]],"aaaa")</f>
        <v>2017</v>
      </c>
      <c r="E171" s="9" t="s">
        <v>53</v>
      </c>
      <c r="F171" s="10">
        <v>0.33333333333333331</v>
      </c>
      <c r="G171" s="10">
        <v>0.70833333333333337</v>
      </c>
      <c r="H171" s="11">
        <f>IF(Tb_Base[[#This Row],[Hr fin prévi]]="","",Tb_Base[Hr fin prévi]-Tb_Base[Hr déb prévi])</f>
        <v>0.37500000000000006</v>
      </c>
      <c r="I171" s="12" t="str">
        <f>IF(Tb_Base[[#This Row],[AT]]&lt;&gt;"","AT",IF(Tb_Base[[#This Row],[Hr fin eff]]&lt;&gt;"","Trv",""))</f>
        <v>AT</v>
      </c>
      <c r="J171" s="10">
        <v>0.33333333333333331</v>
      </c>
      <c r="K171" s="10">
        <v>0.70833333333333337</v>
      </c>
      <c r="L171" s="11">
        <f>IF(Tb_Base[[#This Row],[Hr fin eff]]="","",Tb_Base[Hr fin eff]-Tb_Base[Hr déb eff])</f>
        <v>0.37500000000000006</v>
      </c>
      <c r="M17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1" s="8"/>
      <c r="O171" s="11" t="str">
        <f>IF(Tb_Base[[#This Row],[Retard]]&lt;&gt;"",Tb_Base[[#This Row],[Hr déb eff]]-Tb_Base[[#This Row],[Hr déb prévi]],"")</f>
        <v/>
      </c>
      <c r="P171" s="8"/>
      <c r="Q171" s="11" t="str">
        <f>IF(Tb_Base[[#This Row],[CP]]="CP",Param!$H$2,"")</f>
        <v/>
      </c>
      <c r="R171" s="8"/>
      <c r="S171" s="11" t="str">
        <f>IF(Tb_Base[[#This Row],[CA]]="CA",Param!$H$2,"")</f>
        <v/>
      </c>
      <c r="T171" s="8" t="s">
        <v>51</v>
      </c>
      <c r="U171" s="8"/>
      <c r="V171" s="8"/>
    </row>
    <row r="172" spans="1:22" x14ac:dyDescent="0.2">
      <c r="A172" s="7">
        <v>43091</v>
      </c>
      <c r="B172" s="12">
        <f t="shared" si="7"/>
        <v>51</v>
      </c>
      <c r="C172" s="12" t="str">
        <f>TEXT(Tb_Base[[#This Row],[Date]],"mmmm")</f>
        <v>décembre</v>
      </c>
      <c r="D172" s="12" t="str">
        <f>TEXT(Tb_Base[[#This Row],[Date]],"aaaa")</f>
        <v>2017</v>
      </c>
      <c r="E172" s="9" t="s">
        <v>54</v>
      </c>
      <c r="F172" s="10"/>
      <c r="G172" s="10"/>
      <c r="H172" s="11" t="str">
        <f>IF(Tb_Base[[#This Row],[Hr fin prévi]]="","",Tb_Base[Hr fin prévi]-Tb_Base[Hr déb prévi])</f>
        <v/>
      </c>
      <c r="I172" s="12" t="str">
        <f>IF(Tb_Base[[#This Row],[AT]]&lt;&gt;"","AT",IF(Tb_Base[[#This Row],[Hr fin eff]]&lt;&gt;"","Trv",""))</f>
        <v/>
      </c>
      <c r="J172" s="10"/>
      <c r="K172" s="10"/>
      <c r="L172" s="11" t="str">
        <f>IF(Tb_Base[[#This Row],[Hr fin eff]]="","",Tb_Base[Hr fin eff]-Tb_Base[Hr déb eff])</f>
        <v/>
      </c>
      <c r="M17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72" s="8"/>
      <c r="O172" s="11" t="str">
        <f>IF(Tb_Base[[#This Row],[Retard]]&lt;&gt;"",Tb_Base[[#This Row],[Hr déb eff]]-Tb_Base[[#This Row],[Hr déb prévi]],"")</f>
        <v/>
      </c>
      <c r="P172" s="8"/>
      <c r="Q172" s="11" t="str">
        <f>IF(Tb_Base[[#This Row],[CP]]="CP",Param!$H$2,"")</f>
        <v/>
      </c>
      <c r="R172" s="8"/>
      <c r="S172" s="11" t="str">
        <f>IF(Tb_Base[[#This Row],[CA]]="CA",Param!$H$2,"")</f>
        <v/>
      </c>
      <c r="T172" s="8"/>
      <c r="U172" s="8"/>
      <c r="V172" s="8"/>
    </row>
    <row r="173" spans="1:22" x14ac:dyDescent="0.2">
      <c r="A173" s="7">
        <v>43091</v>
      </c>
      <c r="B173" s="12">
        <f t="shared" si="7"/>
        <v>51</v>
      </c>
      <c r="C173" s="12" t="str">
        <f>TEXT(Tb_Base[[#This Row],[Date]],"mmmm")</f>
        <v>décembre</v>
      </c>
      <c r="D173" s="12" t="str">
        <f>TEXT(Tb_Base[[#This Row],[Date]],"aaaa")</f>
        <v>2017</v>
      </c>
      <c r="E173" s="9" t="s">
        <v>55</v>
      </c>
      <c r="F173" s="10">
        <v>0.375</v>
      </c>
      <c r="G173" s="10">
        <v>0.83333333333333337</v>
      </c>
      <c r="H173" s="11">
        <f>IF(Tb_Base[[#This Row],[Hr fin prévi]]="","",Tb_Base[Hr fin prévi]-Tb_Base[Hr déb prévi])</f>
        <v>0.45833333333333337</v>
      </c>
      <c r="I173" s="12" t="str">
        <f>IF(Tb_Base[[#This Row],[AT]]&lt;&gt;"","AT",IF(Tb_Base[[#This Row],[Hr fin eff]]&lt;&gt;"","Trv",""))</f>
        <v>Trv</v>
      </c>
      <c r="J173" s="10">
        <v>0.375</v>
      </c>
      <c r="K173" s="10">
        <v>0.85416666666666663</v>
      </c>
      <c r="L173" s="11">
        <f>IF(Tb_Base[[#This Row],[Hr fin eff]]="","",Tb_Base[Hr fin eff]-Tb_Base[Hr déb eff])</f>
        <v>0.47916666666666663</v>
      </c>
      <c r="M17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3" s="8"/>
      <c r="O173" s="11" t="str">
        <f>IF(Tb_Base[[#This Row],[Retard]]&lt;&gt;"",Tb_Base[[#This Row],[Hr déb eff]]-Tb_Base[[#This Row],[Hr déb prévi]],"")</f>
        <v/>
      </c>
      <c r="P173" s="8"/>
      <c r="Q173" s="11" t="str">
        <f>IF(Tb_Base[[#This Row],[CP]]="CP",Param!$H$2,"")</f>
        <v/>
      </c>
      <c r="R173" s="8"/>
      <c r="S173" s="11" t="str">
        <f>IF(Tb_Base[[#This Row],[CA]]="CA",Param!$H$2,"")</f>
        <v/>
      </c>
      <c r="T173" s="8"/>
      <c r="U173" s="8"/>
      <c r="V173" s="8"/>
    </row>
    <row r="174" spans="1:22" x14ac:dyDescent="0.2">
      <c r="A174" s="7">
        <v>43091</v>
      </c>
      <c r="B174" s="12">
        <f t="shared" si="7"/>
        <v>51</v>
      </c>
      <c r="C174" s="12" t="str">
        <f>TEXT(Tb_Base[[#This Row],[Date]],"mmmm")</f>
        <v>décembre</v>
      </c>
      <c r="D174" s="12" t="str">
        <f>TEXT(Tb_Base[[#This Row],[Date]],"aaaa")</f>
        <v>2017</v>
      </c>
      <c r="E174" s="9" t="s">
        <v>56</v>
      </c>
      <c r="F174" s="10">
        <v>0.375</v>
      </c>
      <c r="G174" s="10">
        <v>0.83333333333333337</v>
      </c>
      <c r="H174" s="11">
        <f>IF(Tb_Base[[#This Row],[Hr fin prévi]]="","",Tb_Base[Hr fin prévi]-Tb_Base[Hr déb prévi])</f>
        <v>0.45833333333333337</v>
      </c>
      <c r="I174" s="12" t="str">
        <f>IF(Tb_Base[[#This Row],[AT]]&lt;&gt;"","AT",IF(Tb_Base[[#This Row],[Hr fin eff]]&lt;&gt;"","Trv",""))</f>
        <v>Trv</v>
      </c>
      <c r="J174" s="10">
        <v>0.375</v>
      </c>
      <c r="K174" s="10">
        <v>0.85416666666666663</v>
      </c>
      <c r="L174" s="11">
        <f>IF(Tb_Base[[#This Row],[Hr fin eff]]="","",Tb_Base[Hr fin eff]-Tb_Base[Hr déb eff])</f>
        <v>0.47916666666666663</v>
      </c>
      <c r="M17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4" s="8"/>
      <c r="O174" s="11" t="str">
        <f>IF(Tb_Base[[#This Row],[Retard]]&lt;&gt;"",Tb_Base[[#This Row],[Hr déb eff]]-Tb_Base[[#This Row],[Hr déb prévi]],"")</f>
        <v/>
      </c>
      <c r="P174" s="8"/>
      <c r="Q174" s="11" t="str">
        <f>IF(Tb_Base[[#This Row],[CP]]="CP",Param!$H$2,"")</f>
        <v/>
      </c>
      <c r="R174" s="8"/>
      <c r="S174" s="11" t="str">
        <f>IF(Tb_Base[[#This Row],[CA]]="CA",Param!$H$2,"")</f>
        <v/>
      </c>
      <c r="T174" s="8"/>
      <c r="U174" s="8"/>
      <c r="V174" s="8"/>
    </row>
    <row r="175" spans="1:22" x14ac:dyDescent="0.2">
      <c r="A175" s="7">
        <v>43091</v>
      </c>
      <c r="B175" s="12">
        <f t="shared" si="7"/>
        <v>51</v>
      </c>
      <c r="C175" s="12" t="str">
        <f>TEXT(Tb_Base[[#This Row],[Date]],"mmmm")</f>
        <v>décembre</v>
      </c>
      <c r="D175" s="12" t="str">
        <f>TEXT(Tb_Base[[#This Row],[Date]],"aaaa")</f>
        <v>2017</v>
      </c>
      <c r="E175" s="9" t="s">
        <v>57</v>
      </c>
      <c r="F175" s="10">
        <v>0.375</v>
      </c>
      <c r="G175" s="10">
        <v>0.83333333333333337</v>
      </c>
      <c r="H175" s="11">
        <f>IF(Tb_Base[[#This Row],[Hr fin prévi]]="","",Tb_Base[Hr fin prévi]-Tb_Base[Hr déb prévi])</f>
        <v>0.45833333333333337</v>
      </c>
      <c r="I175" s="12" t="str">
        <f>IF(Tb_Base[[#This Row],[AT]]&lt;&gt;"","AT",IF(Tb_Base[[#This Row],[Hr fin eff]]&lt;&gt;"","Trv",""))</f>
        <v>Trv</v>
      </c>
      <c r="J175" s="10">
        <v>0.375</v>
      </c>
      <c r="K175" s="10">
        <v>0.85416666666666663</v>
      </c>
      <c r="L175" s="11">
        <f>IF(Tb_Base[[#This Row],[Hr fin eff]]="","",Tb_Base[Hr fin eff]-Tb_Base[Hr déb eff])</f>
        <v>0.47916666666666663</v>
      </c>
      <c r="M17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5" s="8"/>
      <c r="O175" s="11" t="str">
        <f>IF(Tb_Base[[#This Row],[Retard]]&lt;&gt;"",Tb_Base[[#This Row],[Hr déb eff]]-Tb_Base[[#This Row],[Hr déb prévi]],"")</f>
        <v/>
      </c>
      <c r="P175" s="8"/>
      <c r="Q175" s="11" t="str">
        <f>IF(Tb_Base[[#This Row],[CP]]="CP",Param!$H$2,"")</f>
        <v/>
      </c>
      <c r="R175" s="8"/>
      <c r="S175" s="11" t="str">
        <f>IF(Tb_Base[[#This Row],[CA]]="CA",Param!$H$2,"")</f>
        <v/>
      </c>
      <c r="T175" s="8"/>
      <c r="U175" s="8"/>
      <c r="V175" s="8"/>
    </row>
    <row r="176" spans="1:22" x14ac:dyDescent="0.2">
      <c r="A176" s="7">
        <v>43091</v>
      </c>
      <c r="B176" s="12">
        <f t="shared" si="7"/>
        <v>51</v>
      </c>
      <c r="C176" s="12" t="str">
        <f>TEXT(Tb_Base[[#This Row],[Date]],"mmmm")</f>
        <v>décembre</v>
      </c>
      <c r="D176" s="12" t="str">
        <f>TEXT(Tb_Base[[#This Row],[Date]],"aaaa")</f>
        <v>2017</v>
      </c>
      <c r="E176" s="9" t="s">
        <v>58</v>
      </c>
      <c r="F176" s="10"/>
      <c r="G176" s="10"/>
      <c r="H176" s="11" t="str">
        <f>IF(Tb_Base[[#This Row],[Hr fin prévi]]="","",Tb_Base[Hr fin prévi]-Tb_Base[Hr déb prévi])</f>
        <v/>
      </c>
      <c r="I176" s="12" t="str">
        <f>IF(Tb_Base[[#This Row],[AT]]&lt;&gt;"","AT",IF(Tb_Base[[#This Row],[Hr fin eff]]&lt;&gt;"","Trv",""))</f>
        <v/>
      </c>
      <c r="L176" s="11" t="str">
        <f>IF(Tb_Base[[#This Row],[Hr fin eff]]="","",Tb_Base[Hr fin eff]-Tb_Base[Hr déb eff])</f>
        <v/>
      </c>
      <c r="M17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76" s="8"/>
      <c r="O176" s="11" t="str">
        <f>IF(Tb_Base[[#This Row],[Retard]]&lt;&gt;"",Tb_Base[[#This Row],[Hr déb eff]]-Tb_Base[[#This Row],[Hr déb prévi]],"")</f>
        <v/>
      </c>
      <c r="P176" s="8"/>
      <c r="Q176" s="11" t="str">
        <f>IF(Tb_Base[[#This Row],[CP]]="CP",Param!$H$2,"")</f>
        <v/>
      </c>
      <c r="R176" s="8"/>
      <c r="S176" s="11" t="str">
        <f>IF(Tb_Base[[#This Row],[CA]]="CA",Param!$H$2,"")</f>
        <v/>
      </c>
      <c r="T176" s="8"/>
      <c r="U176" s="8"/>
      <c r="V176" s="8"/>
    </row>
    <row r="177" spans="1:22" x14ac:dyDescent="0.2">
      <c r="A177" s="7">
        <v>43091</v>
      </c>
      <c r="B177" s="12">
        <f t="shared" si="7"/>
        <v>51</v>
      </c>
      <c r="C177" s="12" t="str">
        <f>TEXT(Tb_Base[[#This Row],[Date]],"mmmm")</f>
        <v>décembre</v>
      </c>
      <c r="D177" s="12" t="str">
        <f>TEXT(Tb_Base[[#This Row],[Date]],"aaaa")</f>
        <v>2017</v>
      </c>
      <c r="E177" s="9" t="s">
        <v>59</v>
      </c>
      <c r="F177" s="10">
        <v>0.375</v>
      </c>
      <c r="G177" s="10">
        <v>0.83333333333333337</v>
      </c>
      <c r="H177" s="11">
        <f>IF(Tb_Base[[#This Row],[Hr fin prévi]]="","",Tb_Base[Hr fin prévi]-Tb_Base[Hr déb prévi])</f>
        <v>0.45833333333333337</v>
      </c>
      <c r="I177" s="12" t="str">
        <f>IF(Tb_Base[[#This Row],[AT]]&lt;&gt;"","AT",IF(Tb_Base[[#This Row],[Hr fin eff]]&lt;&gt;"","Trv",""))</f>
        <v>Trv</v>
      </c>
      <c r="J177" s="10">
        <v>0.375</v>
      </c>
      <c r="K177" s="10">
        <v>0.85416666666666663</v>
      </c>
      <c r="L177" s="11">
        <f>IF(Tb_Base[[#This Row],[Hr fin eff]]="","",Tb_Base[Hr fin eff]-Tb_Base[Hr déb eff])</f>
        <v>0.47916666666666663</v>
      </c>
      <c r="M17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77" s="8"/>
      <c r="O177" s="11" t="str">
        <f>IF(Tb_Base[[#This Row],[Retard]]&lt;&gt;"",Tb_Base[[#This Row],[Hr déb eff]]-Tb_Base[[#This Row],[Hr déb prévi]],"")</f>
        <v/>
      </c>
      <c r="P177" s="8"/>
      <c r="Q177" s="11" t="str">
        <f>IF(Tb_Base[[#This Row],[CP]]="CP",Param!$H$2,"")</f>
        <v/>
      </c>
      <c r="R177" s="8"/>
      <c r="S177" s="11" t="str">
        <f>IF(Tb_Base[[#This Row],[CA]]="CA",Param!$H$2,"")</f>
        <v/>
      </c>
      <c r="T177" s="8"/>
      <c r="U177" s="8"/>
      <c r="V177" s="8"/>
    </row>
    <row r="178" spans="1:22" x14ac:dyDescent="0.2">
      <c r="A178" s="7">
        <v>43092</v>
      </c>
      <c r="B178" s="12">
        <f t="shared" si="7"/>
        <v>51</v>
      </c>
      <c r="C178" s="12" t="str">
        <f>TEXT(Tb_Base[[#This Row],[Date]],"mmmm")</f>
        <v>décembre</v>
      </c>
      <c r="D178" s="12" t="str">
        <f>TEXT(Tb_Base[[#This Row],[Date]],"aaaa")</f>
        <v>2017</v>
      </c>
      <c r="E178" s="9" t="s">
        <v>52</v>
      </c>
      <c r="H178" s="11" t="str">
        <f>IF(Tb_Base[[#This Row],[Hr fin prévi]]="","",Tb_Base[Hr fin prévi]-Tb_Base[Hr déb prévi])</f>
        <v/>
      </c>
      <c r="I178" s="12" t="str">
        <f>IF(Tb_Base[[#This Row],[AT]]&lt;&gt;"","AT",IF(Tb_Base[[#This Row],[Hr fin eff]]&lt;&gt;"","Trv",""))</f>
        <v/>
      </c>
      <c r="L178" s="11" t="str">
        <f>IF(Tb_Base[[#This Row],[Hr fin eff]]="","",Tb_Base[Hr fin eff]-Tb_Base[Hr déb eff])</f>
        <v/>
      </c>
      <c r="M17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78" s="8"/>
      <c r="O178" s="11" t="str">
        <f>IF(Tb_Base[[#This Row],[Retard]]&lt;&gt;"",Tb_Base[[#This Row],[Hr déb eff]]-Tb_Base[[#This Row],[Hr déb prévi]],"")</f>
        <v/>
      </c>
      <c r="P178" s="8"/>
      <c r="Q178" s="11" t="str">
        <f>IF(Tb_Base[[#This Row],[CP]]="CP",Param!$H$2,"")</f>
        <v/>
      </c>
      <c r="R178" s="8"/>
      <c r="S178" s="11" t="str">
        <f>IF(Tb_Base[[#This Row],[CA]]="CA",Param!$H$2,"")</f>
        <v/>
      </c>
      <c r="T178" s="8"/>
      <c r="U178" s="8"/>
      <c r="V178" s="8"/>
    </row>
    <row r="179" spans="1:22" x14ac:dyDescent="0.2">
      <c r="A179" s="7">
        <v>43092</v>
      </c>
      <c r="B179" s="12">
        <f t="shared" si="7"/>
        <v>51</v>
      </c>
      <c r="C179" s="12" t="str">
        <f>TEXT(Tb_Base[[#This Row],[Date]],"mmmm")</f>
        <v>décembre</v>
      </c>
      <c r="D179" s="12" t="str">
        <f>TEXT(Tb_Base[[#This Row],[Date]],"aaaa")</f>
        <v>2017</v>
      </c>
      <c r="E179" s="9" t="s">
        <v>53</v>
      </c>
      <c r="H179" s="11" t="str">
        <f>IF(Tb_Base[[#This Row],[Hr fin prévi]]="","",Tb_Base[Hr fin prévi]-Tb_Base[Hr déb prévi])</f>
        <v/>
      </c>
      <c r="I179" s="12" t="str">
        <f>IF(Tb_Base[[#This Row],[AT]]&lt;&gt;"","AT",IF(Tb_Base[[#This Row],[Hr fin eff]]&lt;&gt;"","Trv",""))</f>
        <v/>
      </c>
      <c r="L179" s="11" t="str">
        <f>IF(Tb_Base[[#This Row],[Hr fin eff]]="","",Tb_Base[Hr fin eff]-Tb_Base[Hr déb eff])</f>
        <v/>
      </c>
      <c r="M17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79" s="8"/>
      <c r="O179" s="11" t="str">
        <f>IF(Tb_Base[[#This Row],[Retard]]&lt;&gt;"",Tb_Base[[#This Row],[Hr déb eff]]-Tb_Base[[#This Row],[Hr déb prévi]],"")</f>
        <v/>
      </c>
      <c r="P179" s="8"/>
      <c r="Q179" s="11" t="str">
        <f>IF(Tb_Base[[#This Row],[CP]]="CP",Param!$H$2,"")</f>
        <v/>
      </c>
      <c r="R179" s="8"/>
      <c r="S179" s="11" t="str">
        <f>IF(Tb_Base[[#This Row],[CA]]="CA",Param!$H$2,"")</f>
        <v/>
      </c>
      <c r="T179" s="8"/>
      <c r="U179" s="8"/>
      <c r="V179" s="8"/>
    </row>
    <row r="180" spans="1:22" x14ac:dyDescent="0.2">
      <c r="A180" s="7">
        <v>43092</v>
      </c>
      <c r="B180" s="12">
        <f t="shared" si="7"/>
        <v>51</v>
      </c>
      <c r="C180" s="12" t="str">
        <f>TEXT(Tb_Base[[#This Row],[Date]],"mmmm")</f>
        <v>décembre</v>
      </c>
      <c r="D180" s="12" t="str">
        <f>TEXT(Tb_Base[[#This Row],[Date]],"aaaa")</f>
        <v>2017</v>
      </c>
      <c r="E180" s="9" t="s">
        <v>54</v>
      </c>
      <c r="F180" s="10">
        <v>0.375</v>
      </c>
      <c r="G180" s="10">
        <v>0.83333333333333337</v>
      </c>
      <c r="H180" s="11">
        <f>IF(Tb_Base[[#This Row],[Hr fin prévi]]="","",Tb_Base[Hr fin prévi]-Tb_Base[Hr déb prévi])</f>
        <v>0.45833333333333337</v>
      </c>
      <c r="I180" s="12" t="str">
        <f>IF(Tb_Base[[#This Row],[AT]]&lt;&gt;"","AT",IF(Tb_Base[[#This Row],[Hr fin eff]]&lt;&gt;"","Trv",""))</f>
        <v>Trv</v>
      </c>
      <c r="J180" s="10">
        <v>0.375</v>
      </c>
      <c r="K180" s="10">
        <v>0.83333333333333337</v>
      </c>
      <c r="L180" s="11">
        <f>IF(Tb_Base[[#This Row],[Hr fin eff]]="","",Tb_Base[Hr fin eff]-Tb_Base[Hr déb eff])</f>
        <v>0.45833333333333337</v>
      </c>
      <c r="M18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0" s="8"/>
      <c r="O180" s="11" t="str">
        <f>IF(Tb_Base[[#This Row],[Retard]]&lt;&gt;"",Tb_Base[[#This Row],[Hr déb eff]]-Tb_Base[[#This Row],[Hr déb prévi]],"")</f>
        <v/>
      </c>
      <c r="P180" s="8"/>
      <c r="Q180" s="11" t="str">
        <f>IF(Tb_Base[[#This Row],[CP]]="CP",Param!$H$2,"")</f>
        <v/>
      </c>
      <c r="R180" s="8"/>
      <c r="S180" s="11" t="str">
        <f>IF(Tb_Base[[#This Row],[CA]]="CA",Param!$H$2,"")</f>
        <v/>
      </c>
      <c r="T180" s="8"/>
      <c r="U180" s="8"/>
      <c r="V180" s="8"/>
    </row>
    <row r="181" spans="1:22" x14ac:dyDescent="0.2">
      <c r="A181" s="7">
        <v>43092</v>
      </c>
      <c r="B181" s="12">
        <f t="shared" si="7"/>
        <v>51</v>
      </c>
      <c r="C181" s="12" t="str">
        <f>TEXT(Tb_Base[[#This Row],[Date]],"mmmm")</f>
        <v>décembre</v>
      </c>
      <c r="D181" s="12" t="str">
        <f>TEXT(Tb_Base[[#This Row],[Date]],"aaaa")</f>
        <v>2017</v>
      </c>
      <c r="E181" s="9" t="s">
        <v>55</v>
      </c>
      <c r="F181" s="10">
        <v>0.375</v>
      </c>
      <c r="G181" s="10">
        <v>0.83333333333333337</v>
      </c>
      <c r="H181" s="11">
        <f>IF(Tb_Base[[#This Row],[Hr fin prévi]]="","",Tb_Base[Hr fin prévi]-Tb_Base[Hr déb prévi])</f>
        <v>0.45833333333333337</v>
      </c>
      <c r="I181" s="12" t="str">
        <f>IF(Tb_Base[[#This Row],[AT]]&lt;&gt;"","AT",IF(Tb_Base[[#This Row],[Hr fin eff]]&lt;&gt;"","Trv",""))</f>
        <v>Trv</v>
      </c>
      <c r="J181" s="10">
        <v>0.33333333333333331</v>
      </c>
      <c r="K181" s="10">
        <v>0.57638888888888895</v>
      </c>
      <c r="L181" s="11">
        <f>IF(Tb_Base[[#This Row],[Hr fin eff]]="","",Tb_Base[Hr fin eff]-Tb_Base[Hr déb eff])</f>
        <v>0.24305555555555564</v>
      </c>
      <c r="M18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1" s="8"/>
      <c r="O181" s="11" t="str">
        <f>IF(Tb_Base[[#This Row],[Retard]]&lt;&gt;"",Tb_Base[[#This Row],[Hr déb eff]]-Tb_Base[[#This Row],[Hr déb prévi]],"")</f>
        <v/>
      </c>
      <c r="P181" s="8"/>
      <c r="Q181" s="11" t="str">
        <f>IF(Tb_Base[[#This Row],[CP]]="CP",Param!$H$2,"")</f>
        <v/>
      </c>
      <c r="R181" s="8"/>
      <c r="S181" s="11" t="str">
        <f>IF(Tb_Base[[#This Row],[CA]]="CA",Param!$H$2,"")</f>
        <v/>
      </c>
      <c r="T181" s="8"/>
      <c r="U181" s="8"/>
      <c r="V181" s="8"/>
    </row>
    <row r="182" spans="1:22" x14ac:dyDescent="0.2">
      <c r="A182" s="7">
        <v>43092</v>
      </c>
      <c r="B182" s="12">
        <f t="shared" si="7"/>
        <v>51</v>
      </c>
      <c r="C182" s="12" t="str">
        <f>TEXT(Tb_Base[[#This Row],[Date]],"mmmm")</f>
        <v>décembre</v>
      </c>
      <c r="D182" s="12" t="str">
        <f>TEXT(Tb_Base[[#This Row],[Date]],"aaaa")</f>
        <v>2017</v>
      </c>
      <c r="E182" s="9" t="s">
        <v>56</v>
      </c>
      <c r="H182" s="11" t="str">
        <f>IF(Tb_Base[[#This Row],[Hr fin prévi]]="","",Tb_Base[Hr fin prévi]-Tb_Base[Hr déb prévi])</f>
        <v/>
      </c>
      <c r="I182" s="12" t="str">
        <f>IF(Tb_Base[[#This Row],[AT]]&lt;&gt;"","AT",IF(Tb_Base[[#This Row],[Hr fin eff]]&lt;&gt;"","Trv",""))</f>
        <v/>
      </c>
      <c r="L182" s="11" t="str">
        <f>IF(Tb_Base[[#This Row],[Hr fin eff]]="","",Tb_Base[Hr fin eff]-Tb_Base[Hr déb eff])</f>
        <v/>
      </c>
      <c r="M18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82" s="8"/>
      <c r="O182" s="11" t="str">
        <f>IF(Tb_Base[[#This Row],[Retard]]&lt;&gt;"",Tb_Base[[#This Row],[Hr déb eff]]-Tb_Base[[#This Row],[Hr déb prévi]],"")</f>
        <v/>
      </c>
      <c r="P182" s="8"/>
      <c r="Q182" s="11" t="str">
        <f>IF(Tb_Base[[#This Row],[CP]]="CP",Param!$H$2,"")</f>
        <v/>
      </c>
      <c r="R182" s="8"/>
      <c r="S182" s="11" t="str">
        <f>IF(Tb_Base[[#This Row],[CA]]="CA",Param!$H$2,"")</f>
        <v/>
      </c>
      <c r="T182" s="8"/>
      <c r="U182" s="8"/>
      <c r="V182" s="8"/>
    </row>
    <row r="183" spans="1:22" x14ac:dyDescent="0.2">
      <c r="A183" s="7">
        <v>43092</v>
      </c>
      <c r="B183" s="12">
        <f t="shared" si="7"/>
        <v>51</v>
      </c>
      <c r="C183" s="12" t="str">
        <f>TEXT(Tb_Base[[#This Row],[Date]],"mmmm")</f>
        <v>décembre</v>
      </c>
      <c r="D183" s="12" t="str">
        <f>TEXT(Tb_Base[[#This Row],[Date]],"aaaa")</f>
        <v>2017</v>
      </c>
      <c r="E183" s="9" t="s">
        <v>57</v>
      </c>
      <c r="F183" s="10">
        <v>0.375</v>
      </c>
      <c r="G183" s="10">
        <v>0.83333333333333337</v>
      </c>
      <c r="H183" s="11">
        <f>IF(Tb_Base[[#This Row],[Hr fin prévi]]="","",Tb_Base[Hr fin prévi]-Tb_Base[Hr déb prévi])</f>
        <v>0.45833333333333337</v>
      </c>
      <c r="I183" s="12" t="str">
        <f>IF(Tb_Base[[#This Row],[AT]]&lt;&gt;"","AT",IF(Tb_Base[[#This Row],[Hr fin eff]]&lt;&gt;"","Trv",""))</f>
        <v>Trv</v>
      </c>
      <c r="J183" s="10">
        <v>0.375</v>
      </c>
      <c r="K183" s="10">
        <v>0.83333333333333337</v>
      </c>
      <c r="L183" s="11">
        <f>IF(Tb_Base[[#This Row],[Hr fin eff]]="","",Tb_Base[Hr fin eff]-Tb_Base[Hr déb eff])</f>
        <v>0.45833333333333337</v>
      </c>
      <c r="M18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3" s="8"/>
      <c r="O183" s="11" t="str">
        <f>IF(Tb_Base[[#This Row],[Retard]]&lt;&gt;"",Tb_Base[[#This Row],[Hr déb eff]]-Tb_Base[[#This Row],[Hr déb prévi]],"")</f>
        <v/>
      </c>
      <c r="P183" s="8"/>
      <c r="Q183" s="11" t="str">
        <f>IF(Tb_Base[[#This Row],[CP]]="CP",Param!$H$2,"")</f>
        <v/>
      </c>
      <c r="R183" s="8"/>
      <c r="S183" s="11" t="str">
        <f>IF(Tb_Base[[#This Row],[CA]]="CA",Param!$H$2,"")</f>
        <v/>
      </c>
      <c r="T183" s="8"/>
      <c r="U183" s="8"/>
      <c r="V183" s="8"/>
    </row>
    <row r="184" spans="1:22" x14ac:dyDescent="0.2">
      <c r="A184" s="7">
        <v>43092</v>
      </c>
      <c r="B184" s="12">
        <f t="shared" si="7"/>
        <v>51</v>
      </c>
      <c r="C184" s="12" t="str">
        <f>TEXT(Tb_Base[[#This Row],[Date]],"mmmm")</f>
        <v>décembre</v>
      </c>
      <c r="D184" s="12" t="str">
        <f>TEXT(Tb_Base[[#This Row],[Date]],"aaaa")</f>
        <v>2017</v>
      </c>
      <c r="E184" s="9" t="s">
        <v>58</v>
      </c>
      <c r="H184" s="11" t="str">
        <f>IF(Tb_Base[[#This Row],[Hr fin prévi]]="","",Tb_Base[Hr fin prévi]-Tb_Base[Hr déb prévi])</f>
        <v/>
      </c>
      <c r="I184" s="12" t="str">
        <f>IF(Tb_Base[[#This Row],[AT]]&lt;&gt;"","AT",IF(Tb_Base[[#This Row],[Hr fin eff]]&lt;&gt;"","Trv",""))</f>
        <v/>
      </c>
      <c r="L184" s="11" t="str">
        <f>IF(Tb_Base[[#This Row],[Hr fin eff]]="","",Tb_Base[Hr fin eff]-Tb_Base[Hr déb eff])</f>
        <v/>
      </c>
      <c r="M18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84" s="8"/>
      <c r="O184" s="11" t="str">
        <f>IF(Tb_Base[[#This Row],[Retard]]&lt;&gt;"",Tb_Base[[#This Row],[Hr déb eff]]-Tb_Base[[#This Row],[Hr déb prévi]],"")</f>
        <v/>
      </c>
      <c r="P184" s="8"/>
      <c r="Q184" s="11" t="str">
        <f>IF(Tb_Base[[#This Row],[CP]]="CP",Param!$H$2,"")</f>
        <v/>
      </c>
      <c r="R184" s="8"/>
      <c r="S184" s="11" t="str">
        <f>IF(Tb_Base[[#This Row],[CA]]="CA",Param!$H$2,"")</f>
        <v/>
      </c>
      <c r="T184" s="8"/>
      <c r="U184" s="8"/>
      <c r="V184" s="8"/>
    </row>
    <row r="185" spans="1:22" x14ac:dyDescent="0.2">
      <c r="A185" s="7">
        <v>43092</v>
      </c>
      <c r="B185" s="12">
        <f t="shared" si="7"/>
        <v>51</v>
      </c>
      <c r="C185" s="12" t="str">
        <f>TEXT(Tb_Base[[#This Row],[Date]],"mmmm")</f>
        <v>décembre</v>
      </c>
      <c r="D185" s="12" t="str">
        <f>TEXT(Tb_Base[[#This Row],[Date]],"aaaa")</f>
        <v>2017</v>
      </c>
      <c r="E185" s="9" t="s">
        <v>59</v>
      </c>
      <c r="H185" s="11" t="str">
        <f>IF(Tb_Base[[#This Row],[Hr fin prévi]]="","",Tb_Base[Hr fin prévi]-Tb_Base[Hr déb prévi])</f>
        <v/>
      </c>
      <c r="I185" s="12" t="str">
        <f>IF(Tb_Base[[#This Row],[AT]]&lt;&gt;"","AT",IF(Tb_Base[[#This Row],[Hr fin eff]]&lt;&gt;"","Trv",""))</f>
        <v/>
      </c>
      <c r="L185" s="11" t="str">
        <f>IF(Tb_Base[[#This Row],[Hr fin eff]]="","",Tb_Base[Hr fin eff]-Tb_Base[Hr déb eff])</f>
        <v/>
      </c>
      <c r="M18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85" s="8"/>
      <c r="O185" s="11" t="str">
        <f>IF(Tb_Base[[#This Row],[Retard]]&lt;&gt;"",Tb_Base[[#This Row],[Hr déb eff]]-Tb_Base[[#This Row],[Hr déb prévi]],"")</f>
        <v/>
      </c>
      <c r="P185" s="8"/>
      <c r="Q185" s="11" t="str">
        <f>IF(Tb_Base[[#This Row],[CP]]="CP",Param!$H$2,"")</f>
        <v/>
      </c>
      <c r="R185" s="8"/>
      <c r="S185" s="11" t="str">
        <f>IF(Tb_Base[[#This Row],[CA]]="CA",Param!$H$2,"")</f>
        <v/>
      </c>
      <c r="T185" s="8"/>
      <c r="U185" s="8"/>
      <c r="V185" s="8"/>
    </row>
    <row r="186" spans="1:22" x14ac:dyDescent="0.2">
      <c r="A186" s="7">
        <v>43093</v>
      </c>
      <c r="B186" s="12">
        <f t="shared" si="7"/>
        <v>52</v>
      </c>
      <c r="C186" s="12" t="str">
        <f>TEXT(Tb_Base[[#This Row],[Date]],"mmmm")</f>
        <v>décembre</v>
      </c>
      <c r="D186" s="12" t="str">
        <f>TEXT(Tb_Base[[#This Row],[Date]],"aaaa")</f>
        <v>2017</v>
      </c>
      <c r="E186" s="9" t="s">
        <v>52</v>
      </c>
      <c r="F186" s="10">
        <v>0.375</v>
      </c>
      <c r="G186" s="10">
        <v>0.83333333333333337</v>
      </c>
      <c r="H186" s="11">
        <f>IF(Tb_Base[[#This Row],[Hr fin prévi]]="","",Tb_Base[Hr fin prévi]-Tb_Base[Hr déb prévi])</f>
        <v>0.45833333333333337</v>
      </c>
      <c r="I186" s="12" t="str">
        <f>IF(Tb_Base[[#This Row],[AT]]&lt;&gt;"","AT",IF(Tb_Base[[#This Row],[Hr fin eff]]&lt;&gt;"","Trv",""))</f>
        <v>Trv</v>
      </c>
      <c r="J186" s="10">
        <v>0.375</v>
      </c>
      <c r="K186" s="10">
        <v>0.83333333333333337</v>
      </c>
      <c r="L186" s="11">
        <f>IF(Tb_Base[[#This Row],[Hr fin eff]]="","",Tb_Base[Hr fin eff]-Tb_Base[Hr déb eff])</f>
        <v>0.45833333333333337</v>
      </c>
      <c r="M18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6" s="8"/>
      <c r="O186" s="11" t="str">
        <f>IF(Tb_Base[[#This Row],[Retard]]&lt;&gt;"",Tb_Base[[#This Row],[Hr déb eff]]-Tb_Base[[#This Row],[Hr déb prévi]],"")</f>
        <v/>
      </c>
      <c r="P186" s="8"/>
      <c r="Q186" s="11" t="str">
        <f>IF(Tb_Base[[#This Row],[CP]]="CP",Param!$H$2,"")</f>
        <v/>
      </c>
      <c r="R186" s="8"/>
      <c r="S186" s="11" t="str">
        <f>IF(Tb_Base[[#This Row],[CA]]="CA",Param!$H$2,"")</f>
        <v/>
      </c>
      <c r="T186" s="8"/>
      <c r="U186" s="8"/>
      <c r="V186" s="8"/>
    </row>
    <row r="187" spans="1:22" x14ac:dyDescent="0.2">
      <c r="A187" s="7">
        <v>43093</v>
      </c>
      <c r="B187" s="12">
        <f t="shared" si="7"/>
        <v>52</v>
      </c>
      <c r="C187" s="12" t="str">
        <f>TEXT(Tb_Base[[#This Row],[Date]],"mmmm")</f>
        <v>décembre</v>
      </c>
      <c r="D187" s="12" t="str">
        <f>TEXT(Tb_Base[[#This Row],[Date]],"aaaa")</f>
        <v>2017</v>
      </c>
      <c r="E187" s="9" t="s">
        <v>53</v>
      </c>
      <c r="F187" s="10">
        <v>0.33333333333333331</v>
      </c>
      <c r="G187" s="10">
        <v>0.70833333333333337</v>
      </c>
      <c r="H187" s="11">
        <f>IF(Tb_Base[[#This Row],[Hr fin prévi]]="","",Tb_Base[Hr fin prévi]-Tb_Base[Hr déb prévi])</f>
        <v>0.37500000000000006</v>
      </c>
      <c r="I187" s="12" t="str">
        <f>IF(Tb_Base[[#This Row],[AT]]&lt;&gt;"","AT",IF(Tb_Base[[#This Row],[Hr fin eff]]&lt;&gt;"","Trv",""))</f>
        <v>Trv</v>
      </c>
      <c r="J187" s="10">
        <v>0.35416666666666669</v>
      </c>
      <c r="K187" s="10">
        <v>0.71875</v>
      </c>
      <c r="L187" s="11">
        <f>IF(Tb_Base[[#This Row],[Hr fin eff]]="","",Tb_Base[Hr fin eff]-Tb_Base[Hr déb eff])</f>
        <v>0.36458333333333331</v>
      </c>
      <c r="M18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7" s="8"/>
      <c r="O187" s="11" t="str">
        <f>IF(Tb_Base[[#This Row],[Retard]]&lt;&gt;"",Tb_Base[[#This Row],[Hr déb eff]]-Tb_Base[[#This Row],[Hr déb prévi]],"")</f>
        <v/>
      </c>
      <c r="P187" s="8"/>
      <c r="Q187" s="11" t="str">
        <f>IF(Tb_Base[[#This Row],[CP]]="CP",Param!$H$2,"")</f>
        <v/>
      </c>
      <c r="R187" s="8"/>
      <c r="S187" s="11" t="str">
        <f>IF(Tb_Base[[#This Row],[CA]]="CA",Param!$H$2,"")</f>
        <v/>
      </c>
      <c r="T187" s="8"/>
      <c r="U187" s="8"/>
      <c r="V187" s="8"/>
    </row>
    <row r="188" spans="1:22" x14ac:dyDescent="0.2">
      <c r="A188" s="7">
        <v>43093</v>
      </c>
      <c r="B188" s="12">
        <f t="shared" si="7"/>
        <v>52</v>
      </c>
      <c r="C188" s="12" t="str">
        <f>TEXT(Tb_Base[[#This Row],[Date]],"mmmm")</f>
        <v>décembre</v>
      </c>
      <c r="D188" s="12" t="str">
        <f>TEXT(Tb_Base[[#This Row],[Date]],"aaaa")</f>
        <v>2017</v>
      </c>
      <c r="E188" s="9" t="s">
        <v>54</v>
      </c>
      <c r="H188" s="11" t="str">
        <f>IF(Tb_Base[[#This Row],[Hr fin prévi]]="","",Tb_Base[Hr fin prévi]-Tb_Base[Hr déb prévi])</f>
        <v/>
      </c>
      <c r="I188" s="12" t="str">
        <f>IF(Tb_Base[[#This Row],[AT]]&lt;&gt;"","AT",IF(Tb_Base[[#This Row],[Hr fin eff]]&lt;&gt;"","Trv",""))</f>
        <v/>
      </c>
      <c r="L188" s="11" t="str">
        <f>IF(Tb_Base[[#This Row],[Hr fin eff]]="","",Tb_Base[Hr fin eff]-Tb_Base[Hr déb eff])</f>
        <v/>
      </c>
      <c r="M18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88" s="8"/>
      <c r="O188" s="11" t="str">
        <f>IF(Tb_Base[[#This Row],[Retard]]&lt;&gt;"",Tb_Base[[#This Row],[Hr déb eff]]-Tb_Base[[#This Row],[Hr déb prévi]],"")</f>
        <v/>
      </c>
      <c r="P188" s="8"/>
      <c r="Q188" s="11" t="str">
        <f>IF(Tb_Base[[#This Row],[CP]]="CP",Param!$H$2,"")</f>
        <v/>
      </c>
      <c r="R188" s="8"/>
      <c r="S188" s="11" t="str">
        <f>IF(Tb_Base[[#This Row],[CA]]="CA",Param!$H$2,"")</f>
        <v/>
      </c>
      <c r="T188" s="8"/>
      <c r="U188" s="8"/>
      <c r="V188" s="8"/>
    </row>
    <row r="189" spans="1:22" x14ac:dyDescent="0.2">
      <c r="A189" s="7">
        <v>43093</v>
      </c>
      <c r="B189" s="12">
        <f t="shared" si="7"/>
        <v>52</v>
      </c>
      <c r="C189" s="12" t="str">
        <f>TEXT(Tb_Base[[#This Row],[Date]],"mmmm")</f>
        <v>décembre</v>
      </c>
      <c r="D189" s="12" t="str">
        <f>TEXT(Tb_Base[[#This Row],[Date]],"aaaa")</f>
        <v>2017</v>
      </c>
      <c r="E189" s="9" t="s">
        <v>55</v>
      </c>
      <c r="F189" s="10">
        <v>0.33333333333333331</v>
      </c>
      <c r="G189" s="10">
        <v>0.70833333333333337</v>
      </c>
      <c r="H189" s="11">
        <f>IF(Tb_Base[[#This Row],[Hr fin prévi]]="","",Tb_Base[Hr fin prévi]-Tb_Base[Hr déb prévi])</f>
        <v>0.37500000000000006</v>
      </c>
      <c r="I189" s="12" t="str">
        <f>IF(Tb_Base[[#This Row],[AT]]&lt;&gt;"","AT",IF(Tb_Base[[#This Row],[Hr fin eff]]&lt;&gt;"","Trv",""))</f>
        <v>Trv</v>
      </c>
      <c r="J189" s="10">
        <v>0.33333333333333331</v>
      </c>
      <c r="K189" s="10">
        <v>0.70833333333333337</v>
      </c>
      <c r="L189" s="11">
        <f>IF(Tb_Base[[#This Row],[Hr fin eff]]="","",Tb_Base[Hr fin eff]-Tb_Base[Hr déb eff])</f>
        <v>0.37500000000000006</v>
      </c>
      <c r="M18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89" s="8"/>
      <c r="O189" s="11" t="str">
        <f>IF(Tb_Base[[#This Row],[Retard]]&lt;&gt;"",Tb_Base[[#This Row],[Hr déb eff]]-Tb_Base[[#This Row],[Hr déb prévi]],"")</f>
        <v/>
      </c>
      <c r="P189" s="8"/>
      <c r="Q189" s="11" t="str">
        <f>IF(Tb_Base[[#This Row],[CP]]="CP",Param!$H$2,"")</f>
        <v/>
      </c>
      <c r="R189" s="8"/>
      <c r="S189" s="11" t="str">
        <f>IF(Tb_Base[[#This Row],[CA]]="CA",Param!$H$2,"")</f>
        <v/>
      </c>
      <c r="T189" s="8"/>
      <c r="U189" s="8"/>
      <c r="V189" s="8"/>
    </row>
    <row r="190" spans="1:22" x14ac:dyDescent="0.2">
      <c r="A190" s="7">
        <v>43093</v>
      </c>
      <c r="B190" s="12">
        <f t="shared" si="7"/>
        <v>52</v>
      </c>
      <c r="C190" s="12" t="str">
        <f>TEXT(Tb_Base[[#This Row],[Date]],"mmmm")</f>
        <v>décembre</v>
      </c>
      <c r="D190" s="12" t="str">
        <f>TEXT(Tb_Base[[#This Row],[Date]],"aaaa")</f>
        <v>2017</v>
      </c>
      <c r="E190" s="9" t="s">
        <v>56</v>
      </c>
      <c r="H190" s="11" t="str">
        <f>IF(Tb_Base[[#This Row],[Hr fin prévi]]="","",Tb_Base[Hr fin prévi]-Tb_Base[Hr déb prévi])</f>
        <v/>
      </c>
      <c r="I190" s="12" t="str">
        <f>IF(Tb_Base[[#This Row],[AT]]&lt;&gt;"","AT",IF(Tb_Base[[#This Row],[Hr fin eff]]&lt;&gt;"","Trv",""))</f>
        <v/>
      </c>
      <c r="L190" s="11" t="str">
        <f>IF(Tb_Base[[#This Row],[Hr fin eff]]="","",Tb_Base[Hr fin eff]-Tb_Base[Hr déb eff])</f>
        <v/>
      </c>
      <c r="M19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190" s="8"/>
      <c r="O190" s="11" t="str">
        <f>IF(Tb_Base[[#This Row],[Retard]]&lt;&gt;"",Tb_Base[[#This Row],[Hr déb eff]]-Tb_Base[[#This Row],[Hr déb prévi]],"")</f>
        <v/>
      </c>
      <c r="P190" s="8"/>
      <c r="Q190" s="11" t="str">
        <f>IF(Tb_Base[[#This Row],[CP]]="CP",Param!$H$2,"")</f>
        <v/>
      </c>
      <c r="R190" s="8"/>
      <c r="S190" s="11" t="str">
        <f>IF(Tb_Base[[#This Row],[CA]]="CA",Param!$H$2,"")</f>
        <v/>
      </c>
      <c r="T190" s="8"/>
      <c r="U190" s="8"/>
      <c r="V190" s="8"/>
    </row>
    <row r="191" spans="1:22" x14ac:dyDescent="0.2">
      <c r="A191" s="7">
        <v>43093</v>
      </c>
      <c r="B191" s="12">
        <f t="shared" si="7"/>
        <v>52</v>
      </c>
      <c r="C191" s="12" t="str">
        <f>TEXT(Tb_Base[[#This Row],[Date]],"mmmm")</f>
        <v>décembre</v>
      </c>
      <c r="D191" s="12" t="str">
        <f>TEXT(Tb_Base[[#This Row],[Date]],"aaaa")</f>
        <v>2017</v>
      </c>
      <c r="E191" s="9" t="s">
        <v>57</v>
      </c>
      <c r="F191" s="10">
        <v>0.375</v>
      </c>
      <c r="G191" s="10">
        <v>0.83333333333333337</v>
      </c>
      <c r="H191" s="11">
        <f>IF(Tb_Base[[#This Row],[Hr fin prévi]]="","",Tb_Base[Hr fin prévi]-Tb_Base[Hr déb prévi])</f>
        <v>0.45833333333333337</v>
      </c>
      <c r="I191" s="12" t="str">
        <f>IF(Tb_Base[[#This Row],[AT]]&lt;&gt;"","AT",IF(Tb_Base[[#This Row],[Hr fin eff]]&lt;&gt;"","Trv",""))</f>
        <v>Trv</v>
      </c>
      <c r="J191" s="10">
        <v>0.375</v>
      </c>
      <c r="K191" s="10">
        <v>0.83333333333333337</v>
      </c>
      <c r="L191" s="11">
        <f>IF(Tb_Base[[#This Row],[Hr fin eff]]="","",Tb_Base[Hr fin eff]-Tb_Base[Hr déb eff])</f>
        <v>0.45833333333333337</v>
      </c>
      <c r="M19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1" s="8"/>
      <c r="O191" s="11" t="str">
        <f>IF(Tb_Base[[#This Row],[Retard]]&lt;&gt;"",Tb_Base[[#This Row],[Hr déb eff]]-Tb_Base[[#This Row],[Hr déb prévi]],"")</f>
        <v/>
      </c>
      <c r="P191" s="8"/>
      <c r="Q191" s="11" t="str">
        <f>IF(Tb_Base[[#This Row],[CP]]="CP",Param!$H$2,"")</f>
        <v/>
      </c>
      <c r="R191" s="8"/>
      <c r="S191" s="11" t="str">
        <f>IF(Tb_Base[[#This Row],[CA]]="CA",Param!$H$2,"")</f>
        <v/>
      </c>
      <c r="T191" s="8"/>
      <c r="U191" s="8"/>
      <c r="V191" s="8"/>
    </row>
    <row r="192" spans="1:22" x14ac:dyDescent="0.2">
      <c r="A192" s="7">
        <v>43093</v>
      </c>
      <c r="B192" s="12">
        <f t="shared" si="7"/>
        <v>52</v>
      </c>
      <c r="C192" s="12" t="str">
        <f>TEXT(Tb_Base[[#This Row],[Date]],"mmmm")</f>
        <v>décembre</v>
      </c>
      <c r="D192" s="12" t="str">
        <f>TEXT(Tb_Base[[#This Row],[Date]],"aaaa")</f>
        <v>2017</v>
      </c>
      <c r="E192" s="9" t="s">
        <v>58</v>
      </c>
      <c r="F192" s="10">
        <v>0.375</v>
      </c>
      <c r="G192" s="10">
        <v>0.83333333333333337</v>
      </c>
      <c r="H192" s="11">
        <f>IF(Tb_Base[[#This Row],[Hr fin prévi]]="","",Tb_Base[Hr fin prévi]-Tb_Base[Hr déb prévi])</f>
        <v>0.45833333333333337</v>
      </c>
      <c r="I192" s="12" t="str">
        <f>IF(Tb_Base[[#This Row],[AT]]&lt;&gt;"","AT",IF(Tb_Base[[#This Row],[Hr fin eff]]&lt;&gt;"","Trv",""))</f>
        <v/>
      </c>
      <c r="L192" s="11" t="str">
        <f>IF(Tb_Base[[#This Row],[Hr fin eff]]="","",Tb_Base[Hr fin eff]-Tb_Base[Hr déb eff])</f>
        <v/>
      </c>
      <c r="M19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2" s="8"/>
      <c r="O192" s="11" t="str">
        <f>IF(Tb_Base[[#This Row],[Retard]]&lt;&gt;"",Tb_Base[[#This Row],[Hr déb eff]]-Tb_Base[[#This Row],[Hr déb prévi]],"")</f>
        <v/>
      </c>
      <c r="P192" s="8"/>
      <c r="Q192" s="11" t="str">
        <f>IF(Tb_Base[[#This Row],[CP]]="CP",Param!$H$2,"")</f>
        <v/>
      </c>
      <c r="R192" s="8"/>
      <c r="S192" s="11" t="str">
        <f>IF(Tb_Base[[#This Row],[CA]]="CA",Param!$H$2,"")</f>
        <v/>
      </c>
      <c r="T192" s="8"/>
      <c r="U192" s="8"/>
      <c r="V192" s="8"/>
    </row>
    <row r="193" spans="1:22" x14ac:dyDescent="0.2">
      <c r="A193" s="7">
        <v>43093</v>
      </c>
      <c r="B193" s="12">
        <f t="shared" si="7"/>
        <v>52</v>
      </c>
      <c r="C193" s="12" t="str">
        <f>TEXT(Tb_Base[[#This Row],[Date]],"mmmm")</f>
        <v>décembre</v>
      </c>
      <c r="D193" s="12" t="str">
        <f>TEXT(Tb_Base[[#This Row],[Date]],"aaaa")</f>
        <v>2017</v>
      </c>
      <c r="E193" s="9" t="s">
        <v>59</v>
      </c>
      <c r="F193" s="10">
        <v>0.375</v>
      </c>
      <c r="G193" s="10">
        <v>0.70833333333333337</v>
      </c>
      <c r="H193" s="11">
        <f>IF(Tb_Base[[#This Row],[Hr fin prévi]]="","",Tb_Base[Hr fin prévi]-Tb_Base[Hr déb prévi])</f>
        <v>0.33333333333333337</v>
      </c>
      <c r="I193" s="12" t="str">
        <f>IF(Tb_Base[[#This Row],[AT]]&lt;&gt;"","AT",IF(Tb_Base[[#This Row],[Hr fin eff]]&lt;&gt;"","Trv",""))</f>
        <v>Trv</v>
      </c>
      <c r="J193" s="10">
        <v>0.375</v>
      </c>
      <c r="K193" s="10">
        <v>0.70833333333333337</v>
      </c>
      <c r="L193" s="11">
        <f>IF(Tb_Base[[#This Row],[Hr fin eff]]="","",Tb_Base[Hr fin eff]-Tb_Base[Hr déb eff])</f>
        <v>0.33333333333333337</v>
      </c>
      <c r="M19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3" s="8"/>
      <c r="O193" s="11" t="str">
        <f>IF(Tb_Base[[#This Row],[Retard]]&lt;&gt;"",Tb_Base[[#This Row],[Hr déb eff]]-Tb_Base[[#This Row],[Hr déb prévi]],"")</f>
        <v/>
      </c>
      <c r="P193" s="8"/>
      <c r="Q193" s="11" t="str">
        <f>IF(Tb_Base[[#This Row],[CP]]="CP",Param!$H$2,"")</f>
        <v/>
      </c>
      <c r="R193" s="8"/>
      <c r="S193" s="11" t="str">
        <f>IF(Tb_Base[[#This Row],[CA]]="CA",Param!$H$2,"")</f>
        <v/>
      </c>
      <c r="T193" s="8"/>
      <c r="U193" s="8"/>
      <c r="V193" s="8"/>
    </row>
    <row r="194" spans="1:22" x14ac:dyDescent="0.2">
      <c r="A194" s="7">
        <v>43094</v>
      </c>
      <c r="B194" s="12">
        <f t="shared" si="7"/>
        <v>52</v>
      </c>
      <c r="C194" s="12" t="str">
        <f>TEXT(Tb_Base[[#This Row],[Date]],"mmmm")</f>
        <v>décembre</v>
      </c>
      <c r="D194" s="12" t="str">
        <f>TEXT(Tb_Base[[#This Row],[Date]],"aaaa")</f>
        <v>2017</v>
      </c>
      <c r="E194" s="9" t="s">
        <v>52</v>
      </c>
      <c r="F194" s="10">
        <v>0.375</v>
      </c>
      <c r="G194" s="10">
        <v>0.70833333333333337</v>
      </c>
      <c r="H194" s="11">
        <f>IF(Tb_Base[[#This Row],[Hr fin prévi]]="","",Tb_Base[Hr fin prévi]-Tb_Base[Hr déb prévi])</f>
        <v>0.33333333333333337</v>
      </c>
      <c r="I194" s="12" t="str">
        <f>IF(Tb_Base[[#This Row],[AT]]&lt;&gt;"","AT",IF(Tb_Base[[#This Row],[Hr fin eff]]&lt;&gt;"","Trv",""))</f>
        <v>Trv</v>
      </c>
      <c r="J194" s="10">
        <v>0.375</v>
      </c>
      <c r="K194" s="10">
        <v>0.70833333333333337</v>
      </c>
      <c r="L194" s="11">
        <f>IF(Tb_Base[[#This Row],[Hr fin eff]]="","",Tb_Base[Hr fin eff]-Tb_Base[Hr déb eff])</f>
        <v>0.33333333333333337</v>
      </c>
      <c r="M19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4" s="8"/>
      <c r="O194" s="11" t="str">
        <f>IF(Tb_Base[[#This Row],[Retard]]&lt;&gt;"",Tb_Base[[#This Row],[Hr déb eff]]-Tb_Base[[#This Row],[Hr déb prévi]],"")</f>
        <v/>
      </c>
      <c r="P194" s="8"/>
      <c r="Q194" s="11" t="str">
        <f>IF(Tb_Base[[#This Row],[CP]]="CP",Param!$H$2,"")</f>
        <v/>
      </c>
      <c r="R194" s="8"/>
      <c r="S194" s="11" t="str">
        <f>IF(Tb_Base[[#This Row],[CA]]="CA",Param!$H$2,"")</f>
        <v/>
      </c>
      <c r="T194" s="8"/>
      <c r="U194" s="8"/>
      <c r="V194" s="8"/>
    </row>
    <row r="195" spans="1:22" x14ac:dyDescent="0.2">
      <c r="A195" s="7">
        <v>43094</v>
      </c>
      <c r="B195" s="12">
        <f t="shared" si="7"/>
        <v>52</v>
      </c>
      <c r="C195" s="12" t="str">
        <f>TEXT(Tb_Base[[#This Row],[Date]],"mmmm")</f>
        <v>décembre</v>
      </c>
      <c r="D195" s="12" t="str">
        <f>TEXT(Tb_Base[[#This Row],[Date]],"aaaa")</f>
        <v>2017</v>
      </c>
      <c r="E195" s="9" t="s">
        <v>53</v>
      </c>
      <c r="F195" s="10">
        <v>0.375</v>
      </c>
      <c r="G195" s="10">
        <v>0.70833333333333337</v>
      </c>
      <c r="H195" s="11">
        <f>IF(Tb_Base[[#This Row],[Hr fin prévi]]="","",Tb_Base[Hr fin prévi]-Tb_Base[Hr déb prévi])</f>
        <v>0.33333333333333337</v>
      </c>
      <c r="I195" s="12" t="str">
        <f>IF(Tb_Base[[#This Row],[AT]]&lt;&gt;"","AT",IF(Tb_Base[[#This Row],[Hr fin eff]]&lt;&gt;"","Trv",""))</f>
        <v/>
      </c>
      <c r="L195" s="11" t="str">
        <f>IF(Tb_Base[[#This Row],[Hr fin eff]]="","",Tb_Base[Hr fin eff]-Tb_Base[Hr déb eff])</f>
        <v/>
      </c>
      <c r="M19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5" s="8"/>
      <c r="O195" s="11" t="str">
        <f>IF(Tb_Base[[#This Row],[Retard]]&lt;&gt;"",Tb_Base[[#This Row],[Hr déb eff]]-Tb_Base[[#This Row],[Hr déb prévi]],"")</f>
        <v/>
      </c>
      <c r="P195" s="8"/>
      <c r="Q195" s="11" t="str">
        <f>IF(Tb_Base[[#This Row],[CP]]="CP",Param!$H$2,"")</f>
        <v/>
      </c>
      <c r="R195" s="8"/>
      <c r="S195" s="11" t="str">
        <f>IF(Tb_Base[[#This Row],[CA]]="CA",Param!$H$2,"")</f>
        <v/>
      </c>
      <c r="T195" s="8"/>
      <c r="U195" s="8"/>
      <c r="V195" s="8"/>
    </row>
    <row r="196" spans="1:22" x14ac:dyDescent="0.2">
      <c r="A196" s="7">
        <v>43094</v>
      </c>
      <c r="B196" s="12">
        <f t="shared" si="7"/>
        <v>52</v>
      </c>
      <c r="C196" s="12" t="str">
        <f>TEXT(Tb_Base[[#This Row],[Date]],"mmmm")</f>
        <v>décembre</v>
      </c>
      <c r="D196" s="12" t="str">
        <f>TEXT(Tb_Base[[#This Row],[Date]],"aaaa")</f>
        <v>2017</v>
      </c>
      <c r="E196" s="9" t="s">
        <v>54</v>
      </c>
      <c r="F196" s="10">
        <v>0.375</v>
      </c>
      <c r="G196" s="10">
        <v>0.70833333333333337</v>
      </c>
      <c r="H196" s="11">
        <f>IF(Tb_Base[[#This Row],[Hr fin prévi]]="","",Tb_Base[Hr fin prévi]-Tb_Base[Hr déb prévi])</f>
        <v>0.33333333333333337</v>
      </c>
      <c r="I196" s="12" t="str">
        <f>IF(Tb_Base[[#This Row],[AT]]&lt;&gt;"","AT",IF(Tb_Base[[#This Row],[Hr fin eff]]&lt;&gt;"","Trv",""))</f>
        <v>Trv</v>
      </c>
      <c r="J196" s="10">
        <v>0.375</v>
      </c>
      <c r="K196" s="10">
        <v>0.70833333333333337</v>
      </c>
      <c r="L196" s="11">
        <f>IF(Tb_Base[[#This Row],[Hr fin eff]]="","",Tb_Base[Hr fin eff]-Tb_Base[Hr déb eff])</f>
        <v>0.33333333333333337</v>
      </c>
      <c r="M19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6" s="8"/>
      <c r="O196" s="11" t="str">
        <f>IF(Tb_Base[[#This Row],[Retard]]&lt;&gt;"",Tb_Base[[#This Row],[Hr déb eff]]-Tb_Base[[#This Row],[Hr déb prévi]],"")</f>
        <v/>
      </c>
      <c r="P196" s="8"/>
      <c r="Q196" s="11" t="str">
        <f>IF(Tb_Base[[#This Row],[CP]]="CP",Param!$H$2,"")</f>
        <v/>
      </c>
      <c r="R196" s="8"/>
      <c r="S196" s="11" t="str">
        <f>IF(Tb_Base[[#This Row],[CA]]="CA",Param!$H$2,"")</f>
        <v/>
      </c>
      <c r="T196" s="8"/>
      <c r="U196" s="8"/>
      <c r="V196" s="8"/>
    </row>
    <row r="197" spans="1:22" x14ac:dyDescent="0.2">
      <c r="A197" s="7">
        <v>43094</v>
      </c>
      <c r="B197" s="12">
        <f t="shared" si="7"/>
        <v>52</v>
      </c>
      <c r="C197" s="12" t="str">
        <f>TEXT(Tb_Base[[#This Row],[Date]],"mmmm")</f>
        <v>décembre</v>
      </c>
      <c r="D197" s="12" t="str">
        <f>TEXT(Tb_Base[[#This Row],[Date]],"aaaa")</f>
        <v>2017</v>
      </c>
      <c r="E197" s="9" t="s">
        <v>55</v>
      </c>
      <c r="F197" s="10">
        <v>0.33333333333333331</v>
      </c>
      <c r="G197" s="10">
        <v>0.75</v>
      </c>
      <c r="H197" s="11">
        <f>IF(Tb_Base[[#This Row],[Hr fin prévi]]="","",Tb_Base[Hr fin prévi]-Tb_Base[Hr déb prévi])</f>
        <v>0.41666666666666669</v>
      </c>
      <c r="I197" s="12" t="str">
        <f>IF(Tb_Base[[#This Row],[AT]]&lt;&gt;"","AT",IF(Tb_Base[[#This Row],[Hr fin eff]]&lt;&gt;"","Trv",""))</f>
        <v>Trv</v>
      </c>
      <c r="J197" s="10">
        <v>0.33333333333333331</v>
      </c>
      <c r="K197" s="10">
        <v>0.75</v>
      </c>
      <c r="L197" s="11">
        <f>IF(Tb_Base[[#This Row],[Hr fin eff]]="","",Tb_Base[Hr fin eff]-Tb_Base[Hr déb eff])</f>
        <v>0.41666666666666669</v>
      </c>
      <c r="M19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7" s="8"/>
      <c r="O197" s="11" t="str">
        <f>IF(Tb_Base[[#This Row],[Retard]]&lt;&gt;"",Tb_Base[[#This Row],[Hr déb eff]]-Tb_Base[[#This Row],[Hr déb prévi]],"")</f>
        <v/>
      </c>
      <c r="P197" s="8"/>
      <c r="Q197" s="11" t="str">
        <f>IF(Tb_Base[[#This Row],[CP]]="CP",Param!$H$2,"")</f>
        <v/>
      </c>
      <c r="R197" s="8"/>
      <c r="S197" s="11" t="str">
        <f>IF(Tb_Base[[#This Row],[CA]]="CA",Param!$H$2,"")</f>
        <v/>
      </c>
      <c r="T197" s="8"/>
      <c r="U197" s="8"/>
      <c r="V197" s="8"/>
    </row>
    <row r="198" spans="1:22" x14ac:dyDescent="0.2">
      <c r="A198" s="7">
        <v>43094</v>
      </c>
      <c r="B198" s="12">
        <f t="shared" si="7"/>
        <v>52</v>
      </c>
      <c r="C198" s="12" t="str">
        <f>TEXT(Tb_Base[[#This Row],[Date]],"mmmm")</f>
        <v>décembre</v>
      </c>
      <c r="D198" s="12" t="str">
        <f>TEXT(Tb_Base[[#This Row],[Date]],"aaaa")</f>
        <v>2017</v>
      </c>
      <c r="E198" s="9" t="s">
        <v>56</v>
      </c>
      <c r="F198" s="10">
        <v>0.33333333333333331</v>
      </c>
      <c r="G198" s="10">
        <v>0.75</v>
      </c>
      <c r="H198" s="11">
        <f>IF(Tb_Base[[#This Row],[Hr fin prévi]]="","",Tb_Base[Hr fin prévi]-Tb_Base[Hr déb prévi])</f>
        <v>0.41666666666666669</v>
      </c>
      <c r="I198" s="12" t="str">
        <f>IF(Tb_Base[[#This Row],[AT]]&lt;&gt;"","AT",IF(Tb_Base[[#This Row],[Hr fin eff]]&lt;&gt;"","Trv",""))</f>
        <v>Trv</v>
      </c>
      <c r="J198" s="10">
        <v>0.35416666666666669</v>
      </c>
      <c r="K198" s="10">
        <v>0.75</v>
      </c>
      <c r="L198" s="11">
        <f>IF(Tb_Base[[#This Row],[Hr fin eff]]="","",Tb_Base[Hr fin eff]-Tb_Base[Hr déb eff])</f>
        <v>0.39583333333333331</v>
      </c>
      <c r="M19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8" s="8"/>
      <c r="O198" s="11" t="str">
        <f>IF(Tb_Base[[#This Row],[Retard]]&lt;&gt;"",Tb_Base[[#This Row],[Hr déb eff]]-Tb_Base[[#This Row],[Hr déb prévi]],"")</f>
        <v/>
      </c>
      <c r="P198" s="8"/>
      <c r="Q198" s="11" t="str">
        <f>IF(Tb_Base[[#This Row],[CP]]="CP",Param!$H$2,"")</f>
        <v/>
      </c>
      <c r="R198" s="8"/>
      <c r="S198" s="11" t="str">
        <f>IF(Tb_Base[[#This Row],[CA]]="CA",Param!$H$2,"")</f>
        <v/>
      </c>
      <c r="T198" s="8"/>
      <c r="U198" s="8"/>
      <c r="V198" s="8"/>
    </row>
    <row r="199" spans="1:22" x14ac:dyDescent="0.2">
      <c r="A199" s="7">
        <v>43094</v>
      </c>
      <c r="B199" s="12">
        <f t="shared" si="7"/>
        <v>52</v>
      </c>
      <c r="C199" s="12" t="str">
        <f>TEXT(Tb_Base[[#This Row],[Date]],"mmmm")</f>
        <v>décembre</v>
      </c>
      <c r="D199" s="12" t="str">
        <f>TEXT(Tb_Base[[#This Row],[Date]],"aaaa")</f>
        <v>2017</v>
      </c>
      <c r="E199" s="9" t="s">
        <v>57</v>
      </c>
      <c r="F199" s="10">
        <v>0.33333333333333331</v>
      </c>
      <c r="G199" s="10">
        <v>0.75</v>
      </c>
      <c r="H199" s="11">
        <f>IF(Tb_Base[[#This Row],[Hr fin prévi]]="","",Tb_Base[Hr fin prévi]-Tb_Base[Hr déb prévi])</f>
        <v>0.41666666666666669</v>
      </c>
      <c r="I199" s="12" t="str">
        <f>IF(Tb_Base[[#This Row],[AT]]&lt;&gt;"","AT",IF(Tb_Base[[#This Row],[Hr fin eff]]&lt;&gt;"","Trv",""))</f>
        <v>Trv</v>
      </c>
      <c r="J199" s="10">
        <v>0.33333333333333331</v>
      </c>
      <c r="K199" s="10">
        <v>0.75</v>
      </c>
      <c r="L199" s="11">
        <f>IF(Tb_Base[[#This Row],[Hr fin eff]]="","",Tb_Base[Hr fin eff]-Tb_Base[Hr déb eff])</f>
        <v>0.41666666666666669</v>
      </c>
      <c r="M19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199" s="8"/>
      <c r="O199" s="11" t="str">
        <f>IF(Tb_Base[[#This Row],[Retard]]&lt;&gt;"",Tb_Base[[#This Row],[Hr déb eff]]-Tb_Base[[#This Row],[Hr déb prévi]],"")</f>
        <v/>
      </c>
      <c r="P199" s="8"/>
      <c r="Q199" s="11" t="str">
        <f>IF(Tb_Base[[#This Row],[CP]]="CP",Param!$H$2,"")</f>
        <v/>
      </c>
      <c r="R199" s="8"/>
      <c r="S199" s="11" t="str">
        <f>IF(Tb_Base[[#This Row],[CA]]="CA",Param!$H$2,"")</f>
        <v/>
      </c>
      <c r="T199" s="8"/>
      <c r="U199" s="8"/>
      <c r="V199" s="8"/>
    </row>
    <row r="200" spans="1:22" x14ac:dyDescent="0.2">
      <c r="A200" s="7">
        <v>43094</v>
      </c>
      <c r="B200" s="12">
        <f t="shared" si="7"/>
        <v>52</v>
      </c>
      <c r="C200" s="12" t="str">
        <f>TEXT(Tb_Base[[#This Row],[Date]],"mmmm")</f>
        <v>décembre</v>
      </c>
      <c r="D200" s="12" t="str">
        <f>TEXT(Tb_Base[[#This Row],[Date]],"aaaa")</f>
        <v>2017</v>
      </c>
      <c r="E200" s="9" t="s">
        <v>58</v>
      </c>
      <c r="F200" s="10">
        <v>0.375</v>
      </c>
      <c r="G200" s="10">
        <v>0.70833333333333337</v>
      </c>
      <c r="H200" s="11">
        <f>IF(Tb_Base[[#This Row],[Hr fin prévi]]="","",Tb_Base[Hr fin prévi]-Tb_Base[Hr déb prévi])</f>
        <v>0.33333333333333337</v>
      </c>
      <c r="I200" s="12" t="str">
        <f>IF(Tb_Base[[#This Row],[AT]]&lt;&gt;"","AT",IF(Tb_Base[[#This Row],[Hr fin eff]]&lt;&gt;"","Trv",""))</f>
        <v>Trv</v>
      </c>
      <c r="J200" s="10">
        <v>0.375</v>
      </c>
      <c r="K200" s="10">
        <v>0.70833333333333337</v>
      </c>
      <c r="L200" s="11">
        <f>IF(Tb_Base[[#This Row],[Hr fin eff]]="","",Tb_Base[Hr fin eff]-Tb_Base[Hr déb eff])</f>
        <v>0.33333333333333337</v>
      </c>
      <c r="M20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0" s="8"/>
      <c r="O200" s="11" t="str">
        <f>IF(Tb_Base[[#This Row],[Retard]]&lt;&gt;"",Tb_Base[[#This Row],[Hr déb eff]]-Tb_Base[[#This Row],[Hr déb prévi]],"")</f>
        <v/>
      </c>
      <c r="P200" s="8"/>
      <c r="Q200" s="11" t="str">
        <f>IF(Tb_Base[[#This Row],[CP]]="CP",Param!$H$2,"")</f>
        <v/>
      </c>
      <c r="R200" s="8"/>
      <c r="S200" s="11" t="str">
        <f>IF(Tb_Base[[#This Row],[CA]]="CA",Param!$H$2,"")</f>
        <v/>
      </c>
      <c r="T200" s="8"/>
      <c r="U200" s="8"/>
      <c r="V200" s="8"/>
    </row>
    <row r="201" spans="1:22" x14ac:dyDescent="0.2">
      <c r="A201" s="7">
        <v>43094</v>
      </c>
      <c r="B201" s="12">
        <f t="shared" si="7"/>
        <v>52</v>
      </c>
      <c r="C201" s="12" t="str">
        <f>TEXT(Tb_Base[[#This Row],[Date]],"mmmm")</f>
        <v>décembre</v>
      </c>
      <c r="D201" s="12" t="str">
        <f>TEXT(Tb_Base[[#This Row],[Date]],"aaaa")</f>
        <v>2017</v>
      </c>
      <c r="E201" s="9" t="s">
        <v>59</v>
      </c>
      <c r="F201" s="10">
        <v>0.375</v>
      </c>
      <c r="G201" s="10">
        <v>0.70833333333333337</v>
      </c>
      <c r="H201" s="11">
        <f>IF(Tb_Base[[#This Row],[Hr fin prévi]]="","",Tb_Base[Hr fin prévi]-Tb_Base[Hr déb prévi])</f>
        <v>0.33333333333333337</v>
      </c>
      <c r="I201" s="12" t="str">
        <f>IF(Tb_Base[[#This Row],[AT]]&lt;&gt;"","AT",IF(Tb_Base[[#This Row],[Hr fin eff]]&lt;&gt;"","Trv",""))</f>
        <v>Trv</v>
      </c>
      <c r="J201" s="10">
        <v>0.39583333333333331</v>
      </c>
      <c r="K201" s="10">
        <v>0.70833333333333337</v>
      </c>
      <c r="L201" s="11">
        <f>IF(Tb_Base[[#This Row],[Hr fin eff]]="","",Tb_Base[Hr fin eff]-Tb_Base[Hr déb eff])</f>
        <v>0.31250000000000006</v>
      </c>
      <c r="M20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1" s="8"/>
      <c r="O201" s="11" t="str">
        <f>IF(Tb_Base[[#This Row],[Retard]]&lt;&gt;"",Tb_Base[[#This Row],[Hr déb eff]]-Tb_Base[[#This Row],[Hr déb prévi]],"")</f>
        <v/>
      </c>
      <c r="P201" s="8"/>
      <c r="Q201" s="11" t="str">
        <f>IF(Tb_Base[[#This Row],[CP]]="CP",Param!$H$2,"")</f>
        <v/>
      </c>
      <c r="R201" s="8"/>
      <c r="S201" s="11" t="str">
        <f>IF(Tb_Base[[#This Row],[CA]]="CA",Param!$H$2,"")</f>
        <v/>
      </c>
      <c r="T201" s="8"/>
      <c r="U201" s="8"/>
      <c r="V201" s="8"/>
    </row>
    <row r="202" spans="1:22" x14ac:dyDescent="0.2">
      <c r="A202" s="7">
        <v>43095</v>
      </c>
      <c r="B202" s="12">
        <f t="shared" si="7"/>
        <v>52</v>
      </c>
      <c r="C202" s="12" t="str">
        <f>TEXT(Tb_Base[[#This Row],[Date]],"mmmm")</f>
        <v>décembre</v>
      </c>
      <c r="D202" s="12" t="str">
        <f>TEXT(Tb_Base[[#This Row],[Date]],"aaaa")</f>
        <v>2017</v>
      </c>
      <c r="E202" s="9" t="s">
        <v>52</v>
      </c>
      <c r="F202" s="10">
        <v>0.375</v>
      </c>
      <c r="G202" s="10">
        <v>0.70833333333333337</v>
      </c>
      <c r="H202" s="11">
        <f>IF(Tb_Base[[#This Row],[Hr fin prévi]]="","",Tb_Base[Hr fin prévi]-Tb_Base[Hr déb prévi])</f>
        <v>0.33333333333333337</v>
      </c>
      <c r="I202" s="12" t="str">
        <f>IF(Tb_Base[[#This Row],[AT]]&lt;&gt;"","AT",IF(Tb_Base[[#This Row],[Hr fin eff]]&lt;&gt;"","Trv",""))</f>
        <v/>
      </c>
      <c r="J202" s="10"/>
      <c r="K202" s="10"/>
      <c r="L202" s="11" t="str">
        <f>IF(Tb_Base[[#This Row],[Hr fin eff]]="","",Tb_Base[Hr fin eff]-Tb_Base[Hr déb eff])</f>
        <v/>
      </c>
      <c r="M20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2" s="8"/>
      <c r="O202" s="11" t="str">
        <f>IF(Tb_Base[[#This Row],[Retard]]&lt;&gt;"",Tb_Base[[#This Row],[Hr déb eff]]-Tb_Base[[#This Row],[Hr déb prévi]],"")</f>
        <v/>
      </c>
      <c r="P202" s="8"/>
      <c r="Q202" s="11" t="str">
        <f>IF(Tb_Base[[#This Row],[CP]]="CP",Param!$H$2,"")</f>
        <v/>
      </c>
      <c r="R202" s="8"/>
      <c r="S202" s="11" t="str">
        <f>IF(Tb_Base[[#This Row],[CA]]="CA",Param!$H$2,"")</f>
        <v/>
      </c>
      <c r="T202" s="8"/>
      <c r="U202" s="8"/>
      <c r="V202" s="8"/>
    </row>
    <row r="203" spans="1:22" x14ac:dyDescent="0.2">
      <c r="A203" s="7">
        <v>43095</v>
      </c>
      <c r="B203" s="12">
        <f t="shared" si="7"/>
        <v>52</v>
      </c>
      <c r="C203" s="12" t="str">
        <f>TEXT(Tb_Base[[#This Row],[Date]],"mmmm")</f>
        <v>décembre</v>
      </c>
      <c r="D203" s="12" t="str">
        <f>TEXT(Tb_Base[[#This Row],[Date]],"aaaa")</f>
        <v>2017</v>
      </c>
      <c r="E203" s="9" t="s">
        <v>53</v>
      </c>
      <c r="F203" s="10">
        <v>0.375</v>
      </c>
      <c r="G203" s="10">
        <v>0.70833333333333337</v>
      </c>
      <c r="H203" s="11">
        <f>IF(Tb_Base[[#This Row],[Hr fin prévi]]="","",Tb_Base[Hr fin prévi]-Tb_Base[Hr déb prévi])</f>
        <v>0.33333333333333337</v>
      </c>
      <c r="I203" s="12" t="str">
        <f>IF(Tb_Base[[#This Row],[AT]]&lt;&gt;"","AT",IF(Tb_Base[[#This Row],[Hr fin eff]]&lt;&gt;"","Trv",""))</f>
        <v>Trv</v>
      </c>
      <c r="J203" s="10">
        <v>0.375</v>
      </c>
      <c r="K203" s="10">
        <v>0.70833333333333337</v>
      </c>
      <c r="L203" s="11">
        <f>IF(Tb_Base[[#This Row],[Hr fin eff]]="","",Tb_Base[Hr fin eff]-Tb_Base[Hr déb eff])</f>
        <v>0.33333333333333337</v>
      </c>
      <c r="M20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3" s="8"/>
      <c r="O203" s="11" t="str">
        <f>IF(Tb_Base[[#This Row],[Retard]]&lt;&gt;"",Tb_Base[[#This Row],[Hr déb eff]]-Tb_Base[[#This Row],[Hr déb prévi]],"")</f>
        <v/>
      </c>
      <c r="P203" s="8"/>
      <c r="Q203" s="11" t="str">
        <f>IF(Tb_Base[[#This Row],[CP]]="CP",Param!$H$2,"")</f>
        <v/>
      </c>
      <c r="R203" s="8"/>
      <c r="S203" s="11" t="str">
        <f>IF(Tb_Base[[#This Row],[CA]]="CA",Param!$H$2,"")</f>
        <v/>
      </c>
      <c r="T203" s="8"/>
      <c r="U203" s="8"/>
      <c r="V203" s="8"/>
    </row>
    <row r="204" spans="1:22" x14ac:dyDescent="0.2">
      <c r="A204" s="7">
        <v>43095</v>
      </c>
      <c r="B204" s="12">
        <f t="shared" si="7"/>
        <v>52</v>
      </c>
      <c r="C204" s="12" t="str">
        <f>TEXT(Tb_Base[[#This Row],[Date]],"mmmm")</f>
        <v>décembre</v>
      </c>
      <c r="D204" s="12" t="str">
        <f>TEXT(Tb_Base[[#This Row],[Date]],"aaaa")</f>
        <v>2017</v>
      </c>
      <c r="E204" s="9" t="s">
        <v>54</v>
      </c>
      <c r="F204" s="10">
        <v>0.375</v>
      </c>
      <c r="G204" s="10">
        <v>0.70833333333333337</v>
      </c>
      <c r="H204" s="11">
        <f>IF(Tb_Base[[#This Row],[Hr fin prévi]]="","",Tb_Base[Hr fin prévi]-Tb_Base[Hr déb prévi])</f>
        <v>0.33333333333333337</v>
      </c>
      <c r="I204" s="12" t="str">
        <f>IF(Tb_Base[[#This Row],[AT]]&lt;&gt;"","AT",IF(Tb_Base[[#This Row],[Hr fin eff]]&lt;&gt;"","Trv",""))</f>
        <v>Trv</v>
      </c>
      <c r="J204" s="10">
        <v>0.375</v>
      </c>
      <c r="K204" s="10">
        <v>0.70833333333333337</v>
      </c>
      <c r="L204" s="11">
        <f>IF(Tb_Base[[#This Row],[Hr fin eff]]="","",Tb_Base[Hr fin eff]-Tb_Base[Hr déb eff])</f>
        <v>0.33333333333333337</v>
      </c>
      <c r="M20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4" s="8"/>
      <c r="O204" s="11" t="str">
        <f>IF(Tb_Base[[#This Row],[Retard]]&lt;&gt;"",Tb_Base[[#This Row],[Hr déb eff]]-Tb_Base[[#This Row],[Hr déb prévi]],"")</f>
        <v/>
      </c>
      <c r="P204" s="8"/>
      <c r="Q204" s="11" t="str">
        <f>IF(Tb_Base[[#This Row],[CP]]="CP",Param!$H$2,"")</f>
        <v/>
      </c>
      <c r="R204" s="8"/>
      <c r="S204" s="11" t="str">
        <f>IF(Tb_Base[[#This Row],[CA]]="CA",Param!$H$2,"")</f>
        <v/>
      </c>
      <c r="T204" s="8"/>
      <c r="U204" s="8"/>
      <c r="V204" s="8"/>
    </row>
    <row r="205" spans="1:22" x14ac:dyDescent="0.2">
      <c r="A205" s="7">
        <v>43095</v>
      </c>
      <c r="B205" s="12">
        <f t="shared" si="7"/>
        <v>52</v>
      </c>
      <c r="C205" s="12" t="str">
        <f>TEXT(Tb_Base[[#This Row],[Date]],"mmmm")</f>
        <v>décembre</v>
      </c>
      <c r="D205" s="12" t="str">
        <f>TEXT(Tb_Base[[#This Row],[Date]],"aaaa")</f>
        <v>2017</v>
      </c>
      <c r="E205" s="9" t="s">
        <v>55</v>
      </c>
      <c r="F205" s="10">
        <v>0.375</v>
      </c>
      <c r="G205" s="10">
        <v>0.70833333333333337</v>
      </c>
      <c r="H205" s="11">
        <f>IF(Tb_Base[[#This Row],[Hr fin prévi]]="","",Tb_Base[Hr fin prévi]-Tb_Base[Hr déb prévi])</f>
        <v>0.33333333333333337</v>
      </c>
      <c r="I205" s="12" t="str">
        <f>IF(Tb_Base[[#This Row],[AT]]&lt;&gt;"","AT",IF(Tb_Base[[#This Row],[Hr fin eff]]&lt;&gt;"","Trv",""))</f>
        <v>Trv</v>
      </c>
      <c r="J205" s="10">
        <v>0.375</v>
      </c>
      <c r="K205" s="10">
        <v>0.70833333333333337</v>
      </c>
      <c r="L205" s="11">
        <f>IF(Tb_Base[[#This Row],[Hr fin eff]]="","",Tb_Base[Hr fin eff]-Tb_Base[Hr déb eff])</f>
        <v>0.33333333333333337</v>
      </c>
      <c r="M20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5" s="8"/>
      <c r="O205" s="11" t="str">
        <f>IF(Tb_Base[[#This Row],[Retard]]&lt;&gt;"",Tb_Base[[#This Row],[Hr déb eff]]-Tb_Base[[#This Row],[Hr déb prévi]],"")</f>
        <v/>
      </c>
      <c r="P205" s="8"/>
      <c r="Q205" s="11" t="str">
        <f>IF(Tb_Base[[#This Row],[CP]]="CP",Param!$H$2,"")</f>
        <v/>
      </c>
      <c r="R205" s="8"/>
      <c r="S205" s="11" t="str">
        <f>IF(Tb_Base[[#This Row],[CA]]="CA",Param!$H$2,"")</f>
        <v/>
      </c>
      <c r="T205" s="8"/>
      <c r="U205" s="8"/>
      <c r="V205" s="8"/>
    </row>
    <row r="206" spans="1:22" x14ac:dyDescent="0.2">
      <c r="A206" s="7">
        <v>43095</v>
      </c>
      <c r="B206" s="12">
        <f t="shared" si="7"/>
        <v>52</v>
      </c>
      <c r="C206" s="12" t="str">
        <f>TEXT(Tb_Base[[#This Row],[Date]],"mmmm")</f>
        <v>décembre</v>
      </c>
      <c r="D206" s="12" t="str">
        <f>TEXT(Tb_Base[[#This Row],[Date]],"aaaa")</f>
        <v>2017</v>
      </c>
      <c r="E206" s="9" t="s">
        <v>56</v>
      </c>
      <c r="F206" s="10"/>
      <c r="G206" s="10"/>
      <c r="H206" s="11" t="str">
        <f>IF(Tb_Base[[#This Row],[Hr fin prévi]]="","",Tb_Base[Hr fin prévi]-Tb_Base[Hr déb prévi])</f>
        <v/>
      </c>
      <c r="I206" s="12" t="str">
        <f>IF(Tb_Base[[#This Row],[AT]]&lt;&gt;"","AT",IF(Tb_Base[[#This Row],[Hr fin eff]]&lt;&gt;"","Trv",""))</f>
        <v>Trv</v>
      </c>
      <c r="J206" s="10">
        <v>0.375</v>
      </c>
      <c r="K206" s="10">
        <v>0.70833333333333337</v>
      </c>
      <c r="L206" s="11">
        <f>IF(Tb_Base[[#This Row],[Hr fin eff]]="","",Tb_Base[Hr fin eff]-Tb_Base[Hr déb eff])</f>
        <v>0.33333333333333337</v>
      </c>
      <c r="M20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6" s="8"/>
      <c r="O206" s="11" t="str">
        <f>IF(Tb_Base[[#This Row],[Retard]]&lt;&gt;"",Tb_Base[[#This Row],[Hr déb eff]]-Tb_Base[[#This Row],[Hr déb prévi]],"")</f>
        <v/>
      </c>
      <c r="P206" s="8"/>
      <c r="Q206" s="11" t="str">
        <f>IF(Tb_Base[[#This Row],[CP]]="CP",Param!$H$2,"")</f>
        <v/>
      </c>
      <c r="R206" s="8"/>
      <c r="S206" s="11" t="str">
        <f>IF(Tb_Base[[#This Row],[CA]]="CA",Param!$H$2,"")</f>
        <v/>
      </c>
      <c r="T206" s="8"/>
      <c r="U206" s="8"/>
      <c r="V206" s="8"/>
    </row>
    <row r="207" spans="1:22" x14ac:dyDescent="0.2">
      <c r="A207" s="7">
        <v>43095</v>
      </c>
      <c r="B207" s="12">
        <f t="shared" si="7"/>
        <v>52</v>
      </c>
      <c r="C207" s="12" t="str">
        <f>TEXT(Tb_Base[[#This Row],[Date]],"mmmm")</f>
        <v>décembre</v>
      </c>
      <c r="D207" s="12" t="str">
        <f>TEXT(Tb_Base[[#This Row],[Date]],"aaaa")</f>
        <v>2017</v>
      </c>
      <c r="E207" s="9" t="s">
        <v>57</v>
      </c>
      <c r="F207" s="10">
        <v>0.33333333333333331</v>
      </c>
      <c r="G207" s="10">
        <v>0.70833333333333337</v>
      </c>
      <c r="H207" s="11">
        <f>IF(Tb_Base[[#This Row],[Hr fin prévi]]="","",Tb_Base[Hr fin prévi]-Tb_Base[Hr déb prévi])</f>
        <v>0.37500000000000006</v>
      </c>
      <c r="I207" s="12" t="str">
        <f>IF(Tb_Base[[#This Row],[AT]]&lt;&gt;"","AT",IF(Tb_Base[[#This Row],[Hr fin eff]]&lt;&gt;"","Trv",""))</f>
        <v>Trv</v>
      </c>
      <c r="J207" s="10">
        <v>0.33333333333333331</v>
      </c>
      <c r="K207" s="10">
        <v>0.70833333333333337</v>
      </c>
      <c r="L207" s="11">
        <f>IF(Tb_Base[[#This Row],[Hr fin eff]]="","",Tb_Base[Hr fin eff]-Tb_Base[Hr déb eff])</f>
        <v>0.37500000000000006</v>
      </c>
      <c r="M20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7" s="8"/>
      <c r="O207" s="11" t="str">
        <f>IF(Tb_Base[[#This Row],[Retard]]&lt;&gt;"",Tb_Base[[#This Row],[Hr déb eff]]-Tb_Base[[#This Row],[Hr déb prévi]],"")</f>
        <v/>
      </c>
      <c r="P207" s="8"/>
      <c r="Q207" s="11" t="str">
        <f>IF(Tb_Base[[#This Row],[CP]]="CP",Param!$H$2,"")</f>
        <v/>
      </c>
      <c r="R207" s="8"/>
      <c r="S207" s="11" t="str">
        <f>IF(Tb_Base[[#This Row],[CA]]="CA",Param!$H$2,"")</f>
        <v/>
      </c>
      <c r="T207" s="8"/>
      <c r="U207" s="8"/>
      <c r="V207" s="8"/>
    </row>
    <row r="208" spans="1:22" x14ac:dyDescent="0.2">
      <c r="A208" s="7">
        <v>43095</v>
      </c>
      <c r="B208" s="12">
        <f t="shared" si="7"/>
        <v>52</v>
      </c>
      <c r="C208" s="12" t="str">
        <f>TEXT(Tb_Base[[#This Row],[Date]],"mmmm")</f>
        <v>décembre</v>
      </c>
      <c r="D208" s="12" t="str">
        <f>TEXT(Tb_Base[[#This Row],[Date]],"aaaa")</f>
        <v>2017</v>
      </c>
      <c r="E208" s="9" t="s">
        <v>58</v>
      </c>
      <c r="F208" s="10">
        <v>0.33333333333333331</v>
      </c>
      <c r="G208" s="10">
        <v>0.70833333333333337</v>
      </c>
      <c r="H208" s="11">
        <f>IF(Tb_Base[[#This Row],[Hr fin prévi]]="","",Tb_Base[Hr fin prévi]-Tb_Base[Hr déb prévi])</f>
        <v>0.37500000000000006</v>
      </c>
      <c r="I208" s="12" t="str">
        <f>IF(Tb_Base[[#This Row],[AT]]&lt;&gt;"","AT",IF(Tb_Base[[#This Row],[Hr fin eff]]&lt;&gt;"","Trv",""))</f>
        <v>Trv</v>
      </c>
      <c r="J208" s="10">
        <v>0.33333333333333331</v>
      </c>
      <c r="K208" s="10">
        <v>0.70833333333333337</v>
      </c>
      <c r="L208" s="11">
        <f>IF(Tb_Base[[#This Row],[Hr fin eff]]="","",Tb_Base[Hr fin eff]-Tb_Base[Hr déb eff])</f>
        <v>0.37500000000000006</v>
      </c>
      <c r="M20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8" s="8"/>
      <c r="O208" s="11" t="str">
        <f>IF(Tb_Base[[#This Row],[Retard]]&lt;&gt;"",Tb_Base[[#This Row],[Hr déb eff]]-Tb_Base[[#This Row],[Hr déb prévi]],"")</f>
        <v/>
      </c>
      <c r="P208" s="8"/>
      <c r="Q208" s="11" t="str">
        <f>IF(Tb_Base[[#This Row],[CP]]="CP",Param!$H$2,"")</f>
        <v/>
      </c>
      <c r="R208" s="8"/>
      <c r="S208" s="11" t="str">
        <f>IF(Tb_Base[[#This Row],[CA]]="CA",Param!$H$2,"")</f>
        <v/>
      </c>
      <c r="T208" s="8"/>
      <c r="U208" s="8"/>
      <c r="V208" s="8"/>
    </row>
    <row r="209" spans="1:22" x14ac:dyDescent="0.2">
      <c r="A209" s="7">
        <v>43095</v>
      </c>
      <c r="B209" s="12">
        <f t="shared" si="7"/>
        <v>52</v>
      </c>
      <c r="C209" s="12" t="str">
        <f>TEXT(Tb_Base[[#This Row],[Date]],"mmmm")</f>
        <v>décembre</v>
      </c>
      <c r="D209" s="12" t="str">
        <f>TEXT(Tb_Base[[#This Row],[Date]],"aaaa")</f>
        <v>2017</v>
      </c>
      <c r="E209" s="9" t="s">
        <v>59</v>
      </c>
      <c r="F209" s="10">
        <v>0.33333333333333331</v>
      </c>
      <c r="G209" s="10">
        <v>0.70833333333333337</v>
      </c>
      <c r="H209" s="11">
        <f>IF(Tb_Base[[#This Row],[Hr fin prévi]]="","",Tb_Base[Hr fin prévi]-Tb_Base[Hr déb prévi])</f>
        <v>0.37500000000000006</v>
      </c>
      <c r="I209" s="12" t="str">
        <f>IF(Tb_Base[[#This Row],[AT]]&lt;&gt;"","AT",IF(Tb_Base[[#This Row],[Hr fin eff]]&lt;&gt;"","Trv",""))</f>
        <v>Trv</v>
      </c>
      <c r="J209" s="10">
        <v>0.33333333333333331</v>
      </c>
      <c r="K209" s="10">
        <v>0.70833333333333337</v>
      </c>
      <c r="L209" s="11">
        <f>IF(Tb_Base[[#This Row],[Hr fin eff]]="","",Tb_Base[Hr fin eff]-Tb_Base[Hr déb eff])</f>
        <v>0.37500000000000006</v>
      </c>
      <c r="M20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09" s="8"/>
      <c r="O209" s="11" t="str">
        <f>IF(Tb_Base[[#This Row],[Retard]]&lt;&gt;"",Tb_Base[[#This Row],[Hr déb eff]]-Tb_Base[[#This Row],[Hr déb prévi]],"")</f>
        <v/>
      </c>
      <c r="P209" s="8"/>
      <c r="Q209" s="11" t="str">
        <f>IF(Tb_Base[[#This Row],[CP]]="CP",Param!$H$2,"")</f>
        <v/>
      </c>
      <c r="R209" s="8"/>
      <c r="S209" s="11" t="str">
        <f>IF(Tb_Base[[#This Row],[CA]]="CA",Param!$H$2,"")</f>
        <v/>
      </c>
      <c r="T209" s="8"/>
      <c r="U209" s="8"/>
      <c r="V209" s="8"/>
    </row>
    <row r="210" spans="1:22" x14ac:dyDescent="0.2">
      <c r="A210" s="7">
        <v>43096</v>
      </c>
      <c r="B210" s="12">
        <f t="shared" ref="B210:B273" si="8">WEEKNUM(A210)</f>
        <v>52</v>
      </c>
      <c r="C210" s="12" t="str">
        <f>TEXT(Tb_Base[[#This Row],[Date]],"mmmm")</f>
        <v>décembre</v>
      </c>
      <c r="D210" s="12" t="str">
        <f>TEXT(Tb_Base[[#This Row],[Date]],"aaaa")</f>
        <v>2017</v>
      </c>
      <c r="E210" s="9" t="s">
        <v>52</v>
      </c>
      <c r="F210" s="10">
        <v>0.33333333333333331</v>
      </c>
      <c r="G210" s="10">
        <v>0.70833333333333337</v>
      </c>
      <c r="H210" s="11">
        <f>IF(Tb_Base[[#This Row],[Hr fin prévi]]="","",Tb_Base[Hr fin prévi]-Tb_Base[Hr déb prévi])</f>
        <v>0.37500000000000006</v>
      </c>
      <c r="I210" s="12" t="str">
        <f>IF(Tb_Base[[#This Row],[AT]]&lt;&gt;"","AT",IF(Tb_Base[[#This Row],[Hr fin eff]]&lt;&gt;"","Trv",""))</f>
        <v>Trv</v>
      </c>
      <c r="J210" s="10">
        <v>0.33333333333333331</v>
      </c>
      <c r="K210" s="10">
        <v>0.70833333333333337</v>
      </c>
      <c r="L210" s="11">
        <f>IF(Tb_Base[[#This Row],[Hr fin eff]]="","",Tb_Base[Hr fin eff]-Tb_Base[Hr déb eff])</f>
        <v>0.37500000000000006</v>
      </c>
      <c r="M21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0" s="8"/>
      <c r="O210" s="11" t="str">
        <f>IF(Tb_Base[[#This Row],[Retard]]&lt;&gt;"",Tb_Base[[#This Row],[Hr déb eff]]-Tb_Base[[#This Row],[Hr déb prévi]],"")</f>
        <v/>
      </c>
      <c r="P210" s="8"/>
      <c r="Q210" s="11" t="str">
        <f>IF(Tb_Base[[#This Row],[CP]]="CP",Param!$H$2,"")</f>
        <v/>
      </c>
      <c r="R210" s="8"/>
      <c r="S210" s="11" t="str">
        <f>IF(Tb_Base[[#This Row],[CA]]="CA",Param!$H$2,"")</f>
        <v/>
      </c>
      <c r="T210" s="8"/>
      <c r="U210" s="8"/>
      <c r="V210" s="8"/>
    </row>
    <row r="211" spans="1:22" x14ac:dyDescent="0.2">
      <c r="A211" s="7">
        <v>43096</v>
      </c>
      <c r="B211" s="12">
        <f t="shared" si="8"/>
        <v>52</v>
      </c>
      <c r="C211" s="12" t="str">
        <f>TEXT(Tb_Base[[#This Row],[Date]],"mmmm")</f>
        <v>décembre</v>
      </c>
      <c r="D211" s="12" t="str">
        <f>TEXT(Tb_Base[[#This Row],[Date]],"aaaa")</f>
        <v>2017</v>
      </c>
      <c r="E211" s="9" t="s">
        <v>53</v>
      </c>
      <c r="F211" s="10"/>
      <c r="G211" s="10"/>
      <c r="H211" s="11" t="str">
        <f>IF(Tb_Base[[#This Row],[Hr fin prévi]]="","",Tb_Base[Hr fin prévi]-Tb_Base[Hr déb prévi])</f>
        <v/>
      </c>
      <c r="I211" s="12" t="str">
        <f>IF(Tb_Base[[#This Row],[AT]]&lt;&gt;"","AT",IF(Tb_Base[[#This Row],[Hr fin eff]]&lt;&gt;"","Trv",""))</f>
        <v/>
      </c>
      <c r="J211" s="10"/>
      <c r="K211" s="10"/>
      <c r="L211" s="11" t="str">
        <f>IF(Tb_Base[[#This Row],[Hr fin eff]]="","",Tb_Base[Hr fin eff]-Tb_Base[Hr déb eff])</f>
        <v/>
      </c>
      <c r="M21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11" s="8"/>
      <c r="O211" s="11" t="str">
        <f>IF(Tb_Base[[#This Row],[Retard]]&lt;&gt;"",Tb_Base[[#This Row],[Hr déb eff]]-Tb_Base[[#This Row],[Hr déb prévi]],"")</f>
        <v/>
      </c>
      <c r="P211" s="8"/>
      <c r="Q211" s="11" t="str">
        <f>IF(Tb_Base[[#This Row],[CP]]="CP",Param!$H$2,"")</f>
        <v/>
      </c>
      <c r="R211" s="8"/>
      <c r="S211" s="11" t="str">
        <f>IF(Tb_Base[[#This Row],[CA]]="CA",Param!$H$2,"")</f>
        <v/>
      </c>
      <c r="T211" s="8"/>
      <c r="U211" s="8"/>
      <c r="V211" s="8"/>
    </row>
    <row r="212" spans="1:22" x14ac:dyDescent="0.2">
      <c r="A212" s="7">
        <v>43096</v>
      </c>
      <c r="B212" s="12">
        <f t="shared" si="8"/>
        <v>52</v>
      </c>
      <c r="C212" s="12" t="str">
        <f>TEXT(Tb_Base[[#This Row],[Date]],"mmmm")</f>
        <v>décembre</v>
      </c>
      <c r="D212" s="12" t="str">
        <f>TEXT(Tb_Base[[#This Row],[Date]],"aaaa")</f>
        <v>2017</v>
      </c>
      <c r="E212" s="9" t="s">
        <v>54</v>
      </c>
      <c r="F212" s="10">
        <v>0.375</v>
      </c>
      <c r="G212" s="10">
        <v>0.83333333333333337</v>
      </c>
      <c r="H212" s="11">
        <f>IF(Tb_Base[[#This Row],[Hr fin prévi]]="","",Tb_Base[Hr fin prévi]-Tb_Base[Hr déb prévi])</f>
        <v>0.45833333333333337</v>
      </c>
      <c r="I212" s="12" t="str">
        <f>IF(Tb_Base[[#This Row],[AT]]&lt;&gt;"","AT",IF(Tb_Base[[#This Row],[Hr fin eff]]&lt;&gt;"","Trv",""))</f>
        <v>Trv</v>
      </c>
      <c r="J212" s="10">
        <v>0.375</v>
      </c>
      <c r="K212" s="10">
        <v>0.85416666666666663</v>
      </c>
      <c r="L212" s="11">
        <f>IF(Tb_Base[[#This Row],[Hr fin eff]]="","",Tb_Base[Hr fin eff]-Tb_Base[Hr déb eff])</f>
        <v>0.47916666666666663</v>
      </c>
      <c r="M21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2" s="8"/>
      <c r="O212" s="11" t="str">
        <f>IF(Tb_Base[[#This Row],[Retard]]&lt;&gt;"",Tb_Base[[#This Row],[Hr déb eff]]-Tb_Base[[#This Row],[Hr déb prévi]],"")</f>
        <v/>
      </c>
      <c r="P212" s="8"/>
      <c r="Q212" s="11" t="str">
        <f>IF(Tb_Base[[#This Row],[CP]]="CP",Param!$H$2,"")</f>
        <v/>
      </c>
      <c r="R212" s="8"/>
      <c r="S212" s="11" t="str">
        <f>IF(Tb_Base[[#This Row],[CA]]="CA",Param!$H$2,"")</f>
        <v/>
      </c>
      <c r="T212" s="8"/>
      <c r="U212" s="8"/>
      <c r="V212" s="8"/>
    </row>
    <row r="213" spans="1:22" x14ac:dyDescent="0.2">
      <c r="A213" s="7">
        <v>43096</v>
      </c>
      <c r="B213" s="12">
        <f t="shared" si="8"/>
        <v>52</v>
      </c>
      <c r="C213" s="12" t="str">
        <f>TEXT(Tb_Base[[#This Row],[Date]],"mmmm")</f>
        <v>décembre</v>
      </c>
      <c r="D213" s="12" t="str">
        <f>TEXT(Tb_Base[[#This Row],[Date]],"aaaa")</f>
        <v>2017</v>
      </c>
      <c r="E213" s="9" t="s">
        <v>55</v>
      </c>
      <c r="F213" s="10">
        <v>0.375</v>
      </c>
      <c r="G213" s="10">
        <v>0.83333333333333337</v>
      </c>
      <c r="H213" s="11">
        <f>IF(Tb_Base[[#This Row],[Hr fin prévi]]="","",Tb_Base[Hr fin prévi]-Tb_Base[Hr déb prévi])</f>
        <v>0.45833333333333337</v>
      </c>
      <c r="I213" s="12" t="str">
        <f>IF(Tb_Base[[#This Row],[AT]]&lt;&gt;"","AT",IF(Tb_Base[[#This Row],[Hr fin eff]]&lt;&gt;"","Trv",""))</f>
        <v>Trv</v>
      </c>
      <c r="J213" s="10">
        <v>0.375</v>
      </c>
      <c r="K213" s="10">
        <v>0.85416666666666663</v>
      </c>
      <c r="L213" s="11">
        <f>IF(Tb_Base[[#This Row],[Hr fin eff]]="","",Tb_Base[Hr fin eff]-Tb_Base[Hr déb eff])</f>
        <v>0.47916666666666663</v>
      </c>
      <c r="M21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3" s="8"/>
      <c r="O213" s="11" t="str">
        <f>IF(Tb_Base[[#This Row],[Retard]]&lt;&gt;"",Tb_Base[[#This Row],[Hr déb eff]]-Tb_Base[[#This Row],[Hr déb prévi]],"")</f>
        <v/>
      </c>
      <c r="P213" s="8"/>
      <c r="Q213" s="11" t="str">
        <f>IF(Tb_Base[[#This Row],[CP]]="CP",Param!$H$2,"")</f>
        <v/>
      </c>
      <c r="R213" s="8"/>
      <c r="S213" s="11" t="str">
        <f>IF(Tb_Base[[#This Row],[CA]]="CA",Param!$H$2,"")</f>
        <v/>
      </c>
      <c r="T213" s="8"/>
      <c r="U213" s="8"/>
      <c r="V213" s="8"/>
    </row>
    <row r="214" spans="1:22" x14ac:dyDescent="0.2">
      <c r="A214" s="7">
        <v>43096</v>
      </c>
      <c r="B214" s="12">
        <f t="shared" si="8"/>
        <v>52</v>
      </c>
      <c r="C214" s="12" t="str">
        <f>TEXT(Tb_Base[[#This Row],[Date]],"mmmm")</f>
        <v>décembre</v>
      </c>
      <c r="D214" s="12" t="str">
        <f>TEXT(Tb_Base[[#This Row],[Date]],"aaaa")</f>
        <v>2017</v>
      </c>
      <c r="E214" s="9" t="s">
        <v>56</v>
      </c>
      <c r="F214" s="10">
        <v>0.375</v>
      </c>
      <c r="G214" s="10">
        <v>0.83333333333333337</v>
      </c>
      <c r="H214" s="11">
        <f>IF(Tb_Base[[#This Row],[Hr fin prévi]]="","",Tb_Base[Hr fin prévi]-Tb_Base[Hr déb prévi])</f>
        <v>0.45833333333333337</v>
      </c>
      <c r="I214" s="12" t="str">
        <f>IF(Tb_Base[[#This Row],[AT]]&lt;&gt;"","AT",IF(Tb_Base[[#This Row],[Hr fin eff]]&lt;&gt;"","Trv",""))</f>
        <v>Trv</v>
      </c>
      <c r="J214" s="10">
        <v>0.375</v>
      </c>
      <c r="K214" s="10">
        <v>0.85416666666666663</v>
      </c>
      <c r="L214" s="11">
        <f>IF(Tb_Base[[#This Row],[Hr fin eff]]="","",Tb_Base[Hr fin eff]-Tb_Base[Hr déb eff])</f>
        <v>0.47916666666666663</v>
      </c>
      <c r="M21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4" s="8"/>
      <c r="O214" s="11" t="str">
        <f>IF(Tb_Base[[#This Row],[Retard]]&lt;&gt;"",Tb_Base[[#This Row],[Hr déb eff]]-Tb_Base[[#This Row],[Hr déb prévi]],"")</f>
        <v/>
      </c>
      <c r="P214" s="8"/>
      <c r="Q214" s="11" t="str">
        <f>IF(Tb_Base[[#This Row],[CP]]="CP",Param!$H$2,"")</f>
        <v/>
      </c>
      <c r="R214" s="8"/>
      <c r="S214" s="11" t="str">
        <f>IF(Tb_Base[[#This Row],[CA]]="CA",Param!$H$2,"")</f>
        <v/>
      </c>
      <c r="T214" s="8"/>
      <c r="U214" s="8"/>
      <c r="V214" s="8"/>
    </row>
    <row r="215" spans="1:22" x14ac:dyDescent="0.2">
      <c r="A215" s="7">
        <v>43096</v>
      </c>
      <c r="B215" s="12">
        <f t="shared" si="8"/>
        <v>52</v>
      </c>
      <c r="C215" s="12" t="str">
        <f>TEXT(Tb_Base[[#This Row],[Date]],"mmmm")</f>
        <v>décembre</v>
      </c>
      <c r="D215" s="12" t="str">
        <f>TEXT(Tb_Base[[#This Row],[Date]],"aaaa")</f>
        <v>2017</v>
      </c>
      <c r="E215" s="9" t="s">
        <v>57</v>
      </c>
      <c r="F215" s="10"/>
      <c r="G215" s="10"/>
      <c r="H215" s="11" t="str">
        <f>IF(Tb_Base[[#This Row],[Hr fin prévi]]="","",Tb_Base[Hr fin prévi]-Tb_Base[Hr déb prévi])</f>
        <v/>
      </c>
      <c r="I215" s="12" t="str">
        <f>IF(Tb_Base[[#This Row],[AT]]&lt;&gt;"","AT",IF(Tb_Base[[#This Row],[Hr fin eff]]&lt;&gt;"","Trv",""))</f>
        <v/>
      </c>
      <c r="L215" s="11" t="str">
        <f>IF(Tb_Base[[#This Row],[Hr fin eff]]="","",Tb_Base[Hr fin eff]-Tb_Base[Hr déb eff])</f>
        <v/>
      </c>
      <c r="M21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15" s="8"/>
      <c r="O215" s="11" t="str">
        <f>IF(Tb_Base[[#This Row],[Retard]]&lt;&gt;"",Tb_Base[[#This Row],[Hr déb eff]]-Tb_Base[[#This Row],[Hr déb prévi]],"")</f>
        <v/>
      </c>
      <c r="P215" s="8"/>
      <c r="Q215" s="11" t="str">
        <f>IF(Tb_Base[[#This Row],[CP]]="CP",Param!$H$2,"")</f>
        <v/>
      </c>
      <c r="R215" s="8"/>
      <c r="S215" s="11" t="str">
        <f>IF(Tb_Base[[#This Row],[CA]]="CA",Param!$H$2,"")</f>
        <v/>
      </c>
      <c r="T215" s="8"/>
      <c r="U215" s="8"/>
      <c r="V215" s="8"/>
    </row>
    <row r="216" spans="1:22" x14ac:dyDescent="0.2">
      <c r="A216" s="7">
        <v>43096</v>
      </c>
      <c r="B216" s="12">
        <f t="shared" si="8"/>
        <v>52</v>
      </c>
      <c r="C216" s="12" t="str">
        <f>TEXT(Tb_Base[[#This Row],[Date]],"mmmm")</f>
        <v>décembre</v>
      </c>
      <c r="D216" s="12" t="str">
        <f>TEXT(Tb_Base[[#This Row],[Date]],"aaaa")</f>
        <v>2017</v>
      </c>
      <c r="E216" s="9" t="s">
        <v>58</v>
      </c>
      <c r="F216" s="10">
        <v>0.375</v>
      </c>
      <c r="G216" s="10">
        <v>0.83333333333333337</v>
      </c>
      <c r="H216" s="11">
        <f>IF(Tb_Base[[#This Row],[Hr fin prévi]]="","",Tb_Base[Hr fin prévi]-Tb_Base[Hr déb prévi])</f>
        <v>0.45833333333333337</v>
      </c>
      <c r="I216" s="12" t="str">
        <f>IF(Tb_Base[[#This Row],[AT]]&lt;&gt;"","AT",IF(Tb_Base[[#This Row],[Hr fin eff]]&lt;&gt;"","Trv",""))</f>
        <v>Trv</v>
      </c>
      <c r="J216" s="10">
        <v>0.375</v>
      </c>
      <c r="K216" s="10">
        <v>0.85416666666666663</v>
      </c>
      <c r="L216" s="11">
        <f>IF(Tb_Base[[#This Row],[Hr fin eff]]="","",Tb_Base[Hr fin eff]-Tb_Base[Hr déb eff])</f>
        <v>0.47916666666666663</v>
      </c>
      <c r="M21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6" s="8"/>
      <c r="O216" s="11" t="str">
        <f>IF(Tb_Base[[#This Row],[Retard]]&lt;&gt;"",Tb_Base[[#This Row],[Hr déb eff]]-Tb_Base[[#This Row],[Hr déb prévi]],"")</f>
        <v/>
      </c>
      <c r="P216" s="8"/>
      <c r="Q216" s="11" t="str">
        <f>IF(Tb_Base[[#This Row],[CP]]="CP",Param!$H$2,"")</f>
        <v/>
      </c>
      <c r="R216" s="8"/>
      <c r="S216" s="11" t="str">
        <f>IF(Tb_Base[[#This Row],[CA]]="CA",Param!$H$2,"")</f>
        <v/>
      </c>
      <c r="T216" s="8"/>
      <c r="U216" s="8"/>
      <c r="V216" s="8"/>
    </row>
    <row r="217" spans="1:22" x14ac:dyDescent="0.2">
      <c r="A217" s="7">
        <v>43096</v>
      </c>
      <c r="B217" s="12">
        <f t="shared" si="8"/>
        <v>52</v>
      </c>
      <c r="C217" s="12" t="str">
        <f>TEXT(Tb_Base[[#This Row],[Date]],"mmmm")</f>
        <v>décembre</v>
      </c>
      <c r="D217" s="12" t="str">
        <f>TEXT(Tb_Base[[#This Row],[Date]],"aaaa")</f>
        <v>2017</v>
      </c>
      <c r="E217" s="9" t="s">
        <v>59</v>
      </c>
      <c r="H217" s="11" t="str">
        <f>IF(Tb_Base[[#This Row],[Hr fin prévi]]="","",Tb_Base[Hr fin prévi]-Tb_Base[Hr déb prévi])</f>
        <v/>
      </c>
      <c r="I217" s="12" t="str">
        <f>IF(Tb_Base[[#This Row],[AT]]&lt;&gt;"","AT",IF(Tb_Base[[#This Row],[Hr fin eff]]&lt;&gt;"","Trv",""))</f>
        <v/>
      </c>
      <c r="L217" s="11" t="str">
        <f>IF(Tb_Base[[#This Row],[Hr fin eff]]="","",Tb_Base[Hr fin eff]-Tb_Base[Hr déb eff])</f>
        <v/>
      </c>
      <c r="M21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17" s="8"/>
      <c r="O217" s="11" t="str">
        <f>IF(Tb_Base[[#This Row],[Retard]]&lt;&gt;"",Tb_Base[[#This Row],[Hr déb eff]]-Tb_Base[[#This Row],[Hr déb prévi]],"")</f>
        <v/>
      </c>
      <c r="P217" s="8"/>
      <c r="Q217" s="11" t="str">
        <f>IF(Tb_Base[[#This Row],[CP]]="CP",Param!$H$2,"")</f>
        <v/>
      </c>
      <c r="R217" s="8"/>
      <c r="S217" s="11" t="str">
        <f>IF(Tb_Base[[#This Row],[CA]]="CA",Param!$H$2,"")</f>
        <v/>
      </c>
      <c r="T217" s="8"/>
      <c r="U217" s="8"/>
      <c r="V217" s="8"/>
    </row>
    <row r="218" spans="1:22" x14ac:dyDescent="0.2">
      <c r="A218" s="7">
        <v>43097</v>
      </c>
      <c r="B218" s="12">
        <f t="shared" si="8"/>
        <v>52</v>
      </c>
      <c r="C218" s="12" t="str">
        <f>TEXT(Tb_Base[[#This Row],[Date]],"mmmm")</f>
        <v>décembre</v>
      </c>
      <c r="D218" s="12" t="str">
        <f>TEXT(Tb_Base[[#This Row],[Date]],"aaaa")</f>
        <v>2017</v>
      </c>
      <c r="E218" s="9" t="s">
        <v>52</v>
      </c>
      <c r="H218" s="11" t="str">
        <f>IF(Tb_Base[[#This Row],[Hr fin prévi]]="","",Tb_Base[Hr fin prévi]-Tb_Base[Hr déb prévi])</f>
        <v/>
      </c>
      <c r="I218" s="12" t="str">
        <f>IF(Tb_Base[[#This Row],[AT]]&lt;&gt;"","AT",IF(Tb_Base[[#This Row],[Hr fin eff]]&lt;&gt;"","Trv",""))</f>
        <v/>
      </c>
      <c r="L218" s="11" t="str">
        <f>IF(Tb_Base[[#This Row],[Hr fin eff]]="","",Tb_Base[Hr fin eff]-Tb_Base[Hr déb eff])</f>
        <v/>
      </c>
      <c r="M21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18" s="8"/>
      <c r="O218" s="11" t="str">
        <f>IF(Tb_Base[[#This Row],[Retard]]&lt;&gt;"",Tb_Base[[#This Row],[Hr déb eff]]-Tb_Base[[#This Row],[Hr déb prévi]],"")</f>
        <v/>
      </c>
      <c r="P218" s="8"/>
      <c r="Q218" s="11" t="str">
        <f>IF(Tb_Base[[#This Row],[CP]]="CP",Param!$H$2,"")</f>
        <v/>
      </c>
      <c r="R218" s="8"/>
      <c r="S218" s="11" t="str">
        <f>IF(Tb_Base[[#This Row],[CA]]="CA",Param!$H$2,"")</f>
        <v/>
      </c>
      <c r="T218" s="8"/>
      <c r="U218" s="8"/>
      <c r="V218" s="8"/>
    </row>
    <row r="219" spans="1:22" x14ac:dyDescent="0.2">
      <c r="A219" s="7">
        <v>43097</v>
      </c>
      <c r="B219" s="12">
        <f t="shared" si="8"/>
        <v>52</v>
      </c>
      <c r="C219" s="12" t="str">
        <f>TEXT(Tb_Base[[#This Row],[Date]],"mmmm")</f>
        <v>décembre</v>
      </c>
      <c r="D219" s="12" t="str">
        <f>TEXT(Tb_Base[[#This Row],[Date]],"aaaa")</f>
        <v>2017</v>
      </c>
      <c r="E219" s="9" t="s">
        <v>53</v>
      </c>
      <c r="F219" s="10">
        <v>0.375</v>
      </c>
      <c r="G219" s="10">
        <v>0.83333333333333337</v>
      </c>
      <c r="H219" s="11">
        <f>IF(Tb_Base[[#This Row],[Hr fin prévi]]="","",Tb_Base[Hr fin prévi]-Tb_Base[Hr déb prévi])</f>
        <v>0.45833333333333337</v>
      </c>
      <c r="I219" s="12" t="str">
        <f>IF(Tb_Base[[#This Row],[AT]]&lt;&gt;"","AT",IF(Tb_Base[[#This Row],[Hr fin eff]]&lt;&gt;"","Trv",""))</f>
        <v>Trv</v>
      </c>
      <c r="J219" s="10">
        <v>0.375</v>
      </c>
      <c r="K219" s="10">
        <v>0.83333333333333337</v>
      </c>
      <c r="L219" s="11">
        <f>IF(Tb_Base[[#This Row],[Hr fin eff]]="","",Tb_Base[Hr fin eff]-Tb_Base[Hr déb eff])</f>
        <v>0.45833333333333337</v>
      </c>
      <c r="M21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19" s="8"/>
      <c r="O219" s="11" t="str">
        <f>IF(Tb_Base[[#This Row],[Retard]]&lt;&gt;"",Tb_Base[[#This Row],[Hr déb eff]]-Tb_Base[[#This Row],[Hr déb prévi]],"")</f>
        <v/>
      </c>
      <c r="P219" s="8"/>
      <c r="Q219" s="11" t="str">
        <f>IF(Tb_Base[[#This Row],[CP]]="CP",Param!$H$2,"")</f>
        <v/>
      </c>
      <c r="R219" s="8"/>
      <c r="S219" s="11" t="str">
        <f>IF(Tb_Base[[#This Row],[CA]]="CA",Param!$H$2,"")</f>
        <v/>
      </c>
      <c r="T219" s="8"/>
      <c r="U219" s="8"/>
      <c r="V219" s="8"/>
    </row>
    <row r="220" spans="1:22" x14ac:dyDescent="0.2">
      <c r="A220" s="7">
        <v>43097</v>
      </c>
      <c r="B220" s="12">
        <f t="shared" si="8"/>
        <v>52</v>
      </c>
      <c r="C220" s="12" t="str">
        <f>TEXT(Tb_Base[[#This Row],[Date]],"mmmm")</f>
        <v>décembre</v>
      </c>
      <c r="D220" s="12" t="str">
        <f>TEXT(Tb_Base[[#This Row],[Date]],"aaaa")</f>
        <v>2017</v>
      </c>
      <c r="E220" s="9" t="s">
        <v>54</v>
      </c>
      <c r="F220" s="10">
        <v>0.375</v>
      </c>
      <c r="G220" s="10">
        <v>0.83333333333333337</v>
      </c>
      <c r="H220" s="11">
        <f>IF(Tb_Base[[#This Row],[Hr fin prévi]]="","",Tb_Base[Hr fin prévi]-Tb_Base[Hr déb prévi])</f>
        <v>0.45833333333333337</v>
      </c>
      <c r="I220" s="12" t="str">
        <f>IF(Tb_Base[[#This Row],[AT]]&lt;&gt;"","AT",IF(Tb_Base[[#This Row],[Hr fin eff]]&lt;&gt;"","Trv",""))</f>
        <v>Trv</v>
      </c>
      <c r="J220" s="10">
        <v>0.33333333333333331</v>
      </c>
      <c r="K220" s="10">
        <v>0.57638888888888895</v>
      </c>
      <c r="L220" s="11">
        <f>IF(Tb_Base[[#This Row],[Hr fin eff]]="","",Tb_Base[Hr fin eff]-Tb_Base[Hr déb eff])</f>
        <v>0.24305555555555564</v>
      </c>
      <c r="M22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20" s="8"/>
      <c r="O220" s="11" t="str">
        <f>IF(Tb_Base[[#This Row],[Retard]]&lt;&gt;"",Tb_Base[[#This Row],[Hr déb eff]]-Tb_Base[[#This Row],[Hr déb prévi]],"")</f>
        <v/>
      </c>
      <c r="P220" s="8"/>
      <c r="Q220" s="11" t="str">
        <f>IF(Tb_Base[[#This Row],[CP]]="CP",Param!$H$2,"")</f>
        <v/>
      </c>
      <c r="R220" s="8"/>
      <c r="S220" s="11" t="str">
        <f>IF(Tb_Base[[#This Row],[CA]]="CA",Param!$H$2,"")</f>
        <v/>
      </c>
      <c r="T220" s="8"/>
      <c r="U220" s="8"/>
      <c r="V220" s="8"/>
    </row>
    <row r="221" spans="1:22" x14ac:dyDescent="0.2">
      <c r="A221" s="7">
        <v>43097</v>
      </c>
      <c r="B221" s="12">
        <f t="shared" si="8"/>
        <v>52</v>
      </c>
      <c r="C221" s="12" t="str">
        <f>TEXT(Tb_Base[[#This Row],[Date]],"mmmm")</f>
        <v>décembre</v>
      </c>
      <c r="D221" s="12" t="str">
        <f>TEXT(Tb_Base[[#This Row],[Date]],"aaaa")</f>
        <v>2017</v>
      </c>
      <c r="E221" s="9" t="s">
        <v>55</v>
      </c>
      <c r="H221" s="11" t="str">
        <f>IF(Tb_Base[[#This Row],[Hr fin prévi]]="","",Tb_Base[Hr fin prévi]-Tb_Base[Hr déb prévi])</f>
        <v/>
      </c>
      <c r="I221" s="12" t="str">
        <f>IF(Tb_Base[[#This Row],[AT]]&lt;&gt;"","AT",IF(Tb_Base[[#This Row],[Hr fin eff]]&lt;&gt;"","Trv",""))</f>
        <v/>
      </c>
      <c r="L221" s="11" t="str">
        <f>IF(Tb_Base[[#This Row],[Hr fin eff]]="","",Tb_Base[Hr fin eff]-Tb_Base[Hr déb eff])</f>
        <v/>
      </c>
      <c r="M22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1" s="8"/>
      <c r="O221" s="11" t="str">
        <f>IF(Tb_Base[[#This Row],[Retard]]&lt;&gt;"",Tb_Base[[#This Row],[Hr déb eff]]-Tb_Base[[#This Row],[Hr déb prévi]],"")</f>
        <v/>
      </c>
      <c r="P221" s="8"/>
      <c r="Q221" s="11" t="str">
        <f>IF(Tb_Base[[#This Row],[CP]]="CP",Param!$H$2,"")</f>
        <v/>
      </c>
      <c r="R221" s="8"/>
      <c r="S221" s="11" t="str">
        <f>IF(Tb_Base[[#This Row],[CA]]="CA",Param!$H$2,"")</f>
        <v/>
      </c>
      <c r="T221" s="8"/>
      <c r="U221" s="8"/>
      <c r="V221" s="8"/>
    </row>
    <row r="222" spans="1:22" x14ac:dyDescent="0.2">
      <c r="A222" s="7">
        <v>43097</v>
      </c>
      <c r="B222" s="12">
        <f t="shared" si="8"/>
        <v>52</v>
      </c>
      <c r="C222" s="12" t="str">
        <f>TEXT(Tb_Base[[#This Row],[Date]],"mmmm")</f>
        <v>décembre</v>
      </c>
      <c r="D222" s="12" t="str">
        <f>TEXT(Tb_Base[[#This Row],[Date]],"aaaa")</f>
        <v>2017</v>
      </c>
      <c r="E222" s="9" t="s">
        <v>56</v>
      </c>
      <c r="F222" s="10">
        <v>0.375</v>
      </c>
      <c r="G222" s="10">
        <v>0.83333333333333337</v>
      </c>
      <c r="H222" s="11">
        <f>IF(Tb_Base[[#This Row],[Hr fin prévi]]="","",Tb_Base[Hr fin prévi]-Tb_Base[Hr déb prévi])</f>
        <v>0.45833333333333337</v>
      </c>
      <c r="I222" s="12" t="str">
        <f>IF(Tb_Base[[#This Row],[AT]]&lt;&gt;"","AT",IF(Tb_Base[[#This Row],[Hr fin eff]]&lt;&gt;"","Trv",""))</f>
        <v>Trv</v>
      </c>
      <c r="J222" s="10">
        <v>0.375</v>
      </c>
      <c r="K222" s="10">
        <v>0.83333333333333337</v>
      </c>
      <c r="L222" s="11">
        <f>IF(Tb_Base[[#This Row],[Hr fin eff]]="","",Tb_Base[Hr fin eff]-Tb_Base[Hr déb eff])</f>
        <v>0.45833333333333337</v>
      </c>
      <c r="M22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22" s="8"/>
      <c r="O222" s="11" t="str">
        <f>IF(Tb_Base[[#This Row],[Retard]]&lt;&gt;"",Tb_Base[[#This Row],[Hr déb eff]]-Tb_Base[[#This Row],[Hr déb prévi]],"")</f>
        <v/>
      </c>
      <c r="P222" s="8"/>
      <c r="Q222" s="11" t="str">
        <f>IF(Tb_Base[[#This Row],[CP]]="CP",Param!$H$2,"")</f>
        <v/>
      </c>
      <c r="R222" s="8"/>
      <c r="S222" s="11" t="str">
        <f>IF(Tb_Base[[#This Row],[CA]]="CA",Param!$H$2,"")</f>
        <v/>
      </c>
      <c r="T222" s="8"/>
      <c r="U222" s="8"/>
      <c r="V222" s="8"/>
    </row>
    <row r="223" spans="1:22" x14ac:dyDescent="0.2">
      <c r="A223" s="7">
        <v>43097</v>
      </c>
      <c r="B223" s="12">
        <f t="shared" si="8"/>
        <v>52</v>
      </c>
      <c r="C223" s="12" t="str">
        <f>TEXT(Tb_Base[[#This Row],[Date]],"mmmm")</f>
        <v>décembre</v>
      </c>
      <c r="D223" s="12" t="str">
        <f>TEXT(Tb_Base[[#This Row],[Date]],"aaaa")</f>
        <v>2017</v>
      </c>
      <c r="E223" s="9" t="s">
        <v>57</v>
      </c>
      <c r="H223" s="11" t="str">
        <f>IF(Tb_Base[[#This Row],[Hr fin prévi]]="","",Tb_Base[Hr fin prévi]-Tb_Base[Hr déb prévi])</f>
        <v/>
      </c>
      <c r="I223" s="12" t="str">
        <f>IF(Tb_Base[[#This Row],[AT]]&lt;&gt;"","AT",IF(Tb_Base[[#This Row],[Hr fin eff]]&lt;&gt;"","Trv",""))</f>
        <v/>
      </c>
      <c r="L223" s="11" t="str">
        <f>IF(Tb_Base[[#This Row],[Hr fin eff]]="","",Tb_Base[Hr fin eff]-Tb_Base[Hr déb eff])</f>
        <v/>
      </c>
      <c r="M22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3" s="8"/>
      <c r="O223" s="11" t="str">
        <f>IF(Tb_Base[[#This Row],[Retard]]&lt;&gt;"",Tb_Base[[#This Row],[Hr déb eff]]-Tb_Base[[#This Row],[Hr déb prévi]],"")</f>
        <v/>
      </c>
      <c r="P223" s="8"/>
      <c r="Q223" s="11" t="str">
        <f>IF(Tb_Base[[#This Row],[CP]]="CP",Param!$H$2,"")</f>
        <v/>
      </c>
      <c r="R223" s="8"/>
      <c r="S223" s="11" t="str">
        <f>IF(Tb_Base[[#This Row],[CA]]="CA",Param!$H$2,"")</f>
        <v/>
      </c>
      <c r="T223" s="8"/>
      <c r="U223" s="8"/>
      <c r="V223" s="8"/>
    </row>
    <row r="224" spans="1:22" x14ac:dyDescent="0.2">
      <c r="A224" s="7">
        <v>43097</v>
      </c>
      <c r="B224" s="12">
        <f t="shared" si="8"/>
        <v>52</v>
      </c>
      <c r="C224" s="12" t="str">
        <f>TEXT(Tb_Base[[#This Row],[Date]],"mmmm")</f>
        <v>décembre</v>
      </c>
      <c r="D224" s="12" t="str">
        <f>TEXT(Tb_Base[[#This Row],[Date]],"aaaa")</f>
        <v>2017</v>
      </c>
      <c r="E224" s="9" t="s">
        <v>58</v>
      </c>
      <c r="H224" s="11" t="str">
        <f>IF(Tb_Base[[#This Row],[Hr fin prévi]]="","",Tb_Base[Hr fin prévi]-Tb_Base[Hr déb prévi])</f>
        <v/>
      </c>
      <c r="I224" s="12" t="str">
        <f>IF(Tb_Base[[#This Row],[AT]]&lt;&gt;"","AT",IF(Tb_Base[[#This Row],[Hr fin eff]]&lt;&gt;"","Trv",""))</f>
        <v/>
      </c>
      <c r="L224" s="11" t="str">
        <f>IF(Tb_Base[[#This Row],[Hr fin eff]]="","",Tb_Base[Hr fin eff]-Tb_Base[Hr déb eff])</f>
        <v/>
      </c>
      <c r="M22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4" s="8"/>
      <c r="O224" s="11" t="str">
        <f>IF(Tb_Base[[#This Row],[Retard]]&lt;&gt;"",Tb_Base[[#This Row],[Hr déb eff]]-Tb_Base[[#This Row],[Hr déb prévi]],"")</f>
        <v/>
      </c>
      <c r="P224" s="8"/>
      <c r="Q224" s="11" t="str">
        <f>IF(Tb_Base[[#This Row],[CP]]="CP",Param!$H$2,"")</f>
        <v/>
      </c>
      <c r="R224" s="8"/>
      <c r="S224" s="11" t="str">
        <f>IF(Tb_Base[[#This Row],[CA]]="CA",Param!$H$2,"")</f>
        <v/>
      </c>
      <c r="T224" s="8"/>
      <c r="U224" s="8"/>
      <c r="V224" s="8"/>
    </row>
    <row r="225" spans="1:22" x14ac:dyDescent="0.2">
      <c r="A225" s="7">
        <v>43097</v>
      </c>
      <c r="B225" s="12">
        <f t="shared" si="8"/>
        <v>52</v>
      </c>
      <c r="C225" s="12" t="str">
        <f>TEXT(Tb_Base[[#This Row],[Date]],"mmmm")</f>
        <v>décembre</v>
      </c>
      <c r="D225" s="12" t="str">
        <f>TEXT(Tb_Base[[#This Row],[Date]],"aaaa")</f>
        <v>2017</v>
      </c>
      <c r="E225" s="9" t="s">
        <v>59</v>
      </c>
      <c r="F225" s="10">
        <v>0.375</v>
      </c>
      <c r="G225" s="10">
        <v>0.83333333333333337</v>
      </c>
      <c r="H225" s="11">
        <f>IF(Tb_Base[[#This Row],[Hr fin prévi]]="","",Tb_Base[Hr fin prévi]-Tb_Base[Hr déb prévi])</f>
        <v>0.45833333333333337</v>
      </c>
      <c r="I225" s="12" t="str">
        <f>IF(Tb_Base[[#This Row],[AT]]&lt;&gt;"","AT",IF(Tb_Base[[#This Row],[Hr fin eff]]&lt;&gt;"","Trv",""))</f>
        <v>Trv</v>
      </c>
      <c r="J225" s="10">
        <v>0.375</v>
      </c>
      <c r="K225" s="10">
        <v>0.83333333333333337</v>
      </c>
      <c r="L225" s="11">
        <f>IF(Tb_Base[[#This Row],[Hr fin eff]]="","",Tb_Base[Hr fin eff]-Tb_Base[Hr déb eff])</f>
        <v>0.45833333333333337</v>
      </c>
      <c r="M22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25" s="8"/>
      <c r="O225" s="11" t="str">
        <f>IF(Tb_Base[[#This Row],[Retard]]&lt;&gt;"",Tb_Base[[#This Row],[Hr déb eff]]-Tb_Base[[#This Row],[Hr déb prévi]],"")</f>
        <v/>
      </c>
      <c r="P225" s="8"/>
      <c r="Q225" s="11" t="str">
        <f>IF(Tb_Base[[#This Row],[CP]]="CP",Param!$H$2,"")</f>
        <v/>
      </c>
      <c r="R225" s="8"/>
      <c r="S225" s="11" t="str">
        <f>IF(Tb_Base[[#This Row],[CA]]="CA",Param!$H$2,"")</f>
        <v/>
      </c>
      <c r="T225" s="8"/>
      <c r="U225" s="8"/>
      <c r="V225" s="8"/>
    </row>
    <row r="226" spans="1:22" x14ac:dyDescent="0.2">
      <c r="A226" s="7">
        <v>43098</v>
      </c>
      <c r="B226" s="12">
        <f t="shared" si="8"/>
        <v>52</v>
      </c>
      <c r="C226" s="12" t="str">
        <f>TEXT(Tb_Base[[#This Row],[Date]],"mmmm")</f>
        <v>décembre</v>
      </c>
      <c r="D226" s="12" t="str">
        <f>TEXT(Tb_Base[[#This Row],[Date]],"aaaa")</f>
        <v>2017</v>
      </c>
      <c r="E226" s="9" t="s">
        <v>52</v>
      </c>
      <c r="F226" s="10">
        <v>0.33333333333333331</v>
      </c>
      <c r="G226" s="10">
        <v>0.70833333333333337</v>
      </c>
      <c r="H226" s="11">
        <f>IF(Tb_Base[[#This Row],[Hr fin prévi]]="","",Tb_Base[Hr fin prévi]-Tb_Base[Hr déb prévi])</f>
        <v>0.37500000000000006</v>
      </c>
      <c r="I226" s="12" t="str">
        <f>IF(Tb_Base[[#This Row],[AT]]&lt;&gt;"","AT",IF(Tb_Base[[#This Row],[Hr fin eff]]&lt;&gt;"","Trv",""))</f>
        <v>Trv</v>
      </c>
      <c r="J226" s="10">
        <v>0.35416666666666669</v>
      </c>
      <c r="K226" s="10">
        <v>0.71875</v>
      </c>
      <c r="L226" s="11">
        <f>IF(Tb_Base[[#This Row],[Hr fin eff]]="","",Tb_Base[Hr fin eff]-Tb_Base[Hr déb eff])</f>
        <v>0.36458333333333331</v>
      </c>
      <c r="M22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26" s="8"/>
      <c r="O226" s="11" t="str">
        <f>IF(Tb_Base[[#This Row],[Retard]]&lt;&gt;"",Tb_Base[[#This Row],[Hr déb eff]]-Tb_Base[[#This Row],[Hr déb prévi]],"")</f>
        <v/>
      </c>
      <c r="P226" s="8"/>
      <c r="Q226" s="11" t="str">
        <f>IF(Tb_Base[[#This Row],[CP]]="CP",Param!$H$2,"")</f>
        <v/>
      </c>
      <c r="R226" s="8"/>
      <c r="S226" s="11" t="str">
        <f>IF(Tb_Base[[#This Row],[CA]]="CA",Param!$H$2,"")</f>
        <v/>
      </c>
      <c r="T226" s="8"/>
      <c r="U226" s="8"/>
      <c r="V226" s="8"/>
    </row>
    <row r="227" spans="1:22" x14ac:dyDescent="0.2">
      <c r="A227" s="7">
        <v>43098</v>
      </c>
      <c r="B227" s="12">
        <f t="shared" si="8"/>
        <v>52</v>
      </c>
      <c r="C227" s="12" t="str">
        <f>TEXT(Tb_Base[[#This Row],[Date]],"mmmm")</f>
        <v>décembre</v>
      </c>
      <c r="D227" s="12" t="str">
        <f>TEXT(Tb_Base[[#This Row],[Date]],"aaaa")</f>
        <v>2017</v>
      </c>
      <c r="E227" s="9" t="s">
        <v>53</v>
      </c>
      <c r="H227" s="11" t="str">
        <f>IF(Tb_Base[[#This Row],[Hr fin prévi]]="","",Tb_Base[Hr fin prévi]-Tb_Base[Hr déb prévi])</f>
        <v/>
      </c>
      <c r="I227" s="12" t="str">
        <f>IF(Tb_Base[[#This Row],[AT]]&lt;&gt;"","AT",IF(Tb_Base[[#This Row],[Hr fin eff]]&lt;&gt;"","Trv",""))</f>
        <v/>
      </c>
      <c r="L227" s="11" t="str">
        <f>IF(Tb_Base[[#This Row],[Hr fin eff]]="","",Tb_Base[Hr fin eff]-Tb_Base[Hr déb eff])</f>
        <v/>
      </c>
      <c r="M22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7" s="8"/>
      <c r="O227" s="11" t="str">
        <f>IF(Tb_Base[[#This Row],[Retard]]&lt;&gt;"",Tb_Base[[#This Row],[Hr déb eff]]-Tb_Base[[#This Row],[Hr déb prévi]],"")</f>
        <v/>
      </c>
      <c r="P227" s="8"/>
      <c r="Q227" s="11" t="str">
        <f>IF(Tb_Base[[#This Row],[CP]]="CP",Param!$H$2,"")</f>
        <v/>
      </c>
      <c r="R227" s="8"/>
      <c r="S227" s="11" t="str">
        <f>IF(Tb_Base[[#This Row],[CA]]="CA",Param!$H$2,"")</f>
        <v/>
      </c>
      <c r="T227" s="8"/>
      <c r="U227" s="8"/>
      <c r="V227" s="8"/>
    </row>
    <row r="228" spans="1:22" x14ac:dyDescent="0.2">
      <c r="A228" s="7">
        <v>43098</v>
      </c>
      <c r="B228" s="12">
        <f t="shared" si="8"/>
        <v>52</v>
      </c>
      <c r="C228" s="12" t="str">
        <f>TEXT(Tb_Base[[#This Row],[Date]],"mmmm")</f>
        <v>décembre</v>
      </c>
      <c r="D228" s="12" t="str">
        <f>TEXT(Tb_Base[[#This Row],[Date]],"aaaa")</f>
        <v>2017</v>
      </c>
      <c r="E228" s="9" t="s">
        <v>54</v>
      </c>
      <c r="F228" s="10">
        <v>0.33333333333333331</v>
      </c>
      <c r="G228" s="10">
        <v>0.70833333333333337</v>
      </c>
      <c r="H228" s="11">
        <f>IF(Tb_Base[[#This Row],[Hr fin prévi]]="","",Tb_Base[Hr fin prévi]-Tb_Base[Hr déb prévi])</f>
        <v>0.37500000000000006</v>
      </c>
      <c r="I228" s="12" t="str">
        <f>IF(Tb_Base[[#This Row],[AT]]&lt;&gt;"","AT",IF(Tb_Base[[#This Row],[Hr fin eff]]&lt;&gt;"","Trv",""))</f>
        <v>Trv</v>
      </c>
      <c r="J228" s="10">
        <v>0.33333333333333331</v>
      </c>
      <c r="K228" s="10">
        <v>0.70833333333333337</v>
      </c>
      <c r="L228" s="11">
        <f>IF(Tb_Base[[#This Row],[Hr fin eff]]="","",Tb_Base[Hr fin eff]-Tb_Base[Hr déb eff])</f>
        <v>0.37500000000000006</v>
      </c>
      <c r="M22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28" s="8"/>
      <c r="O228" s="11" t="str">
        <f>IF(Tb_Base[[#This Row],[Retard]]&lt;&gt;"",Tb_Base[[#This Row],[Hr déb eff]]-Tb_Base[[#This Row],[Hr déb prévi]],"")</f>
        <v/>
      </c>
      <c r="P228" s="8"/>
      <c r="Q228" s="11" t="str">
        <f>IF(Tb_Base[[#This Row],[CP]]="CP",Param!$H$2,"")</f>
        <v/>
      </c>
      <c r="R228" s="8"/>
      <c r="S228" s="11" t="str">
        <f>IF(Tb_Base[[#This Row],[CA]]="CA",Param!$H$2,"")</f>
        <v/>
      </c>
      <c r="T228" s="8"/>
      <c r="U228" s="8"/>
      <c r="V228" s="8"/>
    </row>
    <row r="229" spans="1:22" x14ac:dyDescent="0.2">
      <c r="A229" s="7">
        <v>43098</v>
      </c>
      <c r="B229" s="12">
        <f t="shared" si="8"/>
        <v>52</v>
      </c>
      <c r="C229" s="12" t="str">
        <f>TEXT(Tb_Base[[#This Row],[Date]],"mmmm")</f>
        <v>décembre</v>
      </c>
      <c r="D229" s="12" t="str">
        <f>TEXT(Tb_Base[[#This Row],[Date]],"aaaa")</f>
        <v>2017</v>
      </c>
      <c r="E229" s="9" t="s">
        <v>55</v>
      </c>
      <c r="H229" s="11" t="str">
        <f>IF(Tb_Base[[#This Row],[Hr fin prévi]]="","",Tb_Base[Hr fin prévi]-Tb_Base[Hr déb prévi])</f>
        <v/>
      </c>
      <c r="I229" s="12" t="str">
        <f>IF(Tb_Base[[#This Row],[AT]]&lt;&gt;"","AT",IF(Tb_Base[[#This Row],[Hr fin eff]]&lt;&gt;"","Trv",""))</f>
        <v/>
      </c>
      <c r="L229" s="11" t="str">
        <f>IF(Tb_Base[[#This Row],[Hr fin eff]]="","",Tb_Base[Hr fin eff]-Tb_Base[Hr déb eff])</f>
        <v/>
      </c>
      <c r="M22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29" s="8"/>
      <c r="O229" s="11" t="str">
        <f>IF(Tb_Base[[#This Row],[Retard]]&lt;&gt;"",Tb_Base[[#This Row],[Hr déb eff]]-Tb_Base[[#This Row],[Hr déb prévi]],"")</f>
        <v/>
      </c>
      <c r="P229" s="8"/>
      <c r="Q229" s="11" t="str">
        <f>IF(Tb_Base[[#This Row],[CP]]="CP",Param!$H$2,"")</f>
        <v/>
      </c>
      <c r="R229" s="8"/>
      <c r="S229" s="11" t="str">
        <f>IF(Tb_Base[[#This Row],[CA]]="CA",Param!$H$2,"")</f>
        <v/>
      </c>
      <c r="T229" s="8"/>
      <c r="U229" s="8"/>
      <c r="V229" s="8"/>
    </row>
    <row r="230" spans="1:22" x14ac:dyDescent="0.2">
      <c r="A230" s="7">
        <v>43098</v>
      </c>
      <c r="B230" s="12">
        <f t="shared" si="8"/>
        <v>52</v>
      </c>
      <c r="C230" s="12" t="str">
        <f>TEXT(Tb_Base[[#This Row],[Date]],"mmmm")</f>
        <v>décembre</v>
      </c>
      <c r="D230" s="12" t="str">
        <f>TEXT(Tb_Base[[#This Row],[Date]],"aaaa")</f>
        <v>2017</v>
      </c>
      <c r="E230" s="9" t="s">
        <v>56</v>
      </c>
      <c r="F230" s="10">
        <v>0.375</v>
      </c>
      <c r="G230" s="10">
        <v>0.83333333333333337</v>
      </c>
      <c r="H230" s="11">
        <f>IF(Tb_Base[[#This Row],[Hr fin prévi]]="","",Tb_Base[Hr fin prévi]-Tb_Base[Hr déb prévi])</f>
        <v>0.45833333333333337</v>
      </c>
      <c r="I230" s="12" t="str">
        <f>IF(Tb_Base[[#This Row],[AT]]&lt;&gt;"","AT",IF(Tb_Base[[#This Row],[Hr fin eff]]&lt;&gt;"","Trv",""))</f>
        <v>Trv</v>
      </c>
      <c r="J230" s="10">
        <v>0.375</v>
      </c>
      <c r="K230" s="10">
        <v>0.83333333333333337</v>
      </c>
      <c r="L230" s="11">
        <f>IF(Tb_Base[[#This Row],[Hr fin eff]]="","",Tb_Base[Hr fin eff]-Tb_Base[Hr déb eff])</f>
        <v>0.45833333333333337</v>
      </c>
      <c r="M23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0" s="8"/>
      <c r="O230" s="11" t="str">
        <f>IF(Tb_Base[[#This Row],[Retard]]&lt;&gt;"",Tb_Base[[#This Row],[Hr déb eff]]-Tb_Base[[#This Row],[Hr déb prévi]],"")</f>
        <v/>
      </c>
      <c r="P230" s="8"/>
      <c r="Q230" s="11" t="str">
        <f>IF(Tb_Base[[#This Row],[CP]]="CP",Param!$H$2,"")</f>
        <v/>
      </c>
      <c r="R230" s="8"/>
      <c r="S230" s="11" t="str">
        <f>IF(Tb_Base[[#This Row],[CA]]="CA",Param!$H$2,"")</f>
        <v/>
      </c>
      <c r="T230" s="8"/>
      <c r="U230" s="8"/>
      <c r="V230" s="8"/>
    </row>
    <row r="231" spans="1:22" x14ac:dyDescent="0.2">
      <c r="A231" s="7">
        <v>43098</v>
      </c>
      <c r="B231" s="12">
        <f t="shared" si="8"/>
        <v>52</v>
      </c>
      <c r="C231" s="12" t="str">
        <f>TEXT(Tb_Base[[#This Row],[Date]],"mmmm")</f>
        <v>décembre</v>
      </c>
      <c r="D231" s="12" t="str">
        <f>TEXT(Tb_Base[[#This Row],[Date]],"aaaa")</f>
        <v>2017</v>
      </c>
      <c r="E231" s="9" t="s">
        <v>57</v>
      </c>
      <c r="F231" s="10">
        <v>0.375</v>
      </c>
      <c r="G231" s="10">
        <v>0.83333333333333337</v>
      </c>
      <c r="H231" s="11">
        <f>IF(Tb_Base[[#This Row],[Hr fin prévi]]="","",Tb_Base[Hr fin prévi]-Tb_Base[Hr déb prévi])</f>
        <v>0.45833333333333337</v>
      </c>
      <c r="I231" s="12" t="str">
        <f>IF(Tb_Base[[#This Row],[AT]]&lt;&gt;"","AT",IF(Tb_Base[[#This Row],[Hr fin eff]]&lt;&gt;"","Trv",""))</f>
        <v/>
      </c>
      <c r="L231" s="11" t="str">
        <f>IF(Tb_Base[[#This Row],[Hr fin eff]]="","",Tb_Base[Hr fin eff]-Tb_Base[Hr déb eff])</f>
        <v/>
      </c>
      <c r="M23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1" s="8"/>
      <c r="O231" s="11" t="str">
        <f>IF(Tb_Base[[#This Row],[Retard]]&lt;&gt;"",Tb_Base[[#This Row],[Hr déb eff]]-Tb_Base[[#This Row],[Hr déb prévi]],"")</f>
        <v/>
      </c>
      <c r="P231" s="8"/>
      <c r="Q231" s="11" t="str">
        <f>IF(Tb_Base[[#This Row],[CP]]="CP",Param!$H$2,"")</f>
        <v/>
      </c>
      <c r="R231" s="8"/>
      <c r="S231" s="11" t="str">
        <f>IF(Tb_Base[[#This Row],[CA]]="CA",Param!$H$2,"")</f>
        <v/>
      </c>
      <c r="T231" s="8"/>
      <c r="U231" s="8"/>
      <c r="V231" s="8"/>
    </row>
    <row r="232" spans="1:22" x14ac:dyDescent="0.2">
      <c r="A232" s="7">
        <v>43098</v>
      </c>
      <c r="B232" s="12">
        <f t="shared" si="8"/>
        <v>52</v>
      </c>
      <c r="C232" s="12" t="str">
        <f>TEXT(Tb_Base[[#This Row],[Date]],"mmmm")</f>
        <v>décembre</v>
      </c>
      <c r="D232" s="12" t="str">
        <f>TEXT(Tb_Base[[#This Row],[Date]],"aaaa")</f>
        <v>2017</v>
      </c>
      <c r="E232" s="9" t="s">
        <v>58</v>
      </c>
      <c r="F232" s="10">
        <v>0.375</v>
      </c>
      <c r="G232" s="10">
        <v>0.70833333333333337</v>
      </c>
      <c r="H232" s="11">
        <f>IF(Tb_Base[[#This Row],[Hr fin prévi]]="","",Tb_Base[Hr fin prévi]-Tb_Base[Hr déb prévi])</f>
        <v>0.33333333333333337</v>
      </c>
      <c r="I232" s="12" t="str">
        <f>IF(Tb_Base[[#This Row],[AT]]&lt;&gt;"","AT",IF(Tb_Base[[#This Row],[Hr fin eff]]&lt;&gt;"","Trv",""))</f>
        <v>Trv</v>
      </c>
      <c r="J232" s="10">
        <v>0.375</v>
      </c>
      <c r="K232" s="10">
        <v>0.70833333333333337</v>
      </c>
      <c r="L232" s="11">
        <f>IF(Tb_Base[[#This Row],[Hr fin eff]]="","",Tb_Base[Hr fin eff]-Tb_Base[Hr déb eff])</f>
        <v>0.33333333333333337</v>
      </c>
      <c r="M23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2" s="8"/>
      <c r="O232" s="11" t="str">
        <f>IF(Tb_Base[[#This Row],[Retard]]&lt;&gt;"",Tb_Base[[#This Row],[Hr déb eff]]-Tb_Base[[#This Row],[Hr déb prévi]],"")</f>
        <v/>
      </c>
      <c r="P232" s="8"/>
      <c r="Q232" s="11" t="str">
        <f>IF(Tb_Base[[#This Row],[CP]]="CP",Param!$H$2,"")</f>
        <v/>
      </c>
      <c r="R232" s="8"/>
      <c r="S232" s="11" t="str">
        <f>IF(Tb_Base[[#This Row],[CA]]="CA",Param!$H$2,"")</f>
        <v/>
      </c>
      <c r="T232" s="8"/>
      <c r="U232" s="8"/>
      <c r="V232" s="8"/>
    </row>
    <row r="233" spans="1:22" x14ac:dyDescent="0.2">
      <c r="A233" s="7">
        <v>43098</v>
      </c>
      <c r="B233" s="12">
        <f t="shared" si="8"/>
        <v>52</v>
      </c>
      <c r="C233" s="12" t="str">
        <f>TEXT(Tb_Base[[#This Row],[Date]],"mmmm")</f>
        <v>décembre</v>
      </c>
      <c r="D233" s="12" t="str">
        <f>TEXT(Tb_Base[[#This Row],[Date]],"aaaa")</f>
        <v>2017</v>
      </c>
      <c r="E233" s="9" t="s">
        <v>59</v>
      </c>
      <c r="F233" s="10">
        <v>0.375</v>
      </c>
      <c r="G233" s="10">
        <v>0.70833333333333337</v>
      </c>
      <c r="H233" s="11">
        <f>IF(Tb_Base[[#This Row],[Hr fin prévi]]="","",Tb_Base[Hr fin prévi]-Tb_Base[Hr déb prévi])</f>
        <v>0.33333333333333337</v>
      </c>
      <c r="I233" s="12" t="str">
        <f>IF(Tb_Base[[#This Row],[AT]]&lt;&gt;"","AT",IF(Tb_Base[[#This Row],[Hr fin eff]]&lt;&gt;"","Trv",""))</f>
        <v>Trv</v>
      </c>
      <c r="J233" s="10">
        <v>0.375</v>
      </c>
      <c r="K233" s="10">
        <v>0.70833333333333337</v>
      </c>
      <c r="L233" s="11">
        <f>IF(Tb_Base[[#This Row],[Hr fin eff]]="","",Tb_Base[Hr fin eff]-Tb_Base[Hr déb eff])</f>
        <v>0.33333333333333337</v>
      </c>
      <c r="M23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3" s="8"/>
      <c r="O233" s="11" t="str">
        <f>IF(Tb_Base[[#This Row],[Retard]]&lt;&gt;"",Tb_Base[[#This Row],[Hr déb eff]]-Tb_Base[[#This Row],[Hr déb prévi]],"")</f>
        <v/>
      </c>
      <c r="P233" s="8"/>
      <c r="Q233" s="11" t="str">
        <f>IF(Tb_Base[[#This Row],[CP]]="CP",Param!$H$2,"")</f>
        <v/>
      </c>
      <c r="R233" s="8"/>
      <c r="S233" s="11" t="str">
        <f>IF(Tb_Base[[#This Row],[CA]]="CA",Param!$H$2,"")</f>
        <v/>
      </c>
      <c r="T233" s="8"/>
      <c r="U233" s="8"/>
      <c r="V233" s="8"/>
    </row>
    <row r="234" spans="1:22" x14ac:dyDescent="0.2">
      <c r="A234" s="7">
        <v>43099</v>
      </c>
      <c r="B234" s="12">
        <f t="shared" si="8"/>
        <v>52</v>
      </c>
      <c r="C234" s="12" t="str">
        <f>TEXT(Tb_Base[[#This Row],[Date]],"mmmm")</f>
        <v>décembre</v>
      </c>
      <c r="D234" s="12" t="str">
        <f>TEXT(Tb_Base[[#This Row],[Date]],"aaaa")</f>
        <v>2017</v>
      </c>
      <c r="E234" s="9" t="s">
        <v>52</v>
      </c>
      <c r="F234" s="10">
        <v>0.375</v>
      </c>
      <c r="G234" s="10">
        <v>0.70833333333333337</v>
      </c>
      <c r="H234" s="11">
        <f>IF(Tb_Base[[#This Row],[Hr fin prévi]]="","",Tb_Base[Hr fin prévi]-Tb_Base[Hr déb prévi])</f>
        <v>0.33333333333333337</v>
      </c>
      <c r="I234" s="12" t="str">
        <f>IF(Tb_Base[[#This Row],[AT]]&lt;&gt;"","AT",IF(Tb_Base[[#This Row],[Hr fin eff]]&lt;&gt;"","Trv",""))</f>
        <v/>
      </c>
      <c r="L234" s="11" t="str">
        <f>IF(Tb_Base[[#This Row],[Hr fin eff]]="","",Tb_Base[Hr fin eff]-Tb_Base[Hr déb eff])</f>
        <v/>
      </c>
      <c r="M23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4" s="8"/>
      <c r="O234" s="11" t="str">
        <f>IF(Tb_Base[[#This Row],[Retard]]&lt;&gt;"",Tb_Base[[#This Row],[Hr déb eff]]-Tb_Base[[#This Row],[Hr déb prévi]],"")</f>
        <v/>
      </c>
      <c r="P234" s="8"/>
      <c r="Q234" s="11" t="str">
        <f>IF(Tb_Base[[#This Row],[CP]]="CP",Param!$H$2,"")</f>
        <v/>
      </c>
      <c r="R234" s="8"/>
      <c r="S234" s="11" t="str">
        <f>IF(Tb_Base[[#This Row],[CA]]="CA",Param!$H$2,"")</f>
        <v/>
      </c>
      <c r="T234" s="8"/>
      <c r="U234" s="8"/>
      <c r="V234" s="8"/>
    </row>
    <row r="235" spans="1:22" x14ac:dyDescent="0.2">
      <c r="A235" s="7">
        <v>43099</v>
      </c>
      <c r="B235" s="12">
        <f t="shared" si="8"/>
        <v>52</v>
      </c>
      <c r="C235" s="12" t="str">
        <f>TEXT(Tb_Base[[#This Row],[Date]],"mmmm")</f>
        <v>décembre</v>
      </c>
      <c r="D235" s="12" t="str">
        <f>TEXT(Tb_Base[[#This Row],[Date]],"aaaa")</f>
        <v>2017</v>
      </c>
      <c r="E235" s="9" t="s">
        <v>53</v>
      </c>
      <c r="F235" s="10">
        <v>0.375</v>
      </c>
      <c r="G235" s="10">
        <v>0.70833333333333337</v>
      </c>
      <c r="H235" s="11">
        <f>IF(Tb_Base[[#This Row],[Hr fin prévi]]="","",Tb_Base[Hr fin prévi]-Tb_Base[Hr déb prévi])</f>
        <v>0.33333333333333337</v>
      </c>
      <c r="I235" s="12" t="str">
        <f>IF(Tb_Base[[#This Row],[AT]]&lt;&gt;"","AT",IF(Tb_Base[[#This Row],[Hr fin eff]]&lt;&gt;"","Trv",""))</f>
        <v>Trv</v>
      </c>
      <c r="J235" s="10">
        <v>0.375</v>
      </c>
      <c r="K235" s="10">
        <v>0.70833333333333337</v>
      </c>
      <c r="L235" s="11">
        <f>IF(Tb_Base[[#This Row],[Hr fin eff]]="","",Tb_Base[Hr fin eff]-Tb_Base[Hr déb eff])</f>
        <v>0.33333333333333337</v>
      </c>
      <c r="M23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5" s="8"/>
      <c r="O235" s="11" t="str">
        <f>IF(Tb_Base[[#This Row],[Retard]]&lt;&gt;"",Tb_Base[[#This Row],[Hr déb eff]]-Tb_Base[[#This Row],[Hr déb prévi]],"")</f>
        <v/>
      </c>
      <c r="P235" s="8"/>
      <c r="Q235" s="11" t="str">
        <f>IF(Tb_Base[[#This Row],[CP]]="CP",Param!$H$2,"")</f>
        <v/>
      </c>
      <c r="R235" s="8"/>
      <c r="S235" s="11" t="str">
        <f>IF(Tb_Base[[#This Row],[CA]]="CA",Param!$H$2,"")</f>
        <v/>
      </c>
      <c r="T235" s="8"/>
      <c r="U235" s="8"/>
      <c r="V235" s="8"/>
    </row>
    <row r="236" spans="1:22" x14ac:dyDescent="0.2">
      <c r="A236" s="7">
        <v>43099</v>
      </c>
      <c r="B236" s="12">
        <f t="shared" si="8"/>
        <v>52</v>
      </c>
      <c r="C236" s="12" t="str">
        <f>TEXT(Tb_Base[[#This Row],[Date]],"mmmm")</f>
        <v>décembre</v>
      </c>
      <c r="D236" s="12" t="str">
        <f>TEXT(Tb_Base[[#This Row],[Date]],"aaaa")</f>
        <v>2017</v>
      </c>
      <c r="E236" s="9" t="s">
        <v>54</v>
      </c>
      <c r="F236" s="10">
        <v>0.33333333333333331</v>
      </c>
      <c r="G236" s="10">
        <v>0.75</v>
      </c>
      <c r="H236" s="11">
        <f>IF(Tb_Base[[#This Row],[Hr fin prévi]]="","",Tb_Base[Hr fin prévi]-Tb_Base[Hr déb prévi])</f>
        <v>0.41666666666666669</v>
      </c>
      <c r="I236" s="12" t="str">
        <f>IF(Tb_Base[[#This Row],[AT]]&lt;&gt;"","AT",IF(Tb_Base[[#This Row],[Hr fin eff]]&lt;&gt;"","Trv",""))</f>
        <v>Trv</v>
      </c>
      <c r="J236" s="10">
        <v>0.33333333333333331</v>
      </c>
      <c r="K236" s="10">
        <v>0.75</v>
      </c>
      <c r="L236" s="11">
        <f>IF(Tb_Base[[#This Row],[Hr fin eff]]="","",Tb_Base[Hr fin eff]-Tb_Base[Hr déb eff])</f>
        <v>0.41666666666666669</v>
      </c>
      <c r="M23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6" s="8"/>
      <c r="O236" s="11" t="str">
        <f>IF(Tb_Base[[#This Row],[Retard]]&lt;&gt;"",Tb_Base[[#This Row],[Hr déb eff]]-Tb_Base[[#This Row],[Hr déb prévi]],"")</f>
        <v/>
      </c>
      <c r="P236" s="8"/>
      <c r="Q236" s="11" t="str">
        <f>IF(Tb_Base[[#This Row],[CP]]="CP",Param!$H$2,"")</f>
        <v/>
      </c>
      <c r="R236" s="8"/>
      <c r="S236" s="11" t="str">
        <f>IF(Tb_Base[[#This Row],[CA]]="CA",Param!$H$2,"")</f>
        <v/>
      </c>
      <c r="T236" s="8"/>
      <c r="U236" s="8"/>
      <c r="V236" s="8"/>
    </row>
    <row r="237" spans="1:22" x14ac:dyDescent="0.2">
      <c r="A237" s="7">
        <v>43099</v>
      </c>
      <c r="B237" s="12">
        <f t="shared" si="8"/>
        <v>52</v>
      </c>
      <c r="C237" s="12" t="str">
        <f>TEXT(Tb_Base[[#This Row],[Date]],"mmmm")</f>
        <v>décembre</v>
      </c>
      <c r="D237" s="12" t="str">
        <f>TEXT(Tb_Base[[#This Row],[Date]],"aaaa")</f>
        <v>2017</v>
      </c>
      <c r="E237" s="9" t="s">
        <v>55</v>
      </c>
      <c r="F237" s="10">
        <v>0.33333333333333331</v>
      </c>
      <c r="G237" s="10">
        <v>0.75</v>
      </c>
      <c r="H237" s="11">
        <f>IF(Tb_Base[[#This Row],[Hr fin prévi]]="","",Tb_Base[Hr fin prévi]-Tb_Base[Hr déb prévi])</f>
        <v>0.41666666666666669</v>
      </c>
      <c r="I237" s="12" t="str">
        <f>IF(Tb_Base[[#This Row],[AT]]&lt;&gt;"","AT",IF(Tb_Base[[#This Row],[Hr fin eff]]&lt;&gt;"","Trv",""))</f>
        <v>Trv</v>
      </c>
      <c r="J237" s="10">
        <v>0.35416666666666669</v>
      </c>
      <c r="K237" s="10">
        <v>0.75</v>
      </c>
      <c r="L237" s="11">
        <f>IF(Tb_Base[[#This Row],[Hr fin eff]]="","",Tb_Base[Hr fin eff]-Tb_Base[Hr déb eff])</f>
        <v>0.39583333333333331</v>
      </c>
      <c r="M23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7" s="8"/>
      <c r="O237" s="11" t="str">
        <f>IF(Tb_Base[[#This Row],[Retard]]&lt;&gt;"",Tb_Base[[#This Row],[Hr déb eff]]-Tb_Base[[#This Row],[Hr déb prévi]],"")</f>
        <v/>
      </c>
      <c r="P237" s="8"/>
      <c r="Q237" s="11" t="str">
        <f>IF(Tb_Base[[#This Row],[CP]]="CP",Param!$H$2,"")</f>
        <v/>
      </c>
      <c r="R237" s="8"/>
      <c r="S237" s="11" t="str">
        <f>IF(Tb_Base[[#This Row],[CA]]="CA",Param!$H$2,"")</f>
        <v/>
      </c>
      <c r="T237" s="8"/>
      <c r="U237" s="8"/>
      <c r="V237" s="8"/>
    </row>
    <row r="238" spans="1:22" x14ac:dyDescent="0.2">
      <c r="A238" s="7">
        <v>43099</v>
      </c>
      <c r="B238" s="12">
        <f t="shared" si="8"/>
        <v>52</v>
      </c>
      <c r="C238" s="12" t="str">
        <f>TEXT(Tb_Base[[#This Row],[Date]],"mmmm")</f>
        <v>décembre</v>
      </c>
      <c r="D238" s="12" t="str">
        <f>TEXT(Tb_Base[[#This Row],[Date]],"aaaa")</f>
        <v>2017</v>
      </c>
      <c r="E238" s="9" t="s">
        <v>56</v>
      </c>
      <c r="F238" s="10">
        <v>0.33333333333333331</v>
      </c>
      <c r="G238" s="10">
        <v>0.75</v>
      </c>
      <c r="H238" s="11">
        <f>IF(Tb_Base[[#This Row],[Hr fin prévi]]="","",Tb_Base[Hr fin prévi]-Tb_Base[Hr déb prévi])</f>
        <v>0.41666666666666669</v>
      </c>
      <c r="I238" s="12" t="str">
        <f>IF(Tb_Base[[#This Row],[AT]]&lt;&gt;"","AT",IF(Tb_Base[[#This Row],[Hr fin eff]]&lt;&gt;"","Trv",""))</f>
        <v>Trv</v>
      </c>
      <c r="J238" s="10">
        <v>0.33333333333333331</v>
      </c>
      <c r="K238" s="10">
        <v>0.75</v>
      </c>
      <c r="L238" s="11">
        <f>IF(Tb_Base[[#This Row],[Hr fin eff]]="","",Tb_Base[Hr fin eff]-Tb_Base[Hr déb eff])</f>
        <v>0.41666666666666669</v>
      </c>
      <c r="M23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8" s="8"/>
      <c r="O238" s="11" t="str">
        <f>IF(Tb_Base[[#This Row],[Retard]]&lt;&gt;"",Tb_Base[[#This Row],[Hr déb eff]]-Tb_Base[[#This Row],[Hr déb prévi]],"")</f>
        <v/>
      </c>
      <c r="P238" s="8"/>
      <c r="Q238" s="11" t="str">
        <f>IF(Tb_Base[[#This Row],[CP]]="CP",Param!$H$2,"")</f>
        <v/>
      </c>
      <c r="R238" s="8"/>
      <c r="S238" s="11" t="str">
        <f>IF(Tb_Base[[#This Row],[CA]]="CA",Param!$H$2,"")</f>
        <v/>
      </c>
      <c r="T238" s="8"/>
      <c r="U238" s="8"/>
      <c r="V238" s="8"/>
    </row>
    <row r="239" spans="1:22" x14ac:dyDescent="0.2">
      <c r="A239" s="7">
        <v>43099</v>
      </c>
      <c r="B239" s="12">
        <f t="shared" si="8"/>
        <v>52</v>
      </c>
      <c r="C239" s="12" t="str">
        <f>TEXT(Tb_Base[[#This Row],[Date]],"mmmm")</f>
        <v>décembre</v>
      </c>
      <c r="D239" s="12" t="str">
        <f>TEXT(Tb_Base[[#This Row],[Date]],"aaaa")</f>
        <v>2017</v>
      </c>
      <c r="E239" s="9" t="s">
        <v>57</v>
      </c>
      <c r="F239" s="10">
        <v>0.375</v>
      </c>
      <c r="G239" s="10">
        <v>0.70833333333333337</v>
      </c>
      <c r="H239" s="11">
        <f>IF(Tb_Base[[#This Row],[Hr fin prévi]]="","",Tb_Base[Hr fin prévi]-Tb_Base[Hr déb prévi])</f>
        <v>0.33333333333333337</v>
      </c>
      <c r="I239" s="12" t="str">
        <f>IF(Tb_Base[[#This Row],[AT]]&lt;&gt;"","AT",IF(Tb_Base[[#This Row],[Hr fin eff]]&lt;&gt;"","Trv",""))</f>
        <v>Trv</v>
      </c>
      <c r="J239" s="10">
        <v>0.375</v>
      </c>
      <c r="K239" s="10">
        <v>0.70833333333333337</v>
      </c>
      <c r="L239" s="11">
        <f>IF(Tb_Base[[#This Row],[Hr fin eff]]="","",Tb_Base[Hr fin eff]-Tb_Base[Hr déb eff])</f>
        <v>0.33333333333333337</v>
      </c>
      <c r="M23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39" s="8"/>
      <c r="O239" s="11" t="str">
        <f>IF(Tb_Base[[#This Row],[Retard]]&lt;&gt;"",Tb_Base[[#This Row],[Hr déb eff]]-Tb_Base[[#This Row],[Hr déb prévi]],"")</f>
        <v/>
      </c>
      <c r="P239" s="8"/>
      <c r="Q239" s="11" t="str">
        <f>IF(Tb_Base[[#This Row],[CP]]="CP",Param!$H$2,"")</f>
        <v/>
      </c>
      <c r="R239" s="8"/>
      <c r="S239" s="11" t="str">
        <f>IF(Tb_Base[[#This Row],[CA]]="CA",Param!$H$2,"")</f>
        <v/>
      </c>
      <c r="T239" s="8"/>
      <c r="U239" s="8"/>
      <c r="V239" s="8"/>
    </row>
    <row r="240" spans="1:22" x14ac:dyDescent="0.2">
      <c r="A240" s="7">
        <v>43099</v>
      </c>
      <c r="B240" s="12">
        <f t="shared" si="8"/>
        <v>52</v>
      </c>
      <c r="C240" s="12" t="str">
        <f>TEXT(Tb_Base[[#This Row],[Date]],"mmmm")</f>
        <v>décembre</v>
      </c>
      <c r="D240" s="12" t="str">
        <f>TEXT(Tb_Base[[#This Row],[Date]],"aaaa")</f>
        <v>2017</v>
      </c>
      <c r="E240" s="9" t="s">
        <v>58</v>
      </c>
      <c r="F240" s="10">
        <v>0.375</v>
      </c>
      <c r="G240" s="10">
        <v>0.70833333333333337</v>
      </c>
      <c r="H240" s="11">
        <f>IF(Tb_Base[[#This Row],[Hr fin prévi]]="","",Tb_Base[Hr fin prévi]-Tb_Base[Hr déb prévi])</f>
        <v>0.33333333333333337</v>
      </c>
      <c r="I240" s="12" t="str">
        <f>IF(Tb_Base[[#This Row],[AT]]&lt;&gt;"","AT",IF(Tb_Base[[#This Row],[Hr fin eff]]&lt;&gt;"","Trv",""))</f>
        <v>Trv</v>
      </c>
      <c r="J240" s="10">
        <v>0.39583333333333331</v>
      </c>
      <c r="K240" s="10">
        <v>0.70833333333333337</v>
      </c>
      <c r="L240" s="11">
        <f>IF(Tb_Base[[#This Row],[Hr fin eff]]="","",Tb_Base[Hr fin eff]-Tb_Base[Hr déb eff])</f>
        <v>0.31250000000000006</v>
      </c>
      <c r="M24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0" s="8"/>
      <c r="O240" s="11" t="str">
        <f>IF(Tb_Base[[#This Row],[Retard]]&lt;&gt;"",Tb_Base[[#This Row],[Hr déb eff]]-Tb_Base[[#This Row],[Hr déb prévi]],"")</f>
        <v/>
      </c>
      <c r="P240" s="8"/>
      <c r="Q240" s="11" t="str">
        <f>IF(Tb_Base[[#This Row],[CP]]="CP",Param!$H$2,"")</f>
        <v/>
      </c>
      <c r="R240" s="8"/>
      <c r="S240" s="11" t="str">
        <f>IF(Tb_Base[[#This Row],[CA]]="CA",Param!$H$2,"")</f>
        <v/>
      </c>
      <c r="T240" s="8"/>
      <c r="U240" s="8"/>
      <c r="V240" s="8"/>
    </row>
    <row r="241" spans="1:22" x14ac:dyDescent="0.2">
      <c r="A241" s="7">
        <v>43099</v>
      </c>
      <c r="B241" s="12">
        <f t="shared" si="8"/>
        <v>52</v>
      </c>
      <c r="C241" s="12" t="str">
        <f>TEXT(Tb_Base[[#This Row],[Date]],"mmmm")</f>
        <v>décembre</v>
      </c>
      <c r="D241" s="12" t="str">
        <f>TEXT(Tb_Base[[#This Row],[Date]],"aaaa")</f>
        <v>2017</v>
      </c>
      <c r="E241" s="9" t="s">
        <v>59</v>
      </c>
      <c r="F241" s="10">
        <v>0.375</v>
      </c>
      <c r="G241" s="10">
        <v>0.70833333333333337</v>
      </c>
      <c r="H241" s="11">
        <f>IF(Tb_Base[[#This Row],[Hr fin prévi]]="","",Tb_Base[Hr fin prévi]-Tb_Base[Hr déb prévi])</f>
        <v>0.33333333333333337</v>
      </c>
      <c r="I241" s="12" t="str">
        <f>IF(Tb_Base[[#This Row],[AT]]&lt;&gt;"","AT",IF(Tb_Base[[#This Row],[Hr fin eff]]&lt;&gt;"","Trv",""))</f>
        <v/>
      </c>
      <c r="J241" s="10"/>
      <c r="K241" s="10"/>
      <c r="L241" s="11" t="str">
        <f>IF(Tb_Base[[#This Row],[Hr fin eff]]="","",Tb_Base[Hr fin eff]-Tb_Base[Hr déb eff])</f>
        <v/>
      </c>
      <c r="M24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1" s="8"/>
      <c r="O241" s="11" t="str">
        <f>IF(Tb_Base[[#This Row],[Retard]]&lt;&gt;"",Tb_Base[[#This Row],[Hr déb eff]]-Tb_Base[[#This Row],[Hr déb prévi]],"")</f>
        <v/>
      </c>
      <c r="P241" s="8"/>
      <c r="Q241" s="11" t="str">
        <f>IF(Tb_Base[[#This Row],[CP]]="CP",Param!$H$2,"")</f>
        <v/>
      </c>
      <c r="R241" s="8"/>
      <c r="S241" s="11" t="str">
        <f>IF(Tb_Base[[#This Row],[CA]]="CA",Param!$H$2,"")</f>
        <v/>
      </c>
      <c r="T241" s="8"/>
      <c r="U241" s="8"/>
      <c r="V241" s="8"/>
    </row>
    <row r="242" spans="1:22" x14ac:dyDescent="0.2">
      <c r="A242" s="7">
        <v>43100</v>
      </c>
      <c r="B242" s="12">
        <f t="shared" si="8"/>
        <v>53</v>
      </c>
      <c r="C242" s="12" t="str">
        <f>TEXT(Tb_Base[[#This Row],[Date]],"mmmm")</f>
        <v>décembre</v>
      </c>
      <c r="D242" s="12" t="str">
        <f>TEXT(Tb_Base[[#This Row],[Date]],"aaaa")</f>
        <v>2017</v>
      </c>
      <c r="E242" s="9" t="s">
        <v>52</v>
      </c>
      <c r="F242" s="10">
        <v>0.375</v>
      </c>
      <c r="G242" s="10">
        <v>0.70833333333333337</v>
      </c>
      <c r="H242" s="11">
        <f>IF(Tb_Base[[#This Row],[Hr fin prévi]]="","",Tb_Base[Hr fin prévi]-Tb_Base[Hr déb prévi])</f>
        <v>0.33333333333333337</v>
      </c>
      <c r="I242" s="12" t="str">
        <f>IF(Tb_Base[[#This Row],[AT]]&lt;&gt;"","AT",IF(Tb_Base[[#This Row],[Hr fin eff]]&lt;&gt;"","Trv",""))</f>
        <v>Trv</v>
      </c>
      <c r="J242" s="10">
        <v>0.375</v>
      </c>
      <c r="K242" s="10">
        <v>0.70833333333333337</v>
      </c>
      <c r="L242" s="11">
        <f>IF(Tb_Base[[#This Row],[Hr fin eff]]="","",Tb_Base[Hr fin eff]-Tb_Base[Hr déb eff])</f>
        <v>0.33333333333333337</v>
      </c>
      <c r="M24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2" s="8"/>
      <c r="O242" s="11" t="str">
        <f>IF(Tb_Base[[#This Row],[Retard]]&lt;&gt;"",Tb_Base[[#This Row],[Hr déb eff]]-Tb_Base[[#This Row],[Hr déb prévi]],"")</f>
        <v/>
      </c>
      <c r="P242" s="8"/>
      <c r="Q242" s="11" t="str">
        <f>IF(Tb_Base[[#This Row],[CP]]="CP",Param!$H$2,"")</f>
        <v/>
      </c>
      <c r="R242" s="8"/>
      <c r="S242" s="11" t="str">
        <f>IF(Tb_Base[[#This Row],[CA]]="CA",Param!$H$2,"")</f>
        <v/>
      </c>
      <c r="T242" s="8"/>
      <c r="U242" s="8"/>
      <c r="V242" s="8"/>
    </row>
    <row r="243" spans="1:22" x14ac:dyDescent="0.2">
      <c r="A243" s="7">
        <v>43100</v>
      </c>
      <c r="B243" s="12">
        <f t="shared" si="8"/>
        <v>53</v>
      </c>
      <c r="C243" s="12" t="str">
        <f>TEXT(Tb_Base[[#This Row],[Date]],"mmmm")</f>
        <v>décembre</v>
      </c>
      <c r="D243" s="12" t="str">
        <f>TEXT(Tb_Base[[#This Row],[Date]],"aaaa")</f>
        <v>2017</v>
      </c>
      <c r="E243" s="9" t="s">
        <v>53</v>
      </c>
      <c r="F243" s="10">
        <v>0.375</v>
      </c>
      <c r="G243" s="10">
        <v>0.70833333333333337</v>
      </c>
      <c r="H243" s="11">
        <f>IF(Tb_Base[[#This Row],[Hr fin prévi]]="","",Tb_Base[Hr fin prévi]-Tb_Base[Hr déb prévi])</f>
        <v>0.33333333333333337</v>
      </c>
      <c r="I243" s="12" t="str">
        <f>IF(Tb_Base[[#This Row],[AT]]&lt;&gt;"","AT",IF(Tb_Base[[#This Row],[Hr fin eff]]&lt;&gt;"","Trv",""))</f>
        <v>Trv</v>
      </c>
      <c r="J243" s="10">
        <v>0.375</v>
      </c>
      <c r="K243" s="10">
        <v>0.70833333333333337</v>
      </c>
      <c r="L243" s="11">
        <f>IF(Tb_Base[[#This Row],[Hr fin eff]]="","",Tb_Base[Hr fin eff]-Tb_Base[Hr déb eff])</f>
        <v>0.33333333333333337</v>
      </c>
      <c r="M24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3" s="8"/>
      <c r="O243" s="11" t="str">
        <f>IF(Tb_Base[[#This Row],[Retard]]&lt;&gt;"",Tb_Base[[#This Row],[Hr déb eff]]-Tb_Base[[#This Row],[Hr déb prévi]],"")</f>
        <v/>
      </c>
      <c r="P243" s="8"/>
      <c r="Q243" s="11" t="str">
        <f>IF(Tb_Base[[#This Row],[CP]]="CP",Param!$H$2,"")</f>
        <v/>
      </c>
      <c r="R243" s="8"/>
      <c r="S243" s="11" t="str">
        <f>IF(Tb_Base[[#This Row],[CA]]="CA",Param!$H$2,"")</f>
        <v/>
      </c>
      <c r="T243" s="8"/>
      <c r="U243" s="8"/>
      <c r="V243" s="8"/>
    </row>
    <row r="244" spans="1:22" x14ac:dyDescent="0.2">
      <c r="A244" s="7">
        <v>43100</v>
      </c>
      <c r="B244" s="12">
        <f t="shared" si="8"/>
        <v>53</v>
      </c>
      <c r="C244" s="12" t="str">
        <f>TEXT(Tb_Base[[#This Row],[Date]],"mmmm")</f>
        <v>décembre</v>
      </c>
      <c r="D244" s="12" t="str">
        <f>TEXT(Tb_Base[[#This Row],[Date]],"aaaa")</f>
        <v>2017</v>
      </c>
      <c r="E244" s="9" t="s">
        <v>54</v>
      </c>
      <c r="F244" s="10">
        <v>0.375</v>
      </c>
      <c r="G244" s="10">
        <v>0.70833333333333337</v>
      </c>
      <c r="H244" s="11">
        <f>IF(Tb_Base[[#This Row],[Hr fin prévi]]="","",Tb_Base[Hr fin prévi]-Tb_Base[Hr déb prévi])</f>
        <v>0.33333333333333337</v>
      </c>
      <c r="I244" s="12" t="str">
        <f>IF(Tb_Base[[#This Row],[AT]]&lt;&gt;"","AT",IF(Tb_Base[[#This Row],[Hr fin eff]]&lt;&gt;"","Trv",""))</f>
        <v>Trv</v>
      </c>
      <c r="J244" s="10">
        <v>0.375</v>
      </c>
      <c r="K244" s="10">
        <v>0.70833333333333337</v>
      </c>
      <c r="L244" s="11">
        <f>IF(Tb_Base[[#This Row],[Hr fin eff]]="","",Tb_Base[Hr fin eff]-Tb_Base[Hr déb eff])</f>
        <v>0.33333333333333337</v>
      </c>
      <c r="M24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4" s="8"/>
      <c r="O244" s="11" t="str">
        <f>IF(Tb_Base[[#This Row],[Retard]]&lt;&gt;"",Tb_Base[[#This Row],[Hr déb eff]]-Tb_Base[[#This Row],[Hr déb prévi]],"")</f>
        <v/>
      </c>
      <c r="P244" s="8"/>
      <c r="Q244" s="11" t="str">
        <f>IF(Tb_Base[[#This Row],[CP]]="CP",Param!$H$2,"")</f>
        <v/>
      </c>
      <c r="R244" s="8"/>
      <c r="S244" s="11" t="str">
        <f>IF(Tb_Base[[#This Row],[CA]]="CA",Param!$H$2,"")</f>
        <v/>
      </c>
      <c r="T244" s="8"/>
      <c r="U244" s="8"/>
      <c r="V244" s="8"/>
    </row>
    <row r="245" spans="1:22" x14ac:dyDescent="0.2">
      <c r="A245" s="7">
        <v>43100</v>
      </c>
      <c r="B245" s="12">
        <f t="shared" si="8"/>
        <v>53</v>
      </c>
      <c r="C245" s="12" t="str">
        <f>TEXT(Tb_Base[[#This Row],[Date]],"mmmm")</f>
        <v>décembre</v>
      </c>
      <c r="D245" s="12" t="str">
        <f>TEXT(Tb_Base[[#This Row],[Date]],"aaaa")</f>
        <v>2017</v>
      </c>
      <c r="E245" s="9" t="s">
        <v>55</v>
      </c>
      <c r="F245" s="10"/>
      <c r="G245" s="10"/>
      <c r="H245" s="11" t="str">
        <f>IF(Tb_Base[[#This Row],[Hr fin prévi]]="","",Tb_Base[Hr fin prévi]-Tb_Base[Hr déb prévi])</f>
        <v/>
      </c>
      <c r="I245" s="12" t="str">
        <f>IF(Tb_Base[[#This Row],[AT]]&lt;&gt;"","AT",IF(Tb_Base[[#This Row],[Hr fin eff]]&lt;&gt;"","Trv",""))</f>
        <v>Trv</v>
      </c>
      <c r="J245" s="10">
        <v>0.375</v>
      </c>
      <c r="K245" s="10">
        <v>0.70833333333333337</v>
      </c>
      <c r="L245" s="11">
        <f>IF(Tb_Base[[#This Row],[Hr fin eff]]="","",Tb_Base[Hr fin eff]-Tb_Base[Hr déb eff])</f>
        <v>0.33333333333333337</v>
      </c>
      <c r="M24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5" s="8"/>
      <c r="O245" s="11" t="str">
        <f>IF(Tb_Base[[#This Row],[Retard]]&lt;&gt;"",Tb_Base[[#This Row],[Hr déb eff]]-Tb_Base[[#This Row],[Hr déb prévi]],"")</f>
        <v/>
      </c>
      <c r="P245" s="8"/>
      <c r="Q245" s="11" t="str">
        <f>IF(Tb_Base[[#This Row],[CP]]="CP",Param!$H$2,"")</f>
        <v/>
      </c>
      <c r="R245" s="8"/>
      <c r="S245" s="11" t="str">
        <f>IF(Tb_Base[[#This Row],[CA]]="CA",Param!$H$2,"")</f>
        <v/>
      </c>
      <c r="T245" s="8"/>
      <c r="U245" s="8"/>
      <c r="V245" s="8"/>
    </row>
    <row r="246" spans="1:22" x14ac:dyDescent="0.2">
      <c r="A246" s="7">
        <v>43100</v>
      </c>
      <c r="B246" s="12">
        <f t="shared" si="8"/>
        <v>53</v>
      </c>
      <c r="C246" s="12" t="str">
        <f>TEXT(Tb_Base[[#This Row],[Date]],"mmmm")</f>
        <v>décembre</v>
      </c>
      <c r="D246" s="12" t="str">
        <f>TEXT(Tb_Base[[#This Row],[Date]],"aaaa")</f>
        <v>2017</v>
      </c>
      <c r="E246" s="9" t="s">
        <v>56</v>
      </c>
      <c r="F246" s="10">
        <v>0.33333333333333331</v>
      </c>
      <c r="G246" s="10">
        <v>0.70833333333333337</v>
      </c>
      <c r="H246" s="11">
        <f>IF(Tb_Base[[#This Row],[Hr fin prévi]]="","",Tb_Base[Hr fin prévi]-Tb_Base[Hr déb prévi])</f>
        <v>0.37500000000000006</v>
      </c>
      <c r="I246" s="12" t="str">
        <f>IF(Tb_Base[[#This Row],[AT]]&lt;&gt;"","AT",IF(Tb_Base[[#This Row],[Hr fin eff]]&lt;&gt;"","Trv",""))</f>
        <v>Trv</v>
      </c>
      <c r="J246" s="10">
        <v>0.33333333333333331</v>
      </c>
      <c r="K246" s="10">
        <v>0.70833333333333337</v>
      </c>
      <c r="L246" s="11">
        <f>IF(Tb_Base[[#This Row],[Hr fin eff]]="","",Tb_Base[Hr fin eff]-Tb_Base[Hr déb eff])</f>
        <v>0.37500000000000006</v>
      </c>
      <c r="M24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6" s="8"/>
      <c r="O246" s="11" t="str">
        <f>IF(Tb_Base[[#This Row],[Retard]]&lt;&gt;"",Tb_Base[[#This Row],[Hr déb eff]]-Tb_Base[[#This Row],[Hr déb prévi]],"")</f>
        <v/>
      </c>
      <c r="P246" s="8"/>
      <c r="Q246" s="11" t="str">
        <f>IF(Tb_Base[[#This Row],[CP]]="CP",Param!$H$2,"")</f>
        <v/>
      </c>
      <c r="R246" s="8"/>
      <c r="S246" s="11" t="str">
        <f>IF(Tb_Base[[#This Row],[CA]]="CA",Param!$H$2,"")</f>
        <v/>
      </c>
      <c r="T246" s="8"/>
      <c r="U246" s="8"/>
      <c r="V246" s="8"/>
    </row>
    <row r="247" spans="1:22" x14ac:dyDescent="0.2">
      <c r="A247" s="7">
        <v>43100</v>
      </c>
      <c r="B247" s="12">
        <f t="shared" si="8"/>
        <v>53</v>
      </c>
      <c r="C247" s="12" t="str">
        <f>TEXT(Tb_Base[[#This Row],[Date]],"mmmm")</f>
        <v>décembre</v>
      </c>
      <c r="D247" s="12" t="str">
        <f>TEXT(Tb_Base[[#This Row],[Date]],"aaaa")</f>
        <v>2017</v>
      </c>
      <c r="E247" s="9" t="s">
        <v>57</v>
      </c>
      <c r="F247" s="10">
        <v>0.33333333333333331</v>
      </c>
      <c r="G247" s="10">
        <v>0.70833333333333337</v>
      </c>
      <c r="H247" s="11">
        <f>IF(Tb_Base[[#This Row],[Hr fin prévi]]="","",Tb_Base[Hr fin prévi]-Tb_Base[Hr déb prévi])</f>
        <v>0.37500000000000006</v>
      </c>
      <c r="I247" s="12" t="str">
        <f>IF(Tb_Base[[#This Row],[AT]]&lt;&gt;"","AT",IF(Tb_Base[[#This Row],[Hr fin eff]]&lt;&gt;"","Trv",""))</f>
        <v>Trv</v>
      </c>
      <c r="J247" s="10">
        <v>0.33333333333333331</v>
      </c>
      <c r="K247" s="10">
        <v>0.70833333333333337</v>
      </c>
      <c r="L247" s="11">
        <f>IF(Tb_Base[[#This Row],[Hr fin eff]]="","",Tb_Base[Hr fin eff]-Tb_Base[Hr déb eff])</f>
        <v>0.37500000000000006</v>
      </c>
      <c r="M24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7" s="8"/>
      <c r="O247" s="11" t="str">
        <f>IF(Tb_Base[[#This Row],[Retard]]&lt;&gt;"",Tb_Base[[#This Row],[Hr déb eff]]-Tb_Base[[#This Row],[Hr déb prévi]],"")</f>
        <v/>
      </c>
      <c r="P247" s="8"/>
      <c r="Q247" s="11" t="str">
        <f>IF(Tb_Base[[#This Row],[CP]]="CP",Param!$H$2,"")</f>
        <v/>
      </c>
      <c r="R247" s="8"/>
      <c r="S247" s="11" t="str">
        <f>IF(Tb_Base[[#This Row],[CA]]="CA",Param!$H$2,"")</f>
        <v/>
      </c>
      <c r="T247" s="8"/>
      <c r="U247" s="8"/>
      <c r="V247" s="8"/>
    </row>
    <row r="248" spans="1:22" x14ac:dyDescent="0.2">
      <c r="A248" s="7">
        <v>43100</v>
      </c>
      <c r="B248" s="12">
        <f t="shared" si="8"/>
        <v>53</v>
      </c>
      <c r="C248" s="12" t="str">
        <f>TEXT(Tb_Base[[#This Row],[Date]],"mmmm")</f>
        <v>décembre</v>
      </c>
      <c r="D248" s="12" t="str">
        <f>TEXT(Tb_Base[[#This Row],[Date]],"aaaa")</f>
        <v>2017</v>
      </c>
      <c r="E248" s="9" t="s">
        <v>58</v>
      </c>
      <c r="F248" s="10">
        <v>0.33333333333333331</v>
      </c>
      <c r="G248" s="10">
        <v>0.70833333333333337</v>
      </c>
      <c r="H248" s="11">
        <f>IF(Tb_Base[[#This Row],[Hr fin prévi]]="","",Tb_Base[Hr fin prévi]-Tb_Base[Hr déb prévi])</f>
        <v>0.37500000000000006</v>
      </c>
      <c r="I248" s="12" t="str">
        <f>IF(Tb_Base[[#This Row],[AT]]&lt;&gt;"","AT",IF(Tb_Base[[#This Row],[Hr fin eff]]&lt;&gt;"","Trv",""))</f>
        <v>Trv</v>
      </c>
      <c r="J248" s="10">
        <v>0.33333333333333331</v>
      </c>
      <c r="K248" s="10">
        <v>0.70833333333333337</v>
      </c>
      <c r="L248" s="11">
        <f>IF(Tb_Base[[#This Row],[Hr fin eff]]="","",Tb_Base[Hr fin eff]-Tb_Base[Hr déb eff])</f>
        <v>0.37500000000000006</v>
      </c>
      <c r="M24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8" s="8"/>
      <c r="O248" s="11" t="str">
        <f>IF(Tb_Base[[#This Row],[Retard]]&lt;&gt;"",Tb_Base[[#This Row],[Hr déb eff]]-Tb_Base[[#This Row],[Hr déb prévi]],"")</f>
        <v/>
      </c>
      <c r="P248" s="8"/>
      <c r="Q248" s="11" t="str">
        <f>IF(Tb_Base[[#This Row],[CP]]="CP",Param!$H$2,"")</f>
        <v/>
      </c>
      <c r="R248" s="8"/>
      <c r="S248" s="11" t="str">
        <f>IF(Tb_Base[[#This Row],[CA]]="CA",Param!$H$2,"")</f>
        <v/>
      </c>
      <c r="T248" s="8"/>
      <c r="U248" s="8"/>
      <c r="V248" s="8"/>
    </row>
    <row r="249" spans="1:22" x14ac:dyDescent="0.2">
      <c r="A249" s="7">
        <v>43100</v>
      </c>
      <c r="B249" s="12">
        <f t="shared" si="8"/>
        <v>53</v>
      </c>
      <c r="C249" s="12" t="str">
        <f>TEXT(Tb_Base[[#This Row],[Date]],"mmmm")</f>
        <v>décembre</v>
      </c>
      <c r="D249" s="12" t="str">
        <f>TEXT(Tb_Base[[#This Row],[Date]],"aaaa")</f>
        <v>2017</v>
      </c>
      <c r="E249" s="9" t="s">
        <v>59</v>
      </c>
      <c r="F249" s="10">
        <v>0.33333333333333331</v>
      </c>
      <c r="G249" s="10">
        <v>0.70833333333333337</v>
      </c>
      <c r="H249" s="11">
        <f>IF(Tb_Base[[#This Row],[Hr fin prévi]]="","",Tb_Base[Hr fin prévi]-Tb_Base[Hr déb prévi])</f>
        <v>0.37500000000000006</v>
      </c>
      <c r="I249" s="12" t="str">
        <f>IF(Tb_Base[[#This Row],[AT]]&lt;&gt;"","AT",IF(Tb_Base[[#This Row],[Hr fin eff]]&lt;&gt;"","Trv",""))</f>
        <v>Trv</v>
      </c>
      <c r="J249" s="10">
        <v>0.33333333333333331</v>
      </c>
      <c r="K249" s="10">
        <v>0.70833333333333337</v>
      </c>
      <c r="L249" s="11">
        <f>IF(Tb_Base[[#This Row],[Hr fin eff]]="","",Tb_Base[Hr fin eff]-Tb_Base[Hr déb eff])</f>
        <v>0.37500000000000006</v>
      </c>
      <c r="M24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49" s="8"/>
      <c r="O249" s="11" t="str">
        <f>IF(Tb_Base[[#This Row],[Retard]]&lt;&gt;"",Tb_Base[[#This Row],[Hr déb eff]]-Tb_Base[[#This Row],[Hr déb prévi]],"")</f>
        <v/>
      </c>
      <c r="P249" s="8"/>
      <c r="Q249" s="11" t="str">
        <f>IF(Tb_Base[[#This Row],[CP]]="CP",Param!$H$2,"")</f>
        <v/>
      </c>
      <c r="R249" s="8"/>
      <c r="S249" s="11" t="str">
        <f>IF(Tb_Base[[#This Row],[CA]]="CA",Param!$H$2,"")</f>
        <v/>
      </c>
      <c r="T249" s="8"/>
      <c r="U249" s="8"/>
      <c r="V249" s="8"/>
    </row>
    <row r="250" spans="1:22" x14ac:dyDescent="0.2">
      <c r="A250" s="7">
        <v>43101</v>
      </c>
      <c r="B250" s="12">
        <f t="shared" si="8"/>
        <v>1</v>
      </c>
      <c r="C250" s="12" t="str">
        <f>TEXT(Tb_Base[[#This Row],[Date]],"mmmm")</f>
        <v>janvier</v>
      </c>
      <c r="D250" s="12" t="str">
        <f>TEXT(Tb_Base[[#This Row],[Date]],"aaaa")</f>
        <v>2018</v>
      </c>
      <c r="E250" s="9" t="s">
        <v>52</v>
      </c>
      <c r="F250" s="10"/>
      <c r="G250" s="10"/>
      <c r="H250" s="11" t="str">
        <f>IF(Tb_Base[[#This Row],[Hr fin prévi]]="","",Tb_Base[Hr fin prévi]-Tb_Base[Hr déb prévi])</f>
        <v/>
      </c>
      <c r="I250" s="12" t="str">
        <f>IF(Tb_Base[[#This Row],[AT]]&lt;&gt;"","AT",IF(Tb_Base[[#This Row],[Hr fin eff]]&lt;&gt;"","Trv",""))</f>
        <v/>
      </c>
      <c r="J250" s="10"/>
      <c r="K250" s="10"/>
      <c r="L250" s="11" t="str">
        <f>IF(Tb_Base[[#This Row],[Hr fin eff]]="","",Tb_Base[Hr fin eff]-Tb_Base[Hr déb eff])</f>
        <v/>
      </c>
      <c r="M25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50" s="8"/>
      <c r="O250" s="11" t="str">
        <f>IF(Tb_Base[[#This Row],[Retard]]&lt;&gt;"",Tb_Base[[#This Row],[Hr déb eff]]-Tb_Base[[#This Row],[Hr déb prévi]],"")</f>
        <v/>
      </c>
      <c r="P250" s="8"/>
      <c r="Q250" s="11" t="str">
        <f>IF(Tb_Base[[#This Row],[CP]]="CP",Param!$H$2,"")</f>
        <v/>
      </c>
      <c r="R250" s="8"/>
      <c r="S250" s="11" t="str">
        <f>IF(Tb_Base[[#This Row],[CA]]="CA",Param!$H$2,"")</f>
        <v/>
      </c>
      <c r="T250" s="8"/>
      <c r="U250" s="8"/>
      <c r="V250" s="8"/>
    </row>
    <row r="251" spans="1:22" x14ac:dyDescent="0.2">
      <c r="A251" s="7">
        <v>43101</v>
      </c>
      <c r="B251" s="12">
        <f t="shared" si="8"/>
        <v>1</v>
      </c>
      <c r="C251" s="12" t="str">
        <f>TEXT(Tb_Base[[#This Row],[Date]],"mmmm")</f>
        <v>janvier</v>
      </c>
      <c r="D251" s="12" t="str">
        <f>TEXT(Tb_Base[[#This Row],[Date]],"aaaa")</f>
        <v>2018</v>
      </c>
      <c r="E251" s="9" t="s">
        <v>53</v>
      </c>
      <c r="F251" s="10">
        <v>0.375</v>
      </c>
      <c r="G251" s="10">
        <v>0.83333333333333337</v>
      </c>
      <c r="H251" s="11">
        <f>IF(Tb_Base[[#This Row],[Hr fin prévi]]="","",Tb_Base[Hr fin prévi]-Tb_Base[Hr déb prévi])</f>
        <v>0.45833333333333337</v>
      </c>
      <c r="I251" s="12" t="str">
        <f>IF(Tb_Base[[#This Row],[AT]]&lt;&gt;"","AT",IF(Tb_Base[[#This Row],[Hr fin eff]]&lt;&gt;"","Trv",""))</f>
        <v>Trv</v>
      </c>
      <c r="J251" s="10">
        <v>0.375</v>
      </c>
      <c r="K251" s="10">
        <v>0.85416666666666663</v>
      </c>
      <c r="L251" s="11">
        <f>IF(Tb_Base[[#This Row],[Hr fin eff]]="","",Tb_Base[Hr fin eff]-Tb_Base[Hr déb eff])</f>
        <v>0.47916666666666663</v>
      </c>
      <c r="M25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1" s="8"/>
      <c r="O251" s="11" t="str">
        <f>IF(Tb_Base[[#This Row],[Retard]]&lt;&gt;"",Tb_Base[[#This Row],[Hr déb eff]]-Tb_Base[[#This Row],[Hr déb prévi]],"")</f>
        <v/>
      </c>
      <c r="P251" s="8"/>
      <c r="Q251" s="11" t="str">
        <f>IF(Tb_Base[[#This Row],[CP]]="CP",Param!$H$2,"")</f>
        <v/>
      </c>
      <c r="R251" s="8"/>
      <c r="S251" s="11" t="str">
        <f>IF(Tb_Base[[#This Row],[CA]]="CA",Param!$H$2,"")</f>
        <v/>
      </c>
      <c r="T251" s="8"/>
      <c r="U251" s="8"/>
      <c r="V251" s="8"/>
    </row>
    <row r="252" spans="1:22" x14ac:dyDescent="0.2">
      <c r="A252" s="7">
        <v>43101</v>
      </c>
      <c r="B252" s="12">
        <f t="shared" si="8"/>
        <v>1</v>
      </c>
      <c r="C252" s="12" t="str">
        <f>TEXT(Tb_Base[[#This Row],[Date]],"mmmm")</f>
        <v>janvier</v>
      </c>
      <c r="D252" s="12" t="str">
        <f>TEXT(Tb_Base[[#This Row],[Date]],"aaaa")</f>
        <v>2018</v>
      </c>
      <c r="E252" s="9" t="s">
        <v>54</v>
      </c>
      <c r="F252" s="10">
        <v>0.375</v>
      </c>
      <c r="G252" s="10">
        <v>0.83333333333333337</v>
      </c>
      <c r="H252" s="11">
        <f>IF(Tb_Base[[#This Row],[Hr fin prévi]]="","",Tb_Base[Hr fin prévi]-Tb_Base[Hr déb prévi])</f>
        <v>0.45833333333333337</v>
      </c>
      <c r="I252" s="12" t="str">
        <f>IF(Tb_Base[[#This Row],[AT]]&lt;&gt;"","AT",IF(Tb_Base[[#This Row],[Hr fin eff]]&lt;&gt;"","Trv",""))</f>
        <v>Trv</v>
      </c>
      <c r="J252" s="10">
        <v>0.375</v>
      </c>
      <c r="K252" s="10">
        <v>0.85416666666666663</v>
      </c>
      <c r="L252" s="11">
        <f>IF(Tb_Base[[#This Row],[Hr fin eff]]="","",Tb_Base[Hr fin eff]-Tb_Base[Hr déb eff])</f>
        <v>0.47916666666666663</v>
      </c>
      <c r="M25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2" s="8"/>
      <c r="O252" s="11" t="str">
        <f>IF(Tb_Base[[#This Row],[Retard]]&lt;&gt;"",Tb_Base[[#This Row],[Hr déb eff]]-Tb_Base[[#This Row],[Hr déb prévi]],"")</f>
        <v/>
      </c>
      <c r="P252" s="8"/>
      <c r="Q252" s="11" t="str">
        <f>IF(Tb_Base[[#This Row],[CP]]="CP",Param!$H$2,"")</f>
        <v/>
      </c>
      <c r="R252" s="8"/>
      <c r="S252" s="11" t="str">
        <f>IF(Tb_Base[[#This Row],[CA]]="CA",Param!$H$2,"")</f>
        <v/>
      </c>
      <c r="T252" s="8"/>
      <c r="U252" s="8"/>
      <c r="V252" s="8"/>
    </row>
    <row r="253" spans="1:22" x14ac:dyDescent="0.2">
      <c r="A253" s="7">
        <v>43101</v>
      </c>
      <c r="B253" s="12">
        <f t="shared" si="8"/>
        <v>1</v>
      </c>
      <c r="C253" s="12" t="str">
        <f>TEXT(Tb_Base[[#This Row],[Date]],"mmmm")</f>
        <v>janvier</v>
      </c>
      <c r="D253" s="12" t="str">
        <f>TEXT(Tb_Base[[#This Row],[Date]],"aaaa")</f>
        <v>2018</v>
      </c>
      <c r="E253" s="9" t="s">
        <v>55</v>
      </c>
      <c r="F253" s="10">
        <v>0.375</v>
      </c>
      <c r="G253" s="10">
        <v>0.83333333333333337</v>
      </c>
      <c r="H253" s="11">
        <f>IF(Tb_Base[[#This Row],[Hr fin prévi]]="","",Tb_Base[Hr fin prévi]-Tb_Base[Hr déb prévi])</f>
        <v>0.45833333333333337</v>
      </c>
      <c r="I253" s="12" t="str">
        <f>IF(Tb_Base[[#This Row],[AT]]&lt;&gt;"","AT",IF(Tb_Base[[#This Row],[Hr fin eff]]&lt;&gt;"","Trv",""))</f>
        <v>Trv</v>
      </c>
      <c r="J253" s="10">
        <v>0.375</v>
      </c>
      <c r="K253" s="10">
        <v>0.85416666666666663</v>
      </c>
      <c r="L253" s="11">
        <f>IF(Tb_Base[[#This Row],[Hr fin eff]]="","",Tb_Base[Hr fin eff]-Tb_Base[Hr déb eff])</f>
        <v>0.47916666666666663</v>
      </c>
      <c r="M25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3" s="8"/>
      <c r="O253" s="11" t="str">
        <f>IF(Tb_Base[[#This Row],[Retard]]&lt;&gt;"",Tb_Base[[#This Row],[Hr déb eff]]-Tb_Base[[#This Row],[Hr déb prévi]],"")</f>
        <v/>
      </c>
      <c r="P253" s="8"/>
      <c r="Q253" s="11" t="str">
        <f>IF(Tb_Base[[#This Row],[CP]]="CP",Param!$H$2,"")</f>
        <v/>
      </c>
      <c r="R253" s="8"/>
      <c r="S253" s="11" t="str">
        <f>IF(Tb_Base[[#This Row],[CA]]="CA",Param!$H$2,"")</f>
        <v/>
      </c>
      <c r="T253" s="8"/>
      <c r="U253" s="8"/>
      <c r="V253" s="8"/>
    </row>
    <row r="254" spans="1:22" x14ac:dyDescent="0.2">
      <c r="A254" s="7">
        <v>43101</v>
      </c>
      <c r="B254" s="12">
        <f t="shared" si="8"/>
        <v>1</v>
      </c>
      <c r="C254" s="12" t="str">
        <f>TEXT(Tb_Base[[#This Row],[Date]],"mmmm")</f>
        <v>janvier</v>
      </c>
      <c r="D254" s="12" t="str">
        <f>TEXT(Tb_Base[[#This Row],[Date]],"aaaa")</f>
        <v>2018</v>
      </c>
      <c r="E254" s="9" t="s">
        <v>56</v>
      </c>
      <c r="F254" s="10"/>
      <c r="G254" s="10"/>
      <c r="H254" s="11" t="str">
        <f>IF(Tb_Base[[#This Row],[Hr fin prévi]]="","",Tb_Base[Hr fin prévi]-Tb_Base[Hr déb prévi])</f>
        <v/>
      </c>
      <c r="I254" s="12" t="str">
        <f>IF(Tb_Base[[#This Row],[AT]]&lt;&gt;"","AT",IF(Tb_Base[[#This Row],[Hr fin eff]]&lt;&gt;"","Trv",""))</f>
        <v/>
      </c>
      <c r="L254" s="11" t="str">
        <f>IF(Tb_Base[[#This Row],[Hr fin eff]]="","",Tb_Base[Hr fin eff]-Tb_Base[Hr déb eff])</f>
        <v/>
      </c>
      <c r="M25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54" s="8"/>
      <c r="O254" s="11" t="str">
        <f>IF(Tb_Base[[#This Row],[Retard]]&lt;&gt;"",Tb_Base[[#This Row],[Hr déb eff]]-Tb_Base[[#This Row],[Hr déb prévi]],"")</f>
        <v/>
      </c>
      <c r="P254" s="8"/>
      <c r="Q254" s="11" t="str">
        <f>IF(Tb_Base[[#This Row],[CP]]="CP",Param!$H$2,"")</f>
        <v/>
      </c>
      <c r="R254" s="8"/>
      <c r="S254" s="11" t="str">
        <f>IF(Tb_Base[[#This Row],[CA]]="CA",Param!$H$2,"")</f>
        <v/>
      </c>
      <c r="T254" s="8"/>
      <c r="U254" s="8"/>
      <c r="V254" s="8"/>
    </row>
    <row r="255" spans="1:22" x14ac:dyDescent="0.2">
      <c r="A255" s="7">
        <v>43101</v>
      </c>
      <c r="B255" s="12">
        <f t="shared" si="8"/>
        <v>1</v>
      </c>
      <c r="C255" s="12" t="str">
        <f>TEXT(Tb_Base[[#This Row],[Date]],"mmmm")</f>
        <v>janvier</v>
      </c>
      <c r="D255" s="12" t="str">
        <f>TEXT(Tb_Base[[#This Row],[Date]],"aaaa")</f>
        <v>2018</v>
      </c>
      <c r="E255" s="9" t="s">
        <v>57</v>
      </c>
      <c r="F255" s="10">
        <v>0.375</v>
      </c>
      <c r="G255" s="10">
        <v>0.83333333333333337</v>
      </c>
      <c r="H255" s="11">
        <f>IF(Tb_Base[[#This Row],[Hr fin prévi]]="","",Tb_Base[Hr fin prévi]-Tb_Base[Hr déb prévi])</f>
        <v>0.45833333333333337</v>
      </c>
      <c r="I255" s="12" t="str">
        <f>IF(Tb_Base[[#This Row],[AT]]&lt;&gt;"","AT",IF(Tb_Base[[#This Row],[Hr fin eff]]&lt;&gt;"","Trv",""))</f>
        <v>Trv</v>
      </c>
      <c r="J255" s="10">
        <v>0.375</v>
      </c>
      <c r="K255" s="10">
        <v>0.85416666666666663</v>
      </c>
      <c r="L255" s="11">
        <f>IF(Tb_Base[[#This Row],[Hr fin eff]]="","",Tb_Base[Hr fin eff]-Tb_Base[Hr déb eff])</f>
        <v>0.47916666666666663</v>
      </c>
      <c r="M25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5" s="8"/>
      <c r="O255" s="11" t="str">
        <f>IF(Tb_Base[[#This Row],[Retard]]&lt;&gt;"",Tb_Base[[#This Row],[Hr déb eff]]-Tb_Base[[#This Row],[Hr déb prévi]],"")</f>
        <v/>
      </c>
      <c r="P255" s="8"/>
      <c r="Q255" s="11" t="str">
        <f>IF(Tb_Base[[#This Row],[CP]]="CP",Param!$H$2,"")</f>
        <v/>
      </c>
      <c r="R255" s="8"/>
      <c r="S255" s="11" t="str">
        <f>IF(Tb_Base[[#This Row],[CA]]="CA",Param!$H$2,"")</f>
        <v/>
      </c>
      <c r="T255" s="8"/>
      <c r="U255" s="8"/>
      <c r="V255" s="8"/>
    </row>
    <row r="256" spans="1:22" x14ac:dyDescent="0.2">
      <c r="A256" s="7">
        <v>43101</v>
      </c>
      <c r="B256" s="12">
        <f t="shared" si="8"/>
        <v>1</v>
      </c>
      <c r="C256" s="12" t="str">
        <f>TEXT(Tb_Base[[#This Row],[Date]],"mmmm")</f>
        <v>janvier</v>
      </c>
      <c r="D256" s="12" t="str">
        <f>TEXT(Tb_Base[[#This Row],[Date]],"aaaa")</f>
        <v>2018</v>
      </c>
      <c r="E256" s="9" t="s">
        <v>58</v>
      </c>
      <c r="H256" s="11" t="str">
        <f>IF(Tb_Base[[#This Row],[Hr fin prévi]]="","",Tb_Base[Hr fin prévi]-Tb_Base[Hr déb prévi])</f>
        <v/>
      </c>
      <c r="I256" s="12" t="str">
        <f>IF(Tb_Base[[#This Row],[AT]]&lt;&gt;"","AT",IF(Tb_Base[[#This Row],[Hr fin eff]]&lt;&gt;"","Trv",""))</f>
        <v/>
      </c>
      <c r="L256" s="11" t="str">
        <f>IF(Tb_Base[[#This Row],[Hr fin eff]]="","",Tb_Base[Hr fin eff]-Tb_Base[Hr déb eff])</f>
        <v/>
      </c>
      <c r="M25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56" s="8"/>
      <c r="O256" s="11" t="str">
        <f>IF(Tb_Base[[#This Row],[Retard]]&lt;&gt;"",Tb_Base[[#This Row],[Hr déb eff]]-Tb_Base[[#This Row],[Hr déb prévi]],"")</f>
        <v/>
      </c>
      <c r="P256" s="8"/>
      <c r="Q256" s="11" t="str">
        <f>IF(Tb_Base[[#This Row],[CP]]="CP",Param!$H$2,"")</f>
        <v/>
      </c>
      <c r="R256" s="8"/>
      <c r="S256" s="11" t="str">
        <f>IF(Tb_Base[[#This Row],[CA]]="CA",Param!$H$2,"")</f>
        <v/>
      </c>
      <c r="T256" s="8"/>
      <c r="U256" s="8"/>
      <c r="V256" s="8"/>
    </row>
    <row r="257" spans="1:22" x14ac:dyDescent="0.2">
      <c r="A257" s="7">
        <v>43101</v>
      </c>
      <c r="B257" s="12">
        <f t="shared" si="8"/>
        <v>1</v>
      </c>
      <c r="C257" s="12" t="str">
        <f>TEXT(Tb_Base[[#This Row],[Date]],"mmmm")</f>
        <v>janvier</v>
      </c>
      <c r="D257" s="12" t="str">
        <f>TEXT(Tb_Base[[#This Row],[Date]],"aaaa")</f>
        <v>2018</v>
      </c>
      <c r="E257" s="9" t="s">
        <v>59</v>
      </c>
      <c r="H257" s="11" t="str">
        <f>IF(Tb_Base[[#This Row],[Hr fin prévi]]="","",Tb_Base[Hr fin prévi]-Tb_Base[Hr déb prévi])</f>
        <v/>
      </c>
      <c r="I257" s="12" t="str">
        <f>IF(Tb_Base[[#This Row],[AT]]&lt;&gt;"","AT",IF(Tb_Base[[#This Row],[Hr fin eff]]&lt;&gt;"","Trv",""))</f>
        <v/>
      </c>
      <c r="L257" s="11" t="str">
        <f>IF(Tb_Base[[#This Row],[Hr fin eff]]="","",Tb_Base[Hr fin eff]-Tb_Base[Hr déb eff])</f>
        <v/>
      </c>
      <c r="M25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57" s="8"/>
      <c r="O257" s="11" t="str">
        <f>IF(Tb_Base[[#This Row],[Retard]]&lt;&gt;"",Tb_Base[[#This Row],[Hr déb eff]]-Tb_Base[[#This Row],[Hr déb prévi]],"")</f>
        <v/>
      </c>
      <c r="P257" s="8"/>
      <c r="Q257" s="11" t="str">
        <f>IF(Tb_Base[[#This Row],[CP]]="CP",Param!$H$2,"")</f>
        <v/>
      </c>
      <c r="R257" s="8"/>
      <c r="S257" s="11" t="str">
        <f>IF(Tb_Base[[#This Row],[CA]]="CA",Param!$H$2,"")</f>
        <v/>
      </c>
      <c r="T257" s="8"/>
      <c r="U257" s="8"/>
      <c r="V257" s="8"/>
    </row>
    <row r="258" spans="1:22" x14ac:dyDescent="0.2">
      <c r="A258" s="7">
        <v>43102</v>
      </c>
      <c r="B258" s="12">
        <f t="shared" si="8"/>
        <v>1</v>
      </c>
      <c r="C258" s="12" t="str">
        <f>TEXT(Tb_Base[[#This Row],[Date]],"mmmm")</f>
        <v>janvier</v>
      </c>
      <c r="D258" s="12" t="str">
        <f>TEXT(Tb_Base[[#This Row],[Date]],"aaaa")</f>
        <v>2018</v>
      </c>
      <c r="E258" s="9" t="s">
        <v>52</v>
      </c>
      <c r="F258" s="10">
        <v>0.375</v>
      </c>
      <c r="G258" s="10">
        <v>0.83333333333333337</v>
      </c>
      <c r="H258" s="11">
        <f>IF(Tb_Base[[#This Row],[Hr fin prévi]]="","",Tb_Base[Hr fin prévi]-Tb_Base[Hr déb prévi])</f>
        <v>0.45833333333333337</v>
      </c>
      <c r="I258" s="12" t="str">
        <f>IF(Tb_Base[[#This Row],[AT]]&lt;&gt;"","AT",IF(Tb_Base[[#This Row],[Hr fin eff]]&lt;&gt;"","Trv",""))</f>
        <v>Trv</v>
      </c>
      <c r="J258" s="10">
        <v>0.375</v>
      </c>
      <c r="K258" s="10">
        <v>0.83333333333333337</v>
      </c>
      <c r="L258" s="11">
        <f>IF(Tb_Base[[#This Row],[Hr fin eff]]="","",Tb_Base[Hr fin eff]-Tb_Base[Hr déb eff])</f>
        <v>0.45833333333333337</v>
      </c>
      <c r="M25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8" s="8"/>
      <c r="O258" s="11" t="str">
        <f>IF(Tb_Base[[#This Row],[Retard]]&lt;&gt;"",Tb_Base[[#This Row],[Hr déb eff]]-Tb_Base[[#This Row],[Hr déb prévi]],"")</f>
        <v/>
      </c>
      <c r="P258" s="8"/>
      <c r="Q258" s="11" t="str">
        <f>IF(Tb_Base[[#This Row],[CP]]="CP",Param!$H$2,"")</f>
        <v/>
      </c>
      <c r="R258" s="8"/>
      <c r="S258" s="11" t="str">
        <f>IF(Tb_Base[[#This Row],[CA]]="CA",Param!$H$2,"")</f>
        <v/>
      </c>
      <c r="T258" s="8"/>
      <c r="U258" s="8"/>
      <c r="V258" s="8"/>
    </row>
    <row r="259" spans="1:22" x14ac:dyDescent="0.2">
      <c r="A259" s="7">
        <v>43102</v>
      </c>
      <c r="B259" s="12">
        <f t="shared" si="8"/>
        <v>1</v>
      </c>
      <c r="C259" s="12" t="str">
        <f>TEXT(Tb_Base[[#This Row],[Date]],"mmmm")</f>
        <v>janvier</v>
      </c>
      <c r="D259" s="12" t="str">
        <f>TEXT(Tb_Base[[#This Row],[Date]],"aaaa")</f>
        <v>2018</v>
      </c>
      <c r="E259" s="9" t="s">
        <v>53</v>
      </c>
      <c r="F259" s="10">
        <v>0.375</v>
      </c>
      <c r="G259" s="10">
        <v>0.83333333333333337</v>
      </c>
      <c r="H259" s="11">
        <f>IF(Tb_Base[[#This Row],[Hr fin prévi]]="","",Tb_Base[Hr fin prévi]-Tb_Base[Hr déb prévi])</f>
        <v>0.45833333333333337</v>
      </c>
      <c r="I259" s="12" t="str">
        <f>IF(Tb_Base[[#This Row],[AT]]&lt;&gt;"","AT",IF(Tb_Base[[#This Row],[Hr fin eff]]&lt;&gt;"","Trv",""))</f>
        <v>Trv</v>
      </c>
      <c r="J259" s="10">
        <v>0.33333333333333331</v>
      </c>
      <c r="K259" s="10">
        <v>0.57638888888888895</v>
      </c>
      <c r="L259" s="11">
        <f>IF(Tb_Base[[#This Row],[Hr fin eff]]="","",Tb_Base[Hr fin eff]-Tb_Base[Hr déb eff])</f>
        <v>0.24305555555555564</v>
      </c>
      <c r="M25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59" s="8"/>
      <c r="O259" s="11" t="str">
        <f>IF(Tb_Base[[#This Row],[Retard]]&lt;&gt;"",Tb_Base[[#This Row],[Hr déb eff]]-Tb_Base[[#This Row],[Hr déb prévi]],"")</f>
        <v/>
      </c>
      <c r="P259" s="8"/>
      <c r="Q259" s="11" t="str">
        <f>IF(Tb_Base[[#This Row],[CP]]="CP",Param!$H$2,"")</f>
        <v/>
      </c>
      <c r="R259" s="8"/>
      <c r="S259" s="11" t="str">
        <f>IF(Tb_Base[[#This Row],[CA]]="CA",Param!$H$2,"")</f>
        <v/>
      </c>
      <c r="T259" s="8"/>
      <c r="U259" s="8"/>
      <c r="V259" s="8"/>
    </row>
    <row r="260" spans="1:22" x14ac:dyDescent="0.2">
      <c r="A260" s="7">
        <v>43102</v>
      </c>
      <c r="B260" s="12">
        <f t="shared" si="8"/>
        <v>1</v>
      </c>
      <c r="C260" s="12" t="str">
        <f>TEXT(Tb_Base[[#This Row],[Date]],"mmmm")</f>
        <v>janvier</v>
      </c>
      <c r="D260" s="12" t="str">
        <f>TEXT(Tb_Base[[#This Row],[Date]],"aaaa")</f>
        <v>2018</v>
      </c>
      <c r="E260" s="9" t="s">
        <v>54</v>
      </c>
      <c r="H260" s="11" t="str">
        <f>IF(Tb_Base[[#This Row],[Hr fin prévi]]="","",Tb_Base[Hr fin prévi]-Tb_Base[Hr déb prévi])</f>
        <v/>
      </c>
      <c r="I260" s="12" t="str">
        <f>IF(Tb_Base[[#This Row],[AT]]&lt;&gt;"","AT",IF(Tb_Base[[#This Row],[Hr fin eff]]&lt;&gt;"","Trv",""))</f>
        <v/>
      </c>
      <c r="L260" s="11" t="str">
        <f>IF(Tb_Base[[#This Row],[Hr fin eff]]="","",Tb_Base[Hr fin eff]-Tb_Base[Hr déb eff])</f>
        <v/>
      </c>
      <c r="M26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60" s="8"/>
      <c r="O260" s="11" t="str">
        <f>IF(Tb_Base[[#This Row],[Retard]]&lt;&gt;"",Tb_Base[[#This Row],[Hr déb eff]]-Tb_Base[[#This Row],[Hr déb prévi]],"")</f>
        <v/>
      </c>
      <c r="P260" s="8"/>
      <c r="Q260" s="11" t="str">
        <f>IF(Tb_Base[[#This Row],[CP]]="CP",Param!$H$2,"")</f>
        <v/>
      </c>
      <c r="R260" s="8"/>
      <c r="S260" s="11" t="str">
        <f>IF(Tb_Base[[#This Row],[CA]]="CA",Param!$H$2,"")</f>
        <v/>
      </c>
      <c r="T260" s="8"/>
      <c r="U260" s="8"/>
      <c r="V260" s="8"/>
    </row>
    <row r="261" spans="1:22" x14ac:dyDescent="0.2">
      <c r="A261" s="7">
        <v>43102</v>
      </c>
      <c r="B261" s="12">
        <f t="shared" si="8"/>
        <v>1</v>
      </c>
      <c r="C261" s="12" t="str">
        <f>TEXT(Tb_Base[[#This Row],[Date]],"mmmm")</f>
        <v>janvier</v>
      </c>
      <c r="D261" s="12" t="str">
        <f>TEXT(Tb_Base[[#This Row],[Date]],"aaaa")</f>
        <v>2018</v>
      </c>
      <c r="E261" s="9" t="s">
        <v>55</v>
      </c>
      <c r="F261" s="10">
        <v>0.375</v>
      </c>
      <c r="G261" s="10">
        <v>0.83333333333333337</v>
      </c>
      <c r="H261" s="11">
        <f>IF(Tb_Base[[#This Row],[Hr fin prévi]]="","",Tb_Base[Hr fin prévi]-Tb_Base[Hr déb prévi])</f>
        <v>0.45833333333333337</v>
      </c>
      <c r="I261" s="12" t="str">
        <f>IF(Tb_Base[[#This Row],[AT]]&lt;&gt;"","AT",IF(Tb_Base[[#This Row],[Hr fin eff]]&lt;&gt;"","Trv",""))</f>
        <v>Trv</v>
      </c>
      <c r="J261" s="10">
        <v>0.375</v>
      </c>
      <c r="K261" s="10">
        <v>0.83333333333333337</v>
      </c>
      <c r="L261" s="11">
        <f>IF(Tb_Base[[#This Row],[Hr fin eff]]="","",Tb_Base[Hr fin eff]-Tb_Base[Hr déb eff])</f>
        <v>0.45833333333333337</v>
      </c>
      <c r="M26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1" s="8"/>
      <c r="O261" s="11" t="str">
        <f>IF(Tb_Base[[#This Row],[Retard]]&lt;&gt;"",Tb_Base[[#This Row],[Hr déb eff]]-Tb_Base[[#This Row],[Hr déb prévi]],"")</f>
        <v/>
      </c>
      <c r="P261" s="8"/>
      <c r="Q261" s="11" t="str">
        <f>IF(Tb_Base[[#This Row],[CP]]="CP",Param!$H$2,"")</f>
        <v/>
      </c>
      <c r="R261" s="8"/>
      <c r="S261" s="11" t="str">
        <f>IF(Tb_Base[[#This Row],[CA]]="CA",Param!$H$2,"")</f>
        <v/>
      </c>
      <c r="T261" s="8"/>
      <c r="U261" s="8"/>
      <c r="V261" s="8"/>
    </row>
    <row r="262" spans="1:22" x14ac:dyDescent="0.2">
      <c r="A262" s="7">
        <v>43102</v>
      </c>
      <c r="B262" s="12">
        <f t="shared" si="8"/>
        <v>1</v>
      </c>
      <c r="C262" s="12" t="str">
        <f>TEXT(Tb_Base[[#This Row],[Date]],"mmmm")</f>
        <v>janvier</v>
      </c>
      <c r="D262" s="12" t="str">
        <f>TEXT(Tb_Base[[#This Row],[Date]],"aaaa")</f>
        <v>2018</v>
      </c>
      <c r="E262" s="9" t="s">
        <v>56</v>
      </c>
      <c r="H262" s="11" t="str">
        <f>IF(Tb_Base[[#This Row],[Hr fin prévi]]="","",Tb_Base[Hr fin prévi]-Tb_Base[Hr déb prévi])</f>
        <v/>
      </c>
      <c r="I262" s="12" t="str">
        <f>IF(Tb_Base[[#This Row],[AT]]&lt;&gt;"","AT",IF(Tb_Base[[#This Row],[Hr fin eff]]&lt;&gt;"","Trv",""))</f>
        <v/>
      </c>
      <c r="L262" s="11" t="str">
        <f>IF(Tb_Base[[#This Row],[Hr fin eff]]="","",Tb_Base[Hr fin eff]-Tb_Base[Hr déb eff])</f>
        <v/>
      </c>
      <c r="M26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62" s="8"/>
      <c r="O262" s="11" t="str">
        <f>IF(Tb_Base[[#This Row],[Retard]]&lt;&gt;"",Tb_Base[[#This Row],[Hr déb eff]]-Tb_Base[[#This Row],[Hr déb prévi]],"")</f>
        <v/>
      </c>
      <c r="P262" s="8"/>
      <c r="Q262" s="11" t="str">
        <f>IF(Tb_Base[[#This Row],[CP]]="CP",Param!$H$2,"")</f>
        <v/>
      </c>
      <c r="R262" s="8"/>
      <c r="S262" s="11" t="str">
        <f>IF(Tb_Base[[#This Row],[CA]]="CA",Param!$H$2,"")</f>
        <v/>
      </c>
      <c r="T262" s="8"/>
      <c r="U262" s="8"/>
      <c r="V262" s="8"/>
    </row>
    <row r="263" spans="1:22" x14ac:dyDescent="0.2">
      <c r="A263" s="7">
        <v>43102</v>
      </c>
      <c r="B263" s="12">
        <f t="shared" si="8"/>
        <v>1</v>
      </c>
      <c r="C263" s="12" t="str">
        <f>TEXT(Tb_Base[[#This Row],[Date]],"mmmm")</f>
        <v>janvier</v>
      </c>
      <c r="D263" s="12" t="str">
        <f>TEXT(Tb_Base[[#This Row],[Date]],"aaaa")</f>
        <v>2018</v>
      </c>
      <c r="E263" s="9" t="s">
        <v>57</v>
      </c>
      <c r="H263" s="11" t="str">
        <f>IF(Tb_Base[[#This Row],[Hr fin prévi]]="","",Tb_Base[Hr fin prévi]-Tb_Base[Hr déb prévi])</f>
        <v/>
      </c>
      <c r="I263" s="12" t="str">
        <f>IF(Tb_Base[[#This Row],[AT]]&lt;&gt;"","AT",IF(Tb_Base[[#This Row],[Hr fin eff]]&lt;&gt;"","Trv",""))</f>
        <v/>
      </c>
      <c r="L263" s="11" t="str">
        <f>IF(Tb_Base[[#This Row],[Hr fin eff]]="","",Tb_Base[Hr fin eff]-Tb_Base[Hr déb eff])</f>
        <v/>
      </c>
      <c r="M26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63" s="8"/>
      <c r="O263" s="11" t="str">
        <f>IF(Tb_Base[[#This Row],[Retard]]&lt;&gt;"",Tb_Base[[#This Row],[Hr déb eff]]-Tb_Base[[#This Row],[Hr déb prévi]],"")</f>
        <v/>
      </c>
      <c r="P263" s="8"/>
      <c r="Q263" s="11" t="str">
        <f>IF(Tb_Base[[#This Row],[CP]]="CP",Param!$H$2,"")</f>
        <v/>
      </c>
      <c r="R263" s="8"/>
      <c r="S263" s="11" t="str">
        <f>IF(Tb_Base[[#This Row],[CA]]="CA",Param!$H$2,"")</f>
        <v/>
      </c>
      <c r="T263" s="8"/>
      <c r="U263" s="8"/>
      <c r="V263" s="8"/>
    </row>
    <row r="264" spans="1:22" x14ac:dyDescent="0.2">
      <c r="A264" s="7">
        <v>43102</v>
      </c>
      <c r="B264" s="12">
        <f t="shared" si="8"/>
        <v>1</v>
      </c>
      <c r="C264" s="12" t="str">
        <f>TEXT(Tb_Base[[#This Row],[Date]],"mmmm")</f>
        <v>janvier</v>
      </c>
      <c r="D264" s="12" t="str">
        <f>TEXT(Tb_Base[[#This Row],[Date]],"aaaa")</f>
        <v>2018</v>
      </c>
      <c r="E264" s="9" t="s">
        <v>58</v>
      </c>
      <c r="F264" s="10">
        <v>0.375</v>
      </c>
      <c r="G264" s="10">
        <v>0.83333333333333337</v>
      </c>
      <c r="H264" s="11">
        <f>IF(Tb_Base[[#This Row],[Hr fin prévi]]="","",Tb_Base[Hr fin prévi]-Tb_Base[Hr déb prévi])</f>
        <v>0.45833333333333337</v>
      </c>
      <c r="I264" s="12" t="str">
        <f>IF(Tb_Base[[#This Row],[AT]]&lt;&gt;"","AT",IF(Tb_Base[[#This Row],[Hr fin eff]]&lt;&gt;"","Trv",""))</f>
        <v>Trv</v>
      </c>
      <c r="J264" s="10">
        <v>0.375</v>
      </c>
      <c r="K264" s="10">
        <v>0.83333333333333337</v>
      </c>
      <c r="L264" s="11">
        <f>IF(Tb_Base[[#This Row],[Hr fin eff]]="","",Tb_Base[Hr fin eff]-Tb_Base[Hr déb eff])</f>
        <v>0.45833333333333337</v>
      </c>
      <c r="M26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4" s="8"/>
      <c r="O264" s="11" t="str">
        <f>IF(Tb_Base[[#This Row],[Retard]]&lt;&gt;"",Tb_Base[[#This Row],[Hr déb eff]]-Tb_Base[[#This Row],[Hr déb prévi]],"")</f>
        <v/>
      </c>
      <c r="P264" s="8"/>
      <c r="Q264" s="11" t="str">
        <f>IF(Tb_Base[[#This Row],[CP]]="CP",Param!$H$2,"")</f>
        <v/>
      </c>
      <c r="R264" s="8"/>
      <c r="S264" s="11" t="str">
        <f>IF(Tb_Base[[#This Row],[CA]]="CA",Param!$H$2,"")</f>
        <v/>
      </c>
      <c r="T264" s="8"/>
      <c r="U264" s="8"/>
      <c r="V264" s="8"/>
    </row>
    <row r="265" spans="1:22" x14ac:dyDescent="0.2">
      <c r="A265" s="7">
        <v>43102</v>
      </c>
      <c r="B265" s="12">
        <f t="shared" si="8"/>
        <v>1</v>
      </c>
      <c r="C265" s="12" t="str">
        <f>TEXT(Tb_Base[[#This Row],[Date]],"mmmm")</f>
        <v>janvier</v>
      </c>
      <c r="D265" s="12" t="str">
        <f>TEXT(Tb_Base[[#This Row],[Date]],"aaaa")</f>
        <v>2018</v>
      </c>
      <c r="E265" s="9" t="s">
        <v>59</v>
      </c>
      <c r="F265" s="10">
        <v>0.33333333333333331</v>
      </c>
      <c r="G265" s="10">
        <v>0.70833333333333337</v>
      </c>
      <c r="H265" s="11">
        <f>IF(Tb_Base[[#This Row],[Hr fin prévi]]="","",Tb_Base[Hr fin prévi]-Tb_Base[Hr déb prévi])</f>
        <v>0.37500000000000006</v>
      </c>
      <c r="I265" s="12" t="str">
        <f>IF(Tb_Base[[#This Row],[AT]]&lt;&gt;"","AT",IF(Tb_Base[[#This Row],[Hr fin eff]]&lt;&gt;"","Trv",""))</f>
        <v>Trv</v>
      </c>
      <c r="J265" s="10">
        <v>0.35416666666666669</v>
      </c>
      <c r="K265" s="10">
        <v>0.71875</v>
      </c>
      <c r="L265" s="11">
        <f>IF(Tb_Base[[#This Row],[Hr fin eff]]="","",Tb_Base[Hr fin eff]-Tb_Base[Hr déb eff])</f>
        <v>0.36458333333333331</v>
      </c>
      <c r="M26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5" s="8"/>
      <c r="O265" s="11" t="str">
        <f>IF(Tb_Base[[#This Row],[Retard]]&lt;&gt;"",Tb_Base[[#This Row],[Hr déb eff]]-Tb_Base[[#This Row],[Hr déb prévi]],"")</f>
        <v/>
      </c>
      <c r="P265" s="8"/>
      <c r="Q265" s="11" t="str">
        <f>IF(Tb_Base[[#This Row],[CP]]="CP",Param!$H$2,"")</f>
        <v/>
      </c>
      <c r="R265" s="8"/>
      <c r="S265" s="11" t="str">
        <f>IF(Tb_Base[[#This Row],[CA]]="CA",Param!$H$2,"")</f>
        <v/>
      </c>
      <c r="T265" s="8"/>
      <c r="U265" s="8"/>
      <c r="V265" s="8"/>
    </row>
    <row r="266" spans="1:22" x14ac:dyDescent="0.2">
      <c r="A266" s="7">
        <v>43103</v>
      </c>
      <c r="B266" s="12">
        <f t="shared" si="8"/>
        <v>1</v>
      </c>
      <c r="C266" s="12" t="str">
        <f>TEXT(Tb_Base[[#This Row],[Date]],"mmmm")</f>
        <v>janvier</v>
      </c>
      <c r="D266" s="12" t="str">
        <f>TEXT(Tb_Base[[#This Row],[Date]],"aaaa")</f>
        <v>2018</v>
      </c>
      <c r="E266" s="9" t="s">
        <v>52</v>
      </c>
      <c r="H266" s="11" t="str">
        <f>IF(Tb_Base[[#This Row],[Hr fin prévi]]="","",Tb_Base[Hr fin prévi]-Tb_Base[Hr déb prévi])</f>
        <v/>
      </c>
      <c r="I266" s="12" t="str">
        <f>IF(Tb_Base[[#This Row],[AT]]&lt;&gt;"","AT",IF(Tb_Base[[#This Row],[Hr fin eff]]&lt;&gt;"","Trv",""))</f>
        <v/>
      </c>
      <c r="L266" s="11" t="str">
        <f>IF(Tb_Base[[#This Row],[Hr fin eff]]="","",Tb_Base[Hr fin eff]-Tb_Base[Hr déb eff])</f>
        <v/>
      </c>
      <c r="M26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66" s="8"/>
      <c r="O266" s="11" t="str">
        <f>IF(Tb_Base[[#This Row],[Retard]]&lt;&gt;"",Tb_Base[[#This Row],[Hr déb eff]]-Tb_Base[[#This Row],[Hr déb prévi]],"")</f>
        <v/>
      </c>
      <c r="P266" s="8"/>
      <c r="Q266" s="11" t="str">
        <f>IF(Tb_Base[[#This Row],[CP]]="CP",Param!$H$2,"")</f>
        <v/>
      </c>
      <c r="R266" s="8"/>
      <c r="S266" s="11" t="str">
        <f>IF(Tb_Base[[#This Row],[CA]]="CA",Param!$H$2,"")</f>
        <v/>
      </c>
      <c r="T266" s="8"/>
      <c r="U266" s="8"/>
      <c r="V266" s="8"/>
    </row>
    <row r="267" spans="1:22" x14ac:dyDescent="0.2">
      <c r="A267" s="7">
        <v>43103</v>
      </c>
      <c r="B267" s="12">
        <f t="shared" si="8"/>
        <v>1</v>
      </c>
      <c r="C267" s="12" t="str">
        <f>TEXT(Tb_Base[[#This Row],[Date]],"mmmm")</f>
        <v>janvier</v>
      </c>
      <c r="D267" s="12" t="str">
        <f>TEXT(Tb_Base[[#This Row],[Date]],"aaaa")</f>
        <v>2018</v>
      </c>
      <c r="E267" s="9" t="s">
        <v>53</v>
      </c>
      <c r="F267" s="10">
        <v>0.33333333333333331</v>
      </c>
      <c r="G267" s="10">
        <v>0.70833333333333337</v>
      </c>
      <c r="H267" s="11">
        <f>IF(Tb_Base[[#This Row],[Hr fin prévi]]="","",Tb_Base[Hr fin prévi]-Tb_Base[Hr déb prévi])</f>
        <v>0.37500000000000006</v>
      </c>
      <c r="I267" s="12" t="str">
        <f>IF(Tb_Base[[#This Row],[AT]]&lt;&gt;"","AT",IF(Tb_Base[[#This Row],[Hr fin eff]]&lt;&gt;"","Trv",""))</f>
        <v>Trv</v>
      </c>
      <c r="J267" s="10">
        <v>0.33333333333333331</v>
      </c>
      <c r="K267" s="10">
        <v>0.70833333333333337</v>
      </c>
      <c r="L267" s="11">
        <f>IF(Tb_Base[[#This Row],[Hr fin eff]]="","",Tb_Base[Hr fin eff]-Tb_Base[Hr déb eff])</f>
        <v>0.37500000000000006</v>
      </c>
      <c r="M26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7" s="8"/>
      <c r="O267" s="11" t="str">
        <f>IF(Tb_Base[[#This Row],[Retard]]&lt;&gt;"",Tb_Base[[#This Row],[Hr déb eff]]-Tb_Base[[#This Row],[Hr déb prévi]],"")</f>
        <v/>
      </c>
      <c r="P267" s="8"/>
      <c r="Q267" s="11" t="str">
        <f>IF(Tb_Base[[#This Row],[CP]]="CP",Param!$H$2,"")</f>
        <v/>
      </c>
      <c r="R267" s="8"/>
      <c r="S267" s="11" t="str">
        <f>IF(Tb_Base[[#This Row],[CA]]="CA",Param!$H$2,"")</f>
        <v/>
      </c>
      <c r="T267" s="8"/>
      <c r="U267" s="8"/>
      <c r="V267" s="8"/>
    </row>
    <row r="268" spans="1:22" x14ac:dyDescent="0.2">
      <c r="A268" s="7">
        <v>43103</v>
      </c>
      <c r="B268" s="12">
        <f t="shared" si="8"/>
        <v>1</v>
      </c>
      <c r="C268" s="12" t="str">
        <f>TEXT(Tb_Base[[#This Row],[Date]],"mmmm")</f>
        <v>janvier</v>
      </c>
      <c r="D268" s="12" t="str">
        <f>TEXT(Tb_Base[[#This Row],[Date]],"aaaa")</f>
        <v>2018</v>
      </c>
      <c r="E268" s="9" t="s">
        <v>54</v>
      </c>
      <c r="H268" s="11" t="str">
        <f>IF(Tb_Base[[#This Row],[Hr fin prévi]]="","",Tb_Base[Hr fin prévi]-Tb_Base[Hr déb prévi])</f>
        <v/>
      </c>
      <c r="I268" s="12" t="str">
        <f>IF(Tb_Base[[#This Row],[AT]]&lt;&gt;"","AT",IF(Tb_Base[[#This Row],[Hr fin eff]]&lt;&gt;"","Trv",""))</f>
        <v/>
      </c>
      <c r="L268" s="11" t="str">
        <f>IF(Tb_Base[[#This Row],[Hr fin eff]]="","",Tb_Base[Hr fin eff]-Tb_Base[Hr déb eff])</f>
        <v/>
      </c>
      <c r="M26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68" s="8"/>
      <c r="O268" s="11" t="str">
        <f>IF(Tb_Base[[#This Row],[Retard]]&lt;&gt;"",Tb_Base[[#This Row],[Hr déb eff]]-Tb_Base[[#This Row],[Hr déb prévi]],"")</f>
        <v/>
      </c>
      <c r="P268" s="8"/>
      <c r="Q268" s="11" t="str">
        <f>IF(Tb_Base[[#This Row],[CP]]="CP",Param!$H$2,"")</f>
        <v/>
      </c>
      <c r="R268" s="8"/>
      <c r="S268" s="11" t="str">
        <f>IF(Tb_Base[[#This Row],[CA]]="CA",Param!$H$2,"")</f>
        <v/>
      </c>
      <c r="T268" s="8"/>
      <c r="U268" s="8"/>
      <c r="V268" s="8"/>
    </row>
    <row r="269" spans="1:22" x14ac:dyDescent="0.2">
      <c r="A269" s="7">
        <v>43103</v>
      </c>
      <c r="B269" s="12">
        <f t="shared" si="8"/>
        <v>1</v>
      </c>
      <c r="C269" s="12" t="str">
        <f>TEXT(Tb_Base[[#This Row],[Date]],"mmmm")</f>
        <v>janvier</v>
      </c>
      <c r="D269" s="12" t="str">
        <f>TEXT(Tb_Base[[#This Row],[Date]],"aaaa")</f>
        <v>2018</v>
      </c>
      <c r="E269" s="9" t="s">
        <v>55</v>
      </c>
      <c r="F269" s="10">
        <v>0.375</v>
      </c>
      <c r="G269" s="10">
        <v>0.83333333333333337</v>
      </c>
      <c r="H269" s="11">
        <f>IF(Tb_Base[[#This Row],[Hr fin prévi]]="","",Tb_Base[Hr fin prévi]-Tb_Base[Hr déb prévi])</f>
        <v>0.45833333333333337</v>
      </c>
      <c r="I269" s="12" t="str">
        <f>IF(Tb_Base[[#This Row],[AT]]&lt;&gt;"","AT",IF(Tb_Base[[#This Row],[Hr fin eff]]&lt;&gt;"","Trv",""))</f>
        <v>Trv</v>
      </c>
      <c r="J269" s="10">
        <v>0.375</v>
      </c>
      <c r="K269" s="10">
        <v>0.83333333333333337</v>
      </c>
      <c r="L269" s="11">
        <f>IF(Tb_Base[[#This Row],[Hr fin eff]]="","",Tb_Base[Hr fin eff]-Tb_Base[Hr déb eff])</f>
        <v>0.45833333333333337</v>
      </c>
      <c r="M26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69" s="8"/>
      <c r="O269" s="11" t="str">
        <f>IF(Tb_Base[[#This Row],[Retard]]&lt;&gt;"",Tb_Base[[#This Row],[Hr déb eff]]-Tb_Base[[#This Row],[Hr déb prévi]],"")</f>
        <v/>
      </c>
      <c r="P269" s="8"/>
      <c r="Q269" s="11" t="str">
        <f>IF(Tb_Base[[#This Row],[CP]]="CP",Param!$H$2,"")</f>
        <v/>
      </c>
      <c r="R269" s="8"/>
      <c r="S269" s="11" t="str">
        <f>IF(Tb_Base[[#This Row],[CA]]="CA",Param!$H$2,"")</f>
        <v/>
      </c>
      <c r="T269" s="8"/>
      <c r="U269" s="8"/>
      <c r="V269" s="8"/>
    </row>
    <row r="270" spans="1:22" x14ac:dyDescent="0.2">
      <c r="A270" s="7">
        <v>43103</v>
      </c>
      <c r="B270" s="12">
        <f t="shared" si="8"/>
        <v>1</v>
      </c>
      <c r="C270" s="12" t="str">
        <f>TEXT(Tb_Base[[#This Row],[Date]],"mmmm")</f>
        <v>janvier</v>
      </c>
      <c r="D270" s="12" t="str">
        <f>TEXT(Tb_Base[[#This Row],[Date]],"aaaa")</f>
        <v>2018</v>
      </c>
      <c r="E270" s="9" t="s">
        <v>56</v>
      </c>
      <c r="F270" s="10">
        <v>0.375</v>
      </c>
      <c r="G270" s="10">
        <v>0.83333333333333337</v>
      </c>
      <c r="H270" s="11">
        <f>IF(Tb_Base[[#This Row],[Hr fin prévi]]="","",Tb_Base[Hr fin prévi]-Tb_Base[Hr déb prévi])</f>
        <v>0.45833333333333337</v>
      </c>
      <c r="I270" s="12" t="str">
        <f>IF(Tb_Base[[#This Row],[AT]]&lt;&gt;"","AT",IF(Tb_Base[[#This Row],[Hr fin eff]]&lt;&gt;"","Trv",""))</f>
        <v/>
      </c>
      <c r="L270" s="11" t="str">
        <f>IF(Tb_Base[[#This Row],[Hr fin eff]]="","",Tb_Base[Hr fin eff]-Tb_Base[Hr déb eff])</f>
        <v/>
      </c>
      <c r="M27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0" s="8"/>
      <c r="O270" s="11" t="str">
        <f>IF(Tb_Base[[#This Row],[Retard]]&lt;&gt;"",Tb_Base[[#This Row],[Hr déb eff]]-Tb_Base[[#This Row],[Hr déb prévi]],"")</f>
        <v/>
      </c>
      <c r="P270" s="8"/>
      <c r="Q270" s="11" t="str">
        <f>IF(Tb_Base[[#This Row],[CP]]="CP",Param!$H$2,"")</f>
        <v/>
      </c>
      <c r="R270" s="8"/>
      <c r="S270" s="11" t="str">
        <f>IF(Tb_Base[[#This Row],[CA]]="CA",Param!$H$2,"")</f>
        <v/>
      </c>
      <c r="T270" s="8"/>
      <c r="U270" s="8"/>
      <c r="V270" s="8"/>
    </row>
    <row r="271" spans="1:22" x14ac:dyDescent="0.2">
      <c r="A271" s="7">
        <v>43103</v>
      </c>
      <c r="B271" s="12">
        <f t="shared" si="8"/>
        <v>1</v>
      </c>
      <c r="C271" s="12" t="str">
        <f>TEXT(Tb_Base[[#This Row],[Date]],"mmmm")</f>
        <v>janvier</v>
      </c>
      <c r="D271" s="12" t="str">
        <f>TEXT(Tb_Base[[#This Row],[Date]],"aaaa")</f>
        <v>2018</v>
      </c>
      <c r="E271" s="9" t="s">
        <v>57</v>
      </c>
      <c r="F271" s="10">
        <v>0.375</v>
      </c>
      <c r="G271" s="10">
        <v>0.70833333333333337</v>
      </c>
      <c r="H271" s="11">
        <f>IF(Tb_Base[[#This Row],[Hr fin prévi]]="","",Tb_Base[Hr fin prévi]-Tb_Base[Hr déb prévi])</f>
        <v>0.33333333333333337</v>
      </c>
      <c r="I271" s="12" t="str">
        <f>IF(Tb_Base[[#This Row],[AT]]&lt;&gt;"","AT",IF(Tb_Base[[#This Row],[Hr fin eff]]&lt;&gt;"","Trv",""))</f>
        <v>Trv</v>
      </c>
      <c r="J271" s="10">
        <v>0.375</v>
      </c>
      <c r="K271" s="10">
        <v>0.70833333333333337</v>
      </c>
      <c r="L271" s="11">
        <f>IF(Tb_Base[[#This Row],[Hr fin eff]]="","",Tb_Base[Hr fin eff]-Tb_Base[Hr déb eff])</f>
        <v>0.33333333333333337</v>
      </c>
      <c r="M27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1" s="8"/>
      <c r="O271" s="11" t="str">
        <f>IF(Tb_Base[[#This Row],[Retard]]&lt;&gt;"",Tb_Base[[#This Row],[Hr déb eff]]-Tb_Base[[#This Row],[Hr déb prévi]],"")</f>
        <v/>
      </c>
      <c r="P271" s="8"/>
      <c r="Q271" s="11" t="str">
        <f>IF(Tb_Base[[#This Row],[CP]]="CP",Param!$H$2,"")</f>
        <v/>
      </c>
      <c r="R271" s="8"/>
      <c r="S271" s="11" t="str">
        <f>IF(Tb_Base[[#This Row],[CA]]="CA",Param!$H$2,"")</f>
        <v/>
      </c>
      <c r="T271" s="8"/>
      <c r="U271" s="8"/>
      <c r="V271" s="8"/>
    </row>
    <row r="272" spans="1:22" x14ac:dyDescent="0.2">
      <c r="A272" s="7">
        <v>43103</v>
      </c>
      <c r="B272" s="12">
        <f t="shared" si="8"/>
        <v>1</v>
      </c>
      <c r="C272" s="12" t="str">
        <f>TEXT(Tb_Base[[#This Row],[Date]],"mmmm")</f>
        <v>janvier</v>
      </c>
      <c r="D272" s="12" t="str">
        <f>TEXT(Tb_Base[[#This Row],[Date]],"aaaa")</f>
        <v>2018</v>
      </c>
      <c r="E272" s="9" t="s">
        <v>58</v>
      </c>
      <c r="F272" s="10">
        <v>0.375</v>
      </c>
      <c r="G272" s="10">
        <v>0.70833333333333337</v>
      </c>
      <c r="H272" s="11">
        <f>IF(Tb_Base[[#This Row],[Hr fin prévi]]="","",Tb_Base[Hr fin prévi]-Tb_Base[Hr déb prévi])</f>
        <v>0.33333333333333337</v>
      </c>
      <c r="I272" s="12" t="str">
        <f>IF(Tb_Base[[#This Row],[AT]]&lt;&gt;"","AT",IF(Tb_Base[[#This Row],[Hr fin eff]]&lt;&gt;"","Trv",""))</f>
        <v>Trv</v>
      </c>
      <c r="J272" s="10">
        <v>0.375</v>
      </c>
      <c r="K272" s="10">
        <v>0.70833333333333337</v>
      </c>
      <c r="L272" s="11">
        <f>IF(Tb_Base[[#This Row],[Hr fin eff]]="","",Tb_Base[Hr fin eff]-Tb_Base[Hr déb eff])</f>
        <v>0.33333333333333337</v>
      </c>
      <c r="M27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2" s="8"/>
      <c r="O272" s="11" t="str">
        <f>IF(Tb_Base[[#This Row],[Retard]]&lt;&gt;"",Tb_Base[[#This Row],[Hr déb eff]]-Tb_Base[[#This Row],[Hr déb prévi]],"")</f>
        <v/>
      </c>
      <c r="P272" s="8"/>
      <c r="Q272" s="11" t="str">
        <f>IF(Tb_Base[[#This Row],[CP]]="CP",Param!$H$2,"")</f>
        <v/>
      </c>
      <c r="R272" s="8"/>
      <c r="S272" s="11" t="str">
        <f>IF(Tb_Base[[#This Row],[CA]]="CA",Param!$H$2,"")</f>
        <v/>
      </c>
      <c r="T272" s="8"/>
      <c r="U272" s="8"/>
      <c r="V272" s="8"/>
    </row>
    <row r="273" spans="1:22" x14ac:dyDescent="0.2">
      <c r="A273" s="7">
        <v>43103</v>
      </c>
      <c r="B273" s="12">
        <f t="shared" si="8"/>
        <v>1</v>
      </c>
      <c r="C273" s="12" t="str">
        <f>TEXT(Tb_Base[[#This Row],[Date]],"mmmm")</f>
        <v>janvier</v>
      </c>
      <c r="D273" s="12" t="str">
        <f>TEXT(Tb_Base[[#This Row],[Date]],"aaaa")</f>
        <v>2018</v>
      </c>
      <c r="E273" s="9" t="s">
        <v>59</v>
      </c>
      <c r="F273" s="10">
        <v>0.375</v>
      </c>
      <c r="G273" s="10">
        <v>0.70833333333333337</v>
      </c>
      <c r="H273" s="11">
        <f>IF(Tb_Base[[#This Row],[Hr fin prévi]]="","",Tb_Base[Hr fin prévi]-Tb_Base[Hr déb prévi])</f>
        <v>0.33333333333333337</v>
      </c>
      <c r="I273" s="12" t="str">
        <f>IF(Tb_Base[[#This Row],[AT]]&lt;&gt;"","AT",IF(Tb_Base[[#This Row],[Hr fin eff]]&lt;&gt;"","Trv",""))</f>
        <v/>
      </c>
      <c r="L273" s="11" t="str">
        <f>IF(Tb_Base[[#This Row],[Hr fin eff]]="","",Tb_Base[Hr fin eff]-Tb_Base[Hr déb eff])</f>
        <v/>
      </c>
      <c r="M27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3" s="8"/>
      <c r="O273" s="11" t="str">
        <f>IF(Tb_Base[[#This Row],[Retard]]&lt;&gt;"",Tb_Base[[#This Row],[Hr déb eff]]-Tb_Base[[#This Row],[Hr déb prévi]],"")</f>
        <v/>
      </c>
      <c r="P273" s="8"/>
      <c r="Q273" s="11" t="str">
        <f>IF(Tb_Base[[#This Row],[CP]]="CP",Param!$H$2,"")</f>
        <v/>
      </c>
      <c r="R273" s="8"/>
      <c r="S273" s="11" t="str">
        <f>IF(Tb_Base[[#This Row],[CA]]="CA",Param!$H$2,"")</f>
        <v/>
      </c>
      <c r="T273" s="8"/>
      <c r="U273" s="8"/>
      <c r="V273" s="8"/>
    </row>
    <row r="274" spans="1:22" x14ac:dyDescent="0.2">
      <c r="A274" s="7">
        <v>43104</v>
      </c>
      <c r="B274" s="12">
        <f t="shared" ref="B274:B337" si="9">WEEKNUM(A274)</f>
        <v>1</v>
      </c>
      <c r="C274" s="12" t="str">
        <f>TEXT(Tb_Base[[#This Row],[Date]],"mmmm")</f>
        <v>janvier</v>
      </c>
      <c r="D274" s="12" t="str">
        <f>TEXT(Tb_Base[[#This Row],[Date]],"aaaa")</f>
        <v>2018</v>
      </c>
      <c r="E274" s="9" t="s">
        <v>52</v>
      </c>
      <c r="F274" s="10">
        <v>0.375</v>
      </c>
      <c r="G274" s="10">
        <v>0.70833333333333337</v>
      </c>
      <c r="H274" s="11">
        <f>IF(Tb_Base[[#This Row],[Hr fin prévi]]="","",Tb_Base[Hr fin prévi]-Tb_Base[Hr déb prévi])</f>
        <v>0.33333333333333337</v>
      </c>
      <c r="I274" s="12" t="str">
        <f>IF(Tb_Base[[#This Row],[AT]]&lt;&gt;"","AT",IF(Tb_Base[[#This Row],[Hr fin eff]]&lt;&gt;"","Trv",""))</f>
        <v>Trv</v>
      </c>
      <c r="J274" s="10">
        <v>0.375</v>
      </c>
      <c r="K274" s="10">
        <v>0.70833333333333337</v>
      </c>
      <c r="L274" s="11">
        <f>IF(Tb_Base[[#This Row],[Hr fin eff]]="","",Tb_Base[Hr fin eff]-Tb_Base[Hr déb eff])</f>
        <v>0.33333333333333337</v>
      </c>
      <c r="M27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4" s="8"/>
      <c r="O274" s="11" t="str">
        <f>IF(Tb_Base[[#This Row],[Retard]]&lt;&gt;"",Tb_Base[[#This Row],[Hr déb eff]]-Tb_Base[[#This Row],[Hr déb prévi]],"")</f>
        <v/>
      </c>
      <c r="P274" s="8"/>
      <c r="Q274" s="11" t="str">
        <f>IF(Tb_Base[[#This Row],[CP]]="CP",Param!$H$2,"")</f>
        <v/>
      </c>
      <c r="R274" s="8"/>
      <c r="S274" s="11" t="str">
        <f>IF(Tb_Base[[#This Row],[CA]]="CA",Param!$H$2,"")</f>
        <v/>
      </c>
      <c r="T274" s="8"/>
      <c r="U274" s="8"/>
      <c r="V274" s="8"/>
    </row>
    <row r="275" spans="1:22" x14ac:dyDescent="0.2">
      <c r="A275" s="7">
        <v>43104</v>
      </c>
      <c r="B275" s="12">
        <f t="shared" si="9"/>
        <v>1</v>
      </c>
      <c r="C275" s="12" t="str">
        <f>TEXT(Tb_Base[[#This Row],[Date]],"mmmm")</f>
        <v>janvier</v>
      </c>
      <c r="D275" s="12" t="str">
        <f>TEXT(Tb_Base[[#This Row],[Date]],"aaaa")</f>
        <v>2018</v>
      </c>
      <c r="E275" s="9" t="s">
        <v>53</v>
      </c>
      <c r="F275" s="10">
        <v>0.33333333333333331</v>
      </c>
      <c r="G275" s="10">
        <v>0.75</v>
      </c>
      <c r="H275" s="11">
        <f>IF(Tb_Base[[#This Row],[Hr fin prévi]]="","",Tb_Base[Hr fin prévi]-Tb_Base[Hr déb prévi])</f>
        <v>0.41666666666666669</v>
      </c>
      <c r="I275" s="12" t="str">
        <f>IF(Tb_Base[[#This Row],[AT]]&lt;&gt;"","AT",IF(Tb_Base[[#This Row],[Hr fin eff]]&lt;&gt;"","Trv",""))</f>
        <v>Trv</v>
      </c>
      <c r="J275" s="10">
        <v>0.33333333333333331</v>
      </c>
      <c r="K275" s="10">
        <v>0.75</v>
      </c>
      <c r="L275" s="11">
        <f>IF(Tb_Base[[#This Row],[Hr fin eff]]="","",Tb_Base[Hr fin eff]-Tb_Base[Hr déb eff])</f>
        <v>0.41666666666666669</v>
      </c>
      <c r="M27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5" s="8"/>
      <c r="O275" s="11" t="str">
        <f>IF(Tb_Base[[#This Row],[Retard]]&lt;&gt;"",Tb_Base[[#This Row],[Hr déb eff]]-Tb_Base[[#This Row],[Hr déb prévi]],"")</f>
        <v/>
      </c>
      <c r="P275" s="8"/>
      <c r="Q275" s="11" t="str">
        <f>IF(Tb_Base[[#This Row],[CP]]="CP",Param!$H$2,"")</f>
        <v/>
      </c>
      <c r="R275" s="8"/>
      <c r="S275" s="11" t="str">
        <f>IF(Tb_Base[[#This Row],[CA]]="CA",Param!$H$2,"")</f>
        <v/>
      </c>
      <c r="T275" s="8"/>
      <c r="U275" s="8"/>
      <c r="V275" s="8"/>
    </row>
    <row r="276" spans="1:22" x14ac:dyDescent="0.2">
      <c r="A276" s="7">
        <v>43104</v>
      </c>
      <c r="B276" s="12">
        <f t="shared" si="9"/>
        <v>1</v>
      </c>
      <c r="C276" s="12" t="str">
        <f>TEXT(Tb_Base[[#This Row],[Date]],"mmmm")</f>
        <v>janvier</v>
      </c>
      <c r="D276" s="12" t="str">
        <f>TEXT(Tb_Base[[#This Row],[Date]],"aaaa")</f>
        <v>2018</v>
      </c>
      <c r="E276" s="9" t="s">
        <v>54</v>
      </c>
      <c r="F276" s="10">
        <v>0.33333333333333331</v>
      </c>
      <c r="G276" s="10">
        <v>0.75</v>
      </c>
      <c r="H276" s="11">
        <f>IF(Tb_Base[[#This Row],[Hr fin prévi]]="","",Tb_Base[Hr fin prévi]-Tb_Base[Hr déb prévi])</f>
        <v>0.41666666666666669</v>
      </c>
      <c r="I276" s="12" t="str">
        <f>IF(Tb_Base[[#This Row],[AT]]&lt;&gt;"","AT",IF(Tb_Base[[#This Row],[Hr fin eff]]&lt;&gt;"","Trv",""))</f>
        <v>Trv</v>
      </c>
      <c r="J276" s="10">
        <v>0.35416666666666669</v>
      </c>
      <c r="K276" s="10">
        <v>0.75</v>
      </c>
      <c r="L276" s="11">
        <f>IF(Tb_Base[[#This Row],[Hr fin eff]]="","",Tb_Base[Hr fin eff]-Tb_Base[Hr déb eff])</f>
        <v>0.39583333333333331</v>
      </c>
      <c r="M27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6" s="8"/>
      <c r="O276" s="11" t="str">
        <f>IF(Tb_Base[[#This Row],[Retard]]&lt;&gt;"",Tb_Base[[#This Row],[Hr déb eff]]-Tb_Base[[#This Row],[Hr déb prévi]],"")</f>
        <v/>
      </c>
      <c r="P276" s="8"/>
      <c r="Q276" s="11" t="str">
        <f>IF(Tb_Base[[#This Row],[CP]]="CP",Param!$H$2,"")</f>
        <v/>
      </c>
      <c r="R276" s="8"/>
      <c r="S276" s="11" t="str">
        <f>IF(Tb_Base[[#This Row],[CA]]="CA",Param!$H$2,"")</f>
        <v/>
      </c>
      <c r="T276" s="8"/>
      <c r="U276" s="8"/>
      <c r="V276" s="8"/>
    </row>
    <row r="277" spans="1:22" x14ac:dyDescent="0.2">
      <c r="A277" s="7">
        <v>43104</v>
      </c>
      <c r="B277" s="12">
        <f t="shared" si="9"/>
        <v>1</v>
      </c>
      <c r="C277" s="12" t="str">
        <f>TEXT(Tb_Base[[#This Row],[Date]],"mmmm")</f>
        <v>janvier</v>
      </c>
      <c r="D277" s="12" t="str">
        <f>TEXT(Tb_Base[[#This Row],[Date]],"aaaa")</f>
        <v>2018</v>
      </c>
      <c r="E277" s="9" t="s">
        <v>55</v>
      </c>
      <c r="F277" s="10">
        <v>0.33333333333333331</v>
      </c>
      <c r="G277" s="10">
        <v>0.75</v>
      </c>
      <c r="H277" s="11">
        <f>IF(Tb_Base[[#This Row],[Hr fin prévi]]="","",Tb_Base[Hr fin prévi]-Tb_Base[Hr déb prévi])</f>
        <v>0.41666666666666669</v>
      </c>
      <c r="I277" s="12" t="str">
        <f>IF(Tb_Base[[#This Row],[AT]]&lt;&gt;"","AT",IF(Tb_Base[[#This Row],[Hr fin eff]]&lt;&gt;"","Trv",""))</f>
        <v>Trv</v>
      </c>
      <c r="J277" s="10">
        <v>0.33333333333333331</v>
      </c>
      <c r="K277" s="10">
        <v>0.75</v>
      </c>
      <c r="L277" s="11">
        <f>IF(Tb_Base[[#This Row],[Hr fin eff]]="","",Tb_Base[Hr fin eff]-Tb_Base[Hr déb eff])</f>
        <v>0.41666666666666669</v>
      </c>
      <c r="M27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7" s="8"/>
      <c r="O277" s="11" t="str">
        <f>IF(Tb_Base[[#This Row],[Retard]]&lt;&gt;"",Tb_Base[[#This Row],[Hr déb eff]]-Tb_Base[[#This Row],[Hr déb prévi]],"")</f>
        <v/>
      </c>
      <c r="P277" s="8"/>
      <c r="Q277" s="11" t="str">
        <f>IF(Tb_Base[[#This Row],[CP]]="CP",Param!$H$2,"")</f>
        <v/>
      </c>
      <c r="R277" s="8"/>
      <c r="S277" s="11" t="str">
        <f>IF(Tb_Base[[#This Row],[CA]]="CA",Param!$H$2,"")</f>
        <v/>
      </c>
      <c r="T277" s="8"/>
      <c r="U277" s="8"/>
      <c r="V277" s="8"/>
    </row>
    <row r="278" spans="1:22" x14ac:dyDescent="0.2">
      <c r="A278" s="7">
        <v>43104</v>
      </c>
      <c r="B278" s="12">
        <f t="shared" si="9"/>
        <v>1</v>
      </c>
      <c r="C278" s="12" t="str">
        <f>TEXT(Tb_Base[[#This Row],[Date]],"mmmm")</f>
        <v>janvier</v>
      </c>
      <c r="D278" s="12" t="str">
        <f>TEXT(Tb_Base[[#This Row],[Date]],"aaaa")</f>
        <v>2018</v>
      </c>
      <c r="E278" s="9" t="s">
        <v>56</v>
      </c>
      <c r="F278" s="10">
        <v>0.375</v>
      </c>
      <c r="G278" s="10">
        <v>0.70833333333333337</v>
      </c>
      <c r="H278" s="11">
        <f>IF(Tb_Base[[#This Row],[Hr fin prévi]]="","",Tb_Base[Hr fin prévi]-Tb_Base[Hr déb prévi])</f>
        <v>0.33333333333333337</v>
      </c>
      <c r="I278" s="12" t="str">
        <f>IF(Tb_Base[[#This Row],[AT]]&lt;&gt;"","AT",IF(Tb_Base[[#This Row],[Hr fin eff]]&lt;&gt;"","Trv",""))</f>
        <v>Trv</v>
      </c>
      <c r="J278" s="10">
        <v>0.375</v>
      </c>
      <c r="K278" s="10">
        <v>0.70833333333333337</v>
      </c>
      <c r="L278" s="11">
        <f>IF(Tb_Base[[#This Row],[Hr fin eff]]="","",Tb_Base[Hr fin eff]-Tb_Base[Hr déb eff])</f>
        <v>0.33333333333333337</v>
      </c>
      <c r="M27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8" s="8"/>
      <c r="O278" s="11" t="str">
        <f>IF(Tb_Base[[#This Row],[Retard]]&lt;&gt;"",Tb_Base[[#This Row],[Hr déb eff]]-Tb_Base[[#This Row],[Hr déb prévi]],"")</f>
        <v/>
      </c>
      <c r="P278" s="8"/>
      <c r="Q278" s="11" t="str">
        <f>IF(Tb_Base[[#This Row],[CP]]="CP",Param!$H$2,"")</f>
        <v/>
      </c>
      <c r="R278" s="8"/>
      <c r="S278" s="11" t="str">
        <f>IF(Tb_Base[[#This Row],[CA]]="CA",Param!$H$2,"")</f>
        <v/>
      </c>
      <c r="T278" s="8"/>
      <c r="U278" s="8"/>
      <c r="V278" s="8"/>
    </row>
    <row r="279" spans="1:22" x14ac:dyDescent="0.2">
      <c r="A279" s="7">
        <v>43104</v>
      </c>
      <c r="B279" s="12">
        <f t="shared" si="9"/>
        <v>1</v>
      </c>
      <c r="C279" s="12" t="str">
        <f>TEXT(Tb_Base[[#This Row],[Date]],"mmmm")</f>
        <v>janvier</v>
      </c>
      <c r="D279" s="12" t="str">
        <f>TEXT(Tb_Base[[#This Row],[Date]],"aaaa")</f>
        <v>2018</v>
      </c>
      <c r="E279" s="9" t="s">
        <v>57</v>
      </c>
      <c r="F279" s="10">
        <v>0.375</v>
      </c>
      <c r="G279" s="10">
        <v>0.70833333333333337</v>
      </c>
      <c r="H279" s="11">
        <f>IF(Tb_Base[[#This Row],[Hr fin prévi]]="","",Tb_Base[Hr fin prévi]-Tb_Base[Hr déb prévi])</f>
        <v>0.33333333333333337</v>
      </c>
      <c r="I279" s="12" t="str">
        <f>IF(Tb_Base[[#This Row],[AT]]&lt;&gt;"","AT",IF(Tb_Base[[#This Row],[Hr fin eff]]&lt;&gt;"","Trv",""))</f>
        <v>Trv</v>
      </c>
      <c r="J279" s="10">
        <v>0.39583333333333331</v>
      </c>
      <c r="K279" s="10">
        <v>0.70833333333333337</v>
      </c>
      <c r="L279" s="11">
        <f>IF(Tb_Base[[#This Row],[Hr fin eff]]="","",Tb_Base[Hr fin eff]-Tb_Base[Hr déb eff])</f>
        <v>0.31250000000000006</v>
      </c>
      <c r="M27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79" s="8"/>
      <c r="O279" s="11" t="str">
        <f>IF(Tb_Base[[#This Row],[Retard]]&lt;&gt;"",Tb_Base[[#This Row],[Hr déb eff]]-Tb_Base[[#This Row],[Hr déb prévi]],"")</f>
        <v/>
      </c>
      <c r="P279" s="8"/>
      <c r="Q279" s="11" t="str">
        <f>IF(Tb_Base[[#This Row],[CP]]="CP",Param!$H$2,"")</f>
        <v/>
      </c>
      <c r="R279" s="8"/>
      <c r="S279" s="11" t="str">
        <f>IF(Tb_Base[[#This Row],[CA]]="CA",Param!$H$2,"")</f>
        <v/>
      </c>
      <c r="T279" s="8"/>
      <c r="U279" s="8"/>
      <c r="V279" s="8"/>
    </row>
    <row r="280" spans="1:22" x14ac:dyDescent="0.2">
      <c r="A280" s="7">
        <v>43104</v>
      </c>
      <c r="B280" s="12">
        <f t="shared" si="9"/>
        <v>1</v>
      </c>
      <c r="C280" s="12" t="str">
        <f>TEXT(Tb_Base[[#This Row],[Date]],"mmmm")</f>
        <v>janvier</v>
      </c>
      <c r="D280" s="12" t="str">
        <f>TEXT(Tb_Base[[#This Row],[Date]],"aaaa")</f>
        <v>2018</v>
      </c>
      <c r="E280" s="9" t="s">
        <v>58</v>
      </c>
      <c r="F280" s="10">
        <v>0.375</v>
      </c>
      <c r="G280" s="10">
        <v>0.70833333333333337</v>
      </c>
      <c r="H280" s="11">
        <f>IF(Tb_Base[[#This Row],[Hr fin prévi]]="","",Tb_Base[Hr fin prévi]-Tb_Base[Hr déb prévi])</f>
        <v>0.33333333333333337</v>
      </c>
      <c r="I280" s="12" t="str">
        <f>IF(Tb_Base[[#This Row],[AT]]&lt;&gt;"","AT",IF(Tb_Base[[#This Row],[Hr fin eff]]&lt;&gt;"","Trv",""))</f>
        <v/>
      </c>
      <c r="J280" s="10"/>
      <c r="K280" s="10"/>
      <c r="L280" s="11" t="str">
        <f>IF(Tb_Base[[#This Row],[Hr fin eff]]="","",Tb_Base[Hr fin eff]-Tb_Base[Hr déb eff])</f>
        <v/>
      </c>
      <c r="M28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0" s="8"/>
      <c r="O280" s="11" t="str">
        <f>IF(Tb_Base[[#This Row],[Retard]]&lt;&gt;"",Tb_Base[[#This Row],[Hr déb eff]]-Tb_Base[[#This Row],[Hr déb prévi]],"")</f>
        <v/>
      </c>
      <c r="P280" s="8"/>
      <c r="Q280" s="11" t="str">
        <f>IF(Tb_Base[[#This Row],[CP]]="CP",Param!$H$2,"")</f>
        <v/>
      </c>
      <c r="R280" s="8"/>
      <c r="S280" s="11" t="str">
        <f>IF(Tb_Base[[#This Row],[CA]]="CA",Param!$H$2,"")</f>
        <v/>
      </c>
      <c r="T280" s="8"/>
      <c r="U280" s="8"/>
      <c r="V280" s="8"/>
    </row>
    <row r="281" spans="1:22" x14ac:dyDescent="0.2">
      <c r="A281" s="7">
        <v>43104</v>
      </c>
      <c r="B281" s="12">
        <f t="shared" si="9"/>
        <v>1</v>
      </c>
      <c r="C281" s="12" t="str">
        <f>TEXT(Tb_Base[[#This Row],[Date]],"mmmm")</f>
        <v>janvier</v>
      </c>
      <c r="D281" s="12" t="str">
        <f>TEXT(Tb_Base[[#This Row],[Date]],"aaaa")</f>
        <v>2018</v>
      </c>
      <c r="E281" s="9" t="s">
        <v>59</v>
      </c>
      <c r="F281" s="10">
        <v>0.375</v>
      </c>
      <c r="G281" s="10">
        <v>0.70833333333333337</v>
      </c>
      <c r="H281" s="11">
        <f>IF(Tb_Base[[#This Row],[Hr fin prévi]]="","",Tb_Base[Hr fin prévi]-Tb_Base[Hr déb prévi])</f>
        <v>0.33333333333333337</v>
      </c>
      <c r="I281" s="12" t="str">
        <f>IF(Tb_Base[[#This Row],[AT]]&lt;&gt;"","AT",IF(Tb_Base[[#This Row],[Hr fin eff]]&lt;&gt;"","Trv",""))</f>
        <v>Trv</v>
      </c>
      <c r="J281" s="10">
        <v>0.375</v>
      </c>
      <c r="K281" s="10">
        <v>0.70833333333333337</v>
      </c>
      <c r="L281" s="11">
        <f>IF(Tb_Base[[#This Row],[Hr fin eff]]="","",Tb_Base[Hr fin eff]-Tb_Base[Hr déb eff])</f>
        <v>0.33333333333333337</v>
      </c>
      <c r="M28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1" s="8"/>
      <c r="O281" s="11" t="str">
        <f>IF(Tb_Base[[#This Row],[Retard]]&lt;&gt;"",Tb_Base[[#This Row],[Hr déb eff]]-Tb_Base[[#This Row],[Hr déb prévi]],"")</f>
        <v/>
      </c>
      <c r="P281" s="8"/>
      <c r="Q281" s="11" t="str">
        <f>IF(Tb_Base[[#This Row],[CP]]="CP",Param!$H$2,"")</f>
        <v/>
      </c>
      <c r="R281" s="8"/>
      <c r="S281" s="11" t="str">
        <f>IF(Tb_Base[[#This Row],[CA]]="CA",Param!$H$2,"")</f>
        <v/>
      </c>
      <c r="T281" s="8"/>
      <c r="U281" s="8"/>
      <c r="V281" s="8"/>
    </row>
    <row r="282" spans="1:22" x14ac:dyDescent="0.2">
      <c r="A282" s="7">
        <v>43105</v>
      </c>
      <c r="B282" s="12">
        <f t="shared" si="9"/>
        <v>1</v>
      </c>
      <c r="C282" s="12" t="str">
        <f>TEXT(Tb_Base[[#This Row],[Date]],"mmmm")</f>
        <v>janvier</v>
      </c>
      <c r="D282" s="12" t="str">
        <f>TEXT(Tb_Base[[#This Row],[Date]],"aaaa")</f>
        <v>2018</v>
      </c>
      <c r="E282" s="9" t="s">
        <v>52</v>
      </c>
      <c r="F282" s="10">
        <v>0.375</v>
      </c>
      <c r="G282" s="10">
        <v>0.70833333333333337</v>
      </c>
      <c r="H282" s="11">
        <f>IF(Tb_Base[[#This Row],[Hr fin prévi]]="","",Tb_Base[Hr fin prévi]-Tb_Base[Hr déb prévi])</f>
        <v>0.33333333333333337</v>
      </c>
      <c r="I282" s="12" t="str">
        <f>IF(Tb_Base[[#This Row],[AT]]&lt;&gt;"","AT",IF(Tb_Base[[#This Row],[Hr fin eff]]&lt;&gt;"","Trv",""))</f>
        <v>Trv</v>
      </c>
      <c r="J282" s="10">
        <v>0.375</v>
      </c>
      <c r="K282" s="10">
        <v>0.70833333333333337</v>
      </c>
      <c r="L282" s="11">
        <f>IF(Tb_Base[[#This Row],[Hr fin eff]]="","",Tb_Base[Hr fin eff]-Tb_Base[Hr déb eff])</f>
        <v>0.33333333333333337</v>
      </c>
      <c r="M28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2" s="8"/>
      <c r="O282" s="11" t="str">
        <f>IF(Tb_Base[[#This Row],[Retard]]&lt;&gt;"",Tb_Base[[#This Row],[Hr déb eff]]-Tb_Base[[#This Row],[Hr déb prévi]],"")</f>
        <v/>
      </c>
      <c r="P282" s="8"/>
      <c r="Q282" s="11" t="str">
        <f>IF(Tb_Base[[#This Row],[CP]]="CP",Param!$H$2,"")</f>
        <v/>
      </c>
      <c r="R282" s="8"/>
      <c r="S282" s="11" t="str">
        <f>IF(Tb_Base[[#This Row],[CA]]="CA",Param!$H$2,"")</f>
        <v/>
      </c>
      <c r="T282" s="8"/>
      <c r="U282" s="8"/>
      <c r="V282" s="8"/>
    </row>
    <row r="283" spans="1:22" x14ac:dyDescent="0.2">
      <c r="A283" s="7">
        <v>43105</v>
      </c>
      <c r="B283" s="12">
        <f t="shared" si="9"/>
        <v>1</v>
      </c>
      <c r="C283" s="12" t="str">
        <f>TEXT(Tb_Base[[#This Row],[Date]],"mmmm")</f>
        <v>janvier</v>
      </c>
      <c r="D283" s="12" t="str">
        <f>TEXT(Tb_Base[[#This Row],[Date]],"aaaa")</f>
        <v>2018</v>
      </c>
      <c r="E283" s="9" t="s">
        <v>53</v>
      </c>
      <c r="F283" s="10">
        <v>0.375</v>
      </c>
      <c r="G283" s="10">
        <v>0.70833333333333337</v>
      </c>
      <c r="H283" s="11">
        <f>IF(Tb_Base[[#This Row],[Hr fin prévi]]="","",Tb_Base[Hr fin prévi]-Tb_Base[Hr déb prévi])</f>
        <v>0.33333333333333337</v>
      </c>
      <c r="I283" s="12" t="str">
        <f>IF(Tb_Base[[#This Row],[AT]]&lt;&gt;"","AT",IF(Tb_Base[[#This Row],[Hr fin eff]]&lt;&gt;"","Trv",""))</f>
        <v>Trv</v>
      </c>
      <c r="J283" s="10">
        <v>0.375</v>
      </c>
      <c r="K283" s="10">
        <v>0.70833333333333337</v>
      </c>
      <c r="L283" s="11">
        <f>IF(Tb_Base[[#This Row],[Hr fin eff]]="","",Tb_Base[Hr fin eff]-Tb_Base[Hr déb eff])</f>
        <v>0.33333333333333337</v>
      </c>
      <c r="M28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3" s="8"/>
      <c r="O283" s="11" t="str">
        <f>IF(Tb_Base[[#This Row],[Retard]]&lt;&gt;"",Tb_Base[[#This Row],[Hr déb eff]]-Tb_Base[[#This Row],[Hr déb prévi]],"")</f>
        <v/>
      </c>
      <c r="P283" s="8"/>
      <c r="Q283" s="11" t="str">
        <f>IF(Tb_Base[[#This Row],[CP]]="CP",Param!$H$2,"")</f>
        <v/>
      </c>
      <c r="R283" s="8"/>
      <c r="S283" s="11" t="str">
        <f>IF(Tb_Base[[#This Row],[CA]]="CA",Param!$H$2,"")</f>
        <v/>
      </c>
      <c r="T283" s="8"/>
      <c r="U283" s="8"/>
      <c r="V283" s="8"/>
    </row>
    <row r="284" spans="1:22" x14ac:dyDescent="0.2">
      <c r="A284" s="7">
        <v>43105</v>
      </c>
      <c r="B284" s="12">
        <f t="shared" si="9"/>
        <v>1</v>
      </c>
      <c r="C284" s="12" t="str">
        <f>TEXT(Tb_Base[[#This Row],[Date]],"mmmm")</f>
        <v>janvier</v>
      </c>
      <c r="D284" s="12" t="str">
        <f>TEXT(Tb_Base[[#This Row],[Date]],"aaaa")</f>
        <v>2018</v>
      </c>
      <c r="E284" s="9" t="s">
        <v>54</v>
      </c>
      <c r="F284" s="10"/>
      <c r="G284" s="10"/>
      <c r="H284" s="11" t="str">
        <f>IF(Tb_Base[[#This Row],[Hr fin prévi]]="","",Tb_Base[Hr fin prévi]-Tb_Base[Hr déb prévi])</f>
        <v/>
      </c>
      <c r="I284" s="12" t="str">
        <f>IF(Tb_Base[[#This Row],[AT]]&lt;&gt;"","AT",IF(Tb_Base[[#This Row],[Hr fin eff]]&lt;&gt;"","Trv",""))</f>
        <v>Trv</v>
      </c>
      <c r="J284" s="10">
        <v>0.375</v>
      </c>
      <c r="K284" s="10">
        <v>0.70833333333333337</v>
      </c>
      <c r="L284" s="11">
        <f>IF(Tb_Base[[#This Row],[Hr fin eff]]="","",Tb_Base[Hr fin eff]-Tb_Base[Hr déb eff])</f>
        <v>0.33333333333333337</v>
      </c>
      <c r="M28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4" s="8"/>
      <c r="O284" s="11" t="str">
        <f>IF(Tb_Base[[#This Row],[Retard]]&lt;&gt;"",Tb_Base[[#This Row],[Hr déb eff]]-Tb_Base[[#This Row],[Hr déb prévi]],"")</f>
        <v/>
      </c>
      <c r="P284" s="8"/>
      <c r="Q284" s="11" t="str">
        <f>IF(Tb_Base[[#This Row],[CP]]="CP",Param!$H$2,"")</f>
        <v/>
      </c>
      <c r="R284" s="8"/>
      <c r="S284" s="11" t="str">
        <f>IF(Tb_Base[[#This Row],[CA]]="CA",Param!$H$2,"")</f>
        <v/>
      </c>
      <c r="T284" s="8"/>
      <c r="U284" s="8"/>
      <c r="V284" s="8"/>
    </row>
    <row r="285" spans="1:22" x14ac:dyDescent="0.2">
      <c r="A285" s="7">
        <v>43105</v>
      </c>
      <c r="B285" s="12">
        <f t="shared" si="9"/>
        <v>1</v>
      </c>
      <c r="C285" s="12" t="str">
        <f>TEXT(Tb_Base[[#This Row],[Date]],"mmmm")</f>
        <v>janvier</v>
      </c>
      <c r="D285" s="12" t="str">
        <f>TEXT(Tb_Base[[#This Row],[Date]],"aaaa")</f>
        <v>2018</v>
      </c>
      <c r="E285" s="9" t="s">
        <v>55</v>
      </c>
      <c r="F285" s="10">
        <v>0.33333333333333331</v>
      </c>
      <c r="G285" s="10">
        <v>0.70833333333333337</v>
      </c>
      <c r="H285" s="11">
        <f>IF(Tb_Base[[#This Row],[Hr fin prévi]]="","",Tb_Base[Hr fin prévi]-Tb_Base[Hr déb prévi])</f>
        <v>0.37500000000000006</v>
      </c>
      <c r="I285" s="12" t="str">
        <f>IF(Tb_Base[[#This Row],[AT]]&lt;&gt;"","AT",IF(Tb_Base[[#This Row],[Hr fin eff]]&lt;&gt;"","Trv",""))</f>
        <v>Trv</v>
      </c>
      <c r="J285" s="10">
        <v>0.33333333333333331</v>
      </c>
      <c r="K285" s="10">
        <v>0.70833333333333337</v>
      </c>
      <c r="L285" s="11">
        <f>IF(Tb_Base[[#This Row],[Hr fin eff]]="","",Tb_Base[Hr fin eff]-Tb_Base[Hr déb eff])</f>
        <v>0.37500000000000006</v>
      </c>
      <c r="M28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5" s="8"/>
      <c r="O285" s="11" t="str">
        <f>IF(Tb_Base[[#This Row],[Retard]]&lt;&gt;"",Tb_Base[[#This Row],[Hr déb eff]]-Tb_Base[[#This Row],[Hr déb prévi]],"")</f>
        <v/>
      </c>
      <c r="P285" s="8"/>
      <c r="Q285" s="11" t="str">
        <f>IF(Tb_Base[[#This Row],[CP]]="CP",Param!$H$2,"")</f>
        <v/>
      </c>
      <c r="R285" s="8"/>
      <c r="S285" s="11" t="str">
        <f>IF(Tb_Base[[#This Row],[CA]]="CA",Param!$H$2,"")</f>
        <v/>
      </c>
      <c r="T285" s="8"/>
      <c r="U285" s="8"/>
      <c r="V285" s="8"/>
    </row>
    <row r="286" spans="1:22" x14ac:dyDescent="0.2">
      <c r="A286" s="7">
        <v>43105</v>
      </c>
      <c r="B286" s="12">
        <f t="shared" si="9"/>
        <v>1</v>
      </c>
      <c r="C286" s="12" t="str">
        <f>TEXT(Tb_Base[[#This Row],[Date]],"mmmm")</f>
        <v>janvier</v>
      </c>
      <c r="D286" s="12" t="str">
        <f>TEXT(Tb_Base[[#This Row],[Date]],"aaaa")</f>
        <v>2018</v>
      </c>
      <c r="E286" s="9" t="s">
        <v>56</v>
      </c>
      <c r="F286" s="10">
        <v>0.33333333333333331</v>
      </c>
      <c r="G286" s="10">
        <v>0.70833333333333337</v>
      </c>
      <c r="H286" s="11">
        <f>IF(Tb_Base[[#This Row],[Hr fin prévi]]="","",Tb_Base[Hr fin prévi]-Tb_Base[Hr déb prévi])</f>
        <v>0.37500000000000006</v>
      </c>
      <c r="I286" s="12" t="str">
        <f>IF(Tb_Base[[#This Row],[AT]]&lt;&gt;"","AT",IF(Tb_Base[[#This Row],[Hr fin eff]]&lt;&gt;"","Trv",""))</f>
        <v>Trv</v>
      </c>
      <c r="J286" s="10">
        <v>0.33333333333333331</v>
      </c>
      <c r="K286" s="10">
        <v>0.70833333333333337</v>
      </c>
      <c r="L286" s="11">
        <f>IF(Tb_Base[[#This Row],[Hr fin eff]]="","",Tb_Base[Hr fin eff]-Tb_Base[Hr déb eff])</f>
        <v>0.37500000000000006</v>
      </c>
      <c r="M28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6" s="8"/>
      <c r="O286" s="11" t="str">
        <f>IF(Tb_Base[[#This Row],[Retard]]&lt;&gt;"",Tb_Base[[#This Row],[Hr déb eff]]-Tb_Base[[#This Row],[Hr déb prévi]],"")</f>
        <v/>
      </c>
      <c r="P286" s="8"/>
      <c r="Q286" s="11" t="str">
        <f>IF(Tb_Base[[#This Row],[CP]]="CP",Param!$H$2,"")</f>
        <v/>
      </c>
      <c r="R286" s="8"/>
      <c r="S286" s="11" t="str">
        <f>IF(Tb_Base[[#This Row],[CA]]="CA",Param!$H$2,"")</f>
        <v/>
      </c>
      <c r="T286" s="8"/>
      <c r="U286" s="8"/>
      <c r="V286" s="8"/>
    </row>
    <row r="287" spans="1:22" x14ac:dyDescent="0.2">
      <c r="A287" s="7">
        <v>43105</v>
      </c>
      <c r="B287" s="12">
        <f t="shared" si="9"/>
        <v>1</v>
      </c>
      <c r="C287" s="12" t="str">
        <f>TEXT(Tb_Base[[#This Row],[Date]],"mmmm")</f>
        <v>janvier</v>
      </c>
      <c r="D287" s="12" t="str">
        <f>TEXT(Tb_Base[[#This Row],[Date]],"aaaa")</f>
        <v>2018</v>
      </c>
      <c r="E287" s="9" t="s">
        <v>57</v>
      </c>
      <c r="F287" s="10">
        <v>0.33333333333333331</v>
      </c>
      <c r="G287" s="10">
        <v>0.70833333333333337</v>
      </c>
      <c r="H287" s="11">
        <f>IF(Tb_Base[[#This Row],[Hr fin prévi]]="","",Tb_Base[Hr fin prévi]-Tb_Base[Hr déb prévi])</f>
        <v>0.37500000000000006</v>
      </c>
      <c r="I287" s="12" t="str">
        <f>IF(Tb_Base[[#This Row],[AT]]&lt;&gt;"","AT",IF(Tb_Base[[#This Row],[Hr fin eff]]&lt;&gt;"","Trv",""))</f>
        <v>Trv</v>
      </c>
      <c r="J287" s="10">
        <v>0.33333333333333331</v>
      </c>
      <c r="K287" s="10">
        <v>0.70833333333333337</v>
      </c>
      <c r="L287" s="11">
        <f>IF(Tb_Base[[#This Row],[Hr fin eff]]="","",Tb_Base[Hr fin eff]-Tb_Base[Hr déb eff])</f>
        <v>0.37500000000000006</v>
      </c>
      <c r="M28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7" s="8"/>
      <c r="O287" s="11" t="str">
        <f>IF(Tb_Base[[#This Row],[Retard]]&lt;&gt;"",Tb_Base[[#This Row],[Hr déb eff]]-Tb_Base[[#This Row],[Hr déb prévi]],"")</f>
        <v/>
      </c>
      <c r="P287" s="8"/>
      <c r="Q287" s="11" t="str">
        <f>IF(Tb_Base[[#This Row],[CP]]="CP",Param!$H$2,"")</f>
        <v/>
      </c>
      <c r="R287" s="8"/>
      <c r="S287" s="11" t="str">
        <f>IF(Tb_Base[[#This Row],[CA]]="CA",Param!$H$2,"")</f>
        <v/>
      </c>
      <c r="T287" s="8"/>
      <c r="U287" s="8"/>
      <c r="V287" s="8"/>
    </row>
    <row r="288" spans="1:22" x14ac:dyDescent="0.2">
      <c r="A288" s="7">
        <v>43105</v>
      </c>
      <c r="B288" s="12">
        <f t="shared" si="9"/>
        <v>1</v>
      </c>
      <c r="C288" s="12" t="str">
        <f>TEXT(Tb_Base[[#This Row],[Date]],"mmmm")</f>
        <v>janvier</v>
      </c>
      <c r="D288" s="12" t="str">
        <f>TEXT(Tb_Base[[#This Row],[Date]],"aaaa")</f>
        <v>2018</v>
      </c>
      <c r="E288" s="9" t="s">
        <v>58</v>
      </c>
      <c r="F288" s="10">
        <v>0.33333333333333331</v>
      </c>
      <c r="G288" s="10">
        <v>0.70833333333333337</v>
      </c>
      <c r="H288" s="11">
        <f>IF(Tb_Base[[#This Row],[Hr fin prévi]]="","",Tb_Base[Hr fin prévi]-Tb_Base[Hr déb prévi])</f>
        <v>0.37500000000000006</v>
      </c>
      <c r="I288" s="12" t="str">
        <f>IF(Tb_Base[[#This Row],[AT]]&lt;&gt;"","AT",IF(Tb_Base[[#This Row],[Hr fin eff]]&lt;&gt;"","Trv",""))</f>
        <v>Trv</v>
      </c>
      <c r="J288" s="10">
        <v>0.33333333333333331</v>
      </c>
      <c r="K288" s="10">
        <v>0.70833333333333337</v>
      </c>
      <c r="L288" s="11">
        <f>IF(Tb_Base[[#This Row],[Hr fin eff]]="","",Tb_Base[Hr fin eff]-Tb_Base[Hr déb eff])</f>
        <v>0.37500000000000006</v>
      </c>
      <c r="M28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88" s="8"/>
      <c r="O288" s="11" t="str">
        <f>IF(Tb_Base[[#This Row],[Retard]]&lt;&gt;"",Tb_Base[[#This Row],[Hr déb eff]]-Tb_Base[[#This Row],[Hr déb prévi]],"")</f>
        <v/>
      </c>
      <c r="P288" s="8"/>
      <c r="Q288" s="11" t="str">
        <f>IF(Tb_Base[[#This Row],[CP]]="CP",Param!$H$2,"")</f>
        <v/>
      </c>
      <c r="R288" s="8"/>
      <c r="S288" s="11" t="str">
        <f>IF(Tb_Base[[#This Row],[CA]]="CA",Param!$H$2,"")</f>
        <v/>
      </c>
      <c r="T288" s="8"/>
      <c r="U288" s="8"/>
      <c r="V288" s="8"/>
    </row>
    <row r="289" spans="1:22" x14ac:dyDescent="0.2">
      <c r="A289" s="7">
        <v>43105</v>
      </c>
      <c r="B289" s="12">
        <f t="shared" si="9"/>
        <v>1</v>
      </c>
      <c r="C289" s="12" t="str">
        <f>TEXT(Tb_Base[[#This Row],[Date]],"mmmm")</f>
        <v>janvier</v>
      </c>
      <c r="D289" s="12" t="str">
        <f>TEXT(Tb_Base[[#This Row],[Date]],"aaaa")</f>
        <v>2018</v>
      </c>
      <c r="E289" s="9" t="s">
        <v>59</v>
      </c>
      <c r="F289" s="10"/>
      <c r="G289" s="10"/>
      <c r="H289" s="11" t="str">
        <f>IF(Tb_Base[[#This Row],[Hr fin prévi]]="","",Tb_Base[Hr fin prévi]-Tb_Base[Hr déb prévi])</f>
        <v/>
      </c>
      <c r="I289" s="12" t="str">
        <f>IF(Tb_Base[[#This Row],[AT]]&lt;&gt;"","AT",IF(Tb_Base[[#This Row],[Hr fin eff]]&lt;&gt;"","Trv",""))</f>
        <v/>
      </c>
      <c r="J289" s="10"/>
      <c r="K289" s="10"/>
      <c r="L289" s="11" t="str">
        <f>IF(Tb_Base[[#This Row],[Hr fin eff]]="","",Tb_Base[Hr fin eff]-Tb_Base[Hr déb eff])</f>
        <v/>
      </c>
      <c r="M28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89" s="8"/>
      <c r="O289" s="11" t="str">
        <f>IF(Tb_Base[[#This Row],[Retard]]&lt;&gt;"",Tb_Base[[#This Row],[Hr déb eff]]-Tb_Base[[#This Row],[Hr déb prévi]],"")</f>
        <v/>
      </c>
      <c r="P289" s="8"/>
      <c r="Q289" s="11" t="str">
        <f>IF(Tb_Base[[#This Row],[CP]]="CP",Param!$H$2,"")</f>
        <v/>
      </c>
      <c r="R289" s="8"/>
      <c r="S289" s="11" t="str">
        <f>IF(Tb_Base[[#This Row],[CA]]="CA",Param!$H$2,"")</f>
        <v/>
      </c>
      <c r="T289" s="8"/>
      <c r="U289" s="8"/>
      <c r="V289" s="8"/>
    </row>
    <row r="290" spans="1:22" x14ac:dyDescent="0.2">
      <c r="A290" s="7">
        <v>43106</v>
      </c>
      <c r="B290" s="12">
        <f t="shared" si="9"/>
        <v>1</v>
      </c>
      <c r="C290" s="12" t="str">
        <f>TEXT(Tb_Base[[#This Row],[Date]],"mmmm")</f>
        <v>janvier</v>
      </c>
      <c r="D290" s="12" t="str">
        <f>TEXT(Tb_Base[[#This Row],[Date]],"aaaa")</f>
        <v>2018</v>
      </c>
      <c r="E290" s="9" t="s">
        <v>52</v>
      </c>
      <c r="F290" s="10">
        <v>0.375</v>
      </c>
      <c r="G290" s="10">
        <v>0.83333333333333337</v>
      </c>
      <c r="H290" s="11">
        <f>IF(Tb_Base[[#This Row],[Hr fin prévi]]="","",Tb_Base[Hr fin prévi]-Tb_Base[Hr déb prévi])</f>
        <v>0.45833333333333337</v>
      </c>
      <c r="I290" s="12" t="str">
        <f>IF(Tb_Base[[#This Row],[AT]]&lt;&gt;"","AT",IF(Tb_Base[[#This Row],[Hr fin eff]]&lt;&gt;"","Trv",""))</f>
        <v>Trv</v>
      </c>
      <c r="J290" s="10">
        <v>0.375</v>
      </c>
      <c r="K290" s="10">
        <v>0.85416666666666663</v>
      </c>
      <c r="L290" s="11">
        <f>IF(Tb_Base[[#This Row],[Hr fin eff]]="","",Tb_Base[Hr fin eff]-Tb_Base[Hr déb eff])</f>
        <v>0.47916666666666663</v>
      </c>
      <c r="M29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0" s="8"/>
      <c r="O290" s="11" t="str">
        <f>IF(Tb_Base[[#This Row],[Retard]]&lt;&gt;"",Tb_Base[[#This Row],[Hr déb eff]]-Tb_Base[[#This Row],[Hr déb prévi]],"")</f>
        <v/>
      </c>
      <c r="P290" s="8"/>
      <c r="Q290" s="11" t="str">
        <f>IF(Tb_Base[[#This Row],[CP]]="CP",Param!$H$2,"")</f>
        <v/>
      </c>
      <c r="R290" s="8"/>
      <c r="S290" s="11" t="str">
        <f>IF(Tb_Base[[#This Row],[CA]]="CA",Param!$H$2,"")</f>
        <v/>
      </c>
      <c r="T290" s="8"/>
      <c r="U290" s="8"/>
      <c r="V290" s="8"/>
    </row>
    <row r="291" spans="1:22" x14ac:dyDescent="0.2">
      <c r="A291" s="7">
        <v>43106</v>
      </c>
      <c r="B291" s="12">
        <f t="shared" si="9"/>
        <v>1</v>
      </c>
      <c r="C291" s="12" t="str">
        <f>TEXT(Tb_Base[[#This Row],[Date]],"mmmm")</f>
        <v>janvier</v>
      </c>
      <c r="D291" s="12" t="str">
        <f>TEXT(Tb_Base[[#This Row],[Date]],"aaaa")</f>
        <v>2018</v>
      </c>
      <c r="E291" s="9" t="s">
        <v>53</v>
      </c>
      <c r="F291" s="10">
        <v>0.375</v>
      </c>
      <c r="G291" s="10">
        <v>0.83333333333333337</v>
      </c>
      <c r="H291" s="11">
        <f>IF(Tb_Base[[#This Row],[Hr fin prévi]]="","",Tb_Base[Hr fin prévi]-Tb_Base[Hr déb prévi])</f>
        <v>0.45833333333333337</v>
      </c>
      <c r="I291" s="12" t="str">
        <f>IF(Tb_Base[[#This Row],[AT]]&lt;&gt;"","AT",IF(Tb_Base[[#This Row],[Hr fin eff]]&lt;&gt;"","Trv",""))</f>
        <v>Trv</v>
      </c>
      <c r="J291" s="10">
        <v>0.375</v>
      </c>
      <c r="K291" s="10">
        <v>0.85416666666666663</v>
      </c>
      <c r="L291" s="11">
        <f>IF(Tb_Base[[#This Row],[Hr fin eff]]="","",Tb_Base[Hr fin eff]-Tb_Base[Hr déb eff])</f>
        <v>0.47916666666666663</v>
      </c>
      <c r="M29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1" s="8"/>
      <c r="O291" s="11" t="str">
        <f>IF(Tb_Base[[#This Row],[Retard]]&lt;&gt;"",Tb_Base[[#This Row],[Hr déb eff]]-Tb_Base[[#This Row],[Hr déb prévi]],"")</f>
        <v/>
      </c>
      <c r="P291" s="8"/>
      <c r="Q291" s="11" t="str">
        <f>IF(Tb_Base[[#This Row],[CP]]="CP",Param!$H$2,"")</f>
        <v/>
      </c>
      <c r="R291" s="8"/>
      <c r="S291" s="11" t="str">
        <f>IF(Tb_Base[[#This Row],[CA]]="CA",Param!$H$2,"")</f>
        <v/>
      </c>
      <c r="T291" s="8"/>
      <c r="U291" s="8"/>
      <c r="V291" s="8"/>
    </row>
    <row r="292" spans="1:22" x14ac:dyDescent="0.2">
      <c r="A292" s="7">
        <v>43106</v>
      </c>
      <c r="B292" s="12">
        <f t="shared" si="9"/>
        <v>1</v>
      </c>
      <c r="C292" s="12" t="str">
        <f>TEXT(Tb_Base[[#This Row],[Date]],"mmmm")</f>
        <v>janvier</v>
      </c>
      <c r="D292" s="12" t="str">
        <f>TEXT(Tb_Base[[#This Row],[Date]],"aaaa")</f>
        <v>2018</v>
      </c>
      <c r="E292" s="9" t="s">
        <v>54</v>
      </c>
      <c r="F292" s="10">
        <v>0.375</v>
      </c>
      <c r="G292" s="10">
        <v>0.83333333333333337</v>
      </c>
      <c r="H292" s="11">
        <f>IF(Tb_Base[[#This Row],[Hr fin prévi]]="","",Tb_Base[Hr fin prévi]-Tb_Base[Hr déb prévi])</f>
        <v>0.45833333333333337</v>
      </c>
      <c r="I292" s="12" t="str">
        <f>IF(Tb_Base[[#This Row],[AT]]&lt;&gt;"","AT",IF(Tb_Base[[#This Row],[Hr fin eff]]&lt;&gt;"","Trv",""))</f>
        <v>Trv</v>
      </c>
      <c r="J292" s="10">
        <v>0.375</v>
      </c>
      <c r="K292" s="10">
        <v>0.85416666666666663</v>
      </c>
      <c r="L292" s="11">
        <f>IF(Tb_Base[[#This Row],[Hr fin eff]]="","",Tb_Base[Hr fin eff]-Tb_Base[Hr déb eff])</f>
        <v>0.47916666666666663</v>
      </c>
      <c r="M29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2" s="8"/>
      <c r="O292" s="11" t="str">
        <f>IF(Tb_Base[[#This Row],[Retard]]&lt;&gt;"",Tb_Base[[#This Row],[Hr déb eff]]-Tb_Base[[#This Row],[Hr déb prévi]],"")</f>
        <v/>
      </c>
      <c r="P292" s="8"/>
      <c r="Q292" s="11" t="str">
        <f>IF(Tb_Base[[#This Row],[CP]]="CP",Param!$H$2,"")</f>
        <v/>
      </c>
      <c r="R292" s="8"/>
      <c r="S292" s="11" t="str">
        <f>IF(Tb_Base[[#This Row],[CA]]="CA",Param!$H$2,"")</f>
        <v/>
      </c>
      <c r="T292" s="8"/>
      <c r="U292" s="8"/>
      <c r="V292" s="8"/>
    </row>
    <row r="293" spans="1:22" x14ac:dyDescent="0.2">
      <c r="A293" s="7">
        <v>43106</v>
      </c>
      <c r="B293" s="12">
        <f t="shared" si="9"/>
        <v>1</v>
      </c>
      <c r="C293" s="12" t="str">
        <f>TEXT(Tb_Base[[#This Row],[Date]],"mmmm")</f>
        <v>janvier</v>
      </c>
      <c r="D293" s="12" t="str">
        <f>TEXT(Tb_Base[[#This Row],[Date]],"aaaa")</f>
        <v>2018</v>
      </c>
      <c r="E293" s="9" t="s">
        <v>55</v>
      </c>
      <c r="F293" s="10"/>
      <c r="G293" s="10"/>
      <c r="H293" s="11" t="str">
        <f>IF(Tb_Base[[#This Row],[Hr fin prévi]]="","",Tb_Base[Hr fin prévi]-Tb_Base[Hr déb prévi])</f>
        <v/>
      </c>
      <c r="I293" s="12" t="str">
        <f>IF(Tb_Base[[#This Row],[AT]]&lt;&gt;"","AT",IF(Tb_Base[[#This Row],[Hr fin eff]]&lt;&gt;"","Trv",""))</f>
        <v/>
      </c>
      <c r="L293" s="11" t="str">
        <f>IF(Tb_Base[[#This Row],[Hr fin eff]]="","",Tb_Base[Hr fin eff]-Tb_Base[Hr déb eff])</f>
        <v/>
      </c>
      <c r="M29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93" s="8"/>
      <c r="O293" s="11" t="str">
        <f>IF(Tb_Base[[#This Row],[Retard]]&lt;&gt;"",Tb_Base[[#This Row],[Hr déb eff]]-Tb_Base[[#This Row],[Hr déb prévi]],"")</f>
        <v/>
      </c>
      <c r="P293" s="8"/>
      <c r="Q293" s="11" t="str">
        <f>IF(Tb_Base[[#This Row],[CP]]="CP",Param!$H$2,"")</f>
        <v/>
      </c>
      <c r="R293" s="8"/>
      <c r="S293" s="11" t="str">
        <f>IF(Tb_Base[[#This Row],[CA]]="CA",Param!$H$2,"")</f>
        <v/>
      </c>
      <c r="T293" s="8"/>
      <c r="U293" s="8"/>
      <c r="V293" s="8"/>
    </row>
    <row r="294" spans="1:22" x14ac:dyDescent="0.2">
      <c r="A294" s="7">
        <v>43106</v>
      </c>
      <c r="B294" s="12">
        <f t="shared" si="9"/>
        <v>1</v>
      </c>
      <c r="C294" s="12" t="str">
        <f>TEXT(Tb_Base[[#This Row],[Date]],"mmmm")</f>
        <v>janvier</v>
      </c>
      <c r="D294" s="12" t="str">
        <f>TEXT(Tb_Base[[#This Row],[Date]],"aaaa")</f>
        <v>2018</v>
      </c>
      <c r="E294" s="9" t="s">
        <v>56</v>
      </c>
      <c r="F294" s="10">
        <v>0.375</v>
      </c>
      <c r="G294" s="10">
        <v>0.83333333333333337</v>
      </c>
      <c r="H294" s="11">
        <f>IF(Tb_Base[[#This Row],[Hr fin prévi]]="","",Tb_Base[Hr fin prévi]-Tb_Base[Hr déb prévi])</f>
        <v>0.45833333333333337</v>
      </c>
      <c r="I294" s="12" t="str">
        <f>IF(Tb_Base[[#This Row],[AT]]&lt;&gt;"","AT",IF(Tb_Base[[#This Row],[Hr fin eff]]&lt;&gt;"","Trv",""))</f>
        <v>Trv</v>
      </c>
      <c r="J294" s="10">
        <v>0.375</v>
      </c>
      <c r="K294" s="10">
        <v>0.85416666666666663</v>
      </c>
      <c r="L294" s="11">
        <f>IF(Tb_Base[[#This Row],[Hr fin eff]]="","",Tb_Base[Hr fin eff]-Tb_Base[Hr déb eff])</f>
        <v>0.47916666666666663</v>
      </c>
      <c r="M29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4" s="8"/>
      <c r="O294" s="11" t="str">
        <f>IF(Tb_Base[[#This Row],[Retard]]&lt;&gt;"",Tb_Base[[#This Row],[Hr déb eff]]-Tb_Base[[#This Row],[Hr déb prévi]],"")</f>
        <v/>
      </c>
      <c r="P294" s="8"/>
      <c r="Q294" s="11" t="str">
        <f>IF(Tb_Base[[#This Row],[CP]]="CP",Param!$H$2,"")</f>
        <v/>
      </c>
      <c r="R294" s="8"/>
      <c r="S294" s="11" t="str">
        <f>IF(Tb_Base[[#This Row],[CA]]="CA",Param!$H$2,"")</f>
        <v/>
      </c>
      <c r="T294" s="8"/>
      <c r="U294" s="8"/>
      <c r="V294" s="8"/>
    </row>
    <row r="295" spans="1:22" x14ac:dyDescent="0.2">
      <c r="A295" s="7">
        <v>43106</v>
      </c>
      <c r="B295" s="12">
        <f t="shared" si="9"/>
        <v>1</v>
      </c>
      <c r="C295" s="12" t="str">
        <f>TEXT(Tb_Base[[#This Row],[Date]],"mmmm")</f>
        <v>janvier</v>
      </c>
      <c r="D295" s="12" t="str">
        <f>TEXT(Tb_Base[[#This Row],[Date]],"aaaa")</f>
        <v>2018</v>
      </c>
      <c r="E295" s="9" t="s">
        <v>57</v>
      </c>
      <c r="H295" s="11" t="str">
        <f>IF(Tb_Base[[#This Row],[Hr fin prévi]]="","",Tb_Base[Hr fin prévi]-Tb_Base[Hr déb prévi])</f>
        <v/>
      </c>
      <c r="I295" s="12" t="str">
        <f>IF(Tb_Base[[#This Row],[AT]]&lt;&gt;"","AT",IF(Tb_Base[[#This Row],[Hr fin eff]]&lt;&gt;"","Trv",""))</f>
        <v/>
      </c>
      <c r="L295" s="11" t="str">
        <f>IF(Tb_Base[[#This Row],[Hr fin eff]]="","",Tb_Base[Hr fin eff]-Tb_Base[Hr déb eff])</f>
        <v/>
      </c>
      <c r="M29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95" s="8"/>
      <c r="O295" s="11" t="str">
        <f>IF(Tb_Base[[#This Row],[Retard]]&lt;&gt;"",Tb_Base[[#This Row],[Hr déb eff]]-Tb_Base[[#This Row],[Hr déb prévi]],"")</f>
        <v/>
      </c>
      <c r="P295" s="8"/>
      <c r="Q295" s="11" t="str">
        <f>IF(Tb_Base[[#This Row],[CP]]="CP",Param!$H$2,"")</f>
        <v/>
      </c>
      <c r="R295" s="8"/>
      <c r="S295" s="11" t="str">
        <f>IF(Tb_Base[[#This Row],[CA]]="CA",Param!$H$2,"")</f>
        <v/>
      </c>
      <c r="T295" s="8"/>
      <c r="U295" s="8"/>
      <c r="V295" s="8"/>
    </row>
    <row r="296" spans="1:22" x14ac:dyDescent="0.2">
      <c r="A296" s="7">
        <v>43106</v>
      </c>
      <c r="B296" s="12">
        <f t="shared" si="9"/>
        <v>1</v>
      </c>
      <c r="C296" s="12" t="str">
        <f>TEXT(Tb_Base[[#This Row],[Date]],"mmmm")</f>
        <v>janvier</v>
      </c>
      <c r="D296" s="12" t="str">
        <f>TEXT(Tb_Base[[#This Row],[Date]],"aaaa")</f>
        <v>2018</v>
      </c>
      <c r="E296" s="9" t="s">
        <v>58</v>
      </c>
      <c r="H296" s="11" t="str">
        <f>IF(Tb_Base[[#This Row],[Hr fin prévi]]="","",Tb_Base[Hr fin prévi]-Tb_Base[Hr déb prévi])</f>
        <v/>
      </c>
      <c r="I296" s="12" t="str">
        <f>IF(Tb_Base[[#This Row],[AT]]&lt;&gt;"","AT",IF(Tb_Base[[#This Row],[Hr fin eff]]&lt;&gt;"","Trv",""))</f>
        <v/>
      </c>
      <c r="L296" s="11" t="str">
        <f>IF(Tb_Base[[#This Row],[Hr fin eff]]="","",Tb_Base[Hr fin eff]-Tb_Base[Hr déb eff])</f>
        <v/>
      </c>
      <c r="M29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96" s="8"/>
      <c r="O296" s="11" t="str">
        <f>IF(Tb_Base[[#This Row],[Retard]]&lt;&gt;"",Tb_Base[[#This Row],[Hr déb eff]]-Tb_Base[[#This Row],[Hr déb prévi]],"")</f>
        <v/>
      </c>
      <c r="P296" s="8"/>
      <c r="Q296" s="11" t="str">
        <f>IF(Tb_Base[[#This Row],[CP]]="CP",Param!$H$2,"")</f>
        <v/>
      </c>
      <c r="R296" s="8"/>
      <c r="S296" s="11" t="str">
        <f>IF(Tb_Base[[#This Row],[CA]]="CA",Param!$H$2,"")</f>
        <v/>
      </c>
      <c r="T296" s="8"/>
      <c r="U296" s="8"/>
      <c r="V296" s="8"/>
    </row>
    <row r="297" spans="1:22" x14ac:dyDescent="0.2">
      <c r="A297" s="7">
        <v>43106</v>
      </c>
      <c r="B297" s="12">
        <f t="shared" si="9"/>
        <v>1</v>
      </c>
      <c r="C297" s="12" t="str">
        <f>TEXT(Tb_Base[[#This Row],[Date]],"mmmm")</f>
        <v>janvier</v>
      </c>
      <c r="D297" s="12" t="str">
        <f>TEXT(Tb_Base[[#This Row],[Date]],"aaaa")</f>
        <v>2018</v>
      </c>
      <c r="E297" s="9" t="s">
        <v>59</v>
      </c>
      <c r="F297" s="10">
        <v>0.375</v>
      </c>
      <c r="G297" s="10">
        <v>0.83333333333333337</v>
      </c>
      <c r="H297" s="11">
        <f>IF(Tb_Base[[#This Row],[Hr fin prévi]]="","",Tb_Base[Hr fin prévi]-Tb_Base[Hr déb prévi])</f>
        <v>0.45833333333333337</v>
      </c>
      <c r="I297" s="12" t="str">
        <f>IF(Tb_Base[[#This Row],[AT]]&lt;&gt;"","AT",IF(Tb_Base[[#This Row],[Hr fin eff]]&lt;&gt;"","Trv",""))</f>
        <v>Trv</v>
      </c>
      <c r="J297" s="10">
        <v>0.375</v>
      </c>
      <c r="K297" s="10">
        <v>0.83333333333333337</v>
      </c>
      <c r="L297" s="11">
        <f>IF(Tb_Base[[#This Row],[Hr fin eff]]="","",Tb_Base[Hr fin eff]-Tb_Base[Hr déb eff])</f>
        <v>0.45833333333333337</v>
      </c>
      <c r="M29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7" s="8"/>
      <c r="O297" s="11" t="str">
        <f>IF(Tb_Base[[#This Row],[Retard]]&lt;&gt;"",Tb_Base[[#This Row],[Hr déb eff]]-Tb_Base[[#This Row],[Hr déb prévi]],"")</f>
        <v/>
      </c>
      <c r="P297" s="8"/>
      <c r="Q297" s="11" t="str">
        <f>IF(Tb_Base[[#This Row],[CP]]="CP",Param!$H$2,"")</f>
        <v/>
      </c>
      <c r="R297" s="8"/>
      <c r="S297" s="11" t="str">
        <f>IF(Tb_Base[[#This Row],[CA]]="CA",Param!$H$2,"")</f>
        <v/>
      </c>
      <c r="T297" s="8"/>
      <c r="U297" s="8"/>
      <c r="V297" s="8"/>
    </row>
    <row r="298" spans="1:22" x14ac:dyDescent="0.2">
      <c r="A298" s="7">
        <v>43107</v>
      </c>
      <c r="B298" s="12">
        <f t="shared" si="9"/>
        <v>2</v>
      </c>
      <c r="C298" s="12" t="str">
        <f>TEXT(Tb_Base[[#This Row],[Date]],"mmmm")</f>
        <v>janvier</v>
      </c>
      <c r="D298" s="12" t="str">
        <f>TEXT(Tb_Base[[#This Row],[Date]],"aaaa")</f>
        <v>2018</v>
      </c>
      <c r="E298" s="9" t="s">
        <v>52</v>
      </c>
      <c r="F298" s="10">
        <v>0.375</v>
      </c>
      <c r="G298" s="10">
        <v>0.83333333333333337</v>
      </c>
      <c r="H298" s="11">
        <f>IF(Tb_Base[[#This Row],[Hr fin prévi]]="","",Tb_Base[Hr fin prévi]-Tb_Base[Hr déb prévi])</f>
        <v>0.45833333333333337</v>
      </c>
      <c r="I298" s="12" t="str">
        <f>IF(Tb_Base[[#This Row],[AT]]&lt;&gt;"","AT",IF(Tb_Base[[#This Row],[Hr fin eff]]&lt;&gt;"","Trv",""))</f>
        <v>Trv</v>
      </c>
      <c r="J298" s="10">
        <v>0.33333333333333331</v>
      </c>
      <c r="K298" s="10">
        <v>0.57638888888888895</v>
      </c>
      <c r="L298" s="11">
        <f>IF(Tb_Base[[#This Row],[Hr fin eff]]="","",Tb_Base[Hr fin eff]-Tb_Base[Hr déb eff])</f>
        <v>0.24305555555555564</v>
      </c>
      <c r="M29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298" s="8"/>
      <c r="O298" s="11" t="str">
        <f>IF(Tb_Base[[#This Row],[Retard]]&lt;&gt;"",Tb_Base[[#This Row],[Hr déb eff]]-Tb_Base[[#This Row],[Hr déb prévi]],"")</f>
        <v/>
      </c>
      <c r="P298" s="8"/>
      <c r="Q298" s="11" t="str">
        <f>IF(Tb_Base[[#This Row],[CP]]="CP",Param!$H$2,"")</f>
        <v/>
      </c>
      <c r="R298" s="8"/>
      <c r="S298" s="11" t="str">
        <f>IF(Tb_Base[[#This Row],[CA]]="CA",Param!$H$2,"")</f>
        <v/>
      </c>
      <c r="T298" s="8"/>
      <c r="U298" s="8"/>
      <c r="V298" s="8"/>
    </row>
    <row r="299" spans="1:22" x14ac:dyDescent="0.2">
      <c r="A299" s="7">
        <v>43107</v>
      </c>
      <c r="B299" s="12">
        <f t="shared" si="9"/>
        <v>2</v>
      </c>
      <c r="C299" s="12" t="str">
        <f>TEXT(Tb_Base[[#This Row],[Date]],"mmmm")</f>
        <v>janvier</v>
      </c>
      <c r="D299" s="12" t="str">
        <f>TEXT(Tb_Base[[#This Row],[Date]],"aaaa")</f>
        <v>2018</v>
      </c>
      <c r="E299" s="9" t="s">
        <v>53</v>
      </c>
      <c r="H299" s="11" t="str">
        <f>IF(Tb_Base[[#This Row],[Hr fin prévi]]="","",Tb_Base[Hr fin prévi]-Tb_Base[Hr déb prévi])</f>
        <v/>
      </c>
      <c r="I299" s="12" t="str">
        <f>IF(Tb_Base[[#This Row],[AT]]&lt;&gt;"","AT",IF(Tb_Base[[#This Row],[Hr fin eff]]&lt;&gt;"","Trv",""))</f>
        <v/>
      </c>
      <c r="L299" s="11" t="str">
        <f>IF(Tb_Base[[#This Row],[Hr fin eff]]="","",Tb_Base[Hr fin eff]-Tb_Base[Hr déb eff])</f>
        <v/>
      </c>
      <c r="M29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299" s="8"/>
      <c r="O299" s="11" t="str">
        <f>IF(Tb_Base[[#This Row],[Retard]]&lt;&gt;"",Tb_Base[[#This Row],[Hr déb eff]]-Tb_Base[[#This Row],[Hr déb prévi]],"")</f>
        <v/>
      </c>
      <c r="P299" s="8"/>
      <c r="Q299" s="11" t="str">
        <f>IF(Tb_Base[[#This Row],[CP]]="CP",Param!$H$2,"")</f>
        <v/>
      </c>
      <c r="R299" s="8"/>
      <c r="S299" s="11" t="str">
        <f>IF(Tb_Base[[#This Row],[CA]]="CA",Param!$H$2,"")</f>
        <v/>
      </c>
      <c r="T299" s="8"/>
      <c r="U299" s="8"/>
      <c r="V299" s="8"/>
    </row>
    <row r="300" spans="1:22" x14ac:dyDescent="0.2">
      <c r="A300" s="7">
        <v>43107</v>
      </c>
      <c r="B300" s="12">
        <f t="shared" si="9"/>
        <v>2</v>
      </c>
      <c r="C300" s="12" t="str">
        <f>TEXT(Tb_Base[[#This Row],[Date]],"mmmm")</f>
        <v>janvier</v>
      </c>
      <c r="D300" s="12" t="str">
        <f>TEXT(Tb_Base[[#This Row],[Date]],"aaaa")</f>
        <v>2018</v>
      </c>
      <c r="E300" s="9" t="s">
        <v>54</v>
      </c>
      <c r="F300" s="10">
        <v>0.375</v>
      </c>
      <c r="G300" s="10">
        <v>0.83333333333333337</v>
      </c>
      <c r="H300" s="11">
        <f>IF(Tb_Base[[#This Row],[Hr fin prévi]]="","",Tb_Base[Hr fin prévi]-Tb_Base[Hr déb prévi])</f>
        <v>0.45833333333333337</v>
      </c>
      <c r="I300" s="12" t="str">
        <f>IF(Tb_Base[[#This Row],[AT]]&lt;&gt;"","AT",IF(Tb_Base[[#This Row],[Hr fin eff]]&lt;&gt;"","Trv",""))</f>
        <v>Trv</v>
      </c>
      <c r="J300" s="10">
        <v>0.375</v>
      </c>
      <c r="K300" s="10">
        <v>0.83333333333333337</v>
      </c>
      <c r="L300" s="11">
        <f>IF(Tb_Base[[#This Row],[Hr fin eff]]="","",Tb_Base[Hr fin eff]-Tb_Base[Hr déb eff])</f>
        <v>0.45833333333333337</v>
      </c>
      <c r="M30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0" s="8"/>
      <c r="O300" s="11" t="str">
        <f>IF(Tb_Base[[#This Row],[Retard]]&lt;&gt;"",Tb_Base[[#This Row],[Hr déb eff]]-Tb_Base[[#This Row],[Hr déb prévi]],"")</f>
        <v/>
      </c>
      <c r="P300" s="8"/>
      <c r="Q300" s="11" t="str">
        <f>IF(Tb_Base[[#This Row],[CP]]="CP",Param!$H$2,"")</f>
        <v/>
      </c>
      <c r="R300" s="8"/>
      <c r="S300" s="11" t="str">
        <f>IF(Tb_Base[[#This Row],[CA]]="CA",Param!$H$2,"")</f>
        <v/>
      </c>
      <c r="T300" s="8"/>
      <c r="U300" s="8"/>
      <c r="V300" s="8"/>
    </row>
    <row r="301" spans="1:22" x14ac:dyDescent="0.2">
      <c r="A301" s="7">
        <v>43107</v>
      </c>
      <c r="B301" s="12">
        <f t="shared" si="9"/>
        <v>2</v>
      </c>
      <c r="C301" s="12" t="str">
        <f>TEXT(Tb_Base[[#This Row],[Date]],"mmmm")</f>
        <v>janvier</v>
      </c>
      <c r="D301" s="12" t="str">
        <f>TEXT(Tb_Base[[#This Row],[Date]],"aaaa")</f>
        <v>2018</v>
      </c>
      <c r="E301" s="9" t="s">
        <v>55</v>
      </c>
      <c r="H301" s="11" t="str">
        <f>IF(Tb_Base[[#This Row],[Hr fin prévi]]="","",Tb_Base[Hr fin prévi]-Tb_Base[Hr déb prévi])</f>
        <v/>
      </c>
      <c r="I301" s="12" t="str">
        <f>IF(Tb_Base[[#This Row],[AT]]&lt;&gt;"","AT",IF(Tb_Base[[#This Row],[Hr fin eff]]&lt;&gt;"","Trv",""))</f>
        <v/>
      </c>
      <c r="L301" s="11" t="str">
        <f>IF(Tb_Base[[#This Row],[Hr fin eff]]="","",Tb_Base[Hr fin eff]-Tb_Base[Hr déb eff])</f>
        <v/>
      </c>
      <c r="M30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01" s="8"/>
      <c r="O301" s="11" t="str">
        <f>IF(Tb_Base[[#This Row],[Retard]]&lt;&gt;"",Tb_Base[[#This Row],[Hr déb eff]]-Tb_Base[[#This Row],[Hr déb prévi]],"")</f>
        <v/>
      </c>
      <c r="P301" s="8"/>
      <c r="Q301" s="11" t="str">
        <f>IF(Tb_Base[[#This Row],[CP]]="CP",Param!$H$2,"")</f>
        <v/>
      </c>
      <c r="R301" s="8"/>
      <c r="S301" s="11" t="str">
        <f>IF(Tb_Base[[#This Row],[CA]]="CA",Param!$H$2,"")</f>
        <v/>
      </c>
      <c r="T301" s="8"/>
      <c r="U301" s="8"/>
      <c r="V301" s="8"/>
    </row>
    <row r="302" spans="1:22" x14ac:dyDescent="0.2">
      <c r="A302" s="7">
        <v>43107</v>
      </c>
      <c r="B302" s="12">
        <f t="shared" si="9"/>
        <v>2</v>
      </c>
      <c r="C302" s="12" t="str">
        <f>TEXT(Tb_Base[[#This Row],[Date]],"mmmm")</f>
        <v>janvier</v>
      </c>
      <c r="D302" s="12" t="str">
        <f>TEXT(Tb_Base[[#This Row],[Date]],"aaaa")</f>
        <v>2018</v>
      </c>
      <c r="E302" s="9" t="s">
        <v>56</v>
      </c>
      <c r="H302" s="11" t="str">
        <f>IF(Tb_Base[[#This Row],[Hr fin prévi]]="","",Tb_Base[Hr fin prévi]-Tb_Base[Hr déb prévi])</f>
        <v/>
      </c>
      <c r="I302" s="12" t="str">
        <f>IF(Tb_Base[[#This Row],[AT]]&lt;&gt;"","AT",IF(Tb_Base[[#This Row],[Hr fin eff]]&lt;&gt;"","Trv",""))</f>
        <v/>
      </c>
      <c r="L302" s="11" t="str">
        <f>IF(Tb_Base[[#This Row],[Hr fin eff]]="","",Tb_Base[Hr fin eff]-Tb_Base[Hr déb eff])</f>
        <v/>
      </c>
      <c r="M30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02" s="8"/>
      <c r="O302" s="11" t="str">
        <f>IF(Tb_Base[[#This Row],[Retard]]&lt;&gt;"",Tb_Base[[#This Row],[Hr déb eff]]-Tb_Base[[#This Row],[Hr déb prévi]],"")</f>
        <v/>
      </c>
      <c r="P302" s="8"/>
      <c r="Q302" s="11" t="str">
        <f>IF(Tb_Base[[#This Row],[CP]]="CP",Param!$H$2,"")</f>
        <v/>
      </c>
      <c r="R302" s="8"/>
      <c r="S302" s="11" t="str">
        <f>IF(Tb_Base[[#This Row],[CA]]="CA",Param!$H$2,"")</f>
        <v/>
      </c>
      <c r="T302" s="8"/>
      <c r="U302" s="8"/>
      <c r="V302" s="8"/>
    </row>
    <row r="303" spans="1:22" x14ac:dyDescent="0.2">
      <c r="A303" s="7">
        <v>43107</v>
      </c>
      <c r="B303" s="12">
        <f t="shared" si="9"/>
        <v>2</v>
      </c>
      <c r="C303" s="12" t="str">
        <f>TEXT(Tb_Base[[#This Row],[Date]],"mmmm")</f>
        <v>janvier</v>
      </c>
      <c r="D303" s="12" t="str">
        <f>TEXT(Tb_Base[[#This Row],[Date]],"aaaa")</f>
        <v>2018</v>
      </c>
      <c r="E303" s="9" t="s">
        <v>57</v>
      </c>
      <c r="F303" s="10">
        <v>0.375</v>
      </c>
      <c r="G303" s="10">
        <v>0.83333333333333337</v>
      </c>
      <c r="H303" s="11">
        <f>IF(Tb_Base[[#This Row],[Hr fin prévi]]="","",Tb_Base[Hr fin prévi]-Tb_Base[Hr déb prévi])</f>
        <v>0.45833333333333337</v>
      </c>
      <c r="I303" s="12" t="str">
        <f>IF(Tb_Base[[#This Row],[AT]]&lt;&gt;"","AT",IF(Tb_Base[[#This Row],[Hr fin eff]]&lt;&gt;"","Trv",""))</f>
        <v>Trv</v>
      </c>
      <c r="J303" s="10">
        <v>0.375</v>
      </c>
      <c r="K303" s="10">
        <v>0.83333333333333337</v>
      </c>
      <c r="L303" s="11">
        <f>IF(Tb_Base[[#This Row],[Hr fin eff]]="","",Tb_Base[Hr fin eff]-Tb_Base[Hr déb eff])</f>
        <v>0.45833333333333337</v>
      </c>
      <c r="M30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3" s="8"/>
      <c r="O303" s="11" t="str">
        <f>IF(Tb_Base[[#This Row],[Retard]]&lt;&gt;"",Tb_Base[[#This Row],[Hr déb eff]]-Tb_Base[[#This Row],[Hr déb prévi]],"")</f>
        <v/>
      </c>
      <c r="P303" s="8"/>
      <c r="Q303" s="11" t="str">
        <f>IF(Tb_Base[[#This Row],[CP]]="CP",Param!$H$2,"")</f>
        <v/>
      </c>
      <c r="R303" s="8"/>
      <c r="S303" s="11" t="str">
        <f>IF(Tb_Base[[#This Row],[CA]]="CA",Param!$H$2,"")</f>
        <v/>
      </c>
      <c r="T303" s="8"/>
      <c r="U303" s="8"/>
      <c r="V303" s="8"/>
    </row>
    <row r="304" spans="1:22" x14ac:dyDescent="0.2">
      <c r="A304" s="7">
        <v>43107</v>
      </c>
      <c r="B304" s="12">
        <f t="shared" si="9"/>
        <v>2</v>
      </c>
      <c r="C304" s="12" t="str">
        <f>TEXT(Tb_Base[[#This Row],[Date]],"mmmm")</f>
        <v>janvier</v>
      </c>
      <c r="D304" s="12" t="str">
        <f>TEXT(Tb_Base[[#This Row],[Date]],"aaaa")</f>
        <v>2018</v>
      </c>
      <c r="E304" s="9" t="s">
        <v>58</v>
      </c>
      <c r="F304" s="10">
        <v>0.33333333333333331</v>
      </c>
      <c r="G304" s="10">
        <v>0.70833333333333337</v>
      </c>
      <c r="H304" s="11">
        <f>IF(Tb_Base[[#This Row],[Hr fin prévi]]="","",Tb_Base[Hr fin prévi]-Tb_Base[Hr déb prévi])</f>
        <v>0.37500000000000006</v>
      </c>
      <c r="I304" s="12" t="str">
        <f>IF(Tb_Base[[#This Row],[AT]]&lt;&gt;"","AT",IF(Tb_Base[[#This Row],[Hr fin eff]]&lt;&gt;"","Trv",""))</f>
        <v>Trv</v>
      </c>
      <c r="J304" s="10">
        <v>0.35416666666666669</v>
      </c>
      <c r="K304" s="10">
        <v>0.71875</v>
      </c>
      <c r="L304" s="11">
        <f>IF(Tb_Base[[#This Row],[Hr fin eff]]="","",Tb_Base[Hr fin eff]-Tb_Base[Hr déb eff])</f>
        <v>0.36458333333333331</v>
      </c>
      <c r="M30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4" s="8"/>
      <c r="O304" s="11" t="str">
        <f>IF(Tb_Base[[#This Row],[Retard]]&lt;&gt;"",Tb_Base[[#This Row],[Hr déb eff]]-Tb_Base[[#This Row],[Hr déb prévi]],"")</f>
        <v/>
      </c>
      <c r="P304" s="8"/>
      <c r="Q304" s="11" t="str">
        <f>IF(Tb_Base[[#This Row],[CP]]="CP",Param!$H$2,"")</f>
        <v/>
      </c>
      <c r="R304" s="8"/>
      <c r="S304" s="11" t="str">
        <f>IF(Tb_Base[[#This Row],[CA]]="CA",Param!$H$2,"")</f>
        <v/>
      </c>
      <c r="T304" s="8"/>
      <c r="U304" s="8"/>
      <c r="V304" s="8"/>
    </row>
    <row r="305" spans="1:22" x14ac:dyDescent="0.2">
      <c r="A305" s="7">
        <v>43107</v>
      </c>
      <c r="B305" s="12">
        <f t="shared" si="9"/>
        <v>2</v>
      </c>
      <c r="C305" s="12" t="str">
        <f>TEXT(Tb_Base[[#This Row],[Date]],"mmmm")</f>
        <v>janvier</v>
      </c>
      <c r="D305" s="12" t="str">
        <f>TEXT(Tb_Base[[#This Row],[Date]],"aaaa")</f>
        <v>2018</v>
      </c>
      <c r="E305" s="9" t="s">
        <v>59</v>
      </c>
      <c r="H305" s="11" t="str">
        <f>IF(Tb_Base[[#This Row],[Hr fin prévi]]="","",Tb_Base[Hr fin prévi]-Tb_Base[Hr déb prévi])</f>
        <v/>
      </c>
      <c r="I305" s="12" t="str">
        <f>IF(Tb_Base[[#This Row],[AT]]&lt;&gt;"","AT",IF(Tb_Base[[#This Row],[Hr fin eff]]&lt;&gt;"","Trv",""))</f>
        <v/>
      </c>
      <c r="L305" s="11" t="str">
        <f>IF(Tb_Base[[#This Row],[Hr fin eff]]="","",Tb_Base[Hr fin eff]-Tb_Base[Hr déb eff])</f>
        <v/>
      </c>
      <c r="M30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05" s="8"/>
      <c r="O305" s="11" t="str">
        <f>IF(Tb_Base[[#This Row],[Retard]]&lt;&gt;"",Tb_Base[[#This Row],[Hr déb eff]]-Tb_Base[[#This Row],[Hr déb prévi]],"")</f>
        <v/>
      </c>
      <c r="P305" s="8"/>
      <c r="Q305" s="11" t="str">
        <f>IF(Tb_Base[[#This Row],[CP]]="CP",Param!$H$2,"")</f>
        <v/>
      </c>
      <c r="R305" s="8"/>
      <c r="S305" s="11" t="str">
        <f>IF(Tb_Base[[#This Row],[CA]]="CA",Param!$H$2,"")</f>
        <v/>
      </c>
      <c r="T305" s="8"/>
      <c r="U305" s="8"/>
      <c r="V305" s="8"/>
    </row>
    <row r="306" spans="1:22" x14ac:dyDescent="0.2">
      <c r="A306" s="7">
        <v>43108</v>
      </c>
      <c r="B306" s="12">
        <f t="shared" si="9"/>
        <v>2</v>
      </c>
      <c r="C306" s="12" t="str">
        <f>TEXT(Tb_Base[[#This Row],[Date]],"mmmm")</f>
        <v>janvier</v>
      </c>
      <c r="D306" s="12" t="str">
        <f>TEXT(Tb_Base[[#This Row],[Date]],"aaaa")</f>
        <v>2018</v>
      </c>
      <c r="E306" s="9" t="s">
        <v>52</v>
      </c>
      <c r="F306" s="10">
        <v>0.33333333333333331</v>
      </c>
      <c r="G306" s="10">
        <v>0.70833333333333337</v>
      </c>
      <c r="H306" s="11">
        <f>IF(Tb_Base[[#This Row],[Hr fin prévi]]="","",Tb_Base[Hr fin prévi]-Tb_Base[Hr déb prévi])</f>
        <v>0.37500000000000006</v>
      </c>
      <c r="I306" s="12" t="str">
        <f>IF(Tb_Base[[#This Row],[AT]]&lt;&gt;"","AT",IF(Tb_Base[[#This Row],[Hr fin eff]]&lt;&gt;"","Trv",""))</f>
        <v>Trv</v>
      </c>
      <c r="J306" s="10">
        <v>0.33333333333333331</v>
      </c>
      <c r="K306" s="10">
        <v>0.70833333333333337</v>
      </c>
      <c r="L306" s="11">
        <f>IF(Tb_Base[[#This Row],[Hr fin eff]]="","",Tb_Base[Hr fin eff]-Tb_Base[Hr déb eff])</f>
        <v>0.37500000000000006</v>
      </c>
      <c r="M30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6" s="8"/>
      <c r="O306" s="11" t="str">
        <f>IF(Tb_Base[[#This Row],[Retard]]&lt;&gt;"",Tb_Base[[#This Row],[Hr déb eff]]-Tb_Base[[#This Row],[Hr déb prévi]],"")</f>
        <v/>
      </c>
      <c r="P306" s="8"/>
      <c r="Q306" s="11" t="str">
        <f>IF(Tb_Base[[#This Row],[CP]]="CP",Param!$H$2,"")</f>
        <v/>
      </c>
      <c r="R306" s="8"/>
      <c r="S306" s="11" t="str">
        <f>IF(Tb_Base[[#This Row],[CA]]="CA",Param!$H$2,"")</f>
        <v/>
      </c>
      <c r="T306" s="8"/>
      <c r="U306" s="8"/>
      <c r="V306" s="8"/>
    </row>
    <row r="307" spans="1:22" x14ac:dyDescent="0.2">
      <c r="A307" s="7">
        <v>43108</v>
      </c>
      <c r="B307" s="12">
        <f t="shared" si="9"/>
        <v>2</v>
      </c>
      <c r="C307" s="12" t="str">
        <f>TEXT(Tb_Base[[#This Row],[Date]],"mmmm")</f>
        <v>janvier</v>
      </c>
      <c r="D307" s="12" t="str">
        <f>TEXT(Tb_Base[[#This Row],[Date]],"aaaa")</f>
        <v>2018</v>
      </c>
      <c r="E307" s="9" t="s">
        <v>53</v>
      </c>
      <c r="H307" s="11" t="str">
        <f>IF(Tb_Base[[#This Row],[Hr fin prévi]]="","",Tb_Base[Hr fin prévi]-Tb_Base[Hr déb prévi])</f>
        <v/>
      </c>
      <c r="I307" s="12" t="str">
        <f>IF(Tb_Base[[#This Row],[AT]]&lt;&gt;"","AT",IF(Tb_Base[[#This Row],[Hr fin eff]]&lt;&gt;"","Trv",""))</f>
        <v/>
      </c>
      <c r="L307" s="11" t="str">
        <f>IF(Tb_Base[[#This Row],[Hr fin eff]]="","",Tb_Base[Hr fin eff]-Tb_Base[Hr déb eff])</f>
        <v/>
      </c>
      <c r="M30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07" s="8"/>
      <c r="O307" s="11" t="str">
        <f>IF(Tb_Base[[#This Row],[Retard]]&lt;&gt;"",Tb_Base[[#This Row],[Hr déb eff]]-Tb_Base[[#This Row],[Hr déb prévi]],"")</f>
        <v/>
      </c>
      <c r="P307" s="8"/>
      <c r="Q307" s="11" t="str">
        <f>IF(Tb_Base[[#This Row],[CP]]="CP",Param!$H$2,"")</f>
        <v/>
      </c>
      <c r="R307" s="8"/>
      <c r="S307" s="11" t="str">
        <f>IF(Tb_Base[[#This Row],[CA]]="CA",Param!$H$2,"")</f>
        <v/>
      </c>
      <c r="T307" s="8"/>
      <c r="U307" s="8"/>
      <c r="V307" s="8"/>
    </row>
    <row r="308" spans="1:22" x14ac:dyDescent="0.2">
      <c r="A308" s="7">
        <v>43108</v>
      </c>
      <c r="B308" s="12">
        <f t="shared" si="9"/>
        <v>2</v>
      </c>
      <c r="C308" s="12" t="str">
        <f>TEXT(Tb_Base[[#This Row],[Date]],"mmmm")</f>
        <v>janvier</v>
      </c>
      <c r="D308" s="12" t="str">
        <f>TEXT(Tb_Base[[#This Row],[Date]],"aaaa")</f>
        <v>2018</v>
      </c>
      <c r="E308" s="9" t="s">
        <v>54</v>
      </c>
      <c r="F308" s="10">
        <v>0.375</v>
      </c>
      <c r="G308" s="10">
        <v>0.83333333333333337</v>
      </c>
      <c r="H308" s="11">
        <f>IF(Tb_Base[[#This Row],[Hr fin prévi]]="","",Tb_Base[Hr fin prévi]-Tb_Base[Hr déb prévi])</f>
        <v>0.45833333333333337</v>
      </c>
      <c r="I308" s="12" t="str">
        <f>IF(Tb_Base[[#This Row],[AT]]&lt;&gt;"","AT",IF(Tb_Base[[#This Row],[Hr fin eff]]&lt;&gt;"","Trv",""))</f>
        <v>Trv</v>
      </c>
      <c r="J308" s="10">
        <v>0.375</v>
      </c>
      <c r="K308" s="10">
        <v>0.83333333333333337</v>
      </c>
      <c r="L308" s="11">
        <f>IF(Tb_Base[[#This Row],[Hr fin eff]]="","",Tb_Base[Hr fin eff]-Tb_Base[Hr déb eff])</f>
        <v>0.45833333333333337</v>
      </c>
      <c r="M30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8" s="8"/>
      <c r="O308" s="11" t="str">
        <f>IF(Tb_Base[[#This Row],[Retard]]&lt;&gt;"",Tb_Base[[#This Row],[Hr déb eff]]-Tb_Base[[#This Row],[Hr déb prévi]],"")</f>
        <v/>
      </c>
      <c r="P308" s="8"/>
      <c r="Q308" s="11" t="str">
        <f>IF(Tb_Base[[#This Row],[CP]]="CP",Param!$H$2,"")</f>
        <v/>
      </c>
      <c r="R308" s="8"/>
      <c r="S308" s="11" t="str">
        <f>IF(Tb_Base[[#This Row],[CA]]="CA",Param!$H$2,"")</f>
        <v/>
      </c>
      <c r="T308" s="8"/>
      <c r="U308" s="8"/>
      <c r="V308" s="8"/>
    </row>
    <row r="309" spans="1:22" x14ac:dyDescent="0.2">
      <c r="A309" s="7">
        <v>43108</v>
      </c>
      <c r="B309" s="12">
        <f t="shared" si="9"/>
        <v>2</v>
      </c>
      <c r="C309" s="12" t="str">
        <f>TEXT(Tb_Base[[#This Row],[Date]],"mmmm")</f>
        <v>janvier</v>
      </c>
      <c r="D309" s="12" t="str">
        <f>TEXT(Tb_Base[[#This Row],[Date]],"aaaa")</f>
        <v>2018</v>
      </c>
      <c r="E309" s="9" t="s">
        <v>55</v>
      </c>
      <c r="F309" s="10">
        <v>0.375</v>
      </c>
      <c r="G309" s="10">
        <v>0.83333333333333337</v>
      </c>
      <c r="H309" s="11">
        <f>IF(Tb_Base[[#This Row],[Hr fin prévi]]="","",Tb_Base[Hr fin prévi]-Tb_Base[Hr déb prévi])</f>
        <v>0.45833333333333337</v>
      </c>
      <c r="I309" s="12" t="str">
        <f>IF(Tb_Base[[#This Row],[AT]]&lt;&gt;"","AT",IF(Tb_Base[[#This Row],[Hr fin eff]]&lt;&gt;"","Trv",""))</f>
        <v/>
      </c>
      <c r="L309" s="11" t="str">
        <f>IF(Tb_Base[[#This Row],[Hr fin eff]]="","",Tb_Base[Hr fin eff]-Tb_Base[Hr déb eff])</f>
        <v/>
      </c>
      <c r="M30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09" s="8"/>
      <c r="O309" s="11" t="str">
        <f>IF(Tb_Base[[#This Row],[Retard]]&lt;&gt;"",Tb_Base[[#This Row],[Hr déb eff]]-Tb_Base[[#This Row],[Hr déb prévi]],"")</f>
        <v/>
      </c>
      <c r="P309" s="8"/>
      <c r="Q309" s="11" t="str">
        <f>IF(Tb_Base[[#This Row],[CP]]="CP",Param!$H$2,"")</f>
        <v/>
      </c>
      <c r="R309" s="8"/>
      <c r="S309" s="11" t="str">
        <f>IF(Tb_Base[[#This Row],[CA]]="CA",Param!$H$2,"")</f>
        <v/>
      </c>
      <c r="T309" s="8"/>
      <c r="U309" s="8"/>
      <c r="V309" s="8"/>
    </row>
    <row r="310" spans="1:22" x14ac:dyDescent="0.2">
      <c r="A310" s="7">
        <v>43108</v>
      </c>
      <c r="B310" s="12">
        <f t="shared" si="9"/>
        <v>2</v>
      </c>
      <c r="C310" s="12" t="str">
        <f>TEXT(Tb_Base[[#This Row],[Date]],"mmmm")</f>
        <v>janvier</v>
      </c>
      <c r="D310" s="12" t="str">
        <f>TEXT(Tb_Base[[#This Row],[Date]],"aaaa")</f>
        <v>2018</v>
      </c>
      <c r="E310" s="9" t="s">
        <v>56</v>
      </c>
      <c r="F310" s="10">
        <v>0.375</v>
      </c>
      <c r="G310" s="10">
        <v>0.70833333333333337</v>
      </c>
      <c r="H310" s="11">
        <f>IF(Tb_Base[[#This Row],[Hr fin prévi]]="","",Tb_Base[Hr fin prévi]-Tb_Base[Hr déb prévi])</f>
        <v>0.33333333333333337</v>
      </c>
      <c r="I310" s="12" t="str">
        <f>IF(Tb_Base[[#This Row],[AT]]&lt;&gt;"","AT",IF(Tb_Base[[#This Row],[Hr fin eff]]&lt;&gt;"","Trv",""))</f>
        <v>Trv</v>
      </c>
      <c r="J310" s="10">
        <v>0.375</v>
      </c>
      <c r="K310" s="10">
        <v>0.70833333333333337</v>
      </c>
      <c r="L310" s="11">
        <f>IF(Tb_Base[[#This Row],[Hr fin eff]]="","",Tb_Base[Hr fin eff]-Tb_Base[Hr déb eff])</f>
        <v>0.33333333333333337</v>
      </c>
      <c r="M31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0" s="8"/>
      <c r="O310" s="11" t="str">
        <f>IF(Tb_Base[[#This Row],[Retard]]&lt;&gt;"",Tb_Base[[#This Row],[Hr déb eff]]-Tb_Base[[#This Row],[Hr déb prévi]],"")</f>
        <v/>
      </c>
      <c r="P310" s="8"/>
      <c r="Q310" s="11" t="str">
        <f>IF(Tb_Base[[#This Row],[CP]]="CP",Param!$H$2,"")</f>
        <v/>
      </c>
      <c r="R310" s="8"/>
      <c r="S310" s="11" t="str">
        <f>IF(Tb_Base[[#This Row],[CA]]="CA",Param!$H$2,"")</f>
        <v/>
      </c>
      <c r="T310" s="8"/>
      <c r="U310" s="8"/>
      <c r="V310" s="8"/>
    </row>
    <row r="311" spans="1:22" x14ac:dyDescent="0.2">
      <c r="A311" s="7">
        <v>43108</v>
      </c>
      <c r="B311" s="12">
        <f t="shared" si="9"/>
        <v>2</v>
      </c>
      <c r="C311" s="12" t="str">
        <f>TEXT(Tb_Base[[#This Row],[Date]],"mmmm")</f>
        <v>janvier</v>
      </c>
      <c r="D311" s="12" t="str">
        <f>TEXT(Tb_Base[[#This Row],[Date]],"aaaa")</f>
        <v>2018</v>
      </c>
      <c r="E311" s="9" t="s">
        <v>57</v>
      </c>
      <c r="F311" s="10">
        <v>0.375</v>
      </c>
      <c r="G311" s="10">
        <v>0.70833333333333337</v>
      </c>
      <c r="H311" s="11">
        <f>IF(Tb_Base[[#This Row],[Hr fin prévi]]="","",Tb_Base[Hr fin prévi]-Tb_Base[Hr déb prévi])</f>
        <v>0.33333333333333337</v>
      </c>
      <c r="I311" s="12" t="str">
        <f>IF(Tb_Base[[#This Row],[AT]]&lt;&gt;"","AT",IF(Tb_Base[[#This Row],[Hr fin eff]]&lt;&gt;"","Trv",""))</f>
        <v>Trv</v>
      </c>
      <c r="J311" s="10">
        <v>0.375</v>
      </c>
      <c r="K311" s="10">
        <v>0.70833333333333337</v>
      </c>
      <c r="L311" s="11">
        <f>IF(Tb_Base[[#This Row],[Hr fin eff]]="","",Tb_Base[Hr fin eff]-Tb_Base[Hr déb eff])</f>
        <v>0.33333333333333337</v>
      </c>
      <c r="M31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1" s="8"/>
      <c r="O311" s="11" t="str">
        <f>IF(Tb_Base[[#This Row],[Retard]]&lt;&gt;"",Tb_Base[[#This Row],[Hr déb eff]]-Tb_Base[[#This Row],[Hr déb prévi]],"")</f>
        <v/>
      </c>
      <c r="P311" s="8"/>
      <c r="Q311" s="11" t="str">
        <f>IF(Tb_Base[[#This Row],[CP]]="CP",Param!$H$2,"")</f>
        <v/>
      </c>
      <c r="R311" s="8"/>
      <c r="S311" s="11" t="str">
        <f>IF(Tb_Base[[#This Row],[CA]]="CA",Param!$H$2,"")</f>
        <v/>
      </c>
      <c r="T311" s="8"/>
      <c r="U311" s="8"/>
      <c r="V311" s="8"/>
    </row>
    <row r="312" spans="1:22" x14ac:dyDescent="0.2">
      <c r="A312" s="7">
        <v>43108</v>
      </c>
      <c r="B312" s="12">
        <f t="shared" si="9"/>
        <v>2</v>
      </c>
      <c r="C312" s="12" t="str">
        <f>TEXT(Tb_Base[[#This Row],[Date]],"mmmm")</f>
        <v>janvier</v>
      </c>
      <c r="D312" s="12" t="str">
        <f>TEXT(Tb_Base[[#This Row],[Date]],"aaaa")</f>
        <v>2018</v>
      </c>
      <c r="E312" s="9" t="s">
        <v>58</v>
      </c>
      <c r="F312" s="10">
        <v>0.375</v>
      </c>
      <c r="G312" s="10">
        <v>0.70833333333333337</v>
      </c>
      <c r="H312" s="11">
        <f>IF(Tb_Base[[#This Row],[Hr fin prévi]]="","",Tb_Base[Hr fin prévi]-Tb_Base[Hr déb prévi])</f>
        <v>0.33333333333333337</v>
      </c>
      <c r="I312" s="12" t="str">
        <f>IF(Tb_Base[[#This Row],[AT]]&lt;&gt;"","AT",IF(Tb_Base[[#This Row],[Hr fin eff]]&lt;&gt;"","Trv",""))</f>
        <v/>
      </c>
      <c r="L312" s="11" t="str">
        <f>IF(Tb_Base[[#This Row],[Hr fin eff]]="","",Tb_Base[Hr fin eff]-Tb_Base[Hr déb eff])</f>
        <v/>
      </c>
      <c r="M31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2" s="8"/>
      <c r="O312" s="11" t="str">
        <f>IF(Tb_Base[[#This Row],[Retard]]&lt;&gt;"",Tb_Base[[#This Row],[Hr déb eff]]-Tb_Base[[#This Row],[Hr déb prévi]],"")</f>
        <v/>
      </c>
      <c r="P312" s="8"/>
      <c r="Q312" s="11" t="str">
        <f>IF(Tb_Base[[#This Row],[CP]]="CP",Param!$H$2,"")</f>
        <v/>
      </c>
      <c r="R312" s="8"/>
      <c r="S312" s="11" t="str">
        <f>IF(Tb_Base[[#This Row],[CA]]="CA",Param!$H$2,"")</f>
        <v/>
      </c>
      <c r="T312" s="8"/>
      <c r="U312" s="8"/>
      <c r="V312" s="8"/>
    </row>
    <row r="313" spans="1:22" x14ac:dyDescent="0.2">
      <c r="A313" s="7">
        <v>43108</v>
      </c>
      <c r="B313" s="12">
        <f t="shared" si="9"/>
        <v>2</v>
      </c>
      <c r="C313" s="12" t="str">
        <f>TEXT(Tb_Base[[#This Row],[Date]],"mmmm")</f>
        <v>janvier</v>
      </c>
      <c r="D313" s="12" t="str">
        <f>TEXT(Tb_Base[[#This Row],[Date]],"aaaa")</f>
        <v>2018</v>
      </c>
      <c r="E313" s="9" t="s">
        <v>59</v>
      </c>
      <c r="F313" s="10">
        <v>0.375</v>
      </c>
      <c r="G313" s="10">
        <v>0.70833333333333337</v>
      </c>
      <c r="H313" s="11">
        <f>IF(Tb_Base[[#This Row],[Hr fin prévi]]="","",Tb_Base[Hr fin prévi]-Tb_Base[Hr déb prévi])</f>
        <v>0.33333333333333337</v>
      </c>
      <c r="I313" s="12" t="str">
        <f>IF(Tb_Base[[#This Row],[AT]]&lt;&gt;"","AT",IF(Tb_Base[[#This Row],[Hr fin eff]]&lt;&gt;"","Trv",""))</f>
        <v>Trv</v>
      </c>
      <c r="J313" s="10">
        <v>0.375</v>
      </c>
      <c r="K313" s="10">
        <v>0.70833333333333337</v>
      </c>
      <c r="L313" s="11">
        <f>IF(Tb_Base[[#This Row],[Hr fin eff]]="","",Tb_Base[Hr fin eff]-Tb_Base[Hr déb eff])</f>
        <v>0.33333333333333337</v>
      </c>
      <c r="M31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3" s="8"/>
      <c r="O313" s="11" t="str">
        <f>IF(Tb_Base[[#This Row],[Retard]]&lt;&gt;"",Tb_Base[[#This Row],[Hr déb eff]]-Tb_Base[[#This Row],[Hr déb prévi]],"")</f>
        <v/>
      </c>
      <c r="P313" s="8"/>
      <c r="Q313" s="11" t="str">
        <f>IF(Tb_Base[[#This Row],[CP]]="CP",Param!$H$2,"")</f>
        <v/>
      </c>
      <c r="R313" s="8"/>
      <c r="S313" s="11" t="str">
        <f>IF(Tb_Base[[#This Row],[CA]]="CA",Param!$H$2,"")</f>
        <v/>
      </c>
      <c r="T313" s="8"/>
      <c r="U313" s="8"/>
      <c r="V313" s="8"/>
    </row>
    <row r="314" spans="1:22" x14ac:dyDescent="0.2">
      <c r="A314" s="7">
        <v>43109</v>
      </c>
      <c r="B314" s="12">
        <f t="shared" si="9"/>
        <v>2</v>
      </c>
      <c r="C314" s="12" t="str">
        <f>TEXT(Tb_Base[[#This Row],[Date]],"mmmm")</f>
        <v>janvier</v>
      </c>
      <c r="D314" s="12" t="str">
        <f>TEXT(Tb_Base[[#This Row],[Date]],"aaaa")</f>
        <v>2018</v>
      </c>
      <c r="E314" s="9" t="s">
        <v>52</v>
      </c>
      <c r="F314" s="10">
        <v>0.33333333333333331</v>
      </c>
      <c r="G314" s="10">
        <v>0.75</v>
      </c>
      <c r="H314" s="11">
        <f>IF(Tb_Base[[#This Row],[Hr fin prévi]]="","",Tb_Base[Hr fin prévi]-Tb_Base[Hr déb prévi])</f>
        <v>0.41666666666666669</v>
      </c>
      <c r="I314" s="12" t="str">
        <f>IF(Tb_Base[[#This Row],[AT]]&lt;&gt;"","AT",IF(Tb_Base[[#This Row],[Hr fin eff]]&lt;&gt;"","Trv",""))</f>
        <v>Trv</v>
      </c>
      <c r="J314" s="10">
        <v>0.33333333333333331</v>
      </c>
      <c r="K314" s="10">
        <v>0.75</v>
      </c>
      <c r="L314" s="11">
        <f>IF(Tb_Base[[#This Row],[Hr fin eff]]="","",Tb_Base[Hr fin eff]-Tb_Base[Hr déb eff])</f>
        <v>0.41666666666666669</v>
      </c>
      <c r="M31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4" s="8"/>
      <c r="O314" s="11" t="str">
        <f>IF(Tb_Base[[#This Row],[Retard]]&lt;&gt;"",Tb_Base[[#This Row],[Hr déb eff]]-Tb_Base[[#This Row],[Hr déb prévi]],"")</f>
        <v/>
      </c>
      <c r="P314" s="8"/>
      <c r="Q314" s="11" t="str">
        <f>IF(Tb_Base[[#This Row],[CP]]="CP",Param!$H$2,"")</f>
        <v/>
      </c>
      <c r="R314" s="8"/>
      <c r="S314" s="11" t="str">
        <f>IF(Tb_Base[[#This Row],[CA]]="CA",Param!$H$2,"")</f>
        <v/>
      </c>
      <c r="T314" s="8"/>
      <c r="U314" s="8"/>
      <c r="V314" s="8"/>
    </row>
    <row r="315" spans="1:22" x14ac:dyDescent="0.2">
      <c r="A315" s="7">
        <v>43109</v>
      </c>
      <c r="B315" s="12">
        <f t="shared" si="9"/>
        <v>2</v>
      </c>
      <c r="C315" s="12" t="str">
        <f>TEXT(Tb_Base[[#This Row],[Date]],"mmmm")</f>
        <v>janvier</v>
      </c>
      <c r="D315" s="12" t="str">
        <f>TEXT(Tb_Base[[#This Row],[Date]],"aaaa")</f>
        <v>2018</v>
      </c>
      <c r="E315" s="9" t="s">
        <v>53</v>
      </c>
      <c r="F315" s="10">
        <v>0.33333333333333331</v>
      </c>
      <c r="G315" s="10">
        <v>0.75</v>
      </c>
      <c r="H315" s="11">
        <f>IF(Tb_Base[[#This Row],[Hr fin prévi]]="","",Tb_Base[Hr fin prévi]-Tb_Base[Hr déb prévi])</f>
        <v>0.41666666666666669</v>
      </c>
      <c r="I315" s="12" t="str">
        <f>IF(Tb_Base[[#This Row],[AT]]&lt;&gt;"","AT",IF(Tb_Base[[#This Row],[Hr fin eff]]&lt;&gt;"","Trv",""))</f>
        <v>Trv</v>
      </c>
      <c r="J315" s="10">
        <v>0.35416666666666669</v>
      </c>
      <c r="K315" s="10">
        <v>0.75</v>
      </c>
      <c r="L315" s="11">
        <f>IF(Tb_Base[[#This Row],[Hr fin eff]]="","",Tb_Base[Hr fin eff]-Tb_Base[Hr déb eff])</f>
        <v>0.39583333333333331</v>
      </c>
      <c r="M31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5" s="8"/>
      <c r="O315" s="11" t="str">
        <f>IF(Tb_Base[[#This Row],[Retard]]&lt;&gt;"",Tb_Base[[#This Row],[Hr déb eff]]-Tb_Base[[#This Row],[Hr déb prévi]],"")</f>
        <v/>
      </c>
      <c r="P315" s="8"/>
      <c r="Q315" s="11" t="str">
        <f>IF(Tb_Base[[#This Row],[CP]]="CP",Param!$H$2,"")</f>
        <v/>
      </c>
      <c r="R315" s="8"/>
      <c r="S315" s="11" t="str">
        <f>IF(Tb_Base[[#This Row],[CA]]="CA",Param!$H$2,"")</f>
        <v/>
      </c>
      <c r="T315" s="8"/>
      <c r="U315" s="8"/>
      <c r="V315" s="8"/>
    </row>
    <row r="316" spans="1:22" x14ac:dyDescent="0.2">
      <c r="A316" s="7">
        <v>43109</v>
      </c>
      <c r="B316" s="12">
        <f t="shared" si="9"/>
        <v>2</v>
      </c>
      <c r="C316" s="12" t="str">
        <f>TEXT(Tb_Base[[#This Row],[Date]],"mmmm")</f>
        <v>janvier</v>
      </c>
      <c r="D316" s="12" t="str">
        <f>TEXT(Tb_Base[[#This Row],[Date]],"aaaa")</f>
        <v>2018</v>
      </c>
      <c r="E316" s="9" t="s">
        <v>54</v>
      </c>
      <c r="F316" s="10">
        <v>0.33333333333333331</v>
      </c>
      <c r="G316" s="10">
        <v>0.75</v>
      </c>
      <c r="H316" s="11">
        <f>IF(Tb_Base[[#This Row],[Hr fin prévi]]="","",Tb_Base[Hr fin prévi]-Tb_Base[Hr déb prévi])</f>
        <v>0.41666666666666669</v>
      </c>
      <c r="I316" s="12" t="str">
        <f>IF(Tb_Base[[#This Row],[AT]]&lt;&gt;"","AT",IF(Tb_Base[[#This Row],[Hr fin eff]]&lt;&gt;"","Trv",""))</f>
        <v>Trv</v>
      </c>
      <c r="J316" s="10">
        <v>0.33333333333333331</v>
      </c>
      <c r="K316" s="10">
        <v>0.75</v>
      </c>
      <c r="L316" s="11">
        <f>IF(Tb_Base[[#This Row],[Hr fin eff]]="","",Tb_Base[Hr fin eff]-Tb_Base[Hr déb eff])</f>
        <v>0.41666666666666669</v>
      </c>
      <c r="M31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6" s="8"/>
      <c r="O316" s="11" t="str">
        <f>IF(Tb_Base[[#This Row],[Retard]]&lt;&gt;"",Tb_Base[[#This Row],[Hr déb eff]]-Tb_Base[[#This Row],[Hr déb prévi]],"")</f>
        <v/>
      </c>
      <c r="P316" s="8"/>
      <c r="Q316" s="11" t="str">
        <f>IF(Tb_Base[[#This Row],[CP]]="CP",Param!$H$2,"")</f>
        <v/>
      </c>
      <c r="R316" s="8"/>
      <c r="S316" s="11" t="str">
        <f>IF(Tb_Base[[#This Row],[CA]]="CA",Param!$H$2,"")</f>
        <v/>
      </c>
      <c r="T316" s="8"/>
      <c r="U316" s="8"/>
      <c r="V316" s="8"/>
    </row>
    <row r="317" spans="1:22" x14ac:dyDescent="0.2">
      <c r="A317" s="7">
        <v>43109</v>
      </c>
      <c r="B317" s="12">
        <f t="shared" si="9"/>
        <v>2</v>
      </c>
      <c r="C317" s="12" t="str">
        <f>TEXT(Tb_Base[[#This Row],[Date]],"mmmm")</f>
        <v>janvier</v>
      </c>
      <c r="D317" s="12" t="str">
        <f>TEXT(Tb_Base[[#This Row],[Date]],"aaaa")</f>
        <v>2018</v>
      </c>
      <c r="E317" s="9" t="s">
        <v>55</v>
      </c>
      <c r="F317" s="10">
        <v>0.375</v>
      </c>
      <c r="G317" s="10">
        <v>0.70833333333333337</v>
      </c>
      <c r="H317" s="11">
        <f>IF(Tb_Base[[#This Row],[Hr fin prévi]]="","",Tb_Base[Hr fin prévi]-Tb_Base[Hr déb prévi])</f>
        <v>0.33333333333333337</v>
      </c>
      <c r="I317" s="12" t="str">
        <f>IF(Tb_Base[[#This Row],[AT]]&lt;&gt;"","AT",IF(Tb_Base[[#This Row],[Hr fin eff]]&lt;&gt;"","Trv",""))</f>
        <v>Trv</v>
      </c>
      <c r="J317" s="10">
        <v>0.375</v>
      </c>
      <c r="K317" s="10">
        <v>0.70833333333333337</v>
      </c>
      <c r="L317" s="11">
        <f>IF(Tb_Base[[#This Row],[Hr fin eff]]="","",Tb_Base[Hr fin eff]-Tb_Base[Hr déb eff])</f>
        <v>0.33333333333333337</v>
      </c>
      <c r="M31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7" s="8"/>
      <c r="O317" s="11" t="str">
        <f>IF(Tb_Base[[#This Row],[Retard]]&lt;&gt;"",Tb_Base[[#This Row],[Hr déb eff]]-Tb_Base[[#This Row],[Hr déb prévi]],"")</f>
        <v/>
      </c>
      <c r="P317" s="8"/>
      <c r="Q317" s="11" t="str">
        <f>IF(Tb_Base[[#This Row],[CP]]="CP",Param!$H$2,"")</f>
        <v/>
      </c>
      <c r="R317" s="8"/>
      <c r="S317" s="11" t="str">
        <f>IF(Tb_Base[[#This Row],[CA]]="CA",Param!$H$2,"")</f>
        <v/>
      </c>
      <c r="T317" s="8"/>
      <c r="U317" s="8"/>
      <c r="V317" s="8"/>
    </row>
    <row r="318" spans="1:22" x14ac:dyDescent="0.2">
      <c r="A318" s="7">
        <v>43109</v>
      </c>
      <c r="B318" s="12">
        <f t="shared" si="9"/>
        <v>2</v>
      </c>
      <c r="C318" s="12" t="str">
        <f>TEXT(Tb_Base[[#This Row],[Date]],"mmmm")</f>
        <v>janvier</v>
      </c>
      <c r="D318" s="12" t="str">
        <f>TEXT(Tb_Base[[#This Row],[Date]],"aaaa")</f>
        <v>2018</v>
      </c>
      <c r="E318" s="9" t="s">
        <v>56</v>
      </c>
      <c r="F318" s="10">
        <v>0.375</v>
      </c>
      <c r="G318" s="10">
        <v>0.70833333333333337</v>
      </c>
      <c r="H318" s="11">
        <f>IF(Tb_Base[[#This Row],[Hr fin prévi]]="","",Tb_Base[Hr fin prévi]-Tb_Base[Hr déb prévi])</f>
        <v>0.33333333333333337</v>
      </c>
      <c r="I318" s="12" t="str">
        <f>IF(Tb_Base[[#This Row],[AT]]&lt;&gt;"","AT",IF(Tb_Base[[#This Row],[Hr fin eff]]&lt;&gt;"","Trv",""))</f>
        <v>Trv</v>
      </c>
      <c r="J318" s="10">
        <v>0.39583333333333331</v>
      </c>
      <c r="K318" s="10">
        <v>0.70833333333333337</v>
      </c>
      <c r="L318" s="11">
        <f>IF(Tb_Base[[#This Row],[Hr fin eff]]="","",Tb_Base[Hr fin eff]-Tb_Base[Hr déb eff])</f>
        <v>0.31250000000000006</v>
      </c>
      <c r="M31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8" s="8"/>
      <c r="O318" s="11" t="str">
        <f>IF(Tb_Base[[#This Row],[Retard]]&lt;&gt;"",Tb_Base[[#This Row],[Hr déb eff]]-Tb_Base[[#This Row],[Hr déb prévi]],"")</f>
        <v/>
      </c>
      <c r="P318" s="8"/>
      <c r="Q318" s="11" t="str">
        <f>IF(Tb_Base[[#This Row],[CP]]="CP",Param!$H$2,"")</f>
        <v/>
      </c>
      <c r="R318" s="8"/>
      <c r="S318" s="11" t="str">
        <f>IF(Tb_Base[[#This Row],[CA]]="CA",Param!$H$2,"")</f>
        <v/>
      </c>
      <c r="T318" s="8"/>
      <c r="U318" s="8"/>
      <c r="V318" s="8"/>
    </row>
    <row r="319" spans="1:22" x14ac:dyDescent="0.2">
      <c r="A319" s="7">
        <v>43109</v>
      </c>
      <c r="B319" s="12">
        <f t="shared" si="9"/>
        <v>2</v>
      </c>
      <c r="C319" s="12" t="str">
        <f>TEXT(Tb_Base[[#This Row],[Date]],"mmmm")</f>
        <v>janvier</v>
      </c>
      <c r="D319" s="12" t="str">
        <f>TEXT(Tb_Base[[#This Row],[Date]],"aaaa")</f>
        <v>2018</v>
      </c>
      <c r="E319" s="9" t="s">
        <v>57</v>
      </c>
      <c r="F319" s="10">
        <v>0.375</v>
      </c>
      <c r="G319" s="10">
        <v>0.70833333333333337</v>
      </c>
      <c r="H319" s="11">
        <f>IF(Tb_Base[[#This Row],[Hr fin prévi]]="","",Tb_Base[Hr fin prévi]-Tb_Base[Hr déb prévi])</f>
        <v>0.33333333333333337</v>
      </c>
      <c r="I319" s="12" t="str">
        <f>IF(Tb_Base[[#This Row],[AT]]&lt;&gt;"","AT",IF(Tb_Base[[#This Row],[Hr fin eff]]&lt;&gt;"","Trv",""))</f>
        <v/>
      </c>
      <c r="J319" s="10"/>
      <c r="K319" s="10"/>
      <c r="L319" s="11" t="str">
        <f>IF(Tb_Base[[#This Row],[Hr fin eff]]="","",Tb_Base[Hr fin eff]-Tb_Base[Hr déb eff])</f>
        <v/>
      </c>
      <c r="M31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19" s="8"/>
      <c r="O319" s="11" t="str">
        <f>IF(Tb_Base[[#This Row],[Retard]]&lt;&gt;"",Tb_Base[[#This Row],[Hr déb eff]]-Tb_Base[[#This Row],[Hr déb prévi]],"")</f>
        <v/>
      </c>
      <c r="P319" s="8"/>
      <c r="Q319" s="11" t="str">
        <f>IF(Tb_Base[[#This Row],[CP]]="CP",Param!$H$2,"")</f>
        <v/>
      </c>
      <c r="R319" s="8"/>
      <c r="S319" s="11" t="str">
        <f>IF(Tb_Base[[#This Row],[CA]]="CA",Param!$H$2,"")</f>
        <v/>
      </c>
      <c r="T319" s="8"/>
      <c r="U319" s="8"/>
      <c r="V319" s="8"/>
    </row>
    <row r="320" spans="1:22" x14ac:dyDescent="0.2">
      <c r="A320" s="7">
        <v>43109</v>
      </c>
      <c r="B320" s="12">
        <f t="shared" si="9"/>
        <v>2</v>
      </c>
      <c r="C320" s="12" t="str">
        <f>TEXT(Tb_Base[[#This Row],[Date]],"mmmm")</f>
        <v>janvier</v>
      </c>
      <c r="D320" s="12" t="str">
        <f>TEXT(Tb_Base[[#This Row],[Date]],"aaaa")</f>
        <v>2018</v>
      </c>
      <c r="E320" s="9" t="s">
        <v>58</v>
      </c>
      <c r="F320" s="10">
        <v>0.375</v>
      </c>
      <c r="G320" s="10">
        <v>0.70833333333333337</v>
      </c>
      <c r="H320" s="11">
        <f>IF(Tb_Base[[#This Row],[Hr fin prévi]]="","",Tb_Base[Hr fin prévi]-Tb_Base[Hr déb prévi])</f>
        <v>0.33333333333333337</v>
      </c>
      <c r="I320" s="12" t="str">
        <f>IF(Tb_Base[[#This Row],[AT]]&lt;&gt;"","AT",IF(Tb_Base[[#This Row],[Hr fin eff]]&lt;&gt;"","Trv",""))</f>
        <v>Trv</v>
      </c>
      <c r="J320" s="10">
        <v>0.375</v>
      </c>
      <c r="K320" s="10">
        <v>0.70833333333333337</v>
      </c>
      <c r="L320" s="11">
        <f>IF(Tb_Base[[#This Row],[Hr fin eff]]="","",Tb_Base[Hr fin eff]-Tb_Base[Hr déb eff])</f>
        <v>0.33333333333333337</v>
      </c>
      <c r="M32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0" s="8"/>
      <c r="O320" s="11" t="str">
        <f>IF(Tb_Base[[#This Row],[Retard]]&lt;&gt;"",Tb_Base[[#This Row],[Hr déb eff]]-Tb_Base[[#This Row],[Hr déb prévi]],"")</f>
        <v/>
      </c>
      <c r="P320" s="8"/>
      <c r="Q320" s="11" t="str">
        <f>IF(Tb_Base[[#This Row],[CP]]="CP",Param!$H$2,"")</f>
        <v/>
      </c>
      <c r="R320" s="8"/>
      <c r="S320" s="11" t="str">
        <f>IF(Tb_Base[[#This Row],[CA]]="CA",Param!$H$2,"")</f>
        <v/>
      </c>
      <c r="T320" s="8"/>
      <c r="U320" s="8"/>
      <c r="V320" s="8"/>
    </row>
    <row r="321" spans="1:22" x14ac:dyDescent="0.2">
      <c r="A321" s="7">
        <v>43109</v>
      </c>
      <c r="B321" s="12">
        <f t="shared" si="9"/>
        <v>2</v>
      </c>
      <c r="C321" s="12" t="str">
        <f>TEXT(Tb_Base[[#This Row],[Date]],"mmmm")</f>
        <v>janvier</v>
      </c>
      <c r="D321" s="12" t="str">
        <f>TEXT(Tb_Base[[#This Row],[Date]],"aaaa")</f>
        <v>2018</v>
      </c>
      <c r="E321" s="9" t="s">
        <v>59</v>
      </c>
      <c r="F321" s="10">
        <v>0.375</v>
      </c>
      <c r="G321" s="10">
        <v>0.70833333333333337</v>
      </c>
      <c r="H321" s="11">
        <f>IF(Tb_Base[[#This Row],[Hr fin prévi]]="","",Tb_Base[Hr fin prévi]-Tb_Base[Hr déb prévi])</f>
        <v>0.33333333333333337</v>
      </c>
      <c r="I321" s="12" t="str">
        <f>IF(Tb_Base[[#This Row],[AT]]&lt;&gt;"","AT",IF(Tb_Base[[#This Row],[Hr fin eff]]&lt;&gt;"","Trv",""))</f>
        <v>Trv</v>
      </c>
      <c r="J321" s="10">
        <v>0.375</v>
      </c>
      <c r="K321" s="10">
        <v>0.70833333333333337</v>
      </c>
      <c r="L321" s="11">
        <f>IF(Tb_Base[[#This Row],[Hr fin eff]]="","",Tb_Base[Hr fin eff]-Tb_Base[Hr déb eff])</f>
        <v>0.33333333333333337</v>
      </c>
      <c r="M32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1" s="8"/>
      <c r="O321" s="11" t="str">
        <f>IF(Tb_Base[[#This Row],[Retard]]&lt;&gt;"",Tb_Base[[#This Row],[Hr déb eff]]-Tb_Base[[#This Row],[Hr déb prévi]],"")</f>
        <v/>
      </c>
      <c r="P321" s="8"/>
      <c r="Q321" s="11" t="str">
        <f>IF(Tb_Base[[#This Row],[CP]]="CP",Param!$H$2,"")</f>
        <v/>
      </c>
      <c r="R321" s="8"/>
      <c r="S321" s="11" t="str">
        <f>IF(Tb_Base[[#This Row],[CA]]="CA",Param!$H$2,"")</f>
        <v/>
      </c>
      <c r="T321" s="8"/>
      <c r="U321" s="8"/>
      <c r="V321" s="8"/>
    </row>
    <row r="322" spans="1:22" x14ac:dyDescent="0.2">
      <c r="A322" s="7">
        <v>43110</v>
      </c>
      <c r="B322" s="12">
        <f t="shared" si="9"/>
        <v>2</v>
      </c>
      <c r="C322" s="12" t="str">
        <f>TEXT(Tb_Base[[#This Row],[Date]],"mmmm")</f>
        <v>janvier</v>
      </c>
      <c r="D322" s="12" t="str">
        <f>TEXT(Tb_Base[[#This Row],[Date]],"aaaa")</f>
        <v>2018</v>
      </c>
      <c r="E322" s="9" t="s">
        <v>52</v>
      </c>
      <c r="F322" s="10">
        <v>0.375</v>
      </c>
      <c r="G322" s="10">
        <v>0.70833333333333337</v>
      </c>
      <c r="H322" s="11">
        <f>IF(Tb_Base[[#This Row],[Hr fin prévi]]="","",Tb_Base[Hr fin prévi]-Tb_Base[Hr déb prévi])</f>
        <v>0.33333333333333337</v>
      </c>
      <c r="I322" s="12" t="str">
        <f>IF(Tb_Base[[#This Row],[AT]]&lt;&gt;"","AT",IF(Tb_Base[[#This Row],[Hr fin eff]]&lt;&gt;"","Trv",""))</f>
        <v>Trv</v>
      </c>
      <c r="J322" s="10">
        <v>0.375</v>
      </c>
      <c r="K322" s="10">
        <v>0.70833333333333337</v>
      </c>
      <c r="L322" s="11">
        <f>IF(Tb_Base[[#This Row],[Hr fin eff]]="","",Tb_Base[Hr fin eff]-Tb_Base[Hr déb eff])</f>
        <v>0.33333333333333337</v>
      </c>
      <c r="M32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2" s="8"/>
      <c r="O322" s="11" t="str">
        <f>IF(Tb_Base[[#This Row],[Retard]]&lt;&gt;"",Tb_Base[[#This Row],[Hr déb eff]]-Tb_Base[[#This Row],[Hr déb prévi]],"")</f>
        <v/>
      </c>
      <c r="P322" s="8"/>
      <c r="Q322" s="11" t="str">
        <f>IF(Tb_Base[[#This Row],[CP]]="CP",Param!$H$2,"")</f>
        <v/>
      </c>
      <c r="R322" s="8"/>
      <c r="S322" s="11" t="str">
        <f>IF(Tb_Base[[#This Row],[CA]]="CA",Param!$H$2,"")</f>
        <v/>
      </c>
      <c r="T322" s="8"/>
      <c r="U322" s="8"/>
      <c r="V322" s="8"/>
    </row>
    <row r="323" spans="1:22" x14ac:dyDescent="0.2">
      <c r="A323" s="7">
        <v>43110</v>
      </c>
      <c r="B323" s="12">
        <f t="shared" si="9"/>
        <v>2</v>
      </c>
      <c r="C323" s="12" t="str">
        <f>TEXT(Tb_Base[[#This Row],[Date]],"mmmm")</f>
        <v>janvier</v>
      </c>
      <c r="D323" s="12" t="str">
        <f>TEXT(Tb_Base[[#This Row],[Date]],"aaaa")</f>
        <v>2018</v>
      </c>
      <c r="E323" s="9" t="s">
        <v>53</v>
      </c>
      <c r="F323" s="10"/>
      <c r="G323" s="10"/>
      <c r="H323" s="11" t="str">
        <f>IF(Tb_Base[[#This Row],[Hr fin prévi]]="","",Tb_Base[Hr fin prévi]-Tb_Base[Hr déb prévi])</f>
        <v/>
      </c>
      <c r="I323" s="12" t="str">
        <f>IF(Tb_Base[[#This Row],[AT]]&lt;&gt;"","AT",IF(Tb_Base[[#This Row],[Hr fin eff]]&lt;&gt;"","Trv",""))</f>
        <v>Trv</v>
      </c>
      <c r="J323" s="10">
        <v>0.375</v>
      </c>
      <c r="K323" s="10">
        <v>0.70833333333333337</v>
      </c>
      <c r="L323" s="11">
        <f>IF(Tb_Base[[#This Row],[Hr fin eff]]="","",Tb_Base[Hr fin eff]-Tb_Base[Hr déb eff])</f>
        <v>0.33333333333333337</v>
      </c>
      <c r="M32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3" s="8"/>
      <c r="O323" s="11" t="str">
        <f>IF(Tb_Base[[#This Row],[Retard]]&lt;&gt;"",Tb_Base[[#This Row],[Hr déb eff]]-Tb_Base[[#This Row],[Hr déb prévi]],"")</f>
        <v/>
      </c>
      <c r="P323" s="8"/>
      <c r="Q323" s="11" t="str">
        <f>IF(Tb_Base[[#This Row],[CP]]="CP",Param!$H$2,"")</f>
        <v/>
      </c>
      <c r="R323" s="8"/>
      <c r="S323" s="11" t="str">
        <f>IF(Tb_Base[[#This Row],[CA]]="CA",Param!$H$2,"")</f>
        <v/>
      </c>
      <c r="T323" s="8"/>
      <c r="U323" s="8"/>
      <c r="V323" s="8"/>
    </row>
    <row r="324" spans="1:22" x14ac:dyDescent="0.2">
      <c r="A324" s="7">
        <v>43110</v>
      </c>
      <c r="B324" s="12">
        <f t="shared" si="9"/>
        <v>2</v>
      </c>
      <c r="C324" s="12" t="str">
        <f>TEXT(Tb_Base[[#This Row],[Date]],"mmmm")</f>
        <v>janvier</v>
      </c>
      <c r="D324" s="12" t="str">
        <f>TEXT(Tb_Base[[#This Row],[Date]],"aaaa")</f>
        <v>2018</v>
      </c>
      <c r="E324" s="9" t="s">
        <v>54</v>
      </c>
      <c r="F324" s="10">
        <v>0.33333333333333331</v>
      </c>
      <c r="G324" s="10">
        <v>0.70833333333333337</v>
      </c>
      <c r="H324" s="11">
        <f>IF(Tb_Base[[#This Row],[Hr fin prévi]]="","",Tb_Base[Hr fin prévi]-Tb_Base[Hr déb prévi])</f>
        <v>0.37500000000000006</v>
      </c>
      <c r="I324" s="12" t="str">
        <f>IF(Tb_Base[[#This Row],[AT]]&lt;&gt;"","AT",IF(Tb_Base[[#This Row],[Hr fin eff]]&lt;&gt;"","Trv",""))</f>
        <v>Trv</v>
      </c>
      <c r="J324" s="10">
        <v>0.33333333333333331</v>
      </c>
      <c r="K324" s="10">
        <v>0.70833333333333337</v>
      </c>
      <c r="L324" s="11">
        <f>IF(Tb_Base[[#This Row],[Hr fin eff]]="","",Tb_Base[Hr fin eff]-Tb_Base[Hr déb eff])</f>
        <v>0.37500000000000006</v>
      </c>
      <c r="M32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4" s="8"/>
      <c r="O324" s="11" t="str">
        <f>IF(Tb_Base[[#This Row],[Retard]]&lt;&gt;"",Tb_Base[[#This Row],[Hr déb eff]]-Tb_Base[[#This Row],[Hr déb prévi]],"")</f>
        <v/>
      </c>
      <c r="P324" s="8"/>
      <c r="Q324" s="11" t="str">
        <f>IF(Tb_Base[[#This Row],[CP]]="CP",Param!$H$2,"")</f>
        <v/>
      </c>
      <c r="R324" s="8"/>
      <c r="S324" s="11" t="str">
        <f>IF(Tb_Base[[#This Row],[CA]]="CA",Param!$H$2,"")</f>
        <v/>
      </c>
      <c r="T324" s="8"/>
      <c r="U324" s="8"/>
      <c r="V324" s="8"/>
    </row>
    <row r="325" spans="1:22" x14ac:dyDescent="0.2">
      <c r="A325" s="7">
        <v>43110</v>
      </c>
      <c r="B325" s="12">
        <f t="shared" si="9"/>
        <v>2</v>
      </c>
      <c r="C325" s="12" t="str">
        <f>TEXT(Tb_Base[[#This Row],[Date]],"mmmm")</f>
        <v>janvier</v>
      </c>
      <c r="D325" s="12" t="str">
        <f>TEXT(Tb_Base[[#This Row],[Date]],"aaaa")</f>
        <v>2018</v>
      </c>
      <c r="E325" s="9" t="s">
        <v>55</v>
      </c>
      <c r="F325" s="10">
        <v>0.33333333333333331</v>
      </c>
      <c r="G325" s="10">
        <v>0.70833333333333337</v>
      </c>
      <c r="H325" s="11">
        <f>IF(Tb_Base[[#This Row],[Hr fin prévi]]="","",Tb_Base[Hr fin prévi]-Tb_Base[Hr déb prévi])</f>
        <v>0.37500000000000006</v>
      </c>
      <c r="I325" s="12" t="str">
        <f>IF(Tb_Base[[#This Row],[AT]]&lt;&gt;"","AT",IF(Tb_Base[[#This Row],[Hr fin eff]]&lt;&gt;"","Trv",""))</f>
        <v>Trv</v>
      </c>
      <c r="J325" s="10">
        <v>0.33333333333333331</v>
      </c>
      <c r="K325" s="10">
        <v>0.70833333333333337</v>
      </c>
      <c r="L325" s="11">
        <f>IF(Tb_Base[[#This Row],[Hr fin eff]]="","",Tb_Base[Hr fin eff]-Tb_Base[Hr déb eff])</f>
        <v>0.37500000000000006</v>
      </c>
      <c r="M32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5" s="8"/>
      <c r="O325" s="11" t="str">
        <f>IF(Tb_Base[[#This Row],[Retard]]&lt;&gt;"",Tb_Base[[#This Row],[Hr déb eff]]-Tb_Base[[#This Row],[Hr déb prévi]],"")</f>
        <v/>
      </c>
      <c r="P325" s="8"/>
      <c r="Q325" s="11" t="str">
        <f>IF(Tb_Base[[#This Row],[CP]]="CP",Param!$H$2,"")</f>
        <v/>
      </c>
      <c r="R325" s="8"/>
      <c r="S325" s="11" t="str">
        <f>IF(Tb_Base[[#This Row],[CA]]="CA",Param!$H$2,"")</f>
        <v/>
      </c>
      <c r="T325" s="8"/>
      <c r="U325" s="8"/>
      <c r="V325" s="8"/>
    </row>
    <row r="326" spans="1:22" x14ac:dyDescent="0.2">
      <c r="A326" s="7">
        <v>43110</v>
      </c>
      <c r="B326" s="12">
        <f t="shared" si="9"/>
        <v>2</v>
      </c>
      <c r="C326" s="12" t="str">
        <f>TEXT(Tb_Base[[#This Row],[Date]],"mmmm")</f>
        <v>janvier</v>
      </c>
      <c r="D326" s="12" t="str">
        <f>TEXT(Tb_Base[[#This Row],[Date]],"aaaa")</f>
        <v>2018</v>
      </c>
      <c r="E326" s="9" t="s">
        <v>56</v>
      </c>
      <c r="F326" s="10">
        <v>0.33333333333333331</v>
      </c>
      <c r="G326" s="10">
        <v>0.70833333333333337</v>
      </c>
      <c r="H326" s="11">
        <f>IF(Tb_Base[[#This Row],[Hr fin prévi]]="","",Tb_Base[Hr fin prévi]-Tb_Base[Hr déb prévi])</f>
        <v>0.37500000000000006</v>
      </c>
      <c r="I326" s="12" t="str">
        <f>IF(Tb_Base[[#This Row],[AT]]&lt;&gt;"","AT",IF(Tb_Base[[#This Row],[Hr fin eff]]&lt;&gt;"","Trv",""))</f>
        <v>Trv</v>
      </c>
      <c r="J326" s="10">
        <v>0.33333333333333331</v>
      </c>
      <c r="K326" s="10">
        <v>0.70833333333333337</v>
      </c>
      <c r="L326" s="11">
        <f>IF(Tb_Base[[#This Row],[Hr fin eff]]="","",Tb_Base[Hr fin eff]-Tb_Base[Hr déb eff])</f>
        <v>0.37500000000000006</v>
      </c>
      <c r="M32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6" s="8"/>
      <c r="O326" s="11" t="str">
        <f>IF(Tb_Base[[#This Row],[Retard]]&lt;&gt;"",Tb_Base[[#This Row],[Hr déb eff]]-Tb_Base[[#This Row],[Hr déb prévi]],"")</f>
        <v/>
      </c>
      <c r="P326" s="8"/>
      <c r="Q326" s="11" t="str">
        <f>IF(Tb_Base[[#This Row],[CP]]="CP",Param!$H$2,"")</f>
        <v/>
      </c>
      <c r="R326" s="8"/>
      <c r="S326" s="11" t="str">
        <f>IF(Tb_Base[[#This Row],[CA]]="CA",Param!$H$2,"")</f>
        <v/>
      </c>
      <c r="T326" s="8"/>
      <c r="U326" s="8"/>
      <c r="V326" s="8"/>
    </row>
    <row r="327" spans="1:22" x14ac:dyDescent="0.2">
      <c r="A327" s="7">
        <v>43110</v>
      </c>
      <c r="B327" s="12">
        <f t="shared" si="9"/>
        <v>2</v>
      </c>
      <c r="C327" s="12" t="str">
        <f>TEXT(Tb_Base[[#This Row],[Date]],"mmmm")</f>
        <v>janvier</v>
      </c>
      <c r="D327" s="12" t="str">
        <f>TEXT(Tb_Base[[#This Row],[Date]],"aaaa")</f>
        <v>2018</v>
      </c>
      <c r="E327" s="9" t="s">
        <v>57</v>
      </c>
      <c r="F327" s="10">
        <v>0.33333333333333331</v>
      </c>
      <c r="G327" s="10">
        <v>0.70833333333333337</v>
      </c>
      <c r="H327" s="11">
        <f>IF(Tb_Base[[#This Row],[Hr fin prévi]]="","",Tb_Base[Hr fin prévi]-Tb_Base[Hr déb prévi])</f>
        <v>0.37500000000000006</v>
      </c>
      <c r="I327" s="12" t="str">
        <f>IF(Tb_Base[[#This Row],[AT]]&lt;&gt;"","AT",IF(Tb_Base[[#This Row],[Hr fin eff]]&lt;&gt;"","Trv",""))</f>
        <v>Trv</v>
      </c>
      <c r="J327" s="10">
        <v>0.33333333333333331</v>
      </c>
      <c r="K327" s="10">
        <v>0.70833333333333337</v>
      </c>
      <c r="L327" s="11">
        <f>IF(Tb_Base[[#This Row],[Hr fin eff]]="","",Tb_Base[Hr fin eff]-Tb_Base[Hr déb eff])</f>
        <v>0.37500000000000006</v>
      </c>
      <c r="M32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7" s="8"/>
      <c r="O327" s="11" t="str">
        <f>IF(Tb_Base[[#This Row],[Retard]]&lt;&gt;"",Tb_Base[[#This Row],[Hr déb eff]]-Tb_Base[[#This Row],[Hr déb prévi]],"")</f>
        <v/>
      </c>
      <c r="P327" s="8"/>
      <c r="Q327" s="11" t="str">
        <f>IF(Tb_Base[[#This Row],[CP]]="CP",Param!$H$2,"")</f>
        <v/>
      </c>
      <c r="R327" s="8"/>
      <c r="S327" s="11" t="str">
        <f>IF(Tb_Base[[#This Row],[CA]]="CA",Param!$H$2,"")</f>
        <v/>
      </c>
      <c r="T327" s="8"/>
      <c r="U327" s="8"/>
      <c r="V327" s="8"/>
    </row>
    <row r="328" spans="1:22" x14ac:dyDescent="0.2">
      <c r="A328" s="7">
        <v>43110</v>
      </c>
      <c r="B328" s="12">
        <f t="shared" si="9"/>
        <v>2</v>
      </c>
      <c r="C328" s="12" t="str">
        <f>TEXT(Tb_Base[[#This Row],[Date]],"mmmm")</f>
        <v>janvier</v>
      </c>
      <c r="D328" s="12" t="str">
        <f>TEXT(Tb_Base[[#This Row],[Date]],"aaaa")</f>
        <v>2018</v>
      </c>
      <c r="E328" s="9" t="s">
        <v>58</v>
      </c>
      <c r="F328" s="10"/>
      <c r="G328" s="10"/>
      <c r="H328" s="11" t="str">
        <f>IF(Tb_Base[[#This Row],[Hr fin prévi]]="","",Tb_Base[Hr fin prévi]-Tb_Base[Hr déb prévi])</f>
        <v/>
      </c>
      <c r="I328" s="12" t="str">
        <f>IF(Tb_Base[[#This Row],[AT]]&lt;&gt;"","AT",IF(Tb_Base[[#This Row],[Hr fin eff]]&lt;&gt;"","Trv",""))</f>
        <v/>
      </c>
      <c r="J328" s="10"/>
      <c r="K328" s="10"/>
      <c r="L328" s="11" t="str">
        <f>IF(Tb_Base[[#This Row],[Hr fin eff]]="","",Tb_Base[Hr fin eff]-Tb_Base[Hr déb eff])</f>
        <v/>
      </c>
      <c r="M32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28" s="8"/>
      <c r="O328" s="11" t="str">
        <f>IF(Tb_Base[[#This Row],[Retard]]&lt;&gt;"",Tb_Base[[#This Row],[Hr déb eff]]-Tb_Base[[#This Row],[Hr déb prévi]],"")</f>
        <v/>
      </c>
      <c r="P328" s="8"/>
      <c r="Q328" s="11" t="str">
        <f>IF(Tb_Base[[#This Row],[CP]]="CP",Param!$H$2,"")</f>
        <v/>
      </c>
      <c r="R328" s="8"/>
      <c r="S328" s="11" t="str">
        <f>IF(Tb_Base[[#This Row],[CA]]="CA",Param!$H$2,"")</f>
        <v/>
      </c>
      <c r="T328" s="8"/>
      <c r="U328" s="8"/>
      <c r="V328" s="8"/>
    </row>
    <row r="329" spans="1:22" x14ac:dyDescent="0.2">
      <c r="A329" s="7">
        <v>43110</v>
      </c>
      <c r="B329" s="12">
        <f t="shared" si="9"/>
        <v>2</v>
      </c>
      <c r="C329" s="12" t="str">
        <f>TEXT(Tb_Base[[#This Row],[Date]],"mmmm")</f>
        <v>janvier</v>
      </c>
      <c r="D329" s="12" t="str">
        <f>TEXT(Tb_Base[[#This Row],[Date]],"aaaa")</f>
        <v>2018</v>
      </c>
      <c r="E329" s="9" t="s">
        <v>59</v>
      </c>
      <c r="F329" s="10">
        <v>0.375</v>
      </c>
      <c r="G329" s="10">
        <v>0.83333333333333337</v>
      </c>
      <c r="H329" s="11">
        <f>IF(Tb_Base[[#This Row],[Hr fin prévi]]="","",Tb_Base[Hr fin prévi]-Tb_Base[Hr déb prévi])</f>
        <v>0.45833333333333337</v>
      </c>
      <c r="I329" s="12" t="str">
        <f>IF(Tb_Base[[#This Row],[AT]]&lt;&gt;"","AT",IF(Tb_Base[[#This Row],[Hr fin eff]]&lt;&gt;"","Trv",""))</f>
        <v>Trv</v>
      </c>
      <c r="J329" s="10">
        <v>0.375</v>
      </c>
      <c r="K329" s="10">
        <v>0.85416666666666663</v>
      </c>
      <c r="L329" s="11">
        <f>IF(Tb_Base[[#This Row],[Hr fin eff]]="","",Tb_Base[Hr fin eff]-Tb_Base[Hr déb eff])</f>
        <v>0.47916666666666663</v>
      </c>
      <c r="M32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29" s="8"/>
      <c r="O329" s="11" t="str">
        <f>IF(Tb_Base[[#This Row],[Retard]]&lt;&gt;"",Tb_Base[[#This Row],[Hr déb eff]]-Tb_Base[[#This Row],[Hr déb prévi]],"")</f>
        <v/>
      </c>
      <c r="P329" s="8"/>
      <c r="Q329" s="11" t="str">
        <f>IF(Tb_Base[[#This Row],[CP]]="CP",Param!$H$2,"")</f>
        <v/>
      </c>
      <c r="R329" s="8"/>
      <c r="S329" s="11" t="str">
        <f>IF(Tb_Base[[#This Row],[CA]]="CA",Param!$H$2,"")</f>
        <v/>
      </c>
      <c r="T329" s="8"/>
      <c r="U329" s="8"/>
      <c r="V329" s="8"/>
    </row>
    <row r="330" spans="1:22" x14ac:dyDescent="0.2">
      <c r="A330" s="7">
        <v>43111</v>
      </c>
      <c r="B330" s="12">
        <f t="shared" si="9"/>
        <v>2</v>
      </c>
      <c r="C330" s="12" t="str">
        <f>TEXT(Tb_Base[[#This Row],[Date]],"mmmm")</f>
        <v>janvier</v>
      </c>
      <c r="D330" s="12" t="str">
        <f>TEXT(Tb_Base[[#This Row],[Date]],"aaaa")</f>
        <v>2018</v>
      </c>
      <c r="E330" s="9" t="s">
        <v>52</v>
      </c>
      <c r="F330" s="10">
        <v>0.375</v>
      </c>
      <c r="G330" s="10">
        <v>0.83333333333333337</v>
      </c>
      <c r="H330" s="11">
        <f>IF(Tb_Base[[#This Row],[Hr fin prévi]]="","",Tb_Base[Hr fin prévi]-Tb_Base[Hr déb prévi])</f>
        <v>0.45833333333333337</v>
      </c>
      <c r="I330" s="12" t="str">
        <f>IF(Tb_Base[[#This Row],[AT]]&lt;&gt;"","AT",IF(Tb_Base[[#This Row],[Hr fin eff]]&lt;&gt;"","Trv",""))</f>
        <v>Trv</v>
      </c>
      <c r="J330" s="10">
        <v>0.375</v>
      </c>
      <c r="K330" s="10">
        <v>0.85416666666666663</v>
      </c>
      <c r="L330" s="11">
        <f>IF(Tb_Base[[#This Row],[Hr fin eff]]="","",Tb_Base[Hr fin eff]-Tb_Base[Hr déb eff])</f>
        <v>0.47916666666666663</v>
      </c>
      <c r="M33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0" s="8"/>
      <c r="O330" s="11" t="str">
        <f>IF(Tb_Base[[#This Row],[Retard]]&lt;&gt;"",Tb_Base[[#This Row],[Hr déb eff]]-Tb_Base[[#This Row],[Hr déb prévi]],"")</f>
        <v/>
      </c>
      <c r="P330" s="8"/>
      <c r="Q330" s="11" t="str">
        <f>IF(Tb_Base[[#This Row],[CP]]="CP",Param!$H$2,"")</f>
        <v/>
      </c>
      <c r="R330" s="8"/>
      <c r="S330" s="11" t="str">
        <f>IF(Tb_Base[[#This Row],[CA]]="CA",Param!$H$2,"")</f>
        <v/>
      </c>
      <c r="T330" s="8"/>
      <c r="U330" s="8"/>
      <c r="V330" s="8"/>
    </row>
    <row r="331" spans="1:22" x14ac:dyDescent="0.2">
      <c r="A331" s="7">
        <v>43111</v>
      </c>
      <c r="B331" s="12">
        <f t="shared" si="9"/>
        <v>2</v>
      </c>
      <c r="C331" s="12" t="str">
        <f>TEXT(Tb_Base[[#This Row],[Date]],"mmmm")</f>
        <v>janvier</v>
      </c>
      <c r="D331" s="12" t="str">
        <f>TEXT(Tb_Base[[#This Row],[Date]],"aaaa")</f>
        <v>2018</v>
      </c>
      <c r="E331" s="9" t="s">
        <v>53</v>
      </c>
      <c r="F331" s="10">
        <v>0.375</v>
      </c>
      <c r="G331" s="10">
        <v>0.83333333333333337</v>
      </c>
      <c r="H331" s="11">
        <f>IF(Tb_Base[[#This Row],[Hr fin prévi]]="","",Tb_Base[Hr fin prévi]-Tb_Base[Hr déb prévi])</f>
        <v>0.45833333333333337</v>
      </c>
      <c r="I331" s="12" t="str">
        <f>IF(Tb_Base[[#This Row],[AT]]&lt;&gt;"","AT",IF(Tb_Base[[#This Row],[Hr fin eff]]&lt;&gt;"","Trv",""))</f>
        <v>Trv</v>
      </c>
      <c r="J331" s="10">
        <v>0.375</v>
      </c>
      <c r="K331" s="10">
        <v>0.85416666666666663</v>
      </c>
      <c r="L331" s="11">
        <f>IF(Tb_Base[[#This Row],[Hr fin eff]]="","",Tb_Base[Hr fin eff]-Tb_Base[Hr déb eff])</f>
        <v>0.47916666666666663</v>
      </c>
      <c r="M33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1" s="8"/>
      <c r="O331" s="11" t="str">
        <f>IF(Tb_Base[[#This Row],[Retard]]&lt;&gt;"",Tb_Base[[#This Row],[Hr déb eff]]-Tb_Base[[#This Row],[Hr déb prévi]],"")</f>
        <v/>
      </c>
      <c r="P331" s="8"/>
      <c r="Q331" s="11" t="str">
        <f>IF(Tb_Base[[#This Row],[CP]]="CP",Param!$H$2,"")</f>
        <v/>
      </c>
      <c r="R331" s="8"/>
      <c r="S331" s="11" t="str">
        <f>IF(Tb_Base[[#This Row],[CA]]="CA",Param!$H$2,"")</f>
        <v/>
      </c>
      <c r="T331" s="8"/>
      <c r="U331" s="8"/>
      <c r="V331" s="8"/>
    </row>
    <row r="332" spans="1:22" x14ac:dyDescent="0.2">
      <c r="A332" s="7">
        <v>43111</v>
      </c>
      <c r="B332" s="12">
        <f t="shared" si="9"/>
        <v>2</v>
      </c>
      <c r="C332" s="12" t="str">
        <f>TEXT(Tb_Base[[#This Row],[Date]],"mmmm")</f>
        <v>janvier</v>
      </c>
      <c r="D332" s="12" t="str">
        <f>TEXT(Tb_Base[[#This Row],[Date]],"aaaa")</f>
        <v>2018</v>
      </c>
      <c r="E332" s="9" t="s">
        <v>54</v>
      </c>
      <c r="F332" s="10"/>
      <c r="G332" s="10"/>
      <c r="H332" s="11" t="str">
        <f>IF(Tb_Base[[#This Row],[Hr fin prévi]]="","",Tb_Base[Hr fin prévi]-Tb_Base[Hr déb prévi])</f>
        <v/>
      </c>
      <c r="I332" s="12" t="str">
        <f>IF(Tb_Base[[#This Row],[AT]]&lt;&gt;"","AT",IF(Tb_Base[[#This Row],[Hr fin eff]]&lt;&gt;"","Trv",""))</f>
        <v/>
      </c>
      <c r="L332" s="11" t="str">
        <f>IF(Tb_Base[[#This Row],[Hr fin eff]]="","",Tb_Base[Hr fin eff]-Tb_Base[Hr déb eff])</f>
        <v/>
      </c>
      <c r="M33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32" s="8"/>
      <c r="O332" s="11" t="str">
        <f>IF(Tb_Base[[#This Row],[Retard]]&lt;&gt;"",Tb_Base[[#This Row],[Hr déb eff]]-Tb_Base[[#This Row],[Hr déb prévi]],"")</f>
        <v/>
      </c>
      <c r="P332" s="8"/>
      <c r="Q332" s="11" t="str">
        <f>IF(Tb_Base[[#This Row],[CP]]="CP",Param!$H$2,"")</f>
        <v/>
      </c>
      <c r="R332" s="8"/>
      <c r="S332" s="11" t="str">
        <f>IF(Tb_Base[[#This Row],[CA]]="CA",Param!$H$2,"")</f>
        <v/>
      </c>
      <c r="T332" s="8"/>
      <c r="U332" s="8"/>
      <c r="V332" s="8"/>
    </row>
    <row r="333" spans="1:22" x14ac:dyDescent="0.2">
      <c r="A333" s="7">
        <v>43111</v>
      </c>
      <c r="B333" s="12">
        <f t="shared" si="9"/>
        <v>2</v>
      </c>
      <c r="C333" s="12" t="str">
        <f>TEXT(Tb_Base[[#This Row],[Date]],"mmmm")</f>
        <v>janvier</v>
      </c>
      <c r="D333" s="12" t="str">
        <f>TEXT(Tb_Base[[#This Row],[Date]],"aaaa")</f>
        <v>2018</v>
      </c>
      <c r="E333" s="9" t="s">
        <v>55</v>
      </c>
      <c r="F333" s="10">
        <v>0.375</v>
      </c>
      <c r="G333" s="10">
        <v>0.83333333333333337</v>
      </c>
      <c r="H333" s="11">
        <f>IF(Tb_Base[[#This Row],[Hr fin prévi]]="","",Tb_Base[Hr fin prévi]-Tb_Base[Hr déb prévi])</f>
        <v>0.45833333333333337</v>
      </c>
      <c r="I333" s="12" t="str">
        <f>IF(Tb_Base[[#This Row],[AT]]&lt;&gt;"","AT",IF(Tb_Base[[#This Row],[Hr fin eff]]&lt;&gt;"","Trv",""))</f>
        <v>Trv</v>
      </c>
      <c r="J333" s="10">
        <v>0.375</v>
      </c>
      <c r="K333" s="10">
        <v>0.85416666666666663</v>
      </c>
      <c r="L333" s="11">
        <f>IF(Tb_Base[[#This Row],[Hr fin eff]]="","",Tb_Base[Hr fin eff]-Tb_Base[Hr déb eff])</f>
        <v>0.47916666666666663</v>
      </c>
      <c r="M33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3" s="8"/>
      <c r="O333" s="11" t="str">
        <f>IF(Tb_Base[[#This Row],[Retard]]&lt;&gt;"",Tb_Base[[#This Row],[Hr déb eff]]-Tb_Base[[#This Row],[Hr déb prévi]],"")</f>
        <v/>
      </c>
      <c r="P333" s="8"/>
      <c r="Q333" s="11" t="str">
        <f>IF(Tb_Base[[#This Row],[CP]]="CP",Param!$H$2,"")</f>
        <v/>
      </c>
      <c r="R333" s="8"/>
      <c r="S333" s="11" t="str">
        <f>IF(Tb_Base[[#This Row],[CA]]="CA",Param!$H$2,"")</f>
        <v/>
      </c>
      <c r="T333" s="8"/>
      <c r="U333" s="8"/>
      <c r="V333" s="8"/>
    </row>
    <row r="334" spans="1:22" x14ac:dyDescent="0.2">
      <c r="A334" s="7">
        <v>43111</v>
      </c>
      <c r="B334" s="12">
        <f t="shared" si="9"/>
        <v>2</v>
      </c>
      <c r="C334" s="12" t="str">
        <f>TEXT(Tb_Base[[#This Row],[Date]],"mmmm")</f>
        <v>janvier</v>
      </c>
      <c r="D334" s="12" t="str">
        <f>TEXT(Tb_Base[[#This Row],[Date]],"aaaa")</f>
        <v>2018</v>
      </c>
      <c r="E334" s="9" t="s">
        <v>56</v>
      </c>
      <c r="H334" s="11" t="str">
        <f>IF(Tb_Base[[#This Row],[Hr fin prévi]]="","",Tb_Base[Hr fin prévi]-Tb_Base[Hr déb prévi])</f>
        <v/>
      </c>
      <c r="I334" s="12" t="str">
        <f>IF(Tb_Base[[#This Row],[AT]]&lt;&gt;"","AT",IF(Tb_Base[[#This Row],[Hr fin eff]]&lt;&gt;"","Trv",""))</f>
        <v/>
      </c>
      <c r="L334" s="11" t="str">
        <f>IF(Tb_Base[[#This Row],[Hr fin eff]]="","",Tb_Base[Hr fin eff]-Tb_Base[Hr déb eff])</f>
        <v/>
      </c>
      <c r="M33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34" s="8"/>
      <c r="O334" s="11" t="str">
        <f>IF(Tb_Base[[#This Row],[Retard]]&lt;&gt;"",Tb_Base[[#This Row],[Hr déb eff]]-Tb_Base[[#This Row],[Hr déb prévi]],"")</f>
        <v/>
      </c>
      <c r="P334" s="8"/>
      <c r="Q334" s="11" t="str">
        <f>IF(Tb_Base[[#This Row],[CP]]="CP",Param!$H$2,"")</f>
        <v/>
      </c>
      <c r="R334" s="8"/>
      <c r="S334" s="11" t="str">
        <f>IF(Tb_Base[[#This Row],[CA]]="CA",Param!$H$2,"")</f>
        <v/>
      </c>
      <c r="T334" s="8"/>
      <c r="U334" s="8"/>
      <c r="V334" s="8"/>
    </row>
    <row r="335" spans="1:22" x14ac:dyDescent="0.2">
      <c r="A335" s="7">
        <v>43111</v>
      </c>
      <c r="B335" s="12">
        <f t="shared" si="9"/>
        <v>2</v>
      </c>
      <c r="C335" s="12" t="str">
        <f>TEXT(Tb_Base[[#This Row],[Date]],"mmmm")</f>
        <v>janvier</v>
      </c>
      <c r="D335" s="12" t="str">
        <f>TEXT(Tb_Base[[#This Row],[Date]],"aaaa")</f>
        <v>2018</v>
      </c>
      <c r="E335" s="9" t="s">
        <v>57</v>
      </c>
      <c r="H335" s="11" t="str">
        <f>IF(Tb_Base[[#This Row],[Hr fin prévi]]="","",Tb_Base[Hr fin prévi]-Tb_Base[Hr déb prévi])</f>
        <v/>
      </c>
      <c r="I335" s="12" t="str">
        <f>IF(Tb_Base[[#This Row],[AT]]&lt;&gt;"","AT",IF(Tb_Base[[#This Row],[Hr fin eff]]&lt;&gt;"","Trv",""))</f>
        <v/>
      </c>
      <c r="L335" s="11" t="str">
        <f>IF(Tb_Base[[#This Row],[Hr fin eff]]="","",Tb_Base[Hr fin eff]-Tb_Base[Hr déb eff])</f>
        <v/>
      </c>
      <c r="M33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35" s="8"/>
      <c r="O335" s="11" t="str">
        <f>IF(Tb_Base[[#This Row],[Retard]]&lt;&gt;"",Tb_Base[[#This Row],[Hr déb eff]]-Tb_Base[[#This Row],[Hr déb prévi]],"")</f>
        <v/>
      </c>
      <c r="P335" s="8"/>
      <c r="Q335" s="11" t="str">
        <f>IF(Tb_Base[[#This Row],[CP]]="CP",Param!$H$2,"")</f>
        <v/>
      </c>
      <c r="R335" s="8"/>
      <c r="S335" s="11" t="str">
        <f>IF(Tb_Base[[#This Row],[CA]]="CA",Param!$H$2,"")</f>
        <v/>
      </c>
      <c r="T335" s="8"/>
      <c r="U335" s="8"/>
      <c r="V335" s="8"/>
    </row>
    <row r="336" spans="1:22" x14ac:dyDescent="0.2">
      <c r="A336" s="7">
        <v>43111</v>
      </c>
      <c r="B336" s="12">
        <f t="shared" si="9"/>
        <v>2</v>
      </c>
      <c r="C336" s="12" t="str">
        <f>TEXT(Tb_Base[[#This Row],[Date]],"mmmm")</f>
        <v>janvier</v>
      </c>
      <c r="D336" s="12" t="str">
        <f>TEXT(Tb_Base[[#This Row],[Date]],"aaaa")</f>
        <v>2018</v>
      </c>
      <c r="E336" s="9" t="s">
        <v>58</v>
      </c>
      <c r="F336" s="10">
        <v>0.375</v>
      </c>
      <c r="G336" s="10">
        <v>0.83333333333333337</v>
      </c>
      <c r="H336" s="11">
        <f>IF(Tb_Base[[#This Row],[Hr fin prévi]]="","",Tb_Base[Hr fin prévi]-Tb_Base[Hr déb prévi])</f>
        <v>0.45833333333333337</v>
      </c>
      <c r="I336" s="12" t="str">
        <f>IF(Tb_Base[[#This Row],[AT]]&lt;&gt;"","AT",IF(Tb_Base[[#This Row],[Hr fin eff]]&lt;&gt;"","Trv",""))</f>
        <v>Trv</v>
      </c>
      <c r="J336" s="10">
        <v>0.375</v>
      </c>
      <c r="K336" s="10">
        <v>0.83333333333333337</v>
      </c>
      <c r="L336" s="11">
        <f>IF(Tb_Base[[#This Row],[Hr fin eff]]="","",Tb_Base[Hr fin eff]-Tb_Base[Hr déb eff])</f>
        <v>0.45833333333333337</v>
      </c>
      <c r="M33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6" s="8"/>
      <c r="O336" s="11" t="str">
        <f>IF(Tb_Base[[#This Row],[Retard]]&lt;&gt;"",Tb_Base[[#This Row],[Hr déb eff]]-Tb_Base[[#This Row],[Hr déb prévi]],"")</f>
        <v/>
      </c>
      <c r="P336" s="8"/>
      <c r="Q336" s="11" t="str">
        <f>IF(Tb_Base[[#This Row],[CP]]="CP",Param!$H$2,"")</f>
        <v/>
      </c>
      <c r="R336" s="8"/>
      <c r="S336" s="11" t="str">
        <f>IF(Tb_Base[[#This Row],[CA]]="CA",Param!$H$2,"")</f>
        <v/>
      </c>
      <c r="T336" s="8"/>
      <c r="U336" s="8"/>
      <c r="V336" s="8"/>
    </row>
    <row r="337" spans="1:22" x14ac:dyDescent="0.2">
      <c r="A337" s="7">
        <v>43111</v>
      </c>
      <c r="B337" s="12">
        <f t="shared" si="9"/>
        <v>2</v>
      </c>
      <c r="C337" s="12" t="str">
        <f>TEXT(Tb_Base[[#This Row],[Date]],"mmmm")</f>
        <v>janvier</v>
      </c>
      <c r="D337" s="12" t="str">
        <f>TEXT(Tb_Base[[#This Row],[Date]],"aaaa")</f>
        <v>2018</v>
      </c>
      <c r="E337" s="9" t="s">
        <v>59</v>
      </c>
      <c r="F337" s="10">
        <v>0.375</v>
      </c>
      <c r="G337" s="10">
        <v>0.83333333333333337</v>
      </c>
      <c r="H337" s="11">
        <f>IF(Tb_Base[[#This Row],[Hr fin prévi]]="","",Tb_Base[Hr fin prévi]-Tb_Base[Hr déb prévi])</f>
        <v>0.45833333333333337</v>
      </c>
      <c r="I337" s="12" t="str">
        <f>IF(Tb_Base[[#This Row],[AT]]&lt;&gt;"","AT",IF(Tb_Base[[#This Row],[Hr fin eff]]&lt;&gt;"","Trv",""))</f>
        <v>Trv</v>
      </c>
      <c r="J337" s="10">
        <v>0.33333333333333331</v>
      </c>
      <c r="K337" s="10">
        <v>0.57638888888888895</v>
      </c>
      <c r="L337" s="11">
        <f>IF(Tb_Base[[#This Row],[Hr fin eff]]="","",Tb_Base[Hr fin eff]-Tb_Base[Hr déb eff])</f>
        <v>0.24305555555555564</v>
      </c>
      <c r="M33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7" s="8"/>
      <c r="O337" s="11" t="str">
        <f>IF(Tb_Base[[#This Row],[Retard]]&lt;&gt;"",Tb_Base[[#This Row],[Hr déb eff]]-Tb_Base[[#This Row],[Hr déb prévi]],"")</f>
        <v/>
      </c>
      <c r="P337" s="8"/>
      <c r="Q337" s="11" t="str">
        <f>IF(Tb_Base[[#This Row],[CP]]="CP",Param!$H$2,"")</f>
        <v/>
      </c>
      <c r="R337" s="8"/>
      <c r="S337" s="11" t="str">
        <f>IF(Tb_Base[[#This Row],[CA]]="CA",Param!$H$2,"")</f>
        <v/>
      </c>
      <c r="T337" s="8"/>
      <c r="U337" s="8"/>
      <c r="V337" s="8"/>
    </row>
    <row r="338" spans="1:22" x14ac:dyDescent="0.2">
      <c r="A338" s="7">
        <v>43112</v>
      </c>
      <c r="B338" s="12">
        <f t="shared" ref="B338:B401" si="10">WEEKNUM(A338)</f>
        <v>2</v>
      </c>
      <c r="C338" s="12" t="str">
        <f>TEXT(Tb_Base[[#This Row],[Date]],"mmmm")</f>
        <v>janvier</v>
      </c>
      <c r="D338" s="12" t="str">
        <f>TEXT(Tb_Base[[#This Row],[Date]],"aaaa")</f>
        <v>2018</v>
      </c>
      <c r="E338" s="9" t="s">
        <v>52</v>
      </c>
      <c r="H338" s="11" t="str">
        <f>IF(Tb_Base[[#This Row],[Hr fin prévi]]="","",Tb_Base[Hr fin prévi]-Tb_Base[Hr déb prévi])</f>
        <v/>
      </c>
      <c r="I338" s="12" t="str">
        <f>IF(Tb_Base[[#This Row],[AT]]&lt;&gt;"","AT",IF(Tb_Base[[#This Row],[Hr fin eff]]&lt;&gt;"","Trv",""))</f>
        <v/>
      </c>
      <c r="L338" s="11" t="str">
        <f>IF(Tb_Base[[#This Row],[Hr fin eff]]="","",Tb_Base[Hr fin eff]-Tb_Base[Hr déb eff])</f>
        <v/>
      </c>
      <c r="M33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38" s="8"/>
      <c r="O338" s="11" t="str">
        <f>IF(Tb_Base[[#This Row],[Retard]]&lt;&gt;"",Tb_Base[[#This Row],[Hr déb eff]]-Tb_Base[[#This Row],[Hr déb prévi]],"")</f>
        <v/>
      </c>
      <c r="P338" s="8"/>
      <c r="Q338" s="11" t="str">
        <f>IF(Tb_Base[[#This Row],[CP]]="CP",Param!$H$2,"")</f>
        <v/>
      </c>
      <c r="R338" s="8"/>
      <c r="S338" s="11" t="str">
        <f>IF(Tb_Base[[#This Row],[CA]]="CA",Param!$H$2,"")</f>
        <v/>
      </c>
      <c r="T338" s="8"/>
      <c r="U338" s="8"/>
      <c r="V338" s="8"/>
    </row>
    <row r="339" spans="1:22" x14ac:dyDescent="0.2">
      <c r="A339" s="7">
        <v>43112</v>
      </c>
      <c r="B339" s="12">
        <f t="shared" si="10"/>
        <v>2</v>
      </c>
      <c r="C339" s="12" t="str">
        <f>TEXT(Tb_Base[[#This Row],[Date]],"mmmm")</f>
        <v>janvier</v>
      </c>
      <c r="D339" s="12" t="str">
        <f>TEXT(Tb_Base[[#This Row],[Date]],"aaaa")</f>
        <v>2018</v>
      </c>
      <c r="E339" s="9" t="s">
        <v>53</v>
      </c>
      <c r="F339" s="10">
        <v>0.375</v>
      </c>
      <c r="G339" s="10">
        <v>0.83333333333333337</v>
      </c>
      <c r="H339" s="11">
        <f>IF(Tb_Base[[#This Row],[Hr fin prévi]]="","",Tb_Base[Hr fin prévi]-Tb_Base[Hr déb prévi])</f>
        <v>0.45833333333333337</v>
      </c>
      <c r="I339" s="12" t="str">
        <f>IF(Tb_Base[[#This Row],[AT]]&lt;&gt;"","AT",IF(Tb_Base[[#This Row],[Hr fin eff]]&lt;&gt;"","Trv",""))</f>
        <v>Trv</v>
      </c>
      <c r="J339" s="10">
        <v>0.375</v>
      </c>
      <c r="K339" s="10">
        <v>0.83333333333333337</v>
      </c>
      <c r="L339" s="11">
        <f>IF(Tb_Base[[#This Row],[Hr fin eff]]="","",Tb_Base[Hr fin eff]-Tb_Base[Hr déb eff])</f>
        <v>0.45833333333333337</v>
      </c>
      <c r="M33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39" s="8"/>
      <c r="O339" s="11" t="str">
        <f>IF(Tb_Base[[#This Row],[Retard]]&lt;&gt;"",Tb_Base[[#This Row],[Hr déb eff]]-Tb_Base[[#This Row],[Hr déb prévi]],"")</f>
        <v/>
      </c>
      <c r="P339" s="8"/>
      <c r="Q339" s="11" t="str">
        <f>IF(Tb_Base[[#This Row],[CP]]="CP",Param!$H$2,"")</f>
        <v/>
      </c>
      <c r="R339" s="8"/>
      <c r="S339" s="11" t="str">
        <f>IF(Tb_Base[[#This Row],[CA]]="CA",Param!$H$2,"")</f>
        <v/>
      </c>
      <c r="T339" s="8"/>
      <c r="U339" s="8"/>
      <c r="V339" s="8"/>
    </row>
    <row r="340" spans="1:22" x14ac:dyDescent="0.2">
      <c r="A340" s="7">
        <v>43112</v>
      </c>
      <c r="B340" s="12">
        <f t="shared" si="10"/>
        <v>2</v>
      </c>
      <c r="C340" s="12" t="str">
        <f>TEXT(Tb_Base[[#This Row],[Date]],"mmmm")</f>
        <v>janvier</v>
      </c>
      <c r="D340" s="12" t="str">
        <f>TEXT(Tb_Base[[#This Row],[Date]],"aaaa")</f>
        <v>2018</v>
      </c>
      <c r="E340" s="9" t="s">
        <v>54</v>
      </c>
      <c r="H340" s="11" t="str">
        <f>IF(Tb_Base[[#This Row],[Hr fin prévi]]="","",Tb_Base[Hr fin prévi]-Tb_Base[Hr déb prévi])</f>
        <v/>
      </c>
      <c r="I340" s="12" t="str">
        <f>IF(Tb_Base[[#This Row],[AT]]&lt;&gt;"","AT",IF(Tb_Base[[#This Row],[Hr fin eff]]&lt;&gt;"","Trv",""))</f>
        <v/>
      </c>
      <c r="L340" s="11" t="str">
        <f>IF(Tb_Base[[#This Row],[Hr fin eff]]="","",Tb_Base[Hr fin eff]-Tb_Base[Hr déb eff])</f>
        <v/>
      </c>
      <c r="M34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40" s="8"/>
      <c r="O340" s="11" t="str">
        <f>IF(Tb_Base[[#This Row],[Retard]]&lt;&gt;"",Tb_Base[[#This Row],[Hr déb eff]]-Tb_Base[[#This Row],[Hr déb prévi]],"")</f>
        <v/>
      </c>
      <c r="P340" s="8"/>
      <c r="Q340" s="11" t="str">
        <f>IF(Tb_Base[[#This Row],[CP]]="CP",Param!$H$2,"")</f>
        <v/>
      </c>
      <c r="R340" s="8"/>
      <c r="S340" s="11" t="str">
        <f>IF(Tb_Base[[#This Row],[CA]]="CA",Param!$H$2,"")</f>
        <v/>
      </c>
      <c r="T340" s="8"/>
      <c r="U340" s="8"/>
      <c r="V340" s="8"/>
    </row>
    <row r="341" spans="1:22" x14ac:dyDescent="0.2">
      <c r="A341" s="7">
        <v>43112</v>
      </c>
      <c r="B341" s="12">
        <f t="shared" si="10"/>
        <v>2</v>
      </c>
      <c r="C341" s="12" t="str">
        <f>TEXT(Tb_Base[[#This Row],[Date]],"mmmm")</f>
        <v>janvier</v>
      </c>
      <c r="D341" s="12" t="str">
        <f>TEXT(Tb_Base[[#This Row],[Date]],"aaaa")</f>
        <v>2018</v>
      </c>
      <c r="E341" s="9" t="s">
        <v>55</v>
      </c>
      <c r="H341" s="11" t="str">
        <f>IF(Tb_Base[[#This Row],[Hr fin prévi]]="","",Tb_Base[Hr fin prévi]-Tb_Base[Hr déb prévi])</f>
        <v/>
      </c>
      <c r="I341" s="12" t="str">
        <f>IF(Tb_Base[[#This Row],[AT]]&lt;&gt;"","AT",IF(Tb_Base[[#This Row],[Hr fin eff]]&lt;&gt;"","Trv",""))</f>
        <v/>
      </c>
      <c r="L341" s="11" t="str">
        <f>IF(Tb_Base[[#This Row],[Hr fin eff]]="","",Tb_Base[Hr fin eff]-Tb_Base[Hr déb eff])</f>
        <v/>
      </c>
      <c r="M34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41" s="8"/>
      <c r="O341" s="11" t="str">
        <f>IF(Tb_Base[[#This Row],[Retard]]&lt;&gt;"",Tb_Base[[#This Row],[Hr déb eff]]-Tb_Base[[#This Row],[Hr déb prévi]],"")</f>
        <v/>
      </c>
      <c r="P341" s="8"/>
      <c r="Q341" s="11" t="str">
        <f>IF(Tb_Base[[#This Row],[CP]]="CP",Param!$H$2,"")</f>
        <v/>
      </c>
      <c r="R341" s="8"/>
      <c r="S341" s="11" t="str">
        <f>IF(Tb_Base[[#This Row],[CA]]="CA",Param!$H$2,"")</f>
        <v/>
      </c>
      <c r="T341" s="8"/>
      <c r="U341" s="8"/>
      <c r="V341" s="8"/>
    </row>
    <row r="342" spans="1:22" x14ac:dyDescent="0.2">
      <c r="A342" s="7">
        <v>43112</v>
      </c>
      <c r="B342" s="12">
        <f t="shared" si="10"/>
        <v>2</v>
      </c>
      <c r="C342" s="12" t="str">
        <f>TEXT(Tb_Base[[#This Row],[Date]],"mmmm")</f>
        <v>janvier</v>
      </c>
      <c r="D342" s="12" t="str">
        <f>TEXT(Tb_Base[[#This Row],[Date]],"aaaa")</f>
        <v>2018</v>
      </c>
      <c r="E342" s="9" t="s">
        <v>56</v>
      </c>
      <c r="F342" s="10">
        <v>0.375</v>
      </c>
      <c r="G342" s="10">
        <v>0.83333333333333337</v>
      </c>
      <c r="H342" s="11">
        <f>IF(Tb_Base[[#This Row],[Hr fin prévi]]="","",Tb_Base[Hr fin prévi]-Tb_Base[Hr déb prévi])</f>
        <v>0.45833333333333337</v>
      </c>
      <c r="I342" s="12" t="str">
        <f>IF(Tb_Base[[#This Row],[AT]]&lt;&gt;"","AT",IF(Tb_Base[[#This Row],[Hr fin eff]]&lt;&gt;"","Trv",""))</f>
        <v>Trv</v>
      </c>
      <c r="J342" s="10">
        <v>0.375</v>
      </c>
      <c r="K342" s="10">
        <v>0.83333333333333337</v>
      </c>
      <c r="L342" s="11">
        <f>IF(Tb_Base[[#This Row],[Hr fin eff]]="","",Tb_Base[Hr fin eff]-Tb_Base[Hr déb eff])</f>
        <v>0.45833333333333337</v>
      </c>
      <c r="M34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2" s="8"/>
      <c r="O342" s="11" t="str">
        <f>IF(Tb_Base[[#This Row],[Retard]]&lt;&gt;"",Tb_Base[[#This Row],[Hr déb eff]]-Tb_Base[[#This Row],[Hr déb prévi]],"")</f>
        <v/>
      </c>
      <c r="P342" s="8"/>
      <c r="Q342" s="11" t="str">
        <f>IF(Tb_Base[[#This Row],[CP]]="CP",Param!$H$2,"")</f>
        <v/>
      </c>
      <c r="R342" s="8"/>
      <c r="S342" s="11" t="str">
        <f>IF(Tb_Base[[#This Row],[CA]]="CA",Param!$H$2,"")</f>
        <v/>
      </c>
      <c r="T342" s="8"/>
      <c r="U342" s="8"/>
      <c r="V342" s="8"/>
    </row>
    <row r="343" spans="1:22" x14ac:dyDescent="0.2">
      <c r="A343" s="7">
        <v>43112</v>
      </c>
      <c r="B343" s="12">
        <f t="shared" si="10"/>
        <v>2</v>
      </c>
      <c r="C343" s="12" t="str">
        <f>TEXT(Tb_Base[[#This Row],[Date]],"mmmm")</f>
        <v>janvier</v>
      </c>
      <c r="D343" s="12" t="str">
        <f>TEXT(Tb_Base[[#This Row],[Date]],"aaaa")</f>
        <v>2018</v>
      </c>
      <c r="E343" s="9" t="s">
        <v>57</v>
      </c>
      <c r="F343" s="10">
        <v>0.33333333333333331</v>
      </c>
      <c r="G343" s="10">
        <v>0.70833333333333337</v>
      </c>
      <c r="H343" s="11">
        <f>IF(Tb_Base[[#This Row],[Hr fin prévi]]="","",Tb_Base[Hr fin prévi]-Tb_Base[Hr déb prévi])</f>
        <v>0.37500000000000006</v>
      </c>
      <c r="I343" s="12" t="str">
        <f>IF(Tb_Base[[#This Row],[AT]]&lt;&gt;"","AT",IF(Tb_Base[[#This Row],[Hr fin eff]]&lt;&gt;"","Trv",""))</f>
        <v>Trv</v>
      </c>
      <c r="J343" s="10">
        <v>0.35416666666666669</v>
      </c>
      <c r="K343" s="10">
        <v>0.71875</v>
      </c>
      <c r="L343" s="11">
        <f>IF(Tb_Base[[#This Row],[Hr fin eff]]="","",Tb_Base[Hr fin eff]-Tb_Base[Hr déb eff])</f>
        <v>0.36458333333333331</v>
      </c>
      <c r="M34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3" s="8"/>
      <c r="O343" s="11" t="str">
        <f>IF(Tb_Base[[#This Row],[Retard]]&lt;&gt;"",Tb_Base[[#This Row],[Hr déb eff]]-Tb_Base[[#This Row],[Hr déb prévi]],"")</f>
        <v/>
      </c>
      <c r="P343" s="8"/>
      <c r="Q343" s="11" t="str">
        <f>IF(Tb_Base[[#This Row],[CP]]="CP",Param!$H$2,"")</f>
        <v/>
      </c>
      <c r="R343" s="8"/>
      <c r="S343" s="11" t="str">
        <f>IF(Tb_Base[[#This Row],[CA]]="CA",Param!$H$2,"")</f>
        <v/>
      </c>
      <c r="T343" s="8"/>
      <c r="U343" s="8"/>
      <c r="V343" s="8"/>
    </row>
    <row r="344" spans="1:22" x14ac:dyDescent="0.2">
      <c r="A344" s="7">
        <v>43112</v>
      </c>
      <c r="B344" s="12">
        <f t="shared" si="10"/>
        <v>2</v>
      </c>
      <c r="C344" s="12" t="str">
        <f>TEXT(Tb_Base[[#This Row],[Date]],"mmmm")</f>
        <v>janvier</v>
      </c>
      <c r="D344" s="12" t="str">
        <f>TEXT(Tb_Base[[#This Row],[Date]],"aaaa")</f>
        <v>2018</v>
      </c>
      <c r="E344" s="9" t="s">
        <v>58</v>
      </c>
      <c r="H344" s="11" t="str">
        <f>IF(Tb_Base[[#This Row],[Hr fin prévi]]="","",Tb_Base[Hr fin prévi]-Tb_Base[Hr déb prévi])</f>
        <v/>
      </c>
      <c r="I344" s="12" t="str">
        <f>IF(Tb_Base[[#This Row],[AT]]&lt;&gt;"","AT",IF(Tb_Base[[#This Row],[Hr fin eff]]&lt;&gt;"","Trv",""))</f>
        <v/>
      </c>
      <c r="L344" s="11" t="str">
        <f>IF(Tb_Base[[#This Row],[Hr fin eff]]="","",Tb_Base[Hr fin eff]-Tb_Base[Hr déb eff])</f>
        <v/>
      </c>
      <c r="M34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44" s="8"/>
      <c r="O344" s="11" t="str">
        <f>IF(Tb_Base[[#This Row],[Retard]]&lt;&gt;"",Tb_Base[[#This Row],[Hr déb eff]]-Tb_Base[[#This Row],[Hr déb prévi]],"")</f>
        <v/>
      </c>
      <c r="P344" s="8"/>
      <c r="Q344" s="11" t="str">
        <f>IF(Tb_Base[[#This Row],[CP]]="CP",Param!$H$2,"")</f>
        <v/>
      </c>
      <c r="R344" s="8"/>
      <c r="S344" s="11" t="str">
        <f>IF(Tb_Base[[#This Row],[CA]]="CA",Param!$H$2,"")</f>
        <v/>
      </c>
      <c r="T344" s="8"/>
      <c r="U344" s="8"/>
      <c r="V344" s="8"/>
    </row>
    <row r="345" spans="1:22" x14ac:dyDescent="0.2">
      <c r="A345" s="7">
        <v>43112</v>
      </c>
      <c r="B345" s="12">
        <f t="shared" si="10"/>
        <v>2</v>
      </c>
      <c r="C345" s="12" t="str">
        <f>TEXT(Tb_Base[[#This Row],[Date]],"mmmm")</f>
        <v>janvier</v>
      </c>
      <c r="D345" s="12" t="str">
        <f>TEXT(Tb_Base[[#This Row],[Date]],"aaaa")</f>
        <v>2018</v>
      </c>
      <c r="E345" s="9" t="s">
        <v>59</v>
      </c>
      <c r="F345" s="10">
        <v>0.33333333333333331</v>
      </c>
      <c r="G345" s="10">
        <v>0.70833333333333337</v>
      </c>
      <c r="H345" s="11">
        <f>IF(Tb_Base[[#This Row],[Hr fin prévi]]="","",Tb_Base[Hr fin prévi]-Tb_Base[Hr déb prévi])</f>
        <v>0.37500000000000006</v>
      </c>
      <c r="I345" s="12" t="str">
        <f>IF(Tb_Base[[#This Row],[AT]]&lt;&gt;"","AT",IF(Tb_Base[[#This Row],[Hr fin eff]]&lt;&gt;"","Trv",""))</f>
        <v>Trv</v>
      </c>
      <c r="J345" s="10">
        <v>0.33333333333333331</v>
      </c>
      <c r="K345" s="10">
        <v>0.70833333333333337</v>
      </c>
      <c r="L345" s="11">
        <f>IF(Tb_Base[[#This Row],[Hr fin eff]]="","",Tb_Base[Hr fin eff]-Tb_Base[Hr déb eff])</f>
        <v>0.37500000000000006</v>
      </c>
      <c r="M34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5" s="8"/>
      <c r="O345" s="11" t="str">
        <f>IF(Tb_Base[[#This Row],[Retard]]&lt;&gt;"",Tb_Base[[#This Row],[Hr déb eff]]-Tb_Base[[#This Row],[Hr déb prévi]],"")</f>
        <v/>
      </c>
      <c r="P345" s="8"/>
      <c r="Q345" s="11" t="str">
        <f>IF(Tb_Base[[#This Row],[CP]]="CP",Param!$H$2,"")</f>
        <v/>
      </c>
      <c r="R345" s="8"/>
      <c r="S345" s="11" t="str">
        <f>IF(Tb_Base[[#This Row],[CA]]="CA",Param!$H$2,"")</f>
        <v/>
      </c>
      <c r="T345" s="8"/>
      <c r="U345" s="8"/>
      <c r="V345" s="8"/>
    </row>
    <row r="346" spans="1:22" x14ac:dyDescent="0.2">
      <c r="A346" s="7">
        <v>43113</v>
      </c>
      <c r="B346" s="12">
        <f t="shared" si="10"/>
        <v>2</v>
      </c>
      <c r="C346" s="12" t="str">
        <f>TEXT(Tb_Base[[#This Row],[Date]],"mmmm")</f>
        <v>janvier</v>
      </c>
      <c r="D346" s="12" t="str">
        <f>TEXT(Tb_Base[[#This Row],[Date]],"aaaa")</f>
        <v>2018</v>
      </c>
      <c r="E346" s="9" t="s">
        <v>52</v>
      </c>
      <c r="H346" s="11" t="str">
        <f>IF(Tb_Base[[#This Row],[Hr fin prévi]]="","",Tb_Base[Hr fin prévi]-Tb_Base[Hr déb prévi])</f>
        <v/>
      </c>
      <c r="I346" s="12" t="str">
        <f>IF(Tb_Base[[#This Row],[AT]]&lt;&gt;"","AT",IF(Tb_Base[[#This Row],[Hr fin eff]]&lt;&gt;"","Trv",""))</f>
        <v/>
      </c>
      <c r="L346" s="11" t="str">
        <f>IF(Tb_Base[[#This Row],[Hr fin eff]]="","",Tb_Base[Hr fin eff]-Tb_Base[Hr déb eff])</f>
        <v/>
      </c>
      <c r="M34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46" s="8"/>
      <c r="O346" s="11" t="str">
        <f>IF(Tb_Base[[#This Row],[Retard]]&lt;&gt;"",Tb_Base[[#This Row],[Hr déb eff]]-Tb_Base[[#This Row],[Hr déb prévi]],"")</f>
        <v/>
      </c>
      <c r="P346" s="8"/>
      <c r="Q346" s="11" t="str">
        <f>IF(Tb_Base[[#This Row],[CP]]="CP",Param!$H$2,"")</f>
        <v/>
      </c>
      <c r="R346" s="8"/>
      <c r="S346" s="11" t="str">
        <f>IF(Tb_Base[[#This Row],[CA]]="CA",Param!$H$2,"")</f>
        <v/>
      </c>
      <c r="T346" s="8"/>
      <c r="U346" s="8"/>
      <c r="V346" s="8"/>
    </row>
    <row r="347" spans="1:22" x14ac:dyDescent="0.2">
      <c r="A347" s="7">
        <v>43113</v>
      </c>
      <c r="B347" s="12">
        <f t="shared" si="10"/>
        <v>2</v>
      </c>
      <c r="C347" s="12" t="str">
        <f>TEXT(Tb_Base[[#This Row],[Date]],"mmmm")</f>
        <v>janvier</v>
      </c>
      <c r="D347" s="12" t="str">
        <f>TEXT(Tb_Base[[#This Row],[Date]],"aaaa")</f>
        <v>2018</v>
      </c>
      <c r="E347" s="9" t="s">
        <v>53</v>
      </c>
      <c r="F347" s="10">
        <v>0.375</v>
      </c>
      <c r="G347" s="10">
        <v>0.83333333333333337</v>
      </c>
      <c r="H347" s="11">
        <f>IF(Tb_Base[[#This Row],[Hr fin prévi]]="","",Tb_Base[Hr fin prévi]-Tb_Base[Hr déb prévi])</f>
        <v>0.45833333333333337</v>
      </c>
      <c r="I347" s="12" t="str">
        <f>IF(Tb_Base[[#This Row],[AT]]&lt;&gt;"","AT",IF(Tb_Base[[#This Row],[Hr fin eff]]&lt;&gt;"","Trv",""))</f>
        <v>Trv</v>
      </c>
      <c r="J347" s="10">
        <v>0.375</v>
      </c>
      <c r="K347" s="10">
        <v>0.83333333333333337</v>
      </c>
      <c r="L347" s="11">
        <f>IF(Tb_Base[[#This Row],[Hr fin eff]]="","",Tb_Base[Hr fin eff]-Tb_Base[Hr déb eff])</f>
        <v>0.45833333333333337</v>
      </c>
      <c r="M34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7" s="8"/>
      <c r="O347" s="11" t="str">
        <f>IF(Tb_Base[[#This Row],[Retard]]&lt;&gt;"",Tb_Base[[#This Row],[Hr déb eff]]-Tb_Base[[#This Row],[Hr déb prévi]],"")</f>
        <v/>
      </c>
      <c r="P347" s="8"/>
      <c r="Q347" s="11" t="str">
        <f>IF(Tb_Base[[#This Row],[CP]]="CP",Param!$H$2,"")</f>
        <v/>
      </c>
      <c r="R347" s="8"/>
      <c r="S347" s="11" t="str">
        <f>IF(Tb_Base[[#This Row],[CA]]="CA",Param!$H$2,"")</f>
        <v/>
      </c>
      <c r="T347" s="8"/>
      <c r="U347" s="8"/>
      <c r="V347" s="8"/>
    </row>
    <row r="348" spans="1:22" x14ac:dyDescent="0.2">
      <c r="A348" s="7">
        <v>43113</v>
      </c>
      <c r="B348" s="12">
        <f t="shared" si="10"/>
        <v>2</v>
      </c>
      <c r="C348" s="12" t="str">
        <f>TEXT(Tb_Base[[#This Row],[Date]],"mmmm")</f>
        <v>janvier</v>
      </c>
      <c r="D348" s="12" t="str">
        <f>TEXT(Tb_Base[[#This Row],[Date]],"aaaa")</f>
        <v>2018</v>
      </c>
      <c r="E348" s="9" t="s">
        <v>54</v>
      </c>
      <c r="F348" s="10">
        <v>0.375</v>
      </c>
      <c r="G348" s="10">
        <v>0.83333333333333337</v>
      </c>
      <c r="H348" s="11">
        <f>IF(Tb_Base[[#This Row],[Hr fin prévi]]="","",Tb_Base[Hr fin prévi]-Tb_Base[Hr déb prévi])</f>
        <v>0.45833333333333337</v>
      </c>
      <c r="I348" s="12" t="str">
        <f>IF(Tb_Base[[#This Row],[AT]]&lt;&gt;"","AT",IF(Tb_Base[[#This Row],[Hr fin eff]]&lt;&gt;"","Trv",""))</f>
        <v/>
      </c>
      <c r="L348" s="11" t="str">
        <f>IF(Tb_Base[[#This Row],[Hr fin eff]]="","",Tb_Base[Hr fin eff]-Tb_Base[Hr déb eff])</f>
        <v/>
      </c>
      <c r="M34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8" s="8"/>
      <c r="O348" s="11" t="str">
        <f>IF(Tb_Base[[#This Row],[Retard]]&lt;&gt;"",Tb_Base[[#This Row],[Hr déb eff]]-Tb_Base[[#This Row],[Hr déb prévi]],"")</f>
        <v/>
      </c>
      <c r="P348" s="8"/>
      <c r="Q348" s="11" t="str">
        <f>IF(Tb_Base[[#This Row],[CP]]="CP",Param!$H$2,"")</f>
        <v/>
      </c>
      <c r="R348" s="8"/>
      <c r="S348" s="11" t="str">
        <f>IF(Tb_Base[[#This Row],[CA]]="CA",Param!$H$2,"")</f>
        <v/>
      </c>
      <c r="T348" s="8"/>
      <c r="U348" s="8"/>
      <c r="V348" s="8"/>
    </row>
    <row r="349" spans="1:22" x14ac:dyDescent="0.2">
      <c r="A349" s="7">
        <v>43113</v>
      </c>
      <c r="B349" s="12">
        <f t="shared" si="10"/>
        <v>2</v>
      </c>
      <c r="C349" s="12" t="str">
        <f>TEXT(Tb_Base[[#This Row],[Date]],"mmmm")</f>
        <v>janvier</v>
      </c>
      <c r="D349" s="12" t="str">
        <f>TEXT(Tb_Base[[#This Row],[Date]],"aaaa")</f>
        <v>2018</v>
      </c>
      <c r="E349" s="9" t="s">
        <v>55</v>
      </c>
      <c r="F349" s="10">
        <v>0.375</v>
      </c>
      <c r="G349" s="10">
        <v>0.70833333333333337</v>
      </c>
      <c r="H349" s="11">
        <f>IF(Tb_Base[[#This Row],[Hr fin prévi]]="","",Tb_Base[Hr fin prévi]-Tb_Base[Hr déb prévi])</f>
        <v>0.33333333333333337</v>
      </c>
      <c r="I349" s="12" t="str">
        <f>IF(Tb_Base[[#This Row],[AT]]&lt;&gt;"","AT",IF(Tb_Base[[#This Row],[Hr fin eff]]&lt;&gt;"","Trv",""))</f>
        <v>Trv</v>
      </c>
      <c r="J349" s="10">
        <v>0.375</v>
      </c>
      <c r="K349" s="10">
        <v>0.70833333333333337</v>
      </c>
      <c r="L349" s="11">
        <f>IF(Tb_Base[[#This Row],[Hr fin eff]]="","",Tb_Base[Hr fin eff]-Tb_Base[Hr déb eff])</f>
        <v>0.33333333333333337</v>
      </c>
      <c r="M34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49" s="8"/>
      <c r="O349" s="11" t="str">
        <f>IF(Tb_Base[[#This Row],[Retard]]&lt;&gt;"",Tb_Base[[#This Row],[Hr déb eff]]-Tb_Base[[#This Row],[Hr déb prévi]],"")</f>
        <v/>
      </c>
      <c r="P349" s="8"/>
      <c r="Q349" s="11" t="str">
        <f>IF(Tb_Base[[#This Row],[CP]]="CP",Param!$H$2,"")</f>
        <v/>
      </c>
      <c r="R349" s="8"/>
      <c r="S349" s="11" t="str">
        <f>IF(Tb_Base[[#This Row],[CA]]="CA",Param!$H$2,"")</f>
        <v/>
      </c>
      <c r="T349" s="8"/>
      <c r="U349" s="8"/>
      <c r="V349" s="8"/>
    </row>
    <row r="350" spans="1:22" x14ac:dyDescent="0.2">
      <c r="A350" s="7">
        <v>43113</v>
      </c>
      <c r="B350" s="12">
        <f t="shared" si="10"/>
        <v>2</v>
      </c>
      <c r="C350" s="12" t="str">
        <f>TEXT(Tb_Base[[#This Row],[Date]],"mmmm")</f>
        <v>janvier</v>
      </c>
      <c r="D350" s="12" t="str">
        <f>TEXT(Tb_Base[[#This Row],[Date]],"aaaa")</f>
        <v>2018</v>
      </c>
      <c r="E350" s="9" t="s">
        <v>56</v>
      </c>
      <c r="F350" s="10">
        <v>0.375</v>
      </c>
      <c r="G350" s="10">
        <v>0.70833333333333337</v>
      </c>
      <c r="H350" s="11">
        <f>IF(Tb_Base[[#This Row],[Hr fin prévi]]="","",Tb_Base[Hr fin prévi]-Tb_Base[Hr déb prévi])</f>
        <v>0.33333333333333337</v>
      </c>
      <c r="I350" s="12" t="str">
        <f>IF(Tb_Base[[#This Row],[AT]]&lt;&gt;"","AT",IF(Tb_Base[[#This Row],[Hr fin eff]]&lt;&gt;"","Trv",""))</f>
        <v>Trv</v>
      </c>
      <c r="J350" s="10">
        <v>0.375</v>
      </c>
      <c r="K350" s="10">
        <v>0.70833333333333337</v>
      </c>
      <c r="L350" s="11">
        <f>IF(Tb_Base[[#This Row],[Hr fin eff]]="","",Tb_Base[Hr fin eff]-Tb_Base[Hr déb eff])</f>
        <v>0.33333333333333337</v>
      </c>
      <c r="M35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0" s="8"/>
      <c r="O350" s="11" t="str">
        <f>IF(Tb_Base[[#This Row],[Retard]]&lt;&gt;"",Tb_Base[[#This Row],[Hr déb eff]]-Tb_Base[[#This Row],[Hr déb prévi]],"")</f>
        <v/>
      </c>
      <c r="P350" s="8"/>
      <c r="Q350" s="11" t="str">
        <f>IF(Tb_Base[[#This Row],[CP]]="CP",Param!$H$2,"")</f>
        <v/>
      </c>
      <c r="R350" s="8"/>
      <c r="S350" s="11" t="str">
        <f>IF(Tb_Base[[#This Row],[CA]]="CA",Param!$H$2,"")</f>
        <v/>
      </c>
      <c r="T350" s="8"/>
      <c r="U350" s="8"/>
      <c r="V350" s="8"/>
    </row>
    <row r="351" spans="1:22" x14ac:dyDescent="0.2">
      <c r="A351" s="7">
        <v>43113</v>
      </c>
      <c r="B351" s="12">
        <f t="shared" si="10"/>
        <v>2</v>
      </c>
      <c r="C351" s="12" t="str">
        <f>TEXT(Tb_Base[[#This Row],[Date]],"mmmm")</f>
        <v>janvier</v>
      </c>
      <c r="D351" s="12" t="str">
        <f>TEXT(Tb_Base[[#This Row],[Date]],"aaaa")</f>
        <v>2018</v>
      </c>
      <c r="E351" s="9" t="s">
        <v>57</v>
      </c>
      <c r="F351" s="10">
        <v>0.375</v>
      </c>
      <c r="G351" s="10">
        <v>0.70833333333333337</v>
      </c>
      <c r="H351" s="11">
        <f>IF(Tb_Base[[#This Row],[Hr fin prévi]]="","",Tb_Base[Hr fin prévi]-Tb_Base[Hr déb prévi])</f>
        <v>0.33333333333333337</v>
      </c>
      <c r="I351" s="12" t="str">
        <f>IF(Tb_Base[[#This Row],[AT]]&lt;&gt;"","AT",IF(Tb_Base[[#This Row],[Hr fin eff]]&lt;&gt;"","Trv",""))</f>
        <v/>
      </c>
      <c r="L351" s="11" t="str">
        <f>IF(Tb_Base[[#This Row],[Hr fin eff]]="","",Tb_Base[Hr fin eff]-Tb_Base[Hr déb eff])</f>
        <v/>
      </c>
      <c r="M35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1" s="8"/>
      <c r="O351" s="11" t="str">
        <f>IF(Tb_Base[[#This Row],[Retard]]&lt;&gt;"",Tb_Base[[#This Row],[Hr déb eff]]-Tb_Base[[#This Row],[Hr déb prévi]],"")</f>
        <v/>
      </c>
      <c r="P351" s="8"/>
      <c r="Q351" s="11" t="str">
        <f>IF(Tb_Base[[#This Row],[CP]]="CP",Param!$H$2,"")</f>
        <v/>
      </c>
      <c r="R351" s="8"/>
      <c r="S351" s="11" t="str">
        <f>IF(Tb_Base[[#This Row],[CA]]="CA",Param!$H$2,"")</f>
        <v/>
      </c>
      <c r="T351" s="8"/>
      <c r="U351" s="8"/>
      <c r="V351" s="8"/>
    </row>
    <row r="352" spans="1:22" x14ac:dyDescent="0.2">
      <c r="A352" s="7">
        <v>43113</v>
      </c>
      <c r="B352" s="12">
        <f t="shared" si="10"/>
        <v>2</v>
      </c>
      <c r="C352" s="12" t="str">
        <f>TEXT(Tb_Base[[#This Row],[Date]],"mmmm")</f>
        <v>janvier</v>
      </c>
      <c r="D352" s="12" t="str">
        <f>TEXT(Tb_Base[[#This Row],[Date]],"aaaa")</f>
        <v>2018</v>
      </c>
      <c r="E352" s="9" t="s">
        <v>58</v>
      </c>
      <c r="F352" s="10">
        <v>0.375</v>
      </c>
      <c r="G352" s="10">
        <v>0.70833333333333337</v>
      </c>
      <c r="H352" s="11">
        <f>IF(Tb_Base[[#This Row],[Hr fin prévi]]="","",Tb_Base[Hr fin prévi]-Tb_Base[Hr déb prévi])</f>
        <v>0.33333333333333337</v>
      </c>
      <c r="I352" s="12" t="str">
        <f>IF(Tb_Base[[#This Row],[AT]]&lt;&gt;"","AT",IF(Tb_Base[[#This Row],[Hr fin eff]]&lt;&gt;"","Trv",""))</f>
        <v>Trv</v>
      </c>
      <c r="J352" s="10">
        <v>0.375</v>
      </c>
      <c r="K352" s="10">
        <v>0.70833333333333337</v>
      </c>
      <c r="L352" s="11">
        <f>IF(Tb_Base[[#This Row],[Hr fin eff]]="","",Tb_Base[Hr fin eff]-Tb_Base[Hr déb eff])</f>
        <v>0.33333333333333337</v>
      </c>
      <c r="M35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2" s="8"/>
      <c r="O352" s="11" t="str">
        <f>IF(Tb_Base[[#This Row],[Retard]]&lt;&gt;"",Tb_Base[[#This Row],[Hr déb eff]]-Tb_Base[[#This Row],[Hr déb prévi]],"")</f>
        <v/>
      </c>
      <c r="P352" s="8"/>
      <c r="Q352" s="11" t="str">
        <f>IF(Tb_Base[[#This Row],[CP]]="CP",Param!$H$2,"")</f>
        <v/>
      </c>
      <c r="R352" s="8"/>
      <c r="S352" s="11" t="str">
        <f>IF(Tb_Base[[#This Row],[CA]]="CA",Param!$H$2,"")</f>
        <v/>
      </c>
      <c r="T352" s="8"/>
      <c r="U352" s="8"/>
      <c r="V352" s="8"/>
    </row>
    <row r="353" spans="1:22" x14ac:dyDescent="0.2">
      <c r="A353" s="7">
        <v>43113</v>
      </c>
      <c r="B353" s="12">
        <f t="shared" si="10"/>
        <v>2</v>
      </c>
      <c r="C353" s="12" t="str">
        <f>TEXT(Tb_Base[[#This Row],[Date]],"mmmm")</f>
        <v>janvier</v>
      </c>
      <c r="D353" s="12" t="str">
        <f>TEXT(Tb_Base[[#This Row],[Date]],"aaaa")</f>
        <v>2018</v>
      </c>
      <c r="E353" s="9" t="s">
        <v>59</v>
      </c>
      <c r="F353" s="10">
        <v>0.33333333333333331</v>
      </c>
      <c r="G353" s="10">
        <v>0.75</v>
      </c>
      <c r="H353" s="11">
        <f>IF(Tb_Base[[#This Row],[Hr fin prévi]]="","",Tb_Base[Hr fin prévi]-Tb_Base[Hr déb prévi])</f>
        <v>0.41666666666666669</v>
      </c>
      <c r="I353" s="12" t="str">
        <f>IF(Tb_Base[[#This Row],[AT]]&lt;&gt;"","AT",IF(Tb_Base[[#This Row],[Hr fin eff]]&lt;&gt;"","Trv",""))</f>
        <v>Trv</v>
      </c>
      <c r="J353" s="10">
        <v>0.33333333333333331</v>
      </c>
      <c r="K353" s="10">
        <v>0.75</v>
      </c>
      <c r="L353" s="11">
        <f>IF(Tb_Base[[#This Row],[Hr fin eff]]="","",Tb_Base[Hr fin eff]-Tb_Base[Hr déb eff])</f>
        <v>0.41666666666666669</v>
      </c>
      <c r="M35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3" s="8"/>
      <c r="O353" s="11" t="str">
        <f>IF(Tb_Base[[#This Row],[Retard]]&lt;&gt;"",Tb_Base[[#This Row],[Hr déb eff]]-Tb_Base[[#This Row],[Hr déb prévi]],"")</f>
        <v/>
      </c>
      <c r="P353" s="8"/>
      <c r="Q353" s="11" t="str">
        <f>IF(Tb_Base[[#This Row],[CP]]="CP",Param!$H$2,"")</f>
        <v/>
      </c>
      <c r="R353" s="8"/>
      <c r="S353" s="11" t="str">
        <f>IF(Tb_Base[[#This Row],[CA]]="CA",Param!$H$2,"")</f>
        <v/>
      </c>
      <c r="T353" s="8"/>
      <c r="U353" s="8"/>
      <c r="V353" s="8"/>
    </row>
    <row r="354" spans="1:22" x14ac:dyDescent="0.2">
      <c r="A354" s="7">
        <v>43114</v>
      </c>
      <c r="B354" s="12">
        <f t="shared" si="10"/>
        <v>3</v>
      </c>
      <c r="C354" s="12" t="str">
        <f>TEXT(Tb_Base[[#This Row],[Date]],"mmmm")</f>
        <v>janvier</v>
      </c>
      <c r="D354" s="12" t="str">
        <f>TEXT(Tb_Base[[#This Row],[Date]],"aaaa")</f>
        <v>2018</v>
      </c>
      <c r="E354" s="9" t="s">
        <v>52</v>
      </c>
      <c r="F354" s="10">
        <v>0.33333333333333331</v>
      </c>
      <c r="G354" s="10">
        <v>0.75</v>
      </c>
      <c r="H354" s="11">
        <f>IF(Tb_Base[[#This Row],[Hr fin prévi]]="","",Tb_Base[Hr fin prévi]-Tb_Base[Hr déb prévi])</f>
        <v>0.41666666666666669</v>
      </c>
      <c r="I354" s="12" t="str">
        <f>IF(Tb_Base[[#This Row],[AT]]&lt;&gt;"","AT",IF(Tb_Base[[#This Row],[Hr fin eff]]&lt;&gt;"","Trv",""))</f>
        <v>Trv</v>
      </c>
      <c r="J354" s="10">
        <v>0.35416666666666669</v>
      </c>
      <c r="K354" s="10">
        <v>0.75</v>
      </c>
      <c r="L354" s="11">
        <f>IF(Tb_Base[[#This Row],[Hr fin eff]]="","",Tb_Base[Hr fin eff]-Tb_Base[Hr déb eff])</f>
        <v>0.39583333333333331</v>
      </c>
      <c r="M35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4" s="8"/>
      <c r="O354" s="11" t="str">
        <f>IF(Tb_Base[[#This Row],[Retard]]&lt;&gt;"",Tb_Base[[#This Row],[Hr déb eff]]-Tb_Base[[#This Row],[Hr déb prévi]],"")</f>
        <v/>
      </c>
      <c r="P354" s="8"/>
      <c r="Q354" s="11" t="str">
        <f>IF(Tb_Base[[#This Row],[CP]]="CP",Param!$H$2,"")</f>
        <v/>
      </c>
      <c r="R354" s="8"/>
      <c r="S354" s="11" t="str">
        <f>IF(Tb_Base[[#This Row],[CA]]="CA",Param!$H$2,"")</f>
        <v/>
      </c>
      <c r="T354" s="8"/>
      <c r="U354" s="8"/>
      <c r="V354" s="8"/>
    </row>
    <row r="355" spans="1:22" x14ac:dyDescent="0.2">
      <c r="A355" s="7">
        <v>43114</v>
      </c>
      <c r="B355" s="12">
        <f t="shared" si="10"/>
        <v>3</v>
      </c>
      <c r="C355" s="12" t="str">
        <f>TEXT(Tb_Base[[#This Row],[Date]],"mmmm")</f>
        <v>janvier</v>
      </c>
      <c r="D355" s="12" t="str">
        <f>TEXT(Tb_Base[[#This Row],[Date]],"aaaa")</f>
        <v>2018</v>
      </c>
      <c r="E355" s="9" t="s">
        <v>53</v>
      </c>
      <c r="F355" s="10">
        <v>0.33333333333333331</v>
      </c>
      <c r="G355" s="10">
        <v>0.75</v>
      </c>
      <c r="H355" s="11">
        <f>IF(Tb_Base[[#This Row],[Hr fin prévi]]="","",Tb_Base[Hr fin prévi]-Tb_Base[Hr déb prévi])</f>
        <v>0.41666666666666669</v>
      </c>
      <c r="I355" s="12" t="str">
        <f>IF(Tb_Base[[#This Row],[AT]]&lt;&gt;"","AT",IF(Tb_Base[[#This Row],[Hr fin eff]]&lt;&gt;"","Trv",""))</f>
        <v>Trv</v>
      </c>
      <c r="J355" s="10">
        <v>0.33333333333333331</v>
      </c>
      <c r="K355" s="10">
        <v>0.75</v>
      </c>
      <c r="L355" s="11">
        <f>IF(Tb_Base[[#This Row],[Hr fin eff]]="","",Tb_Base[Hr fin eff]-Tb_Base[Hr déb eff])</f>
        <v>0.41666666666666669</v>
      </c>
      <c r="M35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5" s="8"/>
      <c r="O355" s="11" t="str">
        <f>IF(Tb_Base[[#This Row],[Retard]]&lt;&gt;"",Tb_Base[[#This Row],[Hr déb eff]]-Tb_Base[[#This Row],[Hr déb prévi]],"")</f>
        <v/>
      </c>
      <c r="P355" s="8"/>
      <c r="Q355" s="11" t="str">
        <f>IF(Tb_Base[[#This Row],[CP]]="CP",Param!$H$2,"")</f>
        <v/>
      </c>
      <c r="R355" s="8"/>
      <c r="S355" s="11" t="str">
        <f>IF(Tb_Base[[#This Row],[CA]]="CA",Param!$H$2,"")</f>
        <v/>
      </c>
      <c r="T355" s="8"/>
      <c r="U355" s="8"/>
      <c r="V355" s="8"/>
    </row>
    <row r="356" spans="1:22" x14ac:dyDescent="0.2">
      <c r="A356" s="7">
        <v>43114</v>
      </c>
      <c r="B356" s="12">
        <f t="shared" si="10"/>
        <v>3</v>
      </c>
      <c r="C356" s="12" t="str">
        <f>TEXT(Tb_Base[[#This Row],[Date]],"mmmm")</f>
        <v>janvier</v>
      </c>
      <c r="D356" s="12" t="str">
        <f>TEXT(Tb_Base[[#This Row],[Date]],"aaaa")</f>
        <v>2018</v>
      </c>
      <c r="E356" s="9" t="s">
        <v>54</v>
      </c>
      <c r="F356" s="10">
        <v>0.375</v>
      </c>
      <c r="G356" s="10">
        <v>0.70833333333333337</v>
      </c>
      <c r="H356" s="11">
        <f>IF(Tb_Base[[#This Row],[Hr fin prévi]]="","",Tb_Base[Hr fin prévi]-Tb_Base[Hr déb prévi])</f>
        <v>0.33333333333333337</v>
      </c>
      <c r="I356" s="12" t="str">
        <f>IF(Tb_Base[[#This Row],[AT]]&lt;&gt;"","AT",IF(Tb_Base[[#This Row],[Hr fin eff]]&lt;&gt;"","Trv",""))</f>
        <v>Trv</v>
      </c>
      <c r="J356" s="10">
        <v>0.375</v>
      </c>
      <c r="K356" s="10">
        <v>0.70833333333333337</v>
      </c>
      <c r="L356" s="11">
        <f>IF(Tb_Base[[#This Row],[Hr fin eff]]="","",Tb_Base[Hr fin eff]-Tb_Base[Hr déb eff])</f>
        <v>0.33333333333333337</v>
      </c>
      <c r="M35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6" s="8"/>
      <c r="O356" s="11" t="str">
        <f>IF(Tb_Base[[#This Row],[Retard]]&lt;&gt;"",Tb_Base[[#This Row],[Hr déb eff]]-Tb_Base[[#This Row],[Hr déb prévi]],"")</f>
        <v/>
      </c>
      <c r="P356" s="8"/>
      <c r="Q356" s="11" t="str">
        <f>IF(Tb_Base[[#This Row],[CP]]="CP",Param!$H$2,"")</f>
        <v/>
      </c>
      <c r="R356" s="8"/>
      <c r="S356" s="11" t="str">
        <f>IF(Tb_Base[[#This Row],[CA]]="CA",Param!$H$2,"")</f>
        <v/>
      </c>
      <c r="T356" s="8"/>
      <c r="U356" s="8"/>
      <c r="V356" s="8"/>
    </row>
    <row r="357" spans="1:22" x14ac:dyDescent="0.2">
      <c r="A357" s="7">
        <v>43114</v>
      </c>
      <c r="B357" s="12">
        <f t="shared" si="10"/>
        <v>3</v>
      </c>
      <c r="C357" s="12" t="str">
        <f>TEXT(Tb_Base[[#This Row],[Date]],"mmmm")</f>
        <v>janvier</v>
      </c>
      <c r="D357" s="12" t="str">
        <f>TEXT(Tb_Base[[#This Row],[Date]],"aaaa")</f>
        <v>2018</v>
      </c>
      <c r="E357" s="9" t="s">
        <v>55</v>
      </c>
      <c r="F357" s="10">
        <v>0.375</v>
      </c>
      <c r="G357" s="10">
        <v>0.70833333333333337</v>
      </c>
      <c r="H357" s="11">
        <f>IF(Tb_Base[[#This Row],[Hr fin prévi]]="","",Tb_Base[Hr fin prévi]-Tb_Base[Hr déb prévi])</f>
        <v>0.33333333333333337</v>
      </c>
      <c r="I357" s="12" t="str">
        <f>IF(Tb_Base[[#This Row],[AT]]&lt;&gt;"","AT",IF(Tb_Base[[#This Row],[Hr fin eff]]&lt;&gt;"","Trv",""))</f>
        <v>Trv</v>
      </c>
      <c r="J357" s="10">
        <v>0.39583333333333331</v>
      </c>
      <c r="K357" s="10">
        <v>0.70833333333333337</v>
      </c>
      <c r="L357" s="11">
        <f>IF(Tb_Base[[#This Row],[Hr fin eff]]="","",Tb_Base[Hr fin eff]-Tb_Base[Hr déb eff])</f>
        <v>0.31250000000000006</v>
      </c>
      <c r="M35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7" s="8"/>
      <c r="O357" s="11" t="str">
        <f>IF(Tb_Base[[#This Row],[Retard]]&lt;&gt;"",Tb_Base[[#This Row],[Hr déb eff]]-Tb_Base[[#This Row],[Hr déb prévi]],"")</f>
        <v/>
      </c>
      <c r="P357" s="8"/>
      <c r="Q357" s="11" t="str">
        <f>IF(Tb_Base[[#This Row],[CP]]="CP",Param!$H$2,"")</f>
        <v/>
      </c>
      <c r="R357" s="8"/>
      <c r="S357" s="11" t="str">
        <f>IF(Tb_Base[[#This Row],[CA]]="CA",Param!$H$2,"")</f>
        <v/>
      </c>
      <c r="T357" s="8"/>
      <c r="U357" s="8"/>
      <c r="V357" s="8"/>
    </row>
    <row r="358" spans="1:22" x14ac:dyDescent="0.2">
      <c r="A358" s="7">
        <v>43114</v>
      </c>
      <c r="B358" s="12">
        <f t="shared" si="10"/>
        <v>3</v>
      </c>
      <c r="C358" s="12" t="str">
        <f>TEXT(Tb_Base[[#This Row],[Date]],"mmmm")</f>
        <v>janvier</v>
      </c>
      <c r="D358" s="12" t="str">
        <f>TEXT(Tb_Base[[#This Row],[Date]],"aaaa")</f>
        <v>2018</v>
      </c>
      <c r="E358" s="9" t="s">
        <v>56</v>
      </c>
      <c r="F358" s="10">
        <v>0.375</v>
      </c>
      <c r="G358" s="10">
        <v>0.70833333333333337</v>
      </c>
      <c r="H358" s="11">
        <f>IF(Tb_Base[[#This Row],[Hr fin prévi]]="","",Tb_Base[Hr fin prévi]-Tb_Base[Hr déb prévi])</f>
        <v>0.33333333333333337</v>
      </c>
      <c r="I358" s="12" t="str">
        <f>IF(Tb_Base[[#This Row],[AT]]&lt;&gt;"","AT",IF(Tb_Base[[#This Row],[Hr fin eff]]&lt;&gt;"","Trv",""))</f>
        <v/>
      </c>
      <c r="J358" s="10"/>
      <c r="K358" s="10"/>
      <c r="L358" s="11" t="str">
        <f>IF(Tb_Base[[#This Row],[Hr fin eff]]="","",Tb_Base[Hr fin eff]-Tb_Base[Hr déb eff])</f>
        <v/>
      </c>
      <c r="M35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8" s="8"/>
      <c r="O358" s="11" t="str">
        <f>IF(Tb_Base[[#This Row],[Retard]]&lt;&gt;"",Tb_Base[[#This Row],[Hr déb eff]]-Tb_Base[[#This Row],[Hr déb prévi]],"")</f>
        <v/>
      </c>
      <c r="P358" s="8"/>
      <c r="Q358" s="11" t="str">
        <f>IF(Tb_Base[[#This Row],[CP]]="CP",Param!$H$2,"")</f>
        <v/>
      </c>
      <c r="R358" s="8"/>
      <c r="S358" s="11" t="str">
        <f>IF(Tb_Base[[#This Row],[CA]]="CA",Param!$H$2,"")</f>
        <v/>
      </c>
      <c r="T358" s="8"/>
      <c r="U358" s="8"/>
      <c r="V358" s="8"/>
    </row>
    <row r="359" spans="1:22" x14ac:dyDescent="0.2">
      <c r="A359" s="7">
        <v>43114</v>
      </c>
      <c r="B359" s="12">
        <f t="shared" si="10"/>
        <v>3</v>
      </c>
      <c r="C359" s="12" t="str">
        <f>TEXT(Tb_Base[[#This Row],[Date]],"mmmm")</f>
        <v>janvier</v>
      </c>
      <c r="D359" s="12" t="str">
        <f>TEXT(Tb_Base[[#This Row],[Date]],"aaaa")</f>
        <v>2018</v>
      </c>
      <c r="E359" s="9" t="s">
        <v>57</v>
      </c>
      <c r="F359" s="10">
        <v>0.375</v>
      </c>
      <c r="G359" s="10">
        <v>0.70833333333333337</v>
      </c>
      <c r="H359" s="11">
        <f>IF(Tb_Base[[#This Row],[Hr fin prévi]]="","",Tb_Base[Hr fin prévi]-Tb_Base[Hr déb prévi])</f>
        <v>0.33333333333333337</v>
      </c>
      <c r="I359" s="12" t="str">
        <f>IF(Tb_Base[[#This Row],[AT]]&lt;&gt;"","AT",IF(Tb_Base[[#This Row],[Hr fin eff]]&lt;&gt;"","Trv",""))</f>
        <v>Trv</v>
      </c>
      <c r="J359" s="10">
        <v>0.375</v>
      </c>
      <c r="K359" s="10">
        <v>0.70833333333333337</v>
      </c>
      <c r="L359" s="11">
        <f>IF(Tb_Base[[#This Row],[Hr fin eff]]="","",Tb_Base[Hr fin eff]-Tb_Base[Hr déb eff])</f>
        <v>0.33333333333333337</v>
      </c>
      <c r="M35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59" s="8"/>
      <c r="O359" s="11" t="str">
        <f>IF(Tb_Base[[#This Row],[Retard]]&lt;&gt;"",Tb_Base[[#This Row],[Hr déb eff]]-Tb_Base[[#This Row],[Hr déb prévi]],"")</f>
        <v/>
      </c>
      <c r="P359" s="8"/>
      <c r="Q359" s="11" t="str">
        <f>IF(Tb_Base[[#This Row],[CP]]="CP",Param!$H$2,"")</f>
        <v/>
      </c>
      <c r="R359" s="8"/>
      <c r="S359" s="11" t="str">
        <f>IF(Tb_Base[[#This Row],[CA]]="CA",Param!$H$2,"")</f>
        <v/>
      </c>
      <c r="T359" s="8"/>
      <c r="U359" s="8"/>
      <c r="V359" s="8"/>
    </row>
    <row r="360" spans="1:22" x14ac:dyDescent="0.2">
      <c r="A360" s="7">
        <v>43114</v>
      </c>
      <c r="B360" s="12">
        <f t="shared" si="10"/>
        <v>3</v>
      </c>
      <c r="C360" s="12" t="str">
        <f>TEXT(Tb_Base[[#This Row],[Date]],"mmmm")</f>
        <v>janvier</v>
      </c>
      <c r="D360" s="12" t="str">
        <f>TEXT(Tb_Base[[#This Row],[Date]],"aaaa")</f>
        <v>2018</v>
      </c>
      <c r="E360" s="9" t="s">
        <v>58</v>
      </c>
      <c r="F360" s="10">
        <v>0.375</v>
      </c>
      <c r="G360" s="10">
        <v>0.70833333333333337</v>
      </c>
      <c r="H360" s="11">
        <f>IF(Tb_Base[[#This Row],[Hr fin prévi]]="","",Tb_Base[Hr fin prévi]-Tb_Base[Hr déb prévi])</f>
        <v>0.33333333333333337</v>
      </c>
      <c r="I360" s="12" t="str">
        <f>IF(Tb_Base[[#This Row],[AT]]&lt;&gt;"","AT",IF(Tb_Base[[#This Row],[Hr fin eff]]&lt;&gt;"","Trv",""))</f>
        <v>Trv</v>
      </c>
      <c r="J360" s="10">
        <v>0.375</v>
      </c>
      <c r="K360" s="10">
        <v>0.70833333333333337</v>
      </c>
      <c r="L360" s="11">
        <f>IF(Tb_Base[[#This Row],[Hr fin eff]]="","",Tb_Base[Hr fin eff]-Tb_Base[Hr déb eff])</f>
        <v>0.33333333333333337</v>
      </c>
      <c r="M36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0" s="8"/>
      <c r="O360" s="11" t="str">
        <f>IF(Tb_Base[[#This Row],[Retard]]&lt;&gt;"",Tb_Base[[#This Row],[Hr déb eff]]-Tb_Base[[#This Row],[Hr déb prévi]],"")</f>
        <v/>
      </c>
      <c r="P360" s="8"/>
      <c r="Q360" s="11" t="str">
        <f>IF(Tb_Base[[#This Row],[CP]]="CP",Param!$H$2,"")</f>
        <v/>
      </c>
      <c r="R360" s="8"/>
      <c r="S360" s="11" t="str">
        <f>IF(Tb_Base[[#This Row],[CA]]="CA",Param!$H$2,"")</f>
        <v/>
      </c>
      <c r="T360" s="8"/>
      <c r="U360" s="8"/>
      <c r="V360" s="8"/>
    </row>
    <row r="361" spans="1:22" x14ac:dyDescent="0.2">
      <c r="A361" s="7">
        <v>43114</v>
      </c>
      <c r="B361" s="12">
        <f t="shared" si="10"/>
        <v>3</v>
      </c>
      <c r="C361" s="12" t="str">
        <f>TEXT(Tb_Base[[#This Row],[Date]],"mmmm")</f>
        <v>janvier</v>
      </c>
      <c r="D361" s="12" t="str">
        <f>TEXT(Tb_Base[[#This Row],[Date]],"aaaa")</f>
        <v>2018</v>
      </c>
      <c r="E361" s="9" t="s">
        <v>59</v>
      </c>
      <c r="F361" s="10">
        <v>0.375</v>
      </c>
      <c r="G361" s="10">
        <v>0.70833333333333337</v>
      </c>
      <c r="H361" s="11">
        <f>IF(Tb_Base[[#This Row],[Hr fin prévi]]="","",Tb_Base[Hr fin prévi]-Tb_Base[Hr déb prévi])</f>
        <v>0.33333333333333337</v>
      </c>
      <c r="I361" s="12" t="str">
        <f>IF(Tb_Base[[#This Row],[AT]]&lt;&gt;"","AT",IF(Tb_Base[[#This Row],[Hr fin eff]]&lt;&gt;"","Trv",""))</f>
        <v>Trv</v>
      </c>
      <c r="J361" s="10">
        <v>0.375</v>
      </c>
      <c r="K361" s="10">
        <v>0.70833333333333337</v>
      </c>
      <c r="L361" s="11">
        <f>IF(Tb_Base[[#This Row],[Hr fin eff]]="","",Tb_Base[Hr fin eff]-Tb_Base[Hr déb eff])</f>
        <v>0.33333333333333337</v>
      </c>
      <c r="M36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1" s="8"/>
      <c r="O361" s="11" t="str">
        <f>IF(Tb_Base[[#This Row],[Retard]]&lt;&gt;"",Tb_Base[[#This Row],[Hr déb eff]]-Tb_Base[[#This Row],[Hr déb prévi]],"")</f>
        <v/>
      </c>
      <c r="P361" s="8"/>
      <c r="Q361" s="11" t="str">
        <f>IF(Tb_Base[[#This Row],[CP]]="CP",Param!$H$2,"")</f>
        <v/>
      </c>
      <c r="R361" s="8"/>
      <c r="S361" s="11" t="str">
        <f>IF(Tb_Base[[#This Row],[CA]]="CA",Param!$H$2,"")</f>
        <v/>
      </c>
      <c r="T361" s="8"/>
      <c r="U361" s="8"/>
      <c r="V361" s="8"/>
    </row>
    <row r="362" spans="1:22" x14ac:dyDescent="0.2">
      <c r="A362" s="7">
        <v>43115</v>
      </c>
      <c r="B362" s="12">
        <f t="shared" si="10"/>
        <v>3</v>
      </c>
      <c r="C362" s="12" t="str">
        <f>TEXT(Tb_Base[[#This Row],[Date]],"mmmm")</f>
        <v>janvier</v>
      </c>
      <c r="D362" s="12" t="str">
        <f>TEXT(Tb_Base[[#This Row],[Date]],"aaaa")</f>
        <v>2018</v>
      </c>
      <c r="E362" s="9" t="s">
        <v>52</v>
      </c>
      <c r="F362" s="10"/>
      <c r="G362" s="10"/>
      <c r="H362" s="11" t="str">
        <f>IF(Tb_Base[[#This Row],[Hr fin prévi]]="","",Tb_Base[Hr fin prévi]-Tb_Base[Hr déb prévi])</f>
        <v/>
      </c>
      <c r="I362" s="12" t="str">
        <f>IF(Tb_Base[[#This Row],[AT]]&lt;&gt;"","AT",IF(Tb_Base[[#This Row],[Hr fin eff]]&lt;&gt;"","Trv",""))</f>
        <v>Trv</v>
      </c>
      <c r="J362" s="10">
        <v>0.375</v>
      </c>
      <c r="K362" s="10">
        <v>0.70833333333333337</v>
      </c>
      <c r="L362" s="11">
        <f>IF(Tb_Base[[#This Row],[Hr fin eff]]="","",Tb_Base[Hr fin eff]-Tb_Base[Hr déb eff])</f>
        <v>0.33333333333333337</v>
      </c>
      <c r="M36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2" s="8"/>
      <c r="O362" s="11" t="str">
        <f>IF(Tb_Base[[#This Row],[Retard]]&lt;&gt;"",Tb_Base[[#This Row],[Hr déb eff]]-Tb_Base[[#This Row],[Hr déb prévi]],"")</f>
        <v/>
      </c>
      <c r="P362" s="8"/>
      <c r="Q362" s="11" t="str">
        <f>IF(Tb_Base[[#This Row],[CP]]="CP",Param!$H$2,"")</f>
        <v/>
      </c>
      <c r="R362" s="8"/>
      <c r="S362" s="11" t="str">
        <f>IF(Tb_Base[[#This Row],[CA]]="CA",Param!$H$2,"")</f>
        <v/>
      </c>
      <c r="T362" s="8"/>
      <c r="U362" s="8"/>
      <c r="V362" s="8"/>
    </row>
    <row r="363" spans="1:22" x14ac:dyDescent="0.2">
      <c r="A363" s="7">
        <v>43115</v>
      </c>
      <c r="B363" s="12">
        <f t="shared" si="10"/>
        <v>3</v>
      </c>
      <c r="C363" s="12" t="str">
        <f>TEXT(Tb_Base[[#This Row],[Date]],"mmmm")</f>
        <v>janvier</v>
      </c>
      <c r="D363" s="12" t="str">
        <f>TEXT(Tb_Base[[#This Row],[Date]],"aaaa")</f>
        <v>2018</v>
      </c>
      <c r="E363" s="9" t="s">
        <v>53</v>
      </c>
      <c r="F363" s="10">
        <v>0.33333333333333331</v>
      </c>
      <c r="G363" s="10">
        <v>0.70833333333333337</v>
      </c>
      <c r="H363" s="11">
        <f>IF(Tb_Base[[#This Row],[Hr fin prévi]]="","",Tb_Base[Hr fin prévi]-Tb_Base[Hr déb prévi])</f>
        <v>0.37500000000000006</v>
      </c>
      <c r="I363" s="12" t="str">
        <f>IF(Tb_Base[[#This Row],[AT]]&lt;&gt;"","AT",IF(Tb_Base[[#This Row],[Hr fin eff]]&lt;&gt;"","Trv",""))</f>
        <v>Trv</v>
      </c>
      <c r="J363" s="10">
        <v>0.33333333333333331</v>
      </c>
      <c r="K363" s="10">
        <v>0.70833333333333337</v>
      </c>
      <c r="L363" s="11">
        <f>IF(Tb_Base[[#This Row],[Hr fin eff]]="","",Tb_Base[Hr fin eff]-Tb_Base[Hr déb eff])</f>
        <v>0.37500000000000006</v>
      </c>
      <c r="M36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3" s="8"/>
      <c r="O363" s="11" t="str">
        <f>IF(Tb_Base[[#This Row],[Retard]]&lt;&gt;"",Tb_Base[[#This Row],[Hr déb eff]]-Tb_Base[[#This Row],[Hr déb prévi]],"")</f>
        <v/>
      </c>
      <c r="P363" s="8"/>
      <c r="Q363" s="11" t="str">
        <f>IF(Tb_Base[[#This Row],[CP]]="CP",Param!$H$2,"")</f>
        <v/>
      </c>
      <c r="R363" s="8"/>
      <c r="S363" s="11" t="str">
        <f>IF(Tb_Base[[#This Row],[CA]]="CA",Param!$H$2,"")</f>
        <v/>
      </c>
      <c r="T363" s="8"/>
      <c r="U363" s="8"/>
      <c r="V363" s="8"/>
    </row>
    <row r="364" spans="1:22" x14ac:dyDescent="0.2">
      <c r="A364" s="7">
        <v>43115</v>
      </c>
      <c r="B364" s="12">
        <f t="shared" si="10"/>
        <v>3</v>
      </c>
      <c r="C364" s="12" t="str">
        <f>TEXT(Tb_Base[[#This Row],[Date]],"mmmm")</f>
        <v>janvier</v>
      </c>
      <c r="D364" s="12" t="str">
        <f>TEXT(Tb_Base[[#This Row],[Date]],"aaaa")</f>
        <v>2018</v>
      </c>
      <c r="E364" s="9" t="s">
        <v>54</v>
      </c>
      <c r="F364" s="10">
        <v>0.33333333333333331</v>
      </c>
      <c r="G364" s="10">
        <v>0.70833333333333337</v>
      </c>
      <c r="H364" s="11">
        <f>IF(Tb_Base[[#This Row],[Hr fin prévi]]="","",Tb_Base[Hr fin prévi]-Tb_Base[Hr déb prévi])</f>
        <v>0.37500000000000006</v>
      </c>
      <c r="I364" s="12" t="str">
        <f>IF(Tb_Base[[#This Row],[AT]]&lt;&gt;"","AT",IF(Tb_Base[[#This Row],[Hr fin eff]]&lt;&gt;"","Trv",""))</f>
        <v>Trv</v>
      </c>
      <c r="J364" s="10">
        <v>0.33333333333333331</v>
      </c>
      <c r="K364" s="10">
        <v>0.70833333333333337</v>
      </c>
      <c r="L364" s="11">
        <f>IF(Tb_Base[[#This Row],[Hr fin eff]]="","",Tb_Base[Hr fin eff]-Tb_Base[Hr déb eff])</f>
        <v>0.37500000000000006</v>
      </c>
      <c r="M36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4" s="8"/>
      <c r="O364" s="11" t="str">
        <f>IF(Tb_Base[[#This Row],[Retard]]&lt;&gt;"",Tb_Base[[#This Row],[Hr déb eff]]-Tb_Base[[#This Row],[Hr déb prévi]],"")</f>
        <v/>
      </c>
      <c r="P364" s="8"/>
      <c r="Q364" s="11" t="str">
        <f>IF(Tb_Base[[#This Row],[CP]]="CP",Param!$H$2,"")</f>
        <v/>
      </c>
      <c r="R364" s="8"/>
      <c r="S364" s="11" t="str">
        <f>IF(Tb_Base[[#This Row],[CA]]="CA",Param!$H$2,"")</f>
        <v/>
      </c>
      <c r="T364" s="8"/>
      <c r="U364" s="8"/>
      <c r="V364" s="8"/>
    </row>
    <row r="365" spans="1:22" x14ac:dyDescent="0.2">
      <c r="A365" s="7">
        <v>43115</v>
      </c>
      <c r="B365" s="12">
        <f t="shared" si="10"/>
        <v>3</v>
      </c>
      <c r="C365" s="12" t="str">
        <f>TEXT(Tb_Base[[#This Row],[Date]],"mmmm")</f>
        <v>janvier</v>
      </c>
      <c r="D365" s="12" t="str">
        <f>TEXT(Tb_Base[[#This Row],[Date]],"aaaa")</f>
        <v>2018</v>
      </c>
      <c r="E365" s="9" t="s">
        <v>55</v>
      </c>
      <c r="F365" s="10">
        <v>0.33333333333333331</v>
      </c>
      <c r="G365" s="10">
        <v>0.70833333333333337</v>
      </c>
      <c r="H365" s="11">
        <f>IF(Tb_Base[[#This Row],[Hr fin prévi]]="","",Tb_Base[Hr fin prévi]-Tb_Base[Hr déb prévi])</f>
        <v>0.37500000000000006</v>
      </c>
      <c r="I365" s="12" t="str">
        <f>IF(Tb_Base[[#This Row],[AT]]&lt;&gt;"","AT",IF(Tb_Base[[#This Row],[Hr fin eff]]&lt;&gt;"","Trv",""))</f>
        <v>Trv</v>
      </c>
      <c r="J365" s="10">
        <v>0.33333333333333331</v>
      </c>
      <c r="K365" s="10">
        <v>0.70833333333333337</v>
      </c>
      <c r="L365" s="11">
        <f>IF(Tb_Base[[#This Row],[Hr fin eff]]="","",Tb_Base[Hr fin eff]-Tb_Base[Hr déb eff])</f>
        <v>0.37500000000000006</v>
      </c>
      <c r="M36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5" s="8"/>
      <c r="O365" s="11" t="str">
        <f>IF(Tb_Base[[#This Row],[Retard]]&lt;&gt;"",Tb_Base[[#This Row],[Hr déb eff]]-Tb_Base[[#This Row],[Hr déb prévi]],"")</f>
        <v/>
      </c>
      <c r="P365" s="8"/>
      <c r="Q365" s="11" t="str">
        <f>IF(Tb_Base[[#This Row],[CP]]="CP",Param!$H$2,"")</f>
        <v/>
      </c>
      <c r="R365" s="8"/>
      <c r="S365" s="11" t="str">
        <f>IF(Tb_Base[[#This Row],[CA]]="CA",Param!$H$2,"")</f>
        <v/>
      </c>
      <c r="T365" s="8"/>
      <c r="U365" s="8"/>
      <c r="V365" s="8"/>
    </row>
    <row r="366" spans="1:22" x14ac:dyDescent="0.2">
      <c r="A366" s="7">
        <v>43115</v>
      </c>
      <c r="B366" s="12">
        <f t="shared" si="10"/>
        <v>3</v>
      </c>
      <c r="C366" s="12" t="str">
        <f>TEXT(Tb_Base[[#This Row],[Date]],"mmmm")</f>
        <v>janvier</v>
      </c>
      <c r="D366" s="12" t="str">
        <f>TEXT(Tb_Base[[#This Row],[Date]],"aaaa")</f>
        <v>2018</v>
      </c>
      <c r="E366" s="9" t="s">
        <v>56</v>
      </c>
      <c r="F366" s="10">
        <v>0.33333333333333331</v>
      </c>
      <c r="G366" s="10">
        <v>0.70833333333333337</v>
      </c>
      <c r="H366" s="11">
        <f>IF(Tb_Base[[#This Row],[Hr fin prévi]]="","",Tb_Base[Hr fin prévi]-Tb_Base[Hr déb prévi])</f>
        <v>0.37500000000000006</v>
      </c>
      <c r="I366" s="12" t="str">
        <f>IF(Tb_Base[[#This Row],[AT]]&lt;&gt;"","AT",IF(Tb_Base[[#This Row],[Hr fin eff]]&lt;&gt;"","Trv",""))</f>
        <v>Trv</v>
      </c>
      <c r="J366" s="10">
        <v>0.33333333333333331</v>
      </c>
      <c r="K366" s="10">
        <v>0.70833333333333337</v>
      </c>
      <c r="L366" s="11">
        <f>IF(Tb_Base[[#This Row],[Hr fin eff]]="","",Tb_Base[Hr fin eff]-Tb_Base[Hr déb eff])</f>
        <v>0.37500000000000006</v>
      </c>
      <c r="M36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6" s="8"/>
      <c r="O366" s="11" t="str">
        <f>IF(Tb_Base[[#This Row],[Retard]]&lt;&gt;"",Tb_Base[[#This Row],[Hr déb eff]]-Tb_Base[[#This Row],[Hr déb prévi]],"")</f>
        <v/>
      </c>
      <c r="P366" s="8"/>
      <c r="Q366" s="11" t="str">
        <f>IF(Tb_Base[[#This Row],[CP]]="CP",Param!$H$2,"")</f>
        <v/>
      </c>
      <c r="R366" s="8"/>
      <c r="S366" s="11" t="str">
        <f>IF(Tb_Base[[#This Row],[CA]]="CA",Param!$H$2,"")</f>
        <v/>
      </c>
      <c r="T366" s="8"/>
      <c r="U366" s="8"/>
      <c r="V366" s="8"/>
    </row>
    <row r="367" spans="1:22" x14ac:dyDescent="0.2">
      <c r="A367" s="7">
        <v>43115</v>
      </c>
      <c r="B367" s="12">
        <f t="shared" si="10"/>
        <v>3</v>
      </c>
      <c r="C367" s="12" t="str">
        <f>TEXT(Tb_Base[[#This Row],[Date]],"mmmm")</f>
        <v>janvier</v>
      </c>
      <c r="D367" s="12" t="str">
        <f>TEXT(Tb_Base[[#This Row],[Date]],"aaaa")</f>
        <v>2018</v>
      </c>
      <c r="E367" s="9" t="s">
        <v>57</v>
      </c>
      <c r="F367" s="10"/>
      <c r="G367" s="10"/>
      <c r="H367" s="11" t="str">
        <f>IF(Tb_Base[[#This Row],[Hr fin prévi]]="","",Tb_Base[Hr fin prévi]-Tb_Base[Hr déb prévi])</f>
        <v/>
      </c>
      <c r="I367" s="12" t="str">
        <f>IF(Tb_Base[[#This Row],[AT]]&lt;&gt;"","AT",IF(Tb_Base[[#This Row],[Hr fin eff]]&lt;&gt;"","Trv",""))</f>
        <v/>
      </c>
      <c r="J367" s="10"/>
      <c r="K367" s="10"/>
      <c r="L367" s="11" t="str">
        <f>IF(Tb_Base[[#This Row],[Hr fin eff]]="","",Tb_Base[Hr fin eff]-Tb_Base[Hr déb eff])</f>
        <v/>
      </c>
      <c r="M36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67" s="8"/>
      <c r="O367" s="11" t="str">
        <f>IF(Tb_Base[[#This Row],[Retard]]&lt;&gt;"",Tb_Base[[#This Row],[Hr déb eff]]-Tb_Base[[#This Row],[Hr déb prévi]],"")</f>
        <v/>
      </c>
      <c r="P367" s="8"/>
      <c r="Q367" s="11" t="str">
        <f>IF(Tb_Base[[#This Row],[CP]]="CP",Param!$H$2,"")</f>
        <v/>
      </c>
      <c r="R367" s="8"/>
      <c r="S367" s="11" t="str">
        <f>IF(Tb_Base[[#This Row],[CA]]="CA",Param!$H$2,"")</f>
        <v/>
      </c>
      <c r="T367" s="8"/>
      <c r="U367" s="8"/>
      <c r="V367" s="8"/>
    </row>
    <row r="368" spans="1:22" x14ac:dyDescent="0.2">
      <c r="A368" s="7">
        <v>43115</v>
      </c>
      <c r="B368" s="12">
        <f t="shared" si="10"/>
        <v>3</v>
      </c>
      <c r="C368" s="12" t="str">
        <f>TEXT(Tb_Base[[#This Row],[Date]],"mmmm")</f>
        <v>janvier</v>
      </c>
      <c r="D368" s="12" t="str">
        <f>TEXT(Tb_Base[[#This Row],[Date]],"aaaa")</f>
        <v>2018</v>
      </c>
      <c r="E368" s="9" t="s">
        <v>58</v>
      </c>
      <c r="F368" s="10">
        <v>0.375</v>
      </c>
      <c r="G368" s="10">
        <v>0.83333333333333337</v>
      </c>
      <c r="H368" s="11">
        <f>IF(Tb_Base[[#This Row],[Hr fin prévi]]="","",Tb_Base[Hr fin prévi]-Tb_Base[Hr déb prévi])</f>
        <v>0.45833333333333337</v>
      </c>
      <c r="I368" s="12" t="str">
        <f>IF(Tb_Base[[#This Row],[AT]]&lt;&gt;"","AT",IF(Tb_Base[[#This Row],[Hr fin eff]]&lt;&gt;"","Trv",""))</f>
        <v>Trv</v>
      </c>
      <c r="J368" s="10">
        <v>0.375</v>
      </c>
      <c r="K368" s="10">
        <v>0.85416666666666663</v>
      </c>
      <c r="L368" s="11">
        <f>IF(Tb_Base[[#This Row],[Hr fin eff]]="","",Tb_Base[Hr fin eff]-Tb_Base[Hr déb eff])</f>
        <v>0.47916666666666663</v>
      </c>
      <c r="M36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8" s="8"/>
      <c r="O368" s="11" t="str">
        <f>IF(Tb_Base[[#This Row],[Retard]]&lt;&gt;"",Tb_Base[[#This Row],[Hr déb eff]]-Tb_Base[[#This Row],[Hr déb prévi]],"")</f>
        <v/>
      </c>
      <c r="P368" s="8"/>
      <c r="Q368" s="11" t="str">
        <f>IF(Tb_Base[[#This Row],[CP]]="CP",Param!$H$2,"")</f>
        <v/>
      </c>
      <c r="R368" s="8"/>
      <c r="S368" s="11" t="str">
        <f>IF(Tb_Base[[#This Row],[CA]]="CA",Param!$H$2,"")</f>
        <v/>
      </c>
      <c r="T368" s="8"/>
      <c r="U368" s="8"/>
      <c r="V368" s="8"/>
    </row>
    <row r="369" spans="1:22" x14ac:dyDescent="0.2">
      <c r="A369" s="7">
        <v>43115</v>
      </c>
      <c r="B369" s="12">
        <f t="shared" si="10"/>
        <v>3</v>
      </c>
      <c r="C369" s="12" t="str">
        <f>TEXT(Tb_Base[[#This Row],[Date]],"mmmm")</f>
        <v>janvier</v>
      </c>
      <c r="D369" s="12" t="str">
        <f>TEXT(Tb_Base[[#This Row],[Date]],"aaaa")</f>
        <v>2018</v>
      </c>
      <c r="E369" s="9" t="s">
        <v>59</v>
      </c>
      <c r="F369" s="10">
        <v>0.375</v>
      </c>
      <c r="G369" s="10">
        <v>0.83333333333333337</v>
      </c>
      <c r="H369" s="11">
        <f>IF(Tb_Base[[#This Row],[Hr fin prévi]]="","",Tb_Base[Hr fin prévi]-Tb_Base[Hr déb prévi])</f>
        <v>0.45833333333333337</v>
      </c>
      <c r="I369" s="12" t="str">
        <f>IF(Tb_Base[[#This Row],[AT]]&lt;&gt;"","AT",IF(Tb_Base[[#This Row],[Hr fin eff]]&lt;&gt;"","Trv",""))</f>
        <v>Trv</v>
      </c>
      <c r="J369" s="10">
        <v>0.375</v>
      </c>
      <c r="K369" s="10">
        <v>0.85416666666666663</v>
      </c>
      <c r="L369" s="11">
        <f>IF(Tb_Base[[#This Row],[Hr fin eff]]="","",Tb_Base[Hr fin eff]-Tb_Base[Hr déb eff])</f>
        <v>0.47916666666666663</v>
      </c>
      <c r="M36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69" s="8"/>
      <c r="O369" s="11" t="str">
        <f>IF(Tb_Base[[#This Row],[Retard]]&lt;&gt;"",Tb_Base[[#This Row],[Hr déb eff]]-Tb_Base[[#This Row],[Hr déb prévi]],"")</f>
        <v/>
      </c>
      <c r="P369" s="8"/>
      <c r="Q369" s="11" t="str">
        <f>IF(Tb_Base[[#This Row],[CP]]="CP",Param!$H$2,"")</f>
        <v/>
      </c>
      <c r="R369" s="8"/>
      <c r="S369" s="11" t="str">
        <f>IF(Tb_Base[[#This Row],[CA]]="CA",Param!$H$2,"")</f>
        <v/>
      </c>
      <c r="T369" s="8"/>
      <c r="U369" s="8"/>
      <c r="V369" s="8"/>
    </row>
    <row r="370" spans="1:22" x14ac:dyDescent="0.2">
      <c r="A370" s="7">
        <v>43116</v>
      </c>
      <c r="B370" s="12">
        <f t="shared" si="10"/>
        <v>3</v>
      </c>
      <c r="C370" s="12" t="str">
        <f>TEXT(Tb_Base[[#This Row],[Date]],"mmmm")</f>
        <v>janvier</v>
      </c>
      <c r="D370" s="12" t="str">
        <f>TEXT(Tb_Base[[#This Row],[Date]],"aaaa")</f>
        <v>2018</v>
      </c>
      <c r="E370" s="9" t="s">
        <v>52</v>
      </c>
      <c r="F370" s="10">
        <v>0.375</v>
      </c>
      <c r="G370" s="10">
        <v>0.83333333333333337</v>
      </c>
      <c r="H370" s="11">
        <f>IF(Tb_Base[[#This Row],[Hr fin prévi]]="","",Tb_Base[Hr fin prévi]-Tb_Base[Hr déb prévi])</f>
        <v>0.45833333333333337</v>
      </c>
      <c r="I370" s="12" t="str">
        <f>IF(Tb_Base[[#This Row],[AT]]&lt;&gt;"","AT",IF(Tb_Base[[#This Row],[Hr fin eff]]&lt;&gt;"","Trv",""))</f>
        <v>Trv</v>
      </c>
      <c r="J370" s="10">
        <v>0.375</v>
      </c>
      <c r="K370" s="10">
        <v>0.85416666666666663</v>
      </c>
      <c r="L370" s="11">
        <f>IF(Tb_Base[[#This Row],[Hr fin eff]]="","",Tb_Base[Hr fin eff]-Tb_Base[Hr déb eff])</f>
        <v>0.47916666666666663</v>
      </c>
      <c r="M37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0" s="8"/>
      <c r="O370" s="11" t="str">
        <f>IF(Tb_Base[[#This Row],[Retard]]&lt;&gt;"",Tb_Base[[#This Row],[Hr déb eff]]-Tb_Base[[#This Row],[Hr déb prévi]],"")</f>
        <v/>
      </c>
      <c r="P370" s="8"/>
      <c r="Q370" s="11" t="str">
        <f>IF(Tb_Base[[#This Row],[CP]]="CP",Param!$H$2,"")</f>
        <v/>
      </c>
      <c r="R370" s="8"/>
      <c r="S370" s="11" t="str">
        <f>IF(Tb_Base[[#This Row],[CA]]="CA",Param!$H$2,"")</f>
        <v/>
      </c>
      <c r="T370" s="8"/>
      <c r="U370" s="8"/>
      <c r="V370" s="8"/>
    </row>
    <row r="371" spans="1:22" x14ac:dyDescent="0.2">
      <c r="A371" s="7">
        <v>43116</v>
      </c>
      <c r="B371" s="12">
        <f t="shared" si="10"/>
        <v>3</v>
      </c>
      <c r="C371" s="12" t="str">
        <f>TEXT(Tb_Base[[#This Row],[Date]],"mmmm")</f>
        <v>janvier</v>
      </c>
      <c r="D371" s="12" t="str">
        <f>TEXT(Tb_Base[[#This Row],[Date]],"aaaa")</f>
        <v>2018</v>
      </c>
      <c r="E371" s="9" t="s">
        <v>53</v>
      </c>
      <c r="F371" s="10"/>
      <c r="G371" s="10"/>
      <c r="H371" s="11" t="str">
        <f>IF(Tb_Base[[#This Row],[Hr fin prévi]]="","",Tb_Base[Hr fin prévi]-Tb_Base[Hr déb prévi])</f>
        <v/>
      </c>
      <c r="I371" s="12" t="str">
        <f>IF(Tb_Base[[#This Row],[AT]]&lt;&gt;"","AT",IF(Tb_Base[[#This Row],[Hr fin eff]]&lt;&gt;"","Trv",""))</f>
        <v/>
      </c>
      <c r="L371" s="11" t="str">
        <f>IF(Tb_Base[[#This Row],[Hr fin eff]]="","",Tb_Base[Hr fin eff]-Tb_Base[Hr déb eff])</f>
        <v/>
      </c>
      <c r="M37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71" s="8"/>
      <c r="O371" s="11" t="str">
        <f>IF(Tb_Base[[#This Row],[Retard]]&lt;&gt;"",Tb_Base[[#This Row],[Hr déb eff]]-Tb_Base[[#This Row],[Hr déb prévi]],"")</f>
        <v/>
      </c>
      <c r="P371" s="8"/>
      <c r="Q371" s="11" t="str">
        <f>IF(Tb_Base[[#This Row],[CP]]="CP",Param!$H$2,"")</f>
        <v/>
      </c>
      <c r="R371" s="8"/>
      <c r="S371" s="11" t="str">
        <f>IF(Tb_Base[[#This Row],[CA]]="CA",Param!$H$2,"")</f>
        <v/>
      </c>
      <c r="T371" s="8"/>
      <c r="U371" s="8"/>
      <c r="V371" s="8"/>
    </row>
    <row r="372" spans="1:22" x14ac:dyDescent="0.2">
      <c r="A372" s="7">
        <v>43116</v>
      </c>
      <c r="B372" s="12">
        <f t="shared" si="10"/>
        <v>3</v>
      </c>
      <c r="C372" s="12" t="str">
        <f>TEXT(Tb_Base[[#This Row],[Date]],"mmmm")</f>
        <v>janvier</v>
      </c>
      <c r="D372" s="12" t="str">
        <f>TEXT(Tb_Base[[#This Row],[Date]],"aaaa")</f>
        <v>2018</v>
      </c>
      <c r="E372" s="9" t="s">
        <v>54</v>
      </c>
      <c r="F372" s="10">
        <v>0.375</v>
      </c>
      <c r="G372" s="10">
        <v>0.83333333333333337</v>
      </c>
      <c r="H372" s="11">
        <f>IF(Tb_Base[[#This Row],[Hr fin prévi]]="","",Tb_Base[Hr fin prévi]-Tb_Base[Hr déb prévi])</f>
        <v>0.45833333333333337</v>
      </c>
      <c r="I372" s="12" t="str">
        <f>IF(Tb_Base[[#This Row],[AT]]&lt;&gt;"","AT",IF(Tb_Base[[#This Row],[Hr fin eff]]&lt;&gt;"","Trv",""))</f>
        <v>Trv</v>
      </c>
      <c r="J372" s="10">
        <v>0.375</v>
      </c>
      <c r="K372" s="10">
        <v>0.85416666666666663</v>
      </c>
      <c r="L372" s="11">
        <f>IF(Tb_Base[[#This Row],[Hr fin eff]]="","",Tb_Base[Hr fin eff]-Tb_Base[Hr déb eff])</f>
        <v>0.47916666666666663</v>
      </c>
      <c r="M37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2" s="8"/>
      <c r="O372" s="11" t="str">
        <f>IF(Tb_Base[[#This Row],[Retard]]&lt;&gt;"",Tb_Base[[#This Row],[Hr déb eff]]-Tb_Base[[#This Row],[Hr déb prévi]],"")</f>
        <v/>
      </c>
      <c r="P372" s="8"/>
      <c r="Q372" s="11" t="str">
        <f>IF(Tb_Base[[#This Row],[CP]]="CP",Param!$H$2,"")</f>
        <v/>
      </c>
      <c r="R372" s="8"/>
      <c r="S372" s="11" t="str">
        <f>IF(Tb_Base[[#This Row],[CA]]="CA",Param!$H$2,"")</f>
        <v/>
      </c>
      <c r="T372" s="8"/>
      <c r="U372" s="8"/>
      <c r="V372" s="8"/>
    </row>
    <row r="373" spans="1:22" x14ac:dyDescent="0.2">
      <c r="A373" s="7">
        <v>43116</v>
      </c>
      <c r="B373" s="12">
        <f t="shared" si="10"/>
        <v>3</v>
      </c>
      <c r="C373" s="12" t="str">
        <f>TEXT(Tb_Base[[#This Row],[Date]],"mmmm")</f>
        <v>janvier</v>
      </c>
      <c r="D373" s="12" t="str">
        <f>TEXT(Tb_Base[[#This Row],[Date]],"aaaa")</f>
        <v>2018</v>
      </c>
      <c r="E373" s="9" t="s">
        <v>55</v>
      </c>
      <c r="H373" s="11" t="str">
        <f>IF(Tb_Base[[#This Row],[Hr fin prévi]]="","",Tb_Base[Hr fin prévi]-Tb_Base[Hr déb prévi])</f>
        <v/>
      </c>
      <c r="I373" s="12" t="str">
        <f>IF(Tb_Base[[#This Row],[AT]]&lt;&gt;"","AT",IF(Tb_Base[[#This Row],[Hr fin eff]]&lt;&gt;"","Trv",""))</f>
        <v/>
      </c>
      <c r="L373" s="11" t="str">
        <f>IF(Tb_Base[[#This Row],[Hr fin eff]]="","",Tb_Base[Hr fin eff]-Tb_Base[Hr déb eff])</f>
        <v/>
      </c>
      <c r="M37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73" s="8"/>
      <c r="O373" s="11" t="str">
        <f>IF(Tb_Base[[#This Row],[Retard]]&lt;&gt;"",Tb_Base[[#This Row],[Hr déb eff]]-Tb_Base[[#This Row],[Hr déb prévi]],"")</f>
        <v/>
      </c>
      <c r="P373" s="8"/>
      <c r="Q373" s="11" t="str">
        <f>IF(Tb_Base[[#This Row],[CP]]="CP",Param!$H$2,"")</f>
        <v/>
      </c>
      <c r="R373" s="8"/>
      <c r="S373" s="11" t="str">
        <f>IF(Tb_Base[[#This Row],[CA]]="CA",Param!$H$2,"")</f>
        <v/>
      </c>
      <c r="T373" s="8"/>
      <c r="U373" s="8"/>
      <c r="V373" s="8"/>
    </row>
    <row r="374" spans="1:22" x14ac:dyDescent="0.2">
      <c r="A374" s="7">
        <v>43116</v>
      </c>
      <c r="B374" s="12">
        <f t="shared" si="10"/>
        <v>3</v>
      </c>
      <c r="C374" s="12" t="str">
        <f>TEXT(Tb_Base[[#This Row],[Date]],"mmmm")</f>
        <v>janvier</v>
      </c>
      <c r="D374" s="12" t="str">
        <f>TEXT(Tb_Base[[#This Row],[Date]],"aaaa")</f>
        <v>2018</v>
      </c>
      <c r="E374" s="9" t="s">
        <v>56</v>
      </c>
      <c r="H374" s="11" t="str">
        <f>IF(Tb_Base[[#This Row],[Hr fin prévi]]="","",Tb_Base[Hr fin prévi]-Tb_Base[Hr déb prévi])</f>
        <v/>
      </c>
      <c r="I374" s="12" t="str">
        <f>IF(Tb_Base[[#This Row],[AT]]&lt;&gt;"","AT",IF(Tb_Base[[#This Row],[Hr fin eff]]&lt;&gt;"","Trv",""))</f>
        <v/>
      </c>
      <c r="L374" s="11" t="str">
        <f>IF(Tb_Base[[#This Row],[Hr fin eff]]="","",Tb_Base[Hr fin eff]-Tb_Base[Hr déb eff])</f>
        <v/>
      </c>
      <c r="M37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74" s="8"/>
      <c r="O374" s="11" t="str">
        <f>IF(Tb_Base[[#This Row],[Retard]]&lt;&gt;"",Tb_Base[[#This Row],[Hr déb eff]]-Tb_Base[[#This Row],[Hr déb prévi]],"")</f>
        <v/>
      </c>
      <c r="P374" s="8"/>
      <c r="Q374" s="11" t="str">
        <f>IF(Tb_Base[[#This Row],[CP]]="CP",Param!$H$2,"")</f>
        <v/>
      </c>
      <c r="R374" s="8"/>
      <c r="S374" s="11" t="str">
        <f>IF(Tb_Base[[#This Row],[CA]]="CA",Param!$H$2,"")</f>
        <v/>
      </c>
      <c r="T374" s="8"/>
      <c r="U374" s="8"/>
      <c r="V374" s="8"/>
    </row>
    <row r="375" spans="1:22" x14ac:dyDescent="0.2">
      <c r="A375" s="7">
        <v>43116</v>
      </c>
      <c r="B375" s="12">
        <f t="shared" si="10"/>
        <v>3</v>
      </c>
      <c r="C375" s="12" t="str">
        <f>TEXT(Tb_Base[[#This Row],[Date]],"mmmm")</f>
        <v>janvier</v>
      </c>
      <c r="D375" s="12" t="str">
        <f>TEXT(Tb_Base[[#This Row],[Date]],"aaaa")</f>
        <v>2018</v>
      </c>
      <c r="E375" s="9" t="s">
        <v>57</v>
      </c>
      <c r="F375" s="10">
        <v>0.375</v>
      </c>
      <c r="G375" s="10">
        <v>0.83333333333333337</v>
      </c>
      <c r="H375" s="11">
        <f>IF(Tb_Base[[#This Row],[Hr fin prévi]]="","",Tb_Base[Hr fin prévi]-Tb_Base[Hr déb prévi])</f>
        <v>0.45833333333333337</v>
      </c>
      <c r="I375" s="12" t="str">
        <f>IF(Tb_Base[[#This Row],[AT]]&lt;&gt;"","AT",IF(Tb_Base[[#This Row],[Hr fin eff]]&lt;&gt;"","Trv",""))</f>
        <v>Trv</v>
      </c>
      <c r="J375" s="10">
        <v>0.375</v>
      </c>
      <c r="K375" s="10">
        <v>0.83333333333333337</v>
      </c>
      <c r="L375" s="11">
        <f>IF(Tb_Base[[#This Row],[Hr fin eff]]="","",Tb_Base[Hr fin eff]-Tb_Base[Hr déb eff])</f>
        <v>0.45833333333333337</v>
      </c>
      <c r="M37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5" s="8"/>
      <c r="O375" s="11" t="str">
        <f>IF(Tb_Base[[#This Row],[Retard]]&lt;&gt;"",Tb_Base[[#This Row],[Hr déb eff]]-Tb_Base[[#This Row],[Hr déb prévi]],"")</f>
        <v/>
      </c>
      <c r="P375" s="8"/>
      <c r="Q375" s="11" t="str">
        <f>IF(Tb_Base[[#This Row],[CP]]="CP",Param!$H$2,"")</f>
        <v/>
      </c>
      <c r="R375" s="8"/>
      <c r="S375" s="11" t="str">
        <f>IF(Tb_Base[[#This Row],[CA]]="CA",Param!$H$2,"")</f>
        <v/>
      </c>
      <c r="T375" s="8"/>
      <c r="U375" s="8"/>
      <c r="V375" s="8"/>
    </row>
    <row r="376" spans="1:22" x14ac:dyDescent="0.2">
      <c r="A376" s="7">
        <v>43116</v>
      </c>
      <c r="B376" s="12">
        <f t="shared" si="10"/>
        <v>3</v>
      </c>
      <c r="C376" s="12" t="str">
        <f>TEXT(Tb_Base[[#This Row],[Date]],"mmmm")</f>
        <v>janvier</v>
      </c>
      <c r="D376" s="12" t="str">
        <f>TEXT(Tb_Base[[#This Row],[Date]],"aaaa")</f>
        <v>2018</v>
      </c>
      <c r="E376" s="9" t="s">
        <v>58</v>
      </c>
      <c r="F376" s="10">
        <v>0.375</v>
      </c>
      <c r="G376" s="10">
        <v>0.83333333333333337</v>
      </c>
      <c r="H376" s="11">
        <f>IF(Tb_Base[[#This Row],[Hr fin prévi]]="","",Tb_Base[Hr fin prévi]-Tb_Base[Hr déb prévi])</f>
        <v>0.45833333333333337</v>
      </c>
      <c r="I376" s="12" t="str">
        <f>IF(Tb_Base[[#This Row],[AT]]&lt;&gt;"","AT",IF(Tb_Base[[#This Row],[Hr fin eff]]&lt;&gt;"","Trv",""))</f>
        <v>Trv</v>
      </c>
      <c r="J376" s="10">
        <v>0.33333333333333331</v>
      </c>
      <c r="K376" s="10">
        <v>0.57638888888888895</v>
      </c>
      <c r="L376" s="11">
        <f>IF(Tb_Base[[#This Row],[Hr fin eff]]="","",Tb_Base[Hr fin eff]-Tb_Base[Hr déb eff])</f>
        <v>0.24305555555555564</v>
      </c>
      <c r="M37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6" s="8"/>
      <c r="O376" s="11" t="str">
        <f>IF(Tb_Base[[#This Row],[Retard]]&lt;&gt;"",Tb_Base[[#This Row],[Hr déb eff]]-Tb_Base[[#This Row],[Hr déb prévi]],"")</f>
        <v/>
      </c>
      <c r="P376" s="8"/>
      <c r="Q376" s="11" t="str">
        <f>IF(Tb_Base[[#This Row],[CP]]="CP",Param!$H$2,"")</f>
        <v/>
      </c>
      <c r="R376" s="8"/>
      <c r="S376" s="11" t="str">
        <f>IF(Tb_Base[[#This Row],[CA]]="CA",Param!$H$2,"")</f>
        <v/>
      </c>
      <c r="T376" s="8"/>
      <c r="U376" s="8"/>
      <c r="V376" s="8"/>
    </row>
    <row r="377" spans="1:22" x14ac:dyDescent="0.2">
      <c r="A377" s="7">
        <v>43116</v>
      </c>
      <c r="B377" s="12">
        <f t="shared" si="10"/>
        <v>3</v>
      </c>
      <c r="C377" s="12" t="str">
        <f>TEXT(Tb_Base[[#This Row],[Date]],"mmmm")</f>
        <v>janvier</v>
      </c>
      <c r="D377" s="12" t="str">
        <f>TEXT(Tb_Base[[#This Row],[Date]],"aaaa")</f>
        <v>2018</v>
      </c>
      <c r="E377" s="9" t="s">
        <v>59</v>
      </c>
      <c r="H377" s="11" t="str">
        <f>IF(Tb_Base[[#This Row],[Hr fin prévi]]="","",Tb_Base[Hr fin prévi]-Tb_Base[Hr déb prévi])</f>
        <v/>
      </c>
      <c r="I377" s="12" t="str">
        <f>IF(Tb_Base[[#This Row],[AT]]&lt;&gt;"","AT",IF(Tb_Base[[#This Row],[Hr fin eff]]&lt;&gt;"","Trv",""))</f>
        <v/>
      </c>
      <c r="L377" s="11" t="str">
        <f>IF(Tb_Base[[#This Row],[Hr fin eff]]="","",Tb_Base[Hr fin eff]-Tb_Base[Hr déb eff])</f>
        <v/>
      </c>
      <c r="M37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77" s="8"/>
      <c r="O377" s="11" t="str">
        <f>IF(Tb_Base[[#This Row],[Retard]]&lt;&gt;"",Tb_Base[[#This Row],[Hr déb eff]]-Tb_Base[[#This Row],[Hr déb prévi]],"")</f>
        <v/>
      </c>
      <c r="P377" s="8"/>
      <c r="Q377" s="11" t="str">
        <f>IF(Tb_Base[[#This Row],[CP]]="CP",Param!$H$2,"")</f>
        <v/>
      </c>
      <c r="R377" s="8"/>
      <c r="S377" s="11" t="str">
        <f>IF(Tb_Base[[#This Row],[CA]]="CA",Param!$H$2,"")</f>
        <v/>
      </c>
      <c r="T377" s="8"/>
      <c r="U377" s="8"/>
      <c r="V377" s="8"/>
    </row>
    <row r="378" spans="1:22" x14ac:dyDescent="0.2">
      <c r="A378" s="7">
        <v>43117</v>
      </c>
      <c r="B378" s="12">
        <f t="shared" si="10"/>
        <v>3</v>
      </c>
      <c r="C378" s="12" t="str">
        <f>TEXT(Tb_Base[[#This Row],[Date]],"mmmm")</f>
        <v>janvier</v>
      </c>
      <c r="D378" s="12" t="str">
        <f>TEXT(Tb_Base[[#This Row],[Date]],"aaaa")</f>
        <v>2018</v>
      </c>
      <c r="E378" s="9" t="s">
        <v>52</v>
      </c>
      <c r="F378" s="10">
        <v>0.375</v>
      </c>
      <c r="G378" s="10">
        <v>0.83333333333333337</v>
      </c>
      <c r="H378" s="11">
        <f>IF(Tb_Base[[#This Row],[Hr fin prévi]]="","",Tb_Base[Hr fin prévi]-Tb_Base[Hr déb prévi])</f>
        <v>0.45833333333333337</v>
      </c>
      <c r="I378" s="12" t="str">
        <f>IF(Tb_Base[[#This Row],[AT]]&lt;&gt;"","AT",IF(Tb_Base[[#This Row],[Hr fin eff]]&lt;&gt;"","Trv",""))</f>
        <v>Trv</v>
      </c>
      <c r="J378" s="10">
        <v>0.375</v>
      </c>
      <c r="K378" s="10">
        <v>0.83333333333333337</v>
      </c>
      <c r="L378" s="11">
        <f>IF(Tb_Base[[#This Row],[Hr fin eff]]="","",Tb_Base[Hr fin eff]-Tb_Base[Hr déb eff])</f>
        <v>0.45833333333333337</v>
      </c>
      <c r="M37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78" s="8"/>
      <c r="O378" s="11" t="str">
        <f>IF(Tb_Base[[#This Row],[Retard]]&lt;&gt;"",Tb_Base[[#This Row],[Hr déb eff]]-Tb_Base[[#This Row],[Hr déb prévi]],"")</f>
        <v/>
      </c>
      <c r="P378" s="8"/>
      <c r="Q378" s="11" t="str">
        <f>IF(Tb_Base[[#This Row],[CP]]="CP",Param!$H$2,"")</f>
        <v/>
      </c>
      <c r="R378" s="8"/>
      <c r="S378" s="11" t="str">
        <f>IF(Tb_Base[[#This Row],[CA]]="CA",Param!$H$2,"")</f>
        <v/>
      </c>
      <c r="T378" s="8"/>
      <c r="U378" s="8"/>
      <c r="V378" s="8"/>
    </row>
    <row r="379" spans="1:22" x14ac:dyDescent="0.2">
      <c r="A379" s="7">
        <v>43117</v>
      </c>
      <c r="B379" s="12">
        <f t="shared" si="10"/>
        <v>3</v>
      </c>
      <c r="C379" s="12" t="str">
        <f>TEXT(Tb_Base[[#This Row],[Date]],"mmmm")</f>
        <v>janvier</v>
      </c>
      <c r="D379" s="12" t="str">
        <f>TEXT(Tb_Base[[#This Row],[Date]],"aaaa")</f>
        <v>2018</v>
      </c>
      <c r="E379" s="9" t="s">
        <v>53</v>
      </c>
      <c r="H379" s="11" t="str">
        <f>IF(Tb_Base[[#This Row],[Hr fin prévi]]="","",Tb_Base[Hr fin prévi]-Tb_Base[Hr déb prévi])</f>
        <v/>
      </c>
      <c r="I379" s="12" t="str">
        <f>IF(Tb_Base[[#This Row],[AT]]&lt;&gt;"","AT",IF(Tb_Base[[#This Row],[Hr fin eff]]&lt;&gt;"","Trv",""))</f>
        <v/>
      </c>
      <c r="L379" s="11" t="str">
        <f>IF(Tb_Base[[#This Row],[Hr fin eff]]="","",Tb_Base[Hr fin eff]-Tb_Base[Hr déb eff])</f>
        <v/>
      </c>
      <c r="M37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79" s="8"/>
      <c r="O379" s="11" t="str">
        <f>IF(Tb_Base[[#This Row],[Retard]]&lt;&gt;"",Tb_Base[[#This Row],[Hr déb eff]]-Tb_Base[[#This Row],[Hr déb prévi]],"")</f>
        <v/>
      </c>
      <c r="P379" s="8"/>
      <c r="Q379" s="11" t="str">
        <f>IF(Tb_Base[[#This Row],[CP]]="CP",Param!$H$2,"")</f>
        <v/>
      </c>
      <c r="R379" s="8"/>
      <c r="S379" s="11" t="str">
        <f>IF(Tb_Base[[#This Row],[CA]]="CA",Param!$H$2,"")</f>
        <v/>
      </c>
      <c r="T379" s="8"/>
      <c r="U379" s="8"/>
      <c r="V379" s="8"/>
    </row>
    <row r="380" spans="1:22" x14ac:dyDescent="0.2">
      <c r="A380" s="7">
        <v>43117</v>
      </c>
      <c r="B380" s="12">
        <f t="shared" si="10"/>
        <v>3</v>
      </c>
      <c r="C380" s="12" t="str">
        <f>TEXT(Tb_Base[[#This Row],[Date]],"mmmm")</f>
        <v>janvier</v>
      </c>
      <c r="D380" s="12" t="str">
        <f>TEXT(Tb_Base[[#This Row],[Date]],"aaaa")</f>
        <v>2018</v>
      </c>
      <c r="E380" s="9" t="s">
        <v>54</v>
      </c>
      <c r="H380" s="11" t="str">
        <f>IF(Tb_Base[[#This Row],[Hr fin prévi]]="","",Tb_Base[Hr fin prévi]-Tb_Base[Hr déb prévi])</f>
        <v/>
      </c>
      <c r="I380" s="12" t="str">
        <f>IF(Tb_Base[[#This Row],[AT]]&lt;&gt;"","AT",IF(Tb_Base[[#This Row],[Hr fin eff]]&lt;&gt;"","Trv",""))</f>
        <v/>
      </c>
      <c r="L380" s="11" t="str">
        <f>IF(Tb_Base[[#This Row],[Hr fin eff]]="","",Tb_Base[Hr fin eff]-Tb_Base[Hr déb eff])</f>
        <v/>
      </c>
      <c r="M38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80" s="8"/>
      <c r="O380" s="11" t="str">
        <f>IF(Tb_Base[[#This Row],[Retard]]&lt;&gt;"",Tb_Base[[#This Row],[Hr déb eff]]-Tb_Base[[#This Row],[Hr déb prévi]],"")</f>
        <v/>
      </c>
      <c r="P380" s="8"/>
      <c r="Q380" s="11" t="str">
        <f>IF(Tb_Base[[#This Row],[CP]]="CP",Param!$H$2,"")</f>
        <v/>
      </c>
      <c r="R380" s="8"/>
      <c r="S380" s="11" t="str">
        <f>IF(Tb_Base[[#This Row],[CA]]="CA",Param!$H$2,"")</f>
        <v/>
      </c>
      <c r="T380" s="8"/>
      <c r="U380" s="8"/>
      <c r="V380" s="8"/>
    </row>
    <row r="381" spans="1:22" x14ac:dyDescent="0.2">
      <c r="A381" s="7">
        <v>43117</v>
      </c>
      <c r="B381" s="12">
        <f t="shared" si="10"/>
        <v>3</v>
      </c>
      <c r="C381" s="12" t="str">
        <f>TEXT(Tb_Base[[#This Row],[Date]],"mmmm")</f>
        <v>janvier</v>
      </c>
      <c r="D381" s="12" t="str">
        <f>TEXT(Tb_Base[[#This Row],[Date]],"aaaa")</f>
        <v>2018</v>
      </c>
      <c r="E381" s="9" t="s">
        <v>55</v>
      </c>
      <c r="F381" s="10">
        <v>0.375</v>
      </c>
      <c r="G381" s="10">
        <v>0.83333333333333337</v>
      </c>
      <c r="H381" s="11">
        <f>IF(Tb_Base[[#This Row],[Hr fin prévi]]="","",Tb_Base[Hr fin prévi]-Tb_Base[Hr déb prévi])</f>
        <v>0.45833333333333337</v>
      </c>
      <c r="I381" s="12" t="str">
        <f>IF(Tb_Base[[#This Row],[AT]]&lt;&gt;"","AT",IF(Tb_Base[[#This Row],[Hr fin eff]]&lt;&gt;"","Trv",""))</f>
        <v>Trv</v>
      </c>
      <c r="J381" s="10">
        <v>0.375</v>
      </c>
      <c r="K381" s="10">
        <v>0.83333333333333337</v>
      </c>
      <c r="L381" s="11">
        <f>IF(Tb_Base[[#This Row],[Hr fin eff]]="","",Tb_Base[Hr fin eff]-Tb_Base[Hr déb eff])</f>
        <v>0.45833333333333337</v>
      </c>
      <c r="M38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1" s="8"/>
      <c r="O381" s="11" t="str">
        <f>IF(Tb_Base[[#This Row],[Retard]]&lt;&gt;"",Tb_Base[[#This Row],[Hr déb eff]]-Tb_Base[[#This Row],[Hr déb prévi]],"")</f>
        <v/>
      </c>
      <c r="P381" s="8"/>
      <c r="Q381" s="11" t="str">
        <f>IF(Tb_Base[[#This Row],[CP]]="CP",Param!$H$2,"")</f>
        <v/>
      </c>
      <c r="R381" s="8"/>
      <c r="S381" s="11" t="str">
        <f>IF(Tb_Base[[#This Row],[CA]]="CA",Param!$H$2,"")</f>
        <v/>
      </c>
      <c r="T381" s="8"/>
      <c r="U381" s="8"/>
      <c r="V381" s="8"/>
    </row>
    <row r="382" spans="1:22" x14ac:dyDescent="0.2">
      <c r="A382" s="7">
        <v>43117</v>
      </c>
      <c r="B382" s="12">
        <f t="shared" si="10"/>
        <v>3</v>
      </c>
      <c r="C382" s="12" t="str">
        <f>TEXT(Tb_Base[[#This Row],[Date]],"mmmm")</f>
        <v>janvier</v>
      </c>
      <c r="D382" s="12" t="str">
        <f>TEXT(Tb_Base[[#This Row],[Date]],"aaaa")</f>
        <v>2018</v>
      </c>
      <c r="E382" s="9" t="s">
        <v>56</v>
      </c>
      <c r="F382" s="10">
        <v>0.33333333333333331</v>
      </c>
      <c r="G382" s="10">
        <v>0.70833333333333337</v>
      </c>
      <c r="H382" s="11">
        <f>IF(Tb_Base[[#This Row],[Hr fin prévi]]="","",Tb_Base[Hr fin prévi]-Tb_Base[Hr déb prévi])</f>
        <v>0.37500000000000006</v>
      </c>
      <c r="I382" s="12" t="str">
        <f>IF(Tb_Base[[#This Row],[AT]]&lt;&gt;"","AT",IF(Tb_Base[[#This Row],[Hr fin eff]]&lt;&gt;"","Trv",""))</f>
        <v>Trv</v>
      </c>
      <c r="J382" s="10">
        <v>0.35416666666666669</v>
      </c>
      <c r="K382" s="10">
        <v>0.71875</v>
      </c>
      <c r="L382" s="11">
        <f>IF(Tb_Base[[#This Row],[Hr fin eff]]="","",Tb_Base[Hr fin eff]-Tb_Base[Hr déb eff])</f>
        <v>0.36458333333333331</v>
      </c>
      <c r="M38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2" s="8"/>
      <c r="O382" s="11" t="str">
        <f>IF(Tb_Base[[#This Row],[Retard]]&lt;&gt;"",Tb_Base[[#This Row],[Hr déb eff]]-Tb_Base[[#This Row],[Hr déb prévi]],"")</f>
        <v/>
      </c>
      <c r="P382" s="8"/>
      <c r="Q382" s="11" t="str">
        <f>IF(Tb_Base[[#This Row],[CP]]="CP",Param!$H$2,"")</f>
        <v/>
      </c>
      <c r="R382" s="8"/>
      <c r="S382" s="11" t="str">
        <f>IF(Tb_Base[[#This Row],[CA]]="CA",Param!$H$2,"")</f>
        <v/>
      </c>
      <c r="T382" s="8"/>
      <c r="U382" s="8"/>
      <c r="V382" s="8"/>
    </row>
    <row r="383" spans="1:22" x14ac:dyDescent="0.2">
      <c r="A383" s="7">
        <v>43117</v>
      </c>
      <c r="B383" s="12">
        <f t="shared" si="10"/>
        <v>3</v>
      </c>
      <c r="C383" s="12" t="str">
        <f>TEXT(Tb_Base[[#This Row],[Date]],"mmmm")</f>
        <v>janvier</v>
      </c>
      <c r="D383" s="12" t="str">
        <f>TEXT(Tb_Base[[#This Row],[Date]],"aaaa")</f>
        <v>2018</v>
      </c>
      <c r="E383" s="9" t="s">
        <v>57</v>
      </c>
      <c r="H383" s="11" t="str">
        <f>IF(Tb_Base[[#This Row],[Hr fin prévi]]="","",Tb_Base[Hr fin prévi]-Tb_Base[Hr déb prévi])</f>
        <v/>
      </c>
      <c r="I383" s="12" t="str">
        <f>IF(Tb_Base[[#This Row],[AT]]&lt;&gt;"","AT",IF(Tb_Base[[#This Row],[Hr fin eff]]&lt;&gt;"","Trv",""))</f>
        <v/>
      </c>
      <c r="L383" s="11" t="str">
        <f>IF(Tb_Base[[#This Row],[Hr fin eff]]="","",Tb_Base[Hr fin eff]-Tb_Base[Hr déb eff])</f>
        <v/>
      </c>
      <c r="M38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83" s="8"/>
      <c r="O383" s="11" t="str">
        <f>IF(Tb_Base[[#This Row],[Retard]]&lt;&gt;"",Tb_Base[[#This Row],[Hr déb eff]]-Tb_Base[[#This Row],[Hr déb prévi]],"")</f>
        <v/>
      </c>
      <c r="P383" s="8"/>
      <c r="Q383" s="11" t="str">
        <f>IF(Tb_Base[[#This Row],[CP]]="CP",Param!$H$2,"")</f>
        <v/>
      </c>
      <c r="R383" s="8"/>
      <c r="S383" s="11" t="str">
        <f>IF(Tb_Base[[#This Row],[CA]]="CA",Param!$H$2,"")</f>
        <v/>
      </c>
      <c r="T383" s="8"/>
      <c r="U383" s="8"/>
      <c r="V383" s="8"/>
    </row>
    <row r="384" spans="1:22" x14ac:dyDescent="0.2">
      <c r="A384" s="7">
        <v>43117</v>
      </c>
      <c r="B384" s="12">
        <f t="shared" si="10"/>
        <v>3</v>
      </c>
      <c r="C384" s="12" t="str">
        <f>TEXT(Tb_Base[[#This Row],[Date]],"mmmm")</f>
        <v>janvier</v>
      </c>
      <c r="D384" s="12" t="str">
        <f>TEXT(Tb_Base[[#This Row],[Date]],"aaaa")</f>
        <v>2018</v>
      </c>
      <c r="E384" s="9" t="s">
        <v>58</v>
      </c>
      <c r="F384" s="10">
        <v>0.33333333333333331</v>
      </c>
      <c r="G384" s="10">
        <v>0.70833333333333337</v>
      </c>
      <c r="H384" s="11">
        <f>IF(Tb_Base[[#This Row],[Hr fin prévi]]="","",Tb_Base[Hr fin prévi]-Tb_Base[Hr déb prévi])</f>
        <v>0.37500000000000006</v>
      </c>
      <c r="I384" s="12" t="str">
        <f>IF(Tb_Base[[#This Row],[AT]]&lt;&gt;"","AT",IF(Tb_Base[[#This Row],[Hr fin eff]]&lt;&gt;"","Trv",""))</f>
        <v>Trv</v>
      </c>
      <c r="J384" s="10">
        <v>0.33333333333333331</v>
      </c>
      <c r="K384" s="10">
        <v>0.70833333333333337</v>
      </c>
      <c r="L384" s="11">
        <f>IF(Tb_Base[[#This Row],[Hr fin eff]]="","",Tb_Base[Hr fin eff]-Tb_Base[Hr déb eff])</f>
        <v>0.37500000000000006</v>
      </c>
      <c r="M38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4" s="8"/>
      <c r="O384" s="11" t="str">
        <f>IF(Tb_Base[[#This Row],[Retard]]&lt;&gt;"",Tb_Base[[#This Row],[Hr déb eff]]-Tb_Base[[#This Row],[Hr déb prévi]],"")</f>
        <v/>
      </c>
      <c r="P384" s="8"/>
      <c r="Q384" s="11" t="str">
        <f>IF(Tb_Base[[#This Row],[CP]]="CP",Param!$H$2,"")</f>
        <v/>
      </c>
      <c r="R384" s="8"/>
      <c r="S384" s="11" t="str">
        <f>IF(Tb_Base[[#This Row],[CA]]="CA",Param!$H$2,"")</f>
        <v/>
      </c>
      <c r="T384" s="8"/>
      <c r="U384" s="8"/>
      <c r="V384" s="8"/>
    </row>
    <row r="385" spans="1:22" x14ac:dyDescent="0.2">
      <c r="A385" s="7">
        <v>43117</v>
      </c>
      <c r="B385" s="12">
        <f t="shared" si="10"/>
        <v>3</v>
      </c>
      <c r="C385" s="12" t="str">
        <f>TEXT(Tb_Base[[#This Row],[Date]],"mmmm")</f>
        <v>janvier</v>
      </c>
      <c r="D385" s="12" t="str">
        <f>TEXT(Tb_Base[[#This Row],[Date]],"aaaa")</f>
        <v>2018</v>
      </c>
      <c r="E385" s="9" t="s">
        <v>59</v>
      </c>
      <c r="H385" s="11" t="str">
        <f>IF(Tb_Base[[#This Row],[Hr fin prévi]]="","",Tb_Base[Hr fin prévi]-Tb_Base[Hr déb prévi])</f>
        <v/>
      </c>
      <c r="I385" s="12" t="str">
        <f>IF(Tb_Base[[#This Row],[AT]]&lt;&gt;"","AT",IF(Tb_Base[[#This Row],[Hr fin eff]]&lt;&gt;"","Trv",""))</f>
        <v/>
      </c>
      <c r="L385" s="11" t="str">
        <f>IF(Tb_Base[[#This Row],[Hr fin eff]]="","",Tb_Base[Hr fin eff]-Tb_Base[Hr déb eff])</f>
        <v/>
      </c>
      <c r="M38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385" s="8"/>
      <c r="O385" s="11" t="str">
        <f>IF(Tb_Base[[#This Row],[Retard]]&lt;&gt;"",Tb_Base[[#This Row],[Hr déb eff]]-Tb_Base[[#This Row],[Hr déb prévi]],"")</f>
        <v/>
      </c>
      <c r="P385" s="8"/>
      <c r="Q385" s="11" t="str">
        <f>IF(Tb_Base[[#This Row],[CP]]="CP",Param!$H$2,"")</f>
        <v/>
      </c>
      <c r="R385" s="8"/>
      <c r="S385" s="11" t="str">
        <f>IF(Tb_Base[[#This Row],[CA]]="CA",Param!$H$2,"")</f>
        <v/>
      </c>
      <c r="T385" s="8"/>
      <c r="U385" s="8"/>
      <c r="V385" s="8"/>
    </row>
    <row r="386" spans="1:22" x14ac:dyDescent="0.2">
      <c r="A386" s="7">
        <v>43118</v>
      </c>
      <c r="B386" s="12">
        <f t="shared" si="10"/>
        <v>3</v>
      </c>
      <c r="C386" s="12" t="str">
        <f>TEXT(Tb_Base[[#This Row],[Date]],"mmmm")</f>
        <v>janvier</v>
      </c>
      <c r="D386" s="12" t="str">
        <f>TEXT(Tb_Base[[#This Row],[Date]],"aaaa")</f>
        <v>2018</v>
      </c>
      <c r="E386" s="9" t="s">
        <v>52</v>
      </c>
      <c r="F386" s="10">
        <v>0.375</v>
      </c>
      <c r="G386" s="10">
        <v>0.83333333333333337</v>
      </c>
      <c r="H386" s="11">
        <f>IF(Tb_Base[[#This Row],[Hr fin prévi]]="","",Tb_Base[Hr fin prévi]-Tb_Base[Hr déb prévi])</f>
        <v>0.45833333333333337</v>
      </c>
      <c r="I386" s="12" t="str">
        <f>IF(Tb_Base[[#This Row],[AT]]&lt;&gt;"","AT",IF(Tb_Base[[#This Row],[Hr fin eff]]&lt;&gt;"","Trv",""))</f>
        <v>Trv</v>
      </c>
      <c r="J386" s="10">
        <v>0.375</v>
      </c>
      <c r="K386" s="10">
        <v>0.83333333333333337</v>
      </c>
      <c r="L386" s="11">
        <f>IF(Tb_Base[[#This Row],[Hr fin eff]]="","",Tb_Base[Hr fin eff]-Tb_Base[Hr déb eff])</f>
        <v>0.45833333333333337</v>
      </c>
      <c r="M38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6" s="8"/>
      <c r="O386" s="11" t="str">
        <f>IF(Tb_Base[[#This Row],[Retard]]&lt;&gt;"",Tb_Base[[#This Row],[Hr déb eff]]-Tb_Base[[#This Row],[Hr déb prévi]],"")</f>
        <v/>
      </c>
      <c r="P386" s="8"/>
      <c r="Q386" s="11" t="str">
        <f>IF(Tb_Base[[#This Row],[CP]]="CP",Param!$H$2,"")</f>
        <v/>
      </c>
      <c r="R386" s="8"/>
      <c r="S386" s="11" t="str">
        <f>IF(Tb_Base[[#This Row],[CA]]="CA",Param!$H$2,"")</f>
        <v/>
      </c>
      <c r="T386" s="8"/>
      <c r="U386" s="8"/>
      <c r="V386" s="8"/>
    </row>
    <row r="387" spans="1:22" x14ac:dyDescent="0.2">
      <c r="A387" s="7">
        <v>43118</v>
      </c>
      <c r="B387" s="12">
        <f t="shared" si="10"/>
        <v>3</v>
      </c>
      <c r="C387" s="12" t="str">
        <f>TEXT(Tb_Base[[#This Row],[Date]],"mmmm")</f>
        <v>janvier</v>
      </c>
      <c r="D387" s="12" t="str">
        <f>TEXT(Tb_Base[[#This Row],[Date]],"aaaa")</f>
        <v>2018</v>
      </c>
      <c r="E387" s="9" t="s">
        <v>53</v>
      </c>
      <c r="F387" s="10">
        <v>0.375</v>
      </c>
      <c r="G387" s="10">
        <v>0.83333333333333337</v>
      </c>
      <c r="H387" s="11">
        <f>IF(Tb_Base[[#This Row],[Hr fin prévi]]="","",Tb_Base[Hr fin prévi]-Tb_Base[Hr déb prévi])</f>
        <v>0.45833333333333337</v>
      </c>
      <c r="I387" s="12" t="str">
        <f>IF(Tb_Base[[#This Row],[AT]]&lt;&gt;"","AT",IF(Tb_Base[[#This Row],[Hr fin eff]]&lt;&gt;"","Trv",""))</f>
        <v/>
      </c>
      <c r="L387" s="11" t="str">
        <f>IF(Tb_Base[[#This Row],[Hr fin eff]]="","",Tb_Base[Hr fin eff]-Tb_Base[Hr déb eff])</f>
        <v/>
      </c>
      <c r="M38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7" s="8"/>
      <c r="O387" s="11" t="str">
        <f>IF(Tb_Base[[#This Row],[Retard]]&lt;&gt;"",Tb_Base[[#This Row],[Hr déb eff]]-Tb_Base[[#This Row],[Hr déb prévi]],"")</f>
        <v/>
      </c>
      <c r="P387" s="8"/>
      <c r="Q387" s="11" t="str">
        <f>IF(Tb_Base[[#This Row],[CP]]="CP",Param!$H$2,"")</f>
        <v/>
      </c>
      <c r="R387" s="8"/>
      <c r="S387" s="11" t="str">
        <f>IF(Tb_Base[[#This Row],[CA]]="CA",Param!$H$2,"")</f>
        <v/>
      </c>
      <c r="T387" s="8"/>
      <c r="U387" s="8"/>
      <c r="V387" s="8"/>
    </row>
    <row r="388" spans="1:22" x14ac:dyDescent="0.2">
      <c r="A388" s="7">
        <v>43118</v>
      </c>
      <c r="B388" s="12">
        <f t="shared" si="10"/>
        <v>3</v>
      </c>
      <c r="C388" s="12" t="str">
        <f>TEXT(Tb_Base[[#This Row],[Date]],"mmmm")</f>
        <v>janvier</v>
      </c>
      <c r="D388" s="12" t="str">
        <f>TEXT(Tb_Base[[#This Row],[Date]],"aaaa")</f>
        <v>2018</v>
      </c>
      <c r="E388" s="9" t="s">
        <v>54</v>
      </c>
      <c r="F388" s="10">
        <v>0.375</v>
      </c>
      <c r="G388" s="10">
        <v>0.70833333333333337</v>
      </c>
      <c r="H388" s="11">
        <f>IF(Tb_Base[[#This Row],[Hr fin prévi]]="","",Tb_Base[Hr fin prévi]-Tb_Base[Hr déb prévi])</f>
        <v>0.33333333333333337</v>
      </c>
      <c r="I388" s="12" t="str">
        <f>IF(Tb_Base[[#This Row],[AT]]&lt;&gt;"","AT",IF(Tb_Base[[#This Row],[Hr fin eff]]&lt;&gt;"","Trv",""))</f>
        <v>Trv</v>
      </c>
      <c r="J388" s="10">
        <v>0.375</v>
      </c>
      <c r="K388" s="10">
        <v>0.70833333333333337</v>
      </c>
      <c r="L388" s="11">
        <f>IF(Tb_Base[[#This Row],[Hr fin eff]]="","",Tb_Base[Hr fin eff]-Tb_Base[Hr déb eff])</f>
        <v>0.33333333333333337</v>
      </c>
      <c r="M38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8" s="8"/>
      <c r="O388" s="11" t="str">
        <f>IF(Tb_Base[[#This Row],[Retard]]&lt;&gt;"",Tb_Base[[#This Row],[Hr déb eff]]-Tb_Base[[#This Row],[Hr déb prévi]],"")</f>
        <v/>
      </c>
      <c r="P388" s="8"/>
      <c r="Q388" s="11" t="str">
        <f>IF(Tb_Base[[#This Row],[CP]]="CP",Param!$H$2,"")</f>
        <v/>
      </c>
      <c r="R388" s="8"/>
      <c r="S388" s="11" t="str">
        <f>IF(Tb_Base[[#This Row],[CA]]="CA",Param!$H$2,"")</f>
        <v/>
      </c>
      <c r="T388" s="8"/>
      <c r="U388" s="8"/>
      <c r="V388" s="8"/>
    </row>
    <row r="389" spans="1:22" x14ac:dyDescent="0.2">
      <c r="A389" s="7">
        <v>43118</v>
      </c>
      <c r="B389" s="12">
        <f t="shared" si="10"/>
        <v>3</v>
      </c>
      <c r="C389" s="12" t="str">
        <f>TEXT(Tb_Base[[#This Row],[Date]],"mmmm")</f>
        <v>janvier</v>
      </c>
      <c r="D389" s="12" t="str">
        <f>TEXT(Tb_Base[[#This Row],[Date]],"aaaa")</f>
        <v>2018</v>
      </c>
      <c r="E389" s="9" t="s">
        <v>55</v>
      </c>
      <c r="F389" s="10">
        <v>0.375</v>
      </c>
      <c r="G389" s="10">
        <v>0.70833333333333337</v>
      </c>
      <c r="H389" s="11">
        <f>IF(Tb_Base[[#This Row],[Hr fin prévi]]="","",Tb_Base[Hr fin prévi]-Tb_Base[Hr déb prévi])</f>
        <v>0.33333333333333337</v>
      </c>
      <c r="I389" s="12" t="str">
        <f>IF(Tb_Base[[#This Row],[AT]]&lt;&gt;"","AT",IF(Tb_Base[[#This Row],[Hr fin eff]]&lt;&gt;"","Trv",""))</f>
        <v>Trv</v>
      </c>
      <c r="J389" s="10">
        <v>0.375</v>
      </c>
      <c r="K389" s="10">
        <v>0.70833333333333337</v>
      </c>
      <c r="L389" s="11">
        <f>IF(Tb_Base[[#This Row],[Hr fin eff]]="","",Tb_Base[Hr fin eff]-Tb_Base[Hr déb eff])</f>
        <v>0.33333333333333337</v>
      </c>
      <c r="M38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89" s="8"/>
      <c r="O389" s="11" t="str">
        <f>IF(Tb_Base[[#This Row],[Retard]]&lt;&gt;"",Tb_Base[[#This Row],[Hr déb eff]]-Tb_Base[[#This Row],[Hr déb prévi]],"")</f>
        <v/>
      </c>
      <c r="P389" s="8"/>
      <c r="Q389" s="11" t="str">
        <f>IF(Tb_Base[[#This Row],[CP]]="CP",Param!$H$2,"")</f>
        <v/>
      </c>
      <c r="R389" s="8"/>
      <c r="S389" s="11" t="str">
        <f>IF(Tb_Base[[#This Row],[CA]]="CA",Param!$H$2,"")</f>
        <v/>
      </c>
      <c r="T389" s="8"/>
      <c r="U389" s="8"/>
      <c r="V389" s="8"/>
    </row>
    <row r="390" spans="1:22" x14ac:dyDescent="0.2">
      <c r="A390" s="7">
        <v>43118</v>
      </c>
      <c r="B390" s="12">
        <f t="shared" si="10"/>
        <v>3</v>
      </c>
      <c r="C390" s="12" t="str">
        <f>TEXT(Tb_Base[[#This Row],[Date]],"mmmm")</f>
        <v>janvier</v>
      </c>
      <c r="D390" s="12" t="str">
        <f>TEXT(Tb_Base[[#This Row],[Date]],"aaaa")</f>
        <v>2018</v>
      </c>
      <c r="E390" s="9" t="s">
        <v>56</v>
      </c>
      <c r="F390" s="10">
        <v>0.375</v>
      </c>
      <c r="G390" s="10">
        <v>0.70833333333333337</v>
      </c>
      <c r="H390" s="11">
        <f>IF(Tb_Base[[#This Row],[Hr fin prévi]]="","",Tb_Base[Hr fin prévi]-Tb_Base[Hr déb prévi])</f>
        <v>0.33333333333333337</v>
      </c>
      <c r="I390" s="12" t="str">
        <f>IF(Tb_Base[[#This Row],[AT]]&lt;&gt;"","AT",IF(Tb_Base[[#This Row],[Hr fin eff]]&lt;&gt;"","Trv",""))</f>
        <v/>
      </c>
      <c r="L390" s="11" t="str">
        <f>IF(Tb_Base[[#This Row],[Hr fin eff]]="","",Tb_Base[Hr fin eff]-Tb_Base[Hr déb eff])</f>
        <v/>
      </c>
      <c r="M39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0" s="8"/>
      <c r="O390" s="11" t="str">
        <f>IF(Tb_Base[[#This Row],[Retard]]&lt;&gt;"",Tb_Base[[#This Row],[Hr déb eff]]-Tb_Base[[#This Row],[Hr déb prévi]],"")</f>
        <v/>
      </c>
      <c r="P390" s="8"/>
      <c r="Q390" s="11" t="str">
        <f>IF(Tb_Base[[#This Row],[CP]]="CP",Param!$H$2,"")</f>
        <v/>
      </c>
      <c r="R390" s="8"/>
      <c r="S390" s="11" t="str">
        <f>IF(Tb_Base[[#This Row],[CA]]="CA",Param!$H$2,"")</f>
        <v/>
      </c>
      <c r="T390" s="8"/>
      <c r="U390" s="8"/>
      <c r="V390" s="8"/>
    </row>
    <row r="391" spans="1:22" x14ac:dyDescent="0.2">
      <c r="A391" s="7">
        <v>43118</v>
      </c>
      <c r="B391" s="12">
        <f t="shared" si="10"/>
        <v>3</v>
      </c>
      <c r="C391" s="12" t="str">
        <f>TEXT(Tb_Base[[#This Row],[Date]],"mmmm")</f>
        <v>janvier</v>
      </c>
      <c r="D391" s="12" t="str">
        <f>TEXT(Tb_Base[[#This Row],[Date]],"aaaa")</f>
        <v>2018</v>
      </c>
      <c r="E391" s="9" t="s">
        <v>57</v>
      </c>
      <c r="F391" s="10">
        <v>0.375</v>
      </c>
      <c r="G391" s="10">
        <v>0.70833333333333337</v>
      </c>
      <c r="H391" s="11">
        <f>IF(Tb_Base[[#This Row],[Hr fin prévi]]="","",Tb_Base[Hr fin prévi]-Tb_Base[Hr déb prévi])</f>
        <v>0.33333333333333337</v>
      </c>
      <c r="I391" s="12" t="str">
        <f>IF(Tb_Base[[#This Row],[AT]]&lt;&gt;"","AT",IF(Tb_Base[[#This Row],[Hr fin eff]]&lt;&gt;"","Trv",""))</f>
        <v>Trv</v>
      </c>
      <c r="J391" s="10">
        <v>0.375</v>
      </c>
      <c r="K391" s="10">
        <v>0.70833333333333337</v>
      </c>
      <c r="L391" s="11">
        <f>IF(Tb_Base[[#This Row],[Hr fin eff]]="","",Tb_Base[Hr fin eff]-Tb_Base[Hr déb eff])</f>
        <v>0.33333333333333337</v>
      </c>
      <c r="M39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1" s="8"/>
      <c r="O391" s="11" t="str">
        <f>IF(Tb_Base[[#This Row],[Retard]]&lt;&gt;"",Tb_Base[[#This Row],[Hr déb eff]]-Tb_Base[[#This Row],[Hr déb prévi]],"")</f>
        <v/>
      </c>
      <c r="P391" s="8"/>
      <c r="Q391" s="11" t="str">
        <f>IF(Tb_Base[[#This Row],[CP]]="CP",Param!$H$2,"")</f>
        <v/>
      </c>
      <c r="R391" s="8"/>
      <c r="S391" s="11" t="str">
        <f>IF(Tb_Base[[#This Row],[CA]]="CA",Param!$H$2,"")</f>
        <v/>
      </c>
      <c r="T391" s="8"/>
      <c r="U391" s="8"/>
      <c r="V391" s="8"/>
    </row>
    <row r="392" spans="1:22" x14ac:dyDescent="0.2">
      <c r="A392" s="7">
        <v>43118</v>
      </c>
      <c r="B392" s="12">
        <f t="shared" si="10"/>
        <v>3</v>
      </c>
      <c r="C392" s="12" t="str">
        <f>TEXT(Tb_Base[[#This Row],[Date]],"mmmm")</f>
        <v>janvier</v>
      </c>
      <c r="D392" s="12" t="str">
        <f>TEXT(Tb_Base[[#This Row],[Date]],"aaaa")</f>
        <v>2018</v>
      </c>
      <c r="E392" s="9" t="s">
        <v>58</v>
      </c>
      <c r="F392" s="10">
        <v>0.33333333333333331</v>
      </c>
      <c r="G392" s="10">
        <v>0.75</v>
      </c>
      <c r="H392" s="11">
        <f>IF(Tb_Base[[#This Row],[Hr fin prévi]]="","",Tb_Base[Hr fin prévi]-Tb_Base[Hr déb prévi])</f>
        <v>0.41666666666666669</v>
      </c>
      <c r="I392" s="12" t="str">
        <f>IF(Tb_Base[[#This Row],[AT]]&lt;&gt;"","AT",IF(Tb_Base[[#This Row],[Hr fin eff]]&lt;&gt;"","Trv",""))</f>
        <v>Trv</v>
      </c>
      <c r="J392" s="10">
        <v>0.33333333333333331</v>
      </c>
      <c r="K392" s="10">
        <v>0.75</v>
      </c>
      <c r="L392" s="11">
        <f>IF(Tb_Base[[#This Row],[Hr fin eff]]="","",Tb_Base[Hr fin eff]-Tb_Base[Hr déb eff])</f>
        <v>0.41666666666666669</v>
      </c>
      <c r="M39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2" s="8"/>
      <c r="O392" s="11" t="str">
        <f>IF(Tb_Base[[#This Row],[Retard]]&lt;&gt;"",Tb_Base[[#This Row],[Hr déb eff]]-Tb_Base[[#This Row],[Hr déb prévi]],"")</f>
        <v/>
      </c>
      <c r="P392" s="8"/>
      <c r="Q392" s="11" t="str">
        <f>IF(Tb_Base[[#This Row],[CP]]="CP",Param!$H$2,"")</f>
        <v/>
      </c>
      <c r="R392" s="8"/>
      <c r="S392" s="11" t="str">
        <f>IF(Tb_Base[[#This Row],[CA]]="CA",Param!$H$2,"")</f>
        <v/>
      </c>
      <c r="T392" s="8"/>
      <c r="U392" s="8"/>
      <c r="V392" s="8"/>
    </row>
    <row r="393" spans="1:22" x14ac:dyDescent="0.2">
      <c r="A393" s="7">
        <v>43118</v>
      </c>
      <c r="B393" s="12">
        <f t="shared" si="10"/>
        <v>3</v>
      </c>
      <c r="C393" s="12" t="str">
        <f>TEXT(Tb_Base[[#This Row],[Date]],"mmmm")</f>
        <v>janvier</v>
      </c>
      <c r="D393" s="12" t="str">
        <f>TEXT(Tb_Base[[#This Row],[Date]],"aaaa")</f>
        <v>2018</v>
      </c>
      <c r="E393" s="9" t="s">
        <v>59</v>
      </c>
      <c r="F393" s="10">
        <v>0.33333333333333331</v>
      </c>
      <c r="G393" s="10">
        <v>0.75</v>
      </c>
      <c r="H393" s="11">
        <f>IF(Tb_Base[[#This Row],[Hr fin prévi]]="","",Tb_Base[Hr fin prévi]-Tb_Base[Hr déb prévi])</f>
        <v>0.41666666666666669</v>
      </c>
      <c r="I393" s="12" t="str">
        <f>IF(Tb_Base[[#This Row],[AT]]&lt;&gt;"","AT",IF(Tb_Base[[#This Row],[Hr fin eff]]&lt;&gt;"","Trv",""))</f>
        <v>Trv</v>
      </c>
      <c r="J393" s="10">
        <v>0.35416666666666669</v>
      </c>
      <c r="K393" s="10">
        <v>0.75</v>
      </c>
      <c r="L393" s="11">
        <f>IF(Tb_Base[[#This Row],[Hr fin eff]]="","",Tb_Base[Hr fin eff]-Tb_Base[Hr déb eff])</f>
        <v>0.39583333333333331</v>
      </c>
      <c r="M39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3" s="8"/>
      <c r="O393" s="11" t="str">
        <f>IF(Tb_Base[[#This Row],[Retard]]&lt;&gt;"",Tb_Base[[#This Row],[Hr déb eff]]-Tb_Base[[#This Row],[Hr déb prévi]],"")</f>
        <v/>
      </c>
      <c r="P393" s="8"/>
      <c r="Q393" s="11" t="str">
        <f>IF(Tb_Base[[#This Row],[CP]]="CP",Param!$H$2,"")</f>
        <v/>
      </c>
      <c r="R393" s="8"/>
      <c r="S393" s="11" t="str">
        <f>IF(Tb_Base[[#This Row],[CA]]="CA",Param!$H$2,"")</f>
        <v/>
      </c>
      <c r="T393" s="8"/>
      <c r="U393" s="8"/>
      <c r="V393" s="8"/>
    </row>
    <row r="394" spans="1:22" x14ac:dyDescent="0.2">
      <c r="A394" s="7">
        <v>43119</v>
      </c>
      <c r="B394" s="12">
        <f t="shared" si="10"/>
        <v>3</v>
      </c>
      <c r="C394" s="12" t="str">
        <f>TEXT(Tb_Base[[#This Row],[Date]],"mmmm")</f>
        <v>janvier</v>
      </c>
      <c r="D394" s="12" t="str">
        <f>TEXT(Tb_Base[[#This Row],[Date]],"aaaa")</f>
        <v>2018</v>
      </c>
      <c r="E394" s="9" t="s">
        <v>52</v>
      </c>
      <c r="F394" s="10">
        <v>0.33333333333333331</v>
      </c>
      <c r="G394" s="10">
        <v>0.75</v>
      </c>
      <c r="H394" s="11">
        <f>IF(Tb_Base[[#This Row],[Hr fin prévi]]="","",Tb_Base[Hr fin prévi]-Tb_Base[Hr déb prévi])</f>
        <v>0.41666666666666669</v>
      </c>
      <c r="I394" s="12" t="str">
        <f>IF(Tb_Base[[#This Row],[AT]]&lt;&gt;"","AT",IF(Tb_Base[[#This Row],[Hr fin eff]]&lt;&gt;"","Trv",""))</f>
        <v>Trv</v>
      </c>
      <c r="J394" s="10">
        <v>0.33333333333333331</v>
      </c>
      <c r="K394" s="10">
        <v>0.75</v>
      </c>
      <c r="L394" s="11">
        <f>IF(Tb_Base[[#This Row],[Hr fin eff]]="","",Tb_Base[Hr fin eff]-Tb_Base[Hr déb eff])</f>
        <v>0.41666666666666669</v>
      </c>
      <c r="M39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4" s="8"/>
      <c r="O394" s="11" t="str">
        <f>IF(Tb_Base[[#This Row],[Retard]]&lt;&gt;"",Tb_Base[[#This Row],[Hr déb eff]]-Tb_Base[[#This Row],[Hr déb prévi]],"")</f>
        <v/>
      </c>
      <c r="P394" s="8"/>
      <c r="Q394" s="11" t="str">
        <f>IF(Tb_Base[[#This Row],[CP]]="CP",Param!$H$2,"")</f>
        <v/>
      </c>
      <c r="R394" s="8"/>
      <c r="S394" s="11" t="str">
        <f>IF(Tb_Base[[#This Row],[CA]]="CA",Param!$H$2,"")</f>
        <v/>
      </c>
      <c r="T394" s="8"/>
      <c r="U394" s="8"/>
      <c r="V394" s="8"/>
    </row>
    <row r="395" spans="1:22" x14ac:dyDescent="0.2">
      <c r="A395" s="7">
        <v>43119</v>
      </c>
      <c r="B395" s="12">
        <f t="shared" si="10"/>
        <v>3</v>
      </c>
      <c r="C395" s="12" t="str">
        <f>TEXT(Tb_Base[[#This Row],[Date]],"mmmm")</f>
        <v>janvier</v>
      </c>
      <c r="D395" s="12" t="str">
        <f>TEXT(Tb_Base[[#This Row],[Date]],"aaaa")</f>
        <v>2018</v>
      </c>
      <c r="E395" s="9" t="s">
        <v>53</v>
      </c>
      <c r="F395" s="10">
        <v>0.375</v>
      </c>
      <c r="G395" s="10">
        <v>0.70833333333333337</v>
      </c>
      <c r="H395" s="11">
        <f>IF(Tb_Base[[#This Row],[Hr fin prévi]]="","",Tb_Base[Hr fin prévi]-Tb_Base[Hr déb prévi])</f>
        <v>0.33333333333333337</v>
      </c>
      <c r="I395" s="12" t="str">
        <f>IF(Tb_Base[[#This Row],[AT]]&lt;&gt;"","AT",IF(Tb_Base[[#This Row],[Hr fin eff]]&lt;&gt;"","Trv",""))</f>
        <v>Trv</v>
      </c>
      <c r="J395" s="10">
        <v>0.375</v>
      </c>
      <c r="K395" s="10">
        <v>0.70833333333333337</v>
      </c>
      <c r="L395" s="11">
        <f>IF(Tb_Base[[#This Row],[Hr fin eff]]="","",Tb_Base[Hr fin eff]-Tb_Base[Hr déb eff])</f>
        <v>0.33333333333333337</v>
      </c>
      <c r="M39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5" s="8"/>
      <c r="O395" s="11" t="str">
        <f>IF(Tb_Base[[#This Row],[Retard]]&lt;&gt;"",Tb_Base[[#This Row],[Hr déb eff]]-Tb_Base[[#This Row],[Hr déb prévi]],"")</f>
        <v/>
      </c>
      <c r="P395" s="8"/>
      <c r="Q395" s="11" t="str">
        <f>IF(Tb_Base[[#This Row],[CP]]="CP",Param!$H$2,"")</f>
        <v/>
      </c>
      <c r="R395" s="8"/>
      <c r="S395" s="11" t="str">
        <f>IF(Tb_Base[[#This Row],[CA]]="CA",Param!$H$2,"")</f>
        <v/>
      </c>
      <c r="T395" s="8"/>
      <c r="U395" s="8"/>
      <c r="V395" s="8"/>
    </row>
    <row r="396" spans="1:22" x14ac:dyDescent="0.2">
      <c r="A396" s="7">
        <v>43119</v>
      </c>
      <c r="B396" s="12">
        <f t="shared" si="10"/>
        <v>3</v>
      </c>
      <c r="C396" s="12" t="str">
        <f>TEXT(Tb_Base[[#This Row],[Date]],"mmmm")</f>
        <v>janvier</v>
      </c>
      <c r="D396" s="12" t="str">
        <f>TEXT(Tb_Base[[#This Row],[Date]],"aaaa")</f>
        <v>2018</v>
      </c>
      <c r="E396" s="9" t="s">
        <v>54</v>
      </c>
      <c r="F396" s="10">
        <v>0.375</v>
      </c>
      <c r="G396" s="10">
        <v>0.70833333333333337</v>
      </c>
      <c r="H396" s="11">
        <f>IF(Tb_Base[[#This Row],[Hr fin prévi]]="","",Tb_Base[Hr fin prévi]-Tb_Base[Hr déb prévi])</f>
        <v>0.33333333333333337</v>
      </c>
      <c r="I396" s="12" t="str">
        <f>IF(Tb_Base[[#This Row],[AT]]&lt;&gt;"","AT",IF(Tb_Base[[#This Row],[Hr fin eff]]&lt;&gt;"","Trv",""))</f>
        <v>Trv</v>
      </c>
      <c r="J396" s="10">
        <v>0.39583333333333331</v>
      </c>
      <c r="K396" s="10">
        <v>0.70833333333333337</v>
      </c>
      <c r="L396" s="11">
        <f>IF(Tb_Base[[#This Row],[Hr fin eff]]="","",Tb_Base[Hr fin eff]-Tb_Base[Hr déb eff])</f>
        <v>0.31250000000000006</v>
      </c>
      <c r="M39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6" s="8"/>
      <c r="O396" s="11" t="str">
        <f>IF(Tb_Base[[#This Row],[Retard]]&lt;&gt;"",Tb_Base[[#This Row],[Hr déb eff]]-Tb_Base[[#This Row],[Hr déb prévi]],"")</f>
        <v/>
      </c>
      <c r="P396" s="8"/>
      <c r="Q396" s="11" t="str">
        <f>IF(Tb_Base[[#This Row],[CP]]="CP",Param!$H$2,"")</f>
        <v/>
      </c>
      <c r="R396" s="8"/>
      <c r="S396" s="11" t="str">
        <f>IF(Tb_Base[[#This Row],[CA]]="CA",Param!$H$2,"")</f>
        <v/>
      </c>
      <c r="T396" s="8"/>
      <c r="U396" s="8"/>
      <c r="V396" s="8"/>
    </row>
    <row r="397" spans="1:22" x14ac:dyDescent="0.2">
      <c r="A397" s="7">
        <v>43119</v>
      </c>
      <c r="B397" s="12">
        <f t="shared" si="10"/>
        <v>3</v>
      </c>
      <c r="C397" s="12" t="str">
        <f>TEXT(Tb_Base[[#This Row],[Date]],"mmmm")</f>
        <v>janvier</v>
      </c>
      <c r="D397" s="12" t="str">
        <f>TEXT(Tb_Base[[#This Row],[Date]],"aaaa")</f>
        <v>2018</v>
      </c>
      <c r="E397" s="9" t="s">
        <v>55</v>
      </c>
      <c r="F397" s="10">
        <v>0.375</v>
      </c>
      <c r="G397" s="10">
        <v>0.70833333333333337</v>
      </c>
      <c r="H397" s="11">
        <f>IF(Tb_Base[[#This Row],[Hr fin prévi]]="","",Tb_Base[Hr fin prévi]-Tb_Base[Hr déb prévi])</f>
        <v>0.33333333333333337</v>
      </c>
      <c r="I397" s="12" t="str">
        <f>IF(Tb_Base[[#This Row],[AT]]&lt;&gt;"","AT",IF(Tb_Base[[#This Row],[Hr fin eff]]&lt;&gt;"","Trv",""))</f>
        <v/>
      </c>
      <c r="J397" s="10"/>
      <c r="K397" s="10"/>
      <c r="L397" s="11" t="str">
        <f>IF(Tb_Base[[#This Row],[Hr fin eff]]="","",Tb_Base[Hr fin eff]-Tb_Base[Hr déb eff])</f>
        <v/>
      </c>
      <c r="M39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7" s="8"/>
      <c r="O397" s="11" t="str">
        <f>IF(Tb_Base[[#This Row],[Retard]]&lt;&gt;"",Tb_Base[[#This Row],[Hr déb eff]]-Tb_Base[[#This Row],[Hr déb prévi]],"")</f>
        <v/>
      </c>
      <c r="P397" s="8"/>
      <c r="Q397" s="11" t="str">
        <f>IF(Tb_Base[[#This Row],[CP]]="CP",Param!$H$2,"")</f>
        <v/>
      </c>
      <c r="R397" s="8"/>
      <c r="S397" s="11" t="str">
        <f>IF(Tb_Base[[#This Row],[CA]]="CA",Param!$H$2,"")</f>
        <v/>
      </c>
      <c r="T397" s="8"/>
      <c r="U397" s="8"/>
      <c r="V397" s="8"/>
    </row>
    <row r="398" spans="1:22" x14ac:dyDescent="0.2">
      <c r="A398" s="7">
        <v>43119</v>
      </c>
      <c r="B398" s="12">
        <f t="shared" si="10"/>
        <v>3</v>
      </c>
      <c r="C398" s="12" t="str">
        <f>TEXT(Tb_Base[[#This Row],[Date]],"mmmm")</f>
        <v>janvier</v>
      </c>
      <c r="D398" s="12" t="str">
        <f>TEXT(Tb_Base[[#This Row],[Date]],"aaaa")</f>
        <v>2018</v>
      </c>
      <c r="E398" s="9" t="s">
        <v>56</v>
      </c>
      <c r="F398" s="10">
        <v>0.375</v>
      </c>
      <c r="G398" s="10">
        <v>0.70833333333333337</v>
      </c>
      <c r="H398" s="11">
        <f>IF(Tb_Base[[#This Row],[Hr fin prévi]]="","",Tb_Base[Hr fin prévi]-Tb_Base[Hr déb prévi])</f>
        <v>0.33333333333333337</v>
      </c>
      <c r="I398" s="12" t="str">
        <f>IF(Tb_Base[[#This Row],[AT]]&lt;&gt;"","AT",IF(Tb_Base[[#This Row],[Hr fin eff]]&lt;&gt;"","Trv",""))</f>
        <v>Trv</v>
      </c>
      <c r="J398" s="10">
        <v>0.375</v>
      </c>
      <c r="K398" s="10">
        <v>0.70833333333333337</v>
      </c>
      <c r="L398" s="11">
        <f>IF(Tb_Base[[#This Row],[Hr fin eff]]="","",Tb_Base[Hr fin eff]-Tb_Base[Hr déb eff])</f>
        <v>0.33333333333333337</v>
      </c>
      <c r="M39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8" s="8"/>
      <c r="O398" s="11" t="str">
        <f>IF(Tb_Base[[#This Row],[Retard]]&lt;&gt;"",Tb_Base[[#This Row],[Hr déb eff]]-Tb_Base[[#This Row],[Hr déb prévi]],"")</f>
        <v/>
      </c>
      <c r="P398" s="8"/>
      <c r="Q398" s="11" t="str">
        <f>IF(Tb_Base[[#This Row],[CP]]="CP",Param!$H$2,"")</f>
        <v/>
      </c>
      <c r="R398" s="8"/>
      <c r="S398" s="11" t="str">
        <f>IF(Tb_Base[[#This Row],[CA]]="CA",Param!$H$2,"")</f>
        <v/>
      </c>
      <c r="T398" s="8"/>
      <c r="U398" s="8"/>
      <c r="V398" s="8"/>
    </row>
    <row r="399" spans="1:22" x14ac:dyDescent="0.2">
      <c r="A399" s="7">
        <v>43119</v>
      </c>
      <c r="B399" s="12">
        <f t="shared" si="10"/>
        <v>3</v>
      </c>
      <c r="C399" s="12" t="str">
        <f>TEXT(Tb_Base[[#This Row],[Date]],"mmmm")</f>
        <v>janvier</v>
      </c>
      <c r="D399" s="12" t="str">
        <f>TEXT(Tb_Base[[#This Row],[Date]],"aaaa")</f>
        <v>2018</v>
      </c>
      <c r="E399" s="9" t="s">
        <v>57</v>
      </c>
      <c r="F399" s="10">
        <v>0.375</v>
      </c>
      <c r="G399" s="10">
        <v>0.70833333333333337</v>
      </c>
      <c r="H399" s="11">
        <f>IF(Tb_Base[[#This Row],[Hr fin prévi]]="","",Tb_Base[Hr fin prévi]-Tb_Base[Hr déb prévi])</f>
        <v>0.33333333333333337</v>
      </c>
      <c r="I399" s="12" t="str">
        <f>IF(Tb_Base[[#This Row],[AT]]&lt;&gt;"","AT",IF(Tb_Base[[#This Row],[Hr fin eff]]&lt;&gt;"","Trv",""))</f>
        <v>Trv</v>
      </c>
      <c r="J399" s="10">
        <v>0.375</v>
      </c>
      <c r="K399" s="10">
        <v>0.70833333333333337</v>
      </c>
      <c r="L399" s="11">
        <f>IF(Tb_Base[[#This Row],[Hr fin eff]]="","",Tb_Base[Hr fin eff]-Tb_Base[Hr déb eff])</f>
        <v>0.33333333333333337</v>
      </c>
      <c r="M39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399" s="8"/>
      <c r="O399" s="11" t="str">
        <f>IF(Tb_Base[[#This Row],[Retard]]&lt;&gt;"",Tb_Base[[#This Row],[Hr déb eff]]-Tb_Base[[#This Row],[Hr déb prévi]],"")</f>
        <v/>
      </c>
      <c r="P399" s="8"/>
      <c r="Q399" s="11" t="str">
        <f>IF(Tb_Base[[#This Row],[CP]]="CP",Param!$H$2,"")</f>
        <v/>
      </c>
      <c r="R399" s="8"/>
      <c r="S399" s="11" t="str">
        <f>IF(Tb_Base[[#This Row],[CA]]="CA",Param!$H$2,"")</f>
        <v/>
      </c>
      <c r="T399" s="8"/>
      <c r="U399" s="8"/>
      <c r="V399" s="8"/>
    </row>
    <row r="400" spans="1:22" x14ac:dyDescent="0.2">
      <c r="A400" s="7">
        <v>43119</v>
      </c>
      <c r="B400" s="12">
        <f t="shared" si="10"/>
        <v>3</v>
      </c>
      <c r="C400" s="12" t="str">
        <f>TEXT(Tb_Base[[#This Row],[Date]],"mmmm")</f>
        <v>janvier</v>
      </c>
      <c r="D400" s="12" t="str">
        <f>TEXT(Tb_Base[[#This Row],[Date]],"aaaa")</f>
        <v>2018</v>
      </c>
      <c r="E400" s="9" t="s">
        <v>58</v>
      </c>
      <c r="F400" s="10">
        <v>0.375</v>
      </c>
      <c r="G400" s="10">
        <v>0.70833333333333337</v>
      </c>
      <c r="H400" s="11">
        <f>IF(Tb_Base[[#This Row],[Hr fin prévi]]="","",Tb_Base[Hr fin prévi]-Tb_Base[Hr déb prévi])</f>
        <v>0.33333333333333337</v>
      </c>
      <c r="I400" s="12" t="str">
        <f>IF(Tb_Base[[#This Row],[AT]]&lt;&gt;"","AT",IF(Tb_Base[[#This Row],[Hr fin eff]]&lt;&gt;"","Trv",""))</f>
        <v>Trv</v>
      </c>
      <c r="J400" s="10">
        <v>0.375</v>
      </c>
      <c r="K400" s="10">
        <v>0.70833333333333337</v>
      </c>
      <c r="L400" s="11">
        <f>IF(Tb_Base[[#This Row],[Hr fin eff]]="","",Tb_Base[Hr fin eff]-Tb_Base[Hr déb eff])</f>
        <v>0.33333333333333337</v>
      </c>
      <c r="M40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0" s="8"/>
      <c r="O400" s="11" t="str">
        <f>IF(Tb_Base[[#This Row],[Retard]]&lt;&gt;"",Tb_Base[[#This Row],[Hr déb eff]]-Tb_Base[[#This Row],[Hr déb prévi]],"")</f>
        <v/>
      </c>
      <c r="P400" s="8"/>
      <c r="Q400" s="11" t="str">
        <f>IF(Tb_Base[[#This Row],[CP]]="CP",Param!$H$2,"")</f>
        <v/>
      </c>
      <c r="R400" s="8"/>
      <c r="S400" s="11" t="str">
        <f>IF(Tb_Base[[#This Row],[CA]]="CA",Param!$H$2,"")</f>
        <v/>
      </c>
      <c r="T400" s="8"/>
      <c r="U400" s="8"/>
      <c r="V400" s="8"/>
    </row>
    <row r="401" spans="1:22" x14ac:dyDescent="0.2">
      <c r="A401" s="7">
        <v>43119</v>
      </c>
      <c r="B401" s="12">
        <f t="shared" si="10"/>
        <v>3</v>
      </c>
      <c r="C401" s="12" t="str">
        <f>TEXT(Tb_Base[[#This Row],[Date]],"mmmm")</f>
        <v>janvier</v>
      </c>
      <c r="D401" s="12" t="str">
        <f>TEXT(Tb_Base[[#This Row],[Date]],"aaaa")</f>
        <v>2018</v>
      </c>
      <c r="E401" s="9" t="s">
        <v>59</v>
      </c>
      <c r="F401" s="10"/>
      <c r="G401" s="10"/>
      <c r="H401" s="11" t="str">
        <f>IF(Tb_Base[[#This Row],[Hr fin prévi]]="","",Tb_Base[Hr fin prévi]-Tb_Base[Hr déb prévi])</f>
        <v/>
      </c>
      <c r="I401" s="12" t="str">
        <f>IF(Tb_Base[[#This Row],[AT]]&lt;&gt;"","AT",IF(Tb_Base[[#This Row],[Hr fin eff]]&lt;&gt;"","Trv",""))</f>
        <v>Trv</v>
      </c>
      <c r="J401" s="10">
        <v>0.375</v>
      </c>
      <c r="K401" s="10">
        <v>0.70833333333333337</v>
      </c>
      <c r="L401" s="11">
        <f>IF(Tb_Base[[#This Row],[Hr fin eff]]="","",Tb_Base[Hr fin eff]-Tb_Base[Hr déb eff])</f>
        <v>0.33333333333333337</v>
      </c>
      <c r="M40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1" s="8"/>
      <c r="O401" s="11" t="str">
        <f>IF(Tb_Base[[#This Row],[Retard]]&lt;&gt;"",Tb_Base[[#This Row],[Hr déb eff]]-Tb_Base[[#This Row],[Hr déb prévi]],"")</f>
        <v/>
      </c>
      <c r="P401" s="8"/>
      <c r="Q401" s="11" t="str">
        <f>IF(Tb_Base[[#This Row],[CP]]="CP",Param!$H$2,"")</f>
        <v/>
      </c>
      <c r="R401" s="8"/>
      <c r="S401" s="11" t="str">
        <f>IF(Tb_Base[[#This Row],[CA]]="CA",Param!$H$2,"")</f>
        <v/>
      </c>
      <c r="T401" s="8"/>
      <c r="U401" s="8"/>
      <c r="V401" s="8"/>
    </row>
    <row r="402" spans="1:22" x14ac:dyDescent="0.2">
      <c r="A402" s="7">
        <v>43120</v>
      </c>
      <c r="B402" s="12">
        <f t="shared" ref="B402:B465" si="11">WEEKNUM(A402)</f>
        <v>3</v>
      </c>
      <c r="C402" s="12" t="str">
        <f>TEXT(Tb_Base[[#This Row],[Date]],"mmmm")</f>
        <v>janvier</v>
      </c>
      <c r="D402" s="12" t="str">
        <f>TEXT(Tb_Base[[#This Row],[Date]],"aaaa")</f>
        <v>2018</v>
      </c>
      <c r="E402" s="9" t="s">
        <v>52</v>
      </c>
      <c r="F402" s="10">
        <v>0.33333333333333331</v>
      </c>
      <c r="G402" s="10">
        <v>0.70833333333333337</v>
      </c>
      <c r="H402" s="11">
        <f>IF(Tb_Base[[#This Row],[Hr fin prévi]]="","",Tb_Base[Hr fin prévi]-Tb_Base[Hr déb prévi])</f>
        <v>0.37500000000000006</v>
      </c>
      <c r="I402" s="12" t="str">
        <f>IF(Tb_Base[[#This Row],[AT]]&lt;&gt;"","AT",IF(Tb_Base[[#This Row],[Hr fin eff]]&lt;&gt;"","Trv",""))</f>
        <v>Trv</v>
      </c>
      <c r="J402" s="10">
        <v>0.33333333333333331</v>
      </c>
      <c r="K402" s="10">
        <v>0.70833333333333337</v>
      </c>
      <c r="L402" s="11">
        <f>IF(Tb_Base[[#This Row],[Hr fin eff]]="","",Tb_Base[Hr fin eff]-Tb_Base[Hr déb eff])</f>
        <v>0.37500000000000006</v>
      </c>
      <c r="M40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2" s="8"/>
      <c r="O402" s="11" t="str">
        <f>IF(Tb_Base[[#This Row],[Retard]]&lt;&gt;"",Tb_Base[[#This Row],[Hr déb eff]]-Tb_Base[[#This Row],[Hr déb prévi]],"")</f>
        <v/>
      </c>
      <c r="P402" s="8"/>
      <c r="Q402" s="11" t="str">
        <f>IF(Tb_Base[[#This Row],[CP]]="CP",Param!$H$2,"")</f>
        <v/>
      </c>
      <c r="R402" s="8"/>
      <c r="S402" s="11" t="str">
        <f>IF(Tb_Base[[#This Row],[CA]]="CA",Param!$H$2,"")</f>
        <v/>
      </c>
      <c r="T402" s="8"/>
      <c r="U402" s="8"/>
      <c r="V402" s="8"/>
    </row>
    <row r="403" spans="1:22" x14ac:dyDescent="0.2">
      <c r="A403" s="7">
        <v>43120</v>
      </c>
      <c r="B403" s="12">
        <f t="shared" si="11"/>
        <v>3</v>
      </c>
      <c r="C403" s="12" t="str">
        <f>TEXT(Tb_Base[[#This Row],[Date]],"mmmm")</f>
        <v>janvier</v>
      </c>
      <c r="D403" s="12" t="str">
        <f>TEXT(Tb_Base[[#This Row],[Date]],"aaaa")</f>
        <v>2018</v>
      </c>
      <c r="E403" s="9" t="s">
        <v>53</v>
      </c>
      <c r="F403" s="10">
        <v>0.33333333333333331</v>
      </c>
      <c r="G403" s="10">
        <v>0.70833333333333337</v>
      </c>
      <c r="H403" s="11">
        <f>IF(Tb_Base[[#This Row],[Hr fin prévi]]="","",Tb_Base[Hr fin prévi]-Tb_Base[Hr déb prévi])</f>
        <v>0.37500000000000006</v>
      </c>
      <c r="I403" s="12" t="str">
        <f>IF(Tb_Base[[#This Row],[AT]]&lt;&gt;"","AT",IF(Tb_Base[[#This Row],[Hr fin eff]]&lt;&gt;"","Trv",""))</f>
        <v>Trv</v>
      </c>
      <c r="J403" s="10">
        <v>0.33333333333333331</v>
      </c>
      <c r="K403" s="10">
        <v>0.70833333333333337</v>
      </c>
      <c r="L403" s="11">
        <f>IF(Tb_Base[[#This Row],[Hr fin eff]]="","",Tb_Base[Hr fin eff]-Tb_Base[Hr déb eff])</f>
        <v>0.37500000000000006</v>
      </c>
      <c r="M40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3" s="8"/>
      <c r="O403" s="11" t="str">
        <f>IF(Tb_Base[[#This Row],[Retard]]&lt;&gt;"",Tb_Base[[#This Row],[Hr déb eff]]-Tb_Base[[#This Row],[Hr déb prévi]],"")</f>
        <v/>
      </c>
      <c r="P403" s="8"/>
      <c r="Q403" s="11" t="str">
        <f>IF(Tb_Base[[#This Row],[CP]]="CP",Param!$H$2,"")</f>
        <v/>
      </c>
      <c r="R403" s="8"/>
      <c r="S403" s="11" t="str">
        <f>IF(Tb_Base[[#This Row],[CA]]="CA",Param!$H$2,"")</f>
        <v/>
      </c>
      <c r="T403" s="8"/>
      <c r="U403" s="8"/>
      <c r="V403" s="8"/>
    </row>
    <row r="404" spans="1:22" x14ac:dyDescent="0.2">
      <c r="A404" s="7">
        <v>43120</v>
      </c>
      <c r="B404" s="12">
        <f t="shared" si="11"/>
        <v>3</v>
      </c>
      <c r="C404" s="12" t="str">
        <f>TEXT(Tb_Base[[#This Row],[Date]],"mmmm")</f>
        <v>janvier</v>
      </c>
      <c r="D404" s="12" t="str">
        <f>TEXT(Tb_Base[[#This Row],[Date]],"aaaa")</f>
        <v>2018</v>
      </c>
      <c r="E404" s="9" t="s">
        <v>54</v>
      </c>
      <c r="F404" s="10">
        <v>0.33333333333333331</v>
      </c>
      <c r="G404" s="10">
        <v>0.70833333333333337</v>
      </c>
      <c r="H404" s="11">
        <f>IF(Tb_Base[[#This Row],[Hr fin prévi]]="","",Tb_Base[Hr fin prévi]-Tb_Base[Hr déb prévi])</f>
        <v>0.37500000000000006</v>
      </c>
      <c r="I404" s="12" t="str">
        <f>IF(Tb_Base[[#This Row],[AT]]&lt;&gt;"","AT",IF(Tb_Base[[#This Row],[Hr fin eff]]&lt;&gt;"","Trv",""))</f>
        <v>Trv</v>
      </c>
      <c r="J404" s="10">
        <v>0.33333333333333331</v>
      </c>
      <c r="K404" s="10">
        <v>0.70833333333333337</v>
      </c>
      <c r="L404" s="11">
        <f>IF(Tb_Base[[#This Row],[Hr fin eff]]="","",Tb_Base[Hr fin eff]-Tb_Base[Hr déb eff])</f>
        <v>0.37500000000000006</v>
      </c>
      <c r="M40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4" s="8"/>
      <c r="O404" s="11" t="str">
        <f>IF(Tb_Base[[#This Row],[Retard]]&lt;&gt;"",Tb_Base[[#This Row],[Hr déb eff]]-Tb_Base[[#This Row],[Hr déb prévi]],"")</f>
        <v/>
      </c>
      <c r="P404" s="8"/>
      <c r="Q404" s="11" t="str">
        <f>IF(Tb_Base[[#This Row],[CP]]="CP",Param!$H$2,"")</f>
        <v/>
      </c>
      <c r="R404" s="8"/>
      <c r="S404" s="11" t="str">
        <f>IF(Tb_Base[[#This Row],[CA]]="CA",Param!$H$2,"")</f>
        <v/>
      </c>
      <c r="T404" s="8"/>
      <c r="U404" s="8"/>
      <c r="V404" s="8"/>
    </row>
    <row r="405" spans="1:22" x14ac:dyDescent="0.2">
      <c r="A405" s="7">
        <v>43120</v>
      </c>
      <c r="B405" s="12">
        <f t="shared" si="11"/>
        <v>3</v>
      </c>
      <c r="C405" s="12" t="str">
        <f>TEXT(Tb_Base[[#This Row],[Date]],"mmmm")</f>
        <v>janvier</v>
      </c>
      <c r="D405" s="12" t="str">
        <f>TEXT(Tb_Base[[#This Row],[Date]],"aaaa")</f>
        <v>2018</v>
      </c>
      <c r="E405" s="9" t="s">
        <v>55</v>
      </c>
      <c r="F405" s="10">
        <v>0.33333333333333331</v>
      </c>
      <c r="G405" s="10">
        <v>0.70833333333333337</v>
      </c>
      <c r="H405" s="11">
        <f>IF(Tb_Base[[#This Row],[Hr fin prévi]]="","",Tb_Base[Hr fin prévi]-Tb_Base[Hr déb prévi])</f>
        <v>0.37500000000000006</v>
      </c>
      <c r="I405" s="12" t="str">
        <f>IF(Tb_Base[[#This Row],[AT]]&lt;&gt;"","AT",IF(Tb_Base[[#This Row],[Hr fin eff]]&lt;&gt;"","Trv",""))</f>
        <v>Trv</v>
      </c>
      <c r="J405" s="10">
        <v>0.33333333333333331</v>
      </c>
      <c r="K405" s="10">
        <v>0.70833333333333337</v>
      </c>
      <c r="L405" s="11">
        <f>IF(Tb_Base[[#This Row],[Hr fin eff]]="","",Tb_Base[Hr fin eff]-Tb_Base[Hr déb eff])</f>
        <v>0.37500000000000006</v>
      </c>
      <c r="M40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5" s="8"/>
      <c r="O405" s="11" t="str">
        <f>IF(Tb_Base[[#This Row],[Retard]]&lt;&gt;"",Tb_Base[[#This Row],[Hr déb eff]]-Tb_Base[[#This Row],[Hr déb prévi]],"")</f>
        <v/>
      </c>
      <c r="P405" s="8"/>
      <c r="Q405" s="11" t="str">
        <f>IF(Tb_Base[[#This Row],[CP]]="CP",Param!$H$2,"")</f>
        <v/>
      </c>
      <c r="R405" s="8"/>
      <c r="S405" s="11" t="str">
        <f>IF(Tb_Base[[#This Row],[CA]]="CA",Param!$H$2,"")</f>
        <v/>
      </c>
      <c r="T405" s="8"/>
      <c r="U405" s="8"/>
      <c r="V405" s="8"/>
    </row>
    <row r="406" spans="1:22" x14ac:dyDescent="0.2">
      <c r="A406" s="7">
        <v>43120</v>
      </c>
      <c r="B406" s="12">
        <f t="shared" si="11"/>
        <v>3</v>
      </c>
      <c r="C406" s="12" t="str">
        <f>TEXT(Tb_Base[[#This Row],[Date]],"mmmm")</f>
        <v>janvier</v>
      </c>
      <c r="D406" s="12" t="str">
        <f>TEXT(Tb_Base[[#This Row],[Date]],"aaaa")</f>
        <v>2018</v>
      </c>
      <c r="E406" s="9" t="s">
        <v>56</v>
      </c>
      <c r="F406" s="10"/>
      <c r="G406" s="10"/>
      <c r="H406" s="11" t="str">
        <f>IF(Tb_Base[[#This Row],[Hr fin prévi]]="","",Tb_Base[Hr fin prévi]-Tb_Base[Hr déb prévi])</f>
        <v/>
      </c>
      <c r="I406" s="12" t="str">
        <f>IF(Tb_Base[[#This Row],[AT]]&lt;&gt;"","AT",IF(Tb_Base[[#This Row],[Hr fin eff]]&lt;&gt;"","Trv",""))</f>
        <v/>
      </c>
      <c r="J406" s="10"/>
      <c r="K406" s="10"/>
      <c r="L406" s="11" t="str">
        <f>IF(Tb_Base[[#This Row],[Hr fin eff]]="","",Tb_Base[Hr fin eff]-Tb_Base[Hr déb eff])</f>
        <v/>
      </c>
      <c r="M40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06" s="8"/>
      <c r="O406" s="11" t="str">
        <f>IF(Tb_Base[[#This Row],[Retard]]&lt;&gt;"",Tb_Base[[#This Row],[Hr déb eff]]-Tb_Base[[#This Row],[Hr déb prévi]],"")</f>
        <v/>
      </c>
      <c r="P406" s="8"/>
      <c r="Q406" s="11" t="str">
        <f>IF(Tb_Base[[#This Row],[CP]]="CP",Param!$H$2,"")</f>
        <v/>
      </c>
      <c r="R406" s="8"/>
      <c r="S406" s="11" t="str">
        <f>IF(Tb_Base[[#This Row],[CA]]="CA",Param!$H$2,"")</f>
        <v/>
      </c>
      <c r="T406" s="8"/>
      <c r="U406" s="8"/>
      <c r="V406" s="8"/>
    </row>
    <row r="407" spans="1:22" x14ac:dyDescent="0.2">
      <c r="A407" s="7">
        <v>43120</v>
      </c>
      <c r="B407" s="12">
        <f t="shared" si="11"/>
        <v>3</v>
      </c>
      <c r="C407" s="12" t="str">
        <f>TEXT(Tb_Base[[#This Row],[Date]],"mmmm")</f>
        <v>janvier</v>
      </c>
      <c r="D407" s="12" t="str">
        <f>TEXT(Tb_Base[[#This Row],[Date]],"aaaa")</f>
        <v>2018</v>
      </c>
      <c r="E407" s="9" t="s">
        <v>57</v>
      </c>
      <c r="F407" s="10">
        <v>0.375</v>
      </c>
      <c r="G407" s="10">
        <v>0.83333333333333337</v>
      </c>
      <c r="H407" s="11">
        <f>IF(Tb_Base[[#This Row],[Hr fin prévi]]="","",Tb_Base[Hr fin prévi]-Tb_Base[Hr déb prévi])</f>
        <v>0.45833333333333337</v>
      </c>
      <c r="I407" s="12" t="str">
        <f>IF(Tb_Base[[#This Row],[AT]]&lt;&gt;"","AT",IF(Tb_Base[[#This Row],[Hr fin eff]]&lt;&gt;"","Trv",""))</f>
        <v>Trv</v>
      </c>
      <c r="J407" s="10">
        <v>0.375</v>
      </c>
      <c r="K407" s="10">
        <v>0.85416666666666663</v>
      </c>
      <c r="L407" s="11">
        <f>IF(Tb_Base[[#This Row],[Hr fin eff]]="","",Tb_Base[Hr fin eff]-Tb_Base[Hr déb eff])</f>
        <v>0.47916666666666663</v>
      </c>
      <c r="M40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7" s="8"/>
      <c r="O407" s="11" t="str">
        <f>IF(Tb_Base[[#This Row],[Retard]]&lt;&gt;"",Tb_Base[[#This Row],[Hr déb eff]]-Tb_Base[[#This Row],[Hr déb prévi]],"")</f>
        <v/>
      </c>
      <c r="P407" s="8"/>
      <c r="Q407" s="11" t="str">
        <f>IF(Tb_Base[[#This Row],[CP]]="CP",Param!$H$2,"")</f>
        <v/>
      </c>
      <c r="R407" s="8"/>
      <c r="S407" s="11" t="str">
        <f>IF(Tb_Base[[#This Row],[CA]]="CA",Param!$H$2,"")</f>
        <v/>
      </c>
      <c r="T407" s="8"/>
      <c r="U407" s="8"/>
      <c r="V407" s="8"/>
    </row>
    <row r="408" spans="1:22" x14ac:dyDescent="0.2">
      <c r="A408" s="7">
        <v>43120</v>
      </c>
      <c r="B408" s="12">
        <f t="shared" si="11"/>
        <v>3</v>
      </c>
      <c r="C408" s="12" t="str">
        <f>TEXT(Tb_Base[[#This Row],[Date]],"mmmm")</f>
        <v>janvier</v>
      </c>
      <c r="D408" s="12" t="str">
        <f>TEXT(Tb_Base[[#This Row],[Date]],"aaaa")</f>
        <v>2018</v>
      </c>
      <c r="E408" s="9" t="s">
        <v>58</v>
      </c>
      <c r="F408" s="10">
        <v>0.375</v>
      </c>
      <c r="G408" s="10">
        <v>0.83333333333333337</v>
      </c>
      <c r="H408" s="11">
        <f>IF(Tb_Base[[#This Row],[Hr fin prévi]]="","",Tb_Base[Hr fin prévi]-Tb_Base[Hr déb prévi])</f>
        <v>0.45833333333333337</v>
      </c>
      <c r="I408" s="12" t="str">
        <f>IF(Tb_Base[[#This Row],[AT]]&lt;&gt;"","AT",IF(Tb_Base[[#This Row],[Hr fin eff]]&lt;&gt;"","Trv",""))</f>
        <v>Trv</v>
      </c>
      <c r="J408" s="10">
        <v>0.375</v>
      </c>
      <c r="K408" s="10">
        <v>0.85416666666666663</v>
      </c>
      <c r="L408" s="11">
        <f>IF(Tb_Base[[#This Row],[Hr fin eff]]="","",Tb_Base[Hr fin eff]-Tb_Base[Hr déb eff])</f>
        <v>0.47916666666666663</v>
      </c>
      <c r="M40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8" s="8"/>
      <c r="O408" s="11" t="str">
        <f>IF(Tb_Base[[#This Row],[Retard]]&lt;&gt;"",Tb_Base[[#This Row],[Hr déb eff]]-Tb_Base[[#This Row],[Hr déb prévi]],"")</f>
        <v/>
      </c>
      <c r="P408" s="8"/>
      <c r="Q408" s="11" t="str">
        <f>IF(Tb_Base[[#This Row],[CP]]="CP",Param!$H$2,"")</f>
        <v/>
      </c>
      <c r="R408" s="8"/>
      <c r="S408" s="11" t="str">
        <f>IF(Tb_Base[[#This Row],[CA]]="CA",Param!$H$2,"")</f>
        <v/>
      </c>
      <c r="T408" s="8"/>
      <c r="U408" s="8"/>
      <c r="V408" s="8"/>
    </row>
    <row r="409" spans="1:22" x14ac:dyDescent="0.2">
      <c r="A409" s="7">
        <v>43120</v>
      </c>
      <c r="B409" s="12">
        <f t="shared" si="11"/>
        <v>3</v>
      </c>
      <c r="C409" s="12" t="str">
        <f>TEXT(Tb_Base[[#This Row],[Date]],"mmmm")</f>
        <v>janvier</v>
      </c>
      <c r="D409" s="12" t="str">
        <f>TEXT(Tb_Base[[#This Row],[Date]],"aaaa")</f>
        <v>2018</v>
      </c>
      <c r="E409" s="9" t="s">
        <v>59</v>
      </c>
      <c r="F409" s="10">
        <v>0.375</v>
      </c>
      <c r="G409" s="10">
        <v>0.83333333333333337</v>
      </c>
      <c r="H409" s="11">
        <f>IF(Tb_Base[[#This Row],[Hr fin prévi]]="","",Tb_Base[Hr fin prévi]-Tb_Base[Hr déb prévi])</f>
        <v>0.45833333333333337</v>
      </c>
      <c r="I409" s="12" t="str">
        <f>IF(Tb_Base[[#This Row],[AT]]&lt;&gt;"","AT",IF(Tb_Base[[#This Row],[Hr fin eff]]&lt;&gt;"","Trv",""))</f>
        <v>Trv</v>
      </c>
      <c r="J409" s="10">
        <v>0.375</v>
      </c>
      <c r="K409" s="10">
        <v>0.85416666666666663</v>
      </c>
      <c r="L409" s="11">
        <f>IF(Tb_Base[[#This Row],[Hr fin eff]]="","",Tb_Base[Hr fin eff]-Tb_Base[Hr déb eff])</f>
        <v>0.47916666666666663</v>
      </c>
      <c r="M40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09" s="8"/>
      <c r="O409" s="11" t="str">
        <f>IF(Tb_Base[[#This Row],[Retard]]&lt;&gt;"",Tb_Base[[#This Row],[Hr déb eff]]-Tb_Base[[#This Row],[Hr déb prévi]],"")</f>
        <v/>
      </c>
      <c r="P409" s="8"/>
      <c r="Q409" s="11" t="str">
        <f>IF(Tb_Base[[#This Row],[CP]]="CP",Param!$H$2,"")</f>
        <v/>
      </c>
      <c r="R409" s="8"/>
      <c r="S409" s="11" t="str">
        <f>IF(Tb_Base[[#This Row],[CA]]="CA",Param!$H$2,"")</f>
        <v/>
      </c>
      <c r="T409" s="8"/>
      <c r="U409" s="8"/>
      <c r="V409" s="8"/>
    </row>
    <row r="410" spans="1:22" x14ac:dyDescent="0.2">
      <c r="A410" s="7">
        <v>43121</v>
      </c>
      <c r="B410" s="12">
        <f t="shared" si="11"/>
        <v>4</v>
      </c>
      <c r="C410" s="12" t="str">
        <f>TEXT(Tb_Base[[#This Row],[Date]],"mmmm")</f>
        <v>janvier</v>
      </c>
      <c r="D410" s="12" t="str">
        <f>TEXT(Tb_Base[[#This Row],[Date]],"aaaa")</f>
        <v>2018</v>
      </c>
      <c r="E410" s="9" t="s">
        <v>52</v>
      </c>
      <c r="F410" s="10"/>
      <c r="G410" s="10"/>
      <c r="H410" s="11" t="str">
        <f>IF(Tb_Base[[#This Row],[Hr fin prévi]]="","",Tb_Base[Hr fin prévi]-Tb_Base[Hr déb prévi])</f>
        <v/>
      </c>
      <c r="I410" s="12" t="str">
        <f>IF(Tb_Base[[#This Row],[AT]]&lt;&gt;"","AT",IF(Tb_Base[[#This Row],[Hr fin eff]]&lt;&gt;"","Trv",""))</f>
        <v/>
      </c>
      <c r="L410" s="11" t="str">
        <f>IF(Tb_Base[[#This Row],[Hr fin eff]]="","",Tb_Base[Hr fin eff]-Tb_Base[Hr déb eff])</f>
        <v/>
      </c>
      <c r="M41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0" s="8"/>
      <c r="O410" s="11" t="str">
        <f>IF(Tb_Base[[#This Row],[Retard]]&lt;&gt;"",Tb_Base[[#This Row],[Hr déb eff]]-Tb_Base[[#This Row],[Hr déb prévi]],"")</f>
        <v/>
      </c>
      <c r="P410" s="8"/>
      <c r="Q410" s="11" t="str">
        <f>IF(Tb_Base[[#This Row],[CP]]="CP",Param!$H$2,"")</f>
        <v/>
      </c>
      <c r="R410" s="8"/>
      <c r="S410" s="11" t="str">
        <f>IF(Tb_Base[[#This Row],[CA]]="CA",Param!$H$2,"")</f>
        <v/>
      </c>
      <c r="T410" s="8"/>
      <c r="U410" s="8"/>
      <c r="V410" s="8"/>
    </row>
    <row r="411" spans="1:22" x14ac:dyDescent="0.2">
      <c r="A411" s="7">
        <v>43121</v>
      </c>
      <c r="B411" s="12">
        <f t="shared" si="11"/>
        <v>4</v>
      </c>
      <c r="C411" s="12" t="str">
        <f>TEXT(Tb_Base[[#This Row],[Date]],"mmmm")</f>
        <v>janvier</v>
      </c>
      <c r="D411" s="12" t="str">
        <f>TEXT(Tb_Base[[#This Row],[Date]],"aaaa")</f>
        <v>2018</v>
      </c>
      <c r="E411" s="9" t="s">
        <v>53</v>
      </c>
      <c r="F411" s="10">
        <v>0.375</v>
      </c>
      <c r="G411" s="10">
        <v>0.83333333333333337</v>
      </c>
      <c r="H411" s="11">
        <f>IF(Tb_Base[[#This Row],[Hr fin prévi]]="","",Tb_Base[Hr fin prévi]-Tb_Base[Hr déb prévi])</f>
        <v>0.45833333333333337</v>
      </c>
      <c r="I411" s="12" t="str">
        <f>IF(Tb_Base[[#This Row],[AT]]&lt;&gt;"","AT",IF(Tb_Base[[#This Row],[Hr fin eff]]&lt;&gt;"","Trv",""))</f>
        <v>Trv</v>
      </c>
      <c r="J411" s="10">
        <v>0.375</v>
      </c>
      <c r="K411" s="10">
        <v>0.85416666666666663</v>
      </c>
      <c r="L411" s="11">
        <f>IF(Tb_Base[[#This Row],[Hr fin eff]]="","",Tb_Base[Hr fin eff]-Tb_Base[Hr déb eff])</f>
        <v>0.47916666666666663</v>
      </c>
      <c r="M41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11" s="8"/>
      <c r="O411" s="11" t="str">
        <f>IF(Tb_Base[[#This Row],[Retard]]&lt;&gt;"",Tb_Base[[#This Row],[Hr déb eff]]-Tb_Base[[#This Row],[Hr déb prévi]],"")</f>
        <v/>
      </c>
      <c r="P411" s="8"/>
      <c r="Q411" s="11" t="str">
        <f>IF(Tb_Base[[#This Row],[CP]]="CP",Param!$H$2,"")</f>
        <v/>
      </c>
      <c r="R411" s="8"/>
      <c r="S411" s="11" t="str">
        <f>IF(Tb_Base[[#This Row],[CA]]="CA",Param!$H$2,"")</f>
        <v/>
      </c>
      <c r="T411" s="8"/>
      <c r="U411" s="8"/>
      <c r="V411" s="8"/>
    </row>
    <row r="412" spans="1:22" x14ac:dyDescent="0.2">
      <c r="A412" s="7">
        <v>43121</v>
      </c>
      <c r="B412" s="12">
        <f t="shared" si="11"/>
        <v>4</v>
      </c>
      <c r="C412" s="12" t="str">
        <f>TEXT(Tb_Base[[#This Row],[Date]],"mmmm")</f>
        <v>janvier</v>
      </c>
      <c r="D412" s="12" t="str">
        <f>TEXT(Tb_Base[[#This Row],[Date]],"aaaa")</f>
        <v>2018</v>
      </c>
      <c r="E412" s="9" t="s">
        <v>54</v>
      </c>
      <c r="H412" s="11" t="str">
        <f>IF(Tb_Base[[#This Row],[Hr fin prévi]]="","",Tb_Base[Hr fin prévi]-Tb_Base[Hr déb prévi])</f>
        <v/>
      </c>
      <c r="I412" s="12" t="str">
        <f>IF(Tb_Base[[#This Row],[AT]]&lt;&gt;"","AT",IF(Tb_Base[[#This Row],[Hr fin eff]]&lt;&gt;"","Trv",""))</f>
        <v/>
      </c>
      <c r="L412" s="11" t="str">
        <f>IF(Tb_Base[[#This Row],[Hr fin eff]]="","",Tb_Base[Hr fin eff]-Tb_Base[Hr déb eff])</f>
        <v/>
      </c>
      <c r="M41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2" s="8"/>
      <c r="O412" s="11" t="str">
        <f>IF(Tb_Base[[#This Row],[Retard]]&lt;&gt;"",Tb_Base[[#This Row],[Hr déb eff]]-Tb_Base[[#This Row],[Hr déb prévi]],"")</f>
        <v/>
      </c>
      <c r="P412" s="8"/>
      <c r="Q412" s="11" t="str">
        <f>IF(Tb_Base[[#This Row],[CP]]="CP",Param!$H$2,"")</f>
        <v/>
      </c>
      <c r="R412" s="8"/>
      <c r="S412" s="11" t="str">
        <f>IF(Tb_Base[[#This Row],[CA]]="CA",Param!$H$2,"")</f>
        <v/>
      </c>
      <c r="T412" s="8"/>
      <c r="U412" s="8"/>
      <c r="V412" s="8"/>
    </row>
    <row r="413" spans="1:22" x14ac:dyDescent="0.2">
      <c r="A413" s="7">
        <v>43121</v>
      </c>
      <c r="B413" s="12">
        <f t="shared" si="11"/>
        <v>4</v>
      </c>
      <c r="C413" s="12" t="str">
        <f>TEXT(Tb_Base[[#This Row],[Date]],"mmmm")</f>
        <v>janvier</v>
      </c>
      <c r="D413" s="12" t="str">
        <f>TEXT(Tb_Base[[#This Row],[Date]],"aaaa")</f>
        <v>2018</v>
      </c>
      <c r="E413" s="9" t="s">
        <v>55</v>
      </c>
      <c r="H413" s="11" t="str">
        <f>IF(Tb_Base[[#This Row],[Hr fin prévi]]="","",Tb_Base[Hr fin prévi]-Tb_Base[Hr déb prévi])</f>
        <v/>
      </c>
      <c r="I413" s="12" t="str">
        <f>IF(Tb_Base[[#This Row],[AT]]&lt;&gt;"","AT",IF(Tb_Base[[#This Row],[Hr fin eff]]&lt;&gt;"","Trv",""))</f>
        <v/>
      </c>
      <c r="L413" s="11" t="str">
        <f>IF(Tb_Base[[#This Row],[Hr fin eff]]="","",Tb_Base[Hr fin eff]-Tb_Base[Hr déb eff])</f>
        <v/>
      </c>
      <c r="M41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3" s="8"/>
      <c r="O413" s="11" t="str">
        <f>IF(Tb_Base[[#This Row],[Retard]]&lt;&gt;"",Tb_Base[[#This Row],[Hr déb eff]]-Tb_Base[[#This Row],[Hr déb prévi]],"")</f>
        <v/>
      </c>
      <c r="P413" s="8"/>
      <c r="Q413" s="11" t="str">
        <f>IF(Tb_Base[[#This Row],[CP]]="CP",Param!$H$2,"")</f>
        <v/>
      </c>
      <c r="R413" s="8"/>
      <c r="S413" s="11" t="str">
        <f>IF(Tb_Base[[#This Row],[CA]]="CA",Param!$H$2,"")</f>
        <v/>
      </c>
      <c r="T413" s="8"/>
      <c r="U413" s="8"/>
      <c r="V413" s="8"/>
    </row>
    <row r="414" spans="1:22" x14ac:dyDescent="0.2">
      <c r="A414" s="7">
        <v>43121</v>
      </c>
      <c r="B414" s="12">
        <f t="shared" si="11"/>
        <v>4</v>
      </c>
      <c r="C414" s="12" t="str">
        <f>TEXT(Tb_Base[[#This Row],[Date]],"mmmm")</f>
        <v>janvier</v>
      </c>
      <c r="D414" s="12" t="str">
        <f>TEXT(Tb_Base[[#This Row],[Date]],"aaaa")</f>
        <v>2018</v>
      </c>
      <c r="E414" s="9" t="s">
        <v>56</v>
      </c>
      <c r="F414" s="10">
        <v>0.375</v>
      </c>
      <c r="G414" s="10">
        <v>0.83333333333333337</v>
      </c>
      <c r="H414" s="11">
        <f>IF(Tb_Base[[#This Row],[Hr fin prévi]]="","",Tb_Base[Hr fin prévi]-Tb_Base[Hr déb prévi])</f>
        <v>0.45833333333333337</v>
      </c>
      <c r="I414" s="12" t="str">
        <f>IF(Tb_Base[[#This Row],[AT]]&lt;&gt;"","AT",IF(Tb_Base[[#This Row],[Hr fin eff]]&lt;&gt;"","Trv",""))</f>
        <v>Trv</v>
      </c>
      <c r="J414" s="10">
        <v>0.375</v>
      </c>
      <c r="K414" s="10">
        <v>0.83333333333333337</v>
      </c>
      <c r="L414" s="11">
        <f>IF(Tb_Base[[#This Row],[Hr fin eff]]="","",Tb_Base[Hr fin eff]-Tb_Base[Hr déb eff])</f>
        <v>0.45833333333333337</v>
      </c>
      <c r="M41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14" s="8"/>
      <c r="O414" s="11" t="str">
        <f>IF(Tb_Base[[#This Row],[Retard]]&lt;&gt;"",Tb_Base[[#This Row],[Hr déb eff]]-Tb_Base[[#This Row],[Hr déb prévi]],"")</f>
        <v/>
      </c>
      <c r="P414" s="8"/>
      <c r="Q414" s="11" t="str">
        <f>IF(Tb_Base[[#This Row],[CP]]="CP",Param!$H$2,"")</f>
        <v/>
      </c>
      <c r="R414" s="8"/>
      <c r="S414" s="11" t="str">
        <f>IF(Tb_Base[[#This Row],[CA]]="CA",Param!$H$2,"")</f>
        <v/>
      </c>
      <c r="T414" s="8"/>
      <c r="U414" s="8"/>
      <c r="V414" s="8"/>
    </row>
    <row r="415" spans="1:22" x14ac:dyDescent="0.2">
      <c r="A415" s="7">
        <v>43121</v>
      </c>
      <c r="B415" s="12">
        <f t="shared" si="11"/>
        <v>4</v>
      </c>
      <c r="C415" s="12" t="str">
        <f>TEXT(Tb_Base[[#This Row],[Date]],"mmmm")</f>
        <v>janvier</v>
      </c>
      <c r="D415" s="12" t="str">
        <f>TEXT(Tb_Base[[#This Row],[Date]],"aaaa")</f>
        <v>2018</v>
      </c>
      <c r="E415" s="9" t="s">
        <v>57</v>
      </c>
      <c r="F415" s="10">
        <v>0.375</v>
      </c>
      <c r="G415" s="10">
        <v>0.83333333333333337</v>
      </c>
      <c r="H415" s="11">
        <f>IF(Tb_Base[[#This Row],[Hr fin prévi]]="","",Tb_Base[Hr fin prévi]-Tb_Base[Hr déb prévi])</f>
        <v>0.45833333333333337</v>
      </c>
      <c r="I415" s="12" t="str">
        <f>IF(Tb_Base[[#This Row],[AT]]&lt;&gt;"","AT",IF(Tb_Base[[#This Row],[Hr fin eff]]&lt;&gt;"","Trv",""))</f>
        <v>Trv</v>
      </c>
      <c r="J415" s="10">
        <v>0.33333333333333331</v>
      </c>
      <c r="K415" s="10">
        <v>0.57638888888888895</v>
      </c>
      <c r="L415" s="11">
        <f>IF(Tb_Base[[#This Row],[Hr fin eff]]="","",Tb_Base[Hr fin eff]-Tb_Base[Hr déb eff])</f>
        <v>0.24305555555555564</v>
      </c>
      <c r="M41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15" s="8"/>
      <c r="O415" s="11" t="str">
        <f>IF(Tb_Base[[#This Row],[Retard]]&lt;&gt;"",Tb_Base[[#This Row],[Hr déb eff]]-Tb_Base[[#This Row],[Hr déb prévi]],"")</f>
        <v/>
      </c>
      <c r="P415" s="8"/>
      <c r="Q415" s="11" t="str">
        <f>IF(Tb_Base[[#This Row],[CP]]="CP",Param!$H$2,"")</f>
        <v/>
      </c>
      <c r="R415" s="8"/>
      <c r="S415" s="11" t="str">
        <f>IF(Tb_Base[[#This Row],[CA]]="CA",Param!$H$2,"")</f>
        <v/>
      </c>
      <c r="T415" s="8"/>
      <c r="U415" s="8"/>
      <c r="V415" s="8"/>
    </row>
    <row r="416" spans="1:22" x14ac:dyDescent="0.2">
      <c r="A416" s="7">
        <v>43121</v>
      </c>
      <c r="B416" s="12">
        <f t="shared" si="11"/>
        <v>4</v>
      </c>
      <c r="C416" s="12" t="str">
        <f>TEXT(Tb_Base[[#This Row],[Date]],"mmmm")</f>
        <v>janvier</v>
      </c>
      <c r="D416" s="12" t="str">
        <f>TEXT(Tb_Base[[#This Row],[Date]],"aaaa")</f>
        <v>2018</v>
      </c>
      <c r="E416" s="9" t="s">
        <v>58</v>
      </c>
      <c r="H416" s="11" t="str">
        <f>IF(Tb_Base[[#This Row],[Hr fin prévi]]="","",Tb_Base[Hr fin prévi]-Tb_Base[Hr déb prévi])</f>
        <v/>
      </c>
      <c r="I416" s="12" t="str">
        <f>IF(Tb_Base[[#This Row],[AT]]&lt;&gt;"","AT",IF(Tb_Base[[#This Row],[Hr fin eff]]&lt;&gt;"","Trv",""))</f>
        <v/>
      </c>
      <c r="L416" s="11" t="str">
        <f>IF(Tb_Base[[#This Row],[Hr fin eff]]="","",Tb_Base[Hr fin eff]-Tb_Base[Hr déb eff])</f>
        <v/>
      </c>
      <c r="M41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6" s="8"/>
      <c r="O416" s="11" t="str">
        <f>IF(Tb_Base[[#This Row],[Retard]]&lt;&gt;"",Tb_Base[[#This Row],[Hr déb eff]]-Tb_Base[[#This Row],[Hr déb prévi]],"")</f>
        <v/>
      </c>
      <c r="P416" s="8"/>
      <c r="Q416" s="11" t="str">
        <f>IF(Tb_Base[[#This Row],[CP]]="CP",Param!$H$2,"")</f>
        <v/>
      </c>
      <c r="R416" s="8"/>
      <c r="S416" s="11" t="str">
        <f>IF(Tb_Base[[#This Row],[CA]]="CA",Param!$H$2,"")</f>
        <v/>
      </c>
      <c r="T416" s="8"/>
      <c r="U416" s="8"/>
      <c r="V416" s="8"/>
    </row>
    <row r="417" spans="1:22" x14ac:dyDescent="0.2">
      <c r="A417" s="7">
        <v>43121</v>
      </c>
      <c r="B417" s="12">
        <f t="shared" si="11"/>
        <v>4</v>
      </c>
      <c r="C417" s="12" t="str">
        <f>TEXT(Tb_Base[[#This Row],[Date]],"mmmm")</f>
        <v>janvier</v>
      </c>
      <c r="D417" s="12" t="str">
        <f>TEXT(Tb_Base[[#This Row],[Date]],"aaaa")</f>
        <v>2018</v>
      </c>
      <c r="E417" s="9" t="s">
        <v>59</v>
      </c>
      <c r="F417" s="10">
        <v>0.375</v>
      </c>
      <c r="G417" s="10">
        <v>0.83333333333333337</v>
      </c>
      <c r="H417" s="11">
        <f>IF(Tb_Base[[#This Row],[Hr fin prévi]]="","",Tb_Base[Hr fin prévi]-Tb_Base[Hr déb prévi])</f>
        <v>0.45833333333333337</v>
      </c>
      <c r="I417" s="12" t="str">
        <f>IF(Tb_Base[[#This Row],[AT]]&lt;&gt;"","AT",IF(Tb_Base[[#This Row],[Hr fin eff]]&lt;&gt;"","Trv",""))</f>
        <v>Trv</v>
      </c>
      <c r="J417" s="10">
        <v>0.375</v>
      </c>
      <c r="K417" s="10">
        <v>0.83333333333333337</v>
      </c>
      <c r="L417" s="11">
        <f>IF(Tb_Base[[#This Row],[Hr fin eff]]="","",Tb_Base[Hr fin eff]-Tb_Base[Hr déb eff])</f>
        <v>0.45833333333333337</v>
      </c>
      <c r="M41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17" s="8"/>
      <c r="O417" s="11" t="str">
        <f>IF(Tb_Base[[#This Row],[Retard]]&lt;&gt;"",Tb_Base[[#This Row],[Hr déb eff]]-Tb_Base[[#This Row],[Hr déb prévi]],"")</f>
        <v/>
      </c>
      <c r="P417" s="8"/>
      <c r="Q417" s="11" t="str">
        <f>IF(Tb_Base[[#This Row],[CP]]="CP",Param!$H$2,"")</f>
        <v/>
      </c>
      <c r="R417" s="8"/>
      <c r="S417" s="11" t="str">
        <f>IF(Tb_Base[[#This Row],[CA]]="CA",Param!$H$2,"")</f>
        <v/>
      </c>
      <c r="T417" s="8"/>
      <c r="U417" s="8"/>
      <c r="V417" s="8"/>
    </row>
    <row r="418" spans="1:22" x14ac:dyDescent="0.2">
      <c r="A418" s="7">
        <v>43122</v>
      </c>
      <c r="B418" s="12">
        <f t="shared" si="11"/>
        <v>4</v>
      </c>
      <c r="C418" s="12" t="str">
        <f>TEXT(Tb_Base[[#This Row],[Date]],"mmmm")</f>
        <v>janvier</v>
      </c>
      <c r="D418" s="12" t="str">
        <f>TEXT(Tb_Base[[#This Row],[Date]],"aaaa")</f>
        <v>2018</v>
      </c>
      <c r="E418" s="9" t="s">
        <v>52</v>
      </c>
      <c r="H418" s="11" t="str">
        <f>IF(Tb_Base[[#This Row],[Hr fin prévi]]="","",Tb_Base[Hr fin prévi]-Tb_Base[Hr déb prévi])</f>
        <v/>
      </c>
      <c r="I418" s="12" t="str">
        <f>IF(Tb_Base[[#This Row],[AT]]&lt;&gt;"","AT",IF(Tb_Base[[#This Row],[Hr fin eff]]&lt;&gt;"","Trv",""))</f>
        <v/>
      </c>
      <c r="L418" s="11" t="str">
        <f>IF(Tb_Base[[#This Row],[Hr fin eff]]="","",Tb_Base[Hr fin eff]-Tb_Base[Hr déb eff])</f>
        <v/>
      </c>
      <c r="M41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8" s="8"/>
      <c r="O418" s="11" t="str">
        <f>IF(Tb_Base[[#This Row],[Retard]]&lt;&gt;"",Tb_Base[[#This Row],[Hr déb eff]]-Tb_Base[[#This Row],[Hr déb prévi]],"")</f>
        <v/>
      </c>
      <c r="P418" s="8"/>
      <c r="Q418" s="11" t="str">
        <f>IF(Tb_Base[[#This Row],[CP]]="CP",Param!$H$2,"")</f>
        <v/>
      </c>
      <c r="R418" s="8"/>
      <c r="S418" s="11" t="str">
        <f>IF(Tb_Base[[#This Row],[CA]]="CA",Param!$H$2,"")</f>
        <v/>
      </c>
      <c r="T418" s="8"/>
      <c r="U418" s="8"/>
      <c r="V418" s="8"/>
    </row>
    <row r="419" spans="1:22" x14ac:dyDescent="0.2">
      <c r="A419" s="7">
        <v>43122</v>
      </c>
      <c r="B419" s="12">
        <f t="shared" si="11"/>
        <v>4</v>
      </c>
      <c r="C419" s="12" t="str">
        <f>TEXT(Tb_Base[[#This Row],[Date]],"mmmm")</f>
        <v>janvier</v>
      </c>
      <c r="D419" s="12" t="str">
        <f>TEXT(Tb_Base[[#This Row],[Date]],"aaaa")</f>
        <v>2018</v>
      </c>
      <c r="E419" s="9" t="s">
        <v>53</v>
      </c>
      <c r="H419" s="11" t="str">
        <f>IF(Tb_Base[[#This Row],[Hr fin prévi]]="","",Tb_Base[Hr fin prévi]-Tb_Base[Hr déb prévi])</f>
        <v/>
      </c>
      <c r="I419" s="12" t="str">
        <f>IF(Tb_Base[[#This Row],[AT]]&lt;&gt;"","AT",IF(Tb_Base[[#This Row],[Hr fin eff]]&lt;&gt;"","Trv",""))</f>
        <v/>
      </c>
      <c r="L419" s="11" t="str">
        <f>IF(Tb_Base[[#This Row],[Hr fin eff]]="","",Tb_Base[Hr fin eff]-Tb_Base[Hr déb eff])</f>
        <v/>
      </c>
      <c r="M41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19" s="8"/>
      <c r="O419" s="11" t="str">
        <f>IF(Tb_Base[[#This Row],[Retard]]&lt;&gt;"",Tb_Base[[#This Row],[Hr déb eff]]-Tb_Base[[#This Row],[Hr déb prévi]],"")</f>
        <v/>
      </c>
      <c r="P419" s="8"/>
      <c r="Q419" s="11" t="str">
        <f>IF(Tb_Base[[#This Row],[CP]]="CP",Param!$H$2,"")</f>
        <v/>
      </c>
      <c r="R419" s="8"/>
      <c r="S419" s="11" t="str">
        <f>IF(Tb_Base[[#This Row],[CA]]="CA",Param!$H$2,"")</f>
        <v/>
      </c>
      <c r="T419" s="8"/>
      <c r="U419" s="8"/>
      <c r="V419" s="8"/>
    </row>
    <row r="420" spans="1:22" x14ac:dyDescent="0.2">
      <c r="A420" s="7">
        <v>43122</v>
      </c>
      <c r="B420" s="12">
        <f t="shared" si="11"/>
        <v>4</v>
      </c>
      <c r="C420" s="12" t="str">
        <f>TEXT(Tb_Base[[#This Row],[Date]],"mmmm")</f>
        <v>janvier</v>
      </c>
      <c r="D420" s="12" t="str">
        <f>TEXT(Tb_Base[[#This Row],[Date]],"aaaa")</f>
        <v>2018</v>
      </c>
      <c r="E420" s="9" t="s">
        <v>54</v>
      </c>
      <c r="F420" s="10">
        <v>0.375</v>
      </c>
      <c r="G420" s="10">
        <v>0.83333333333333337</v>
      </c>
      <c r="H420" s="11">
        <f>IF(Tb_Base[[#This Row],[Hr fin prévi]]="","",Tb_Base[Hr fin prévi]-Tb_Base[Hr déb prévi])</f>
        <v>0.45833333333333337</v>
      </c>
      <c r="I420" s="12" t="str">
        <f>IF(Tb_Base[[#This Row],[AT]]&lt;&gt;"","AT",IF(Tb_Base[[#This Row],[Hr fin eff]]&lt;&gt;"","Trv",""))</f>
        <v>Trv</v>
      </c>
      <c r="J420" s="10">
        <v>0.375</v>
      </c>
      <c r="K420" s="10">
        <v>0.83333333333333337</v>
      </c>
      <c r="L420" s="11">
        <f>IF(Tb_Base[[#This Row],[Hr fin eff]]="","",Tb_Base[Hr fin eff]-Tb_Base[Hr déb eff])</f>
        <v>0.45833333333333337</v>
      </c>
      <c r="M42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0" s="8"/>
      <c r="O420" s="11" t="str">
        <f>IF(Tb_Base[[#This Row],[Retard]]&lt;&gt;"",Tb_Base[[#This Row],[Hr déb eff]]-Tb_Base[[#This Row],[Hr déb prévi]],"")</f>
        <v/>
      </c>
      <c r="P420" s="8"/>
      <c r="Q420" s="11" t="str">
        <f>IF(Tb_Base[[#This Row],[CP]]="CP",Param!$H$2,"")</f>
        <v/>
      </c>
      <c r="R420" s="8"/>
      <c r="S420" s="11" t="str">
        <f>IF(Tb_Base[[#This Row],[CA]]="CA",Param!$H$2,"")</f>
        <v/>
      </c>
      <c r="T420" s="8"/>
      <c r="U420" s="8"/>
      <c r="V420" s="8"/>
    </row>
    <row r="421" spans="1:22" x14ac:dyDescent="0.2">
      <c r="A421" s="7">
        <v>43122</v>
      </c>
      <c r="B421" s="12">
        <f t="shared" si="11"/>
        <v>4</v>
      </c>
      <c r="C421" s="12" t="str">
        <f>TEXT(Tb_Base[[#This Row],[Date]],"mmmm")</f>
        <v>janvier</v>
      </c>
      <c r="D421" s="12" t="str">
        <f>TEXT(Tb_Base[[#This Row],[Date]],"aaaa")</f>
        <v>2018</v>
      </c>
      <c r="E421" s="9" t="s">
        <v>55</v>
      </c>
      <c r="F421" s="10">
        <v>0.33333333333333331</v>
      </c>
      <c r="G421" s="10">
        <v>0.70833333333333337</v>
      </c>
      <c r="H421" s="11">
        <f>IF(Tb_Base[[#This Row],[Hr fin prévi]]="","",Tb_Base[Hr fin prévi]-Tb_Base[Hr déb prévi])</f>
        <v>0.37500000000000006</v>
      </c>
      <c r="I421" s="12" t="str">
        <f>IF(Tb_Base[[#This Row],[AT]]&lt;&gt;"","AT",IF(Tb_Base[[#This Row],[Hr fin eff]]&lt;&gt;"","Trv",""))</f>
        <v>Trv</v>
      </c>
      <c r="J421" s="10">
        <v>0.35416666666666669</v>
      </c>
      <c r="K421" s="10">
        <v>0.71875</v>
      </c>
      <c r="L421" s="11">
        <f>IF(Tb_Base[[#This Row],[Hr fin eff]]="","",Tb_Base[Hr fin eff]-Tb_Base[Hr déb eff])</f>
        <v>0.36458333333333331</v>
      </c>
      <c r="M42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1" s="8"/>
      <c r="O421" s="11" t="str">
        <f>IF(Tb_Base[[#This Row],[Retard]]&lt;&gt;"",Tb_Base[[#This Row],[Hr déb eff]]-Tb_Base[[#This Row],[Hr déb prévi]],"")</f>
        <v/>
      </c>
      <c r="P421" s="8"/>
      <c r="Q421" s="11" t="str">
        <f>IF(Tb_Base[[#This Row],[CP]]="CP",Param!$H$2,"")</f>
        <v/>
      </c>
      <c r="R421" s="8"/>
      <c r="S421" s="11" t="str">
        <f>IF(Tb_Base[[#This Row],[CA]]="CA",Param!$H$2,"")</f>
        <v/>
      </c>
      <c r="T421" s="8"/>
      <c r="U421" s="8"/>
      <c r="V421" s="8"/>
    </row>
    <row r="422" spans="1:22" x14ac:dyDescent="0.2">
      <c r="A422" s="7">
        <v>43122</v>
      </c>
      <c r="B422" s="12">
        <f t="shared" si="11"/>
        <v>4</v>
      </c>
      <c r="C422" s="12" t="str">
        <f>TEXT(Tb_Base[[#This Row],[Date]],"mmmm")</f>
        <v>janvier</v>
      </c>
      <c r="D422" s="12" t="str">
        <f>TEXT(Tb_Base[[#This Row],[Date]],"aaaa")</f>
        <v>2018</v>
      </c>
      <c r="E422" s="9" t="s">
        <v>56</v>
      </c>
      <c r="H422" s="11" t="str">
        <f>IF(Tb_Base[[#This Row],[Hr fin prévi]]="","",Tb_Base[Hr fin prévi]-Tb_Base[Hr déb prévi])</f>
        <v/>
      </c>
      <c r="I422" s="12" t="str">
        <f>IF(Tb_Base[[#This Row],[AT]]&lt;&gt;"","AT",IF(Tb_Base[[#This Row],[Hr fin eff]]&lt;&gt;"","Trv",""))</f>
        <v/>
      </c>
      <c r="L422" s="11" t="str">
        <f>IF(Tb_Base[[#This Row],[Hr fin eff]]="","",Tb_Base[Hr fin eff]-Tb_Base[Hr déb eff])</f>
        <v/>
      </c>
      <c r="M42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22" s="8"/>
      <c r="O422" s="11" t="str">
        <f>IF(Tb_Base[[#This Row],[Retard]]&lt;&gt;"",Tb_Base[[#This Row],[Hr déb eff]]-Tb_Base[[#This Row],[Hr déb prévi]],"")</f>
        <v/>
      </c>
      <c r="P422" s="8"/>
      <c r="Q422" s="11" t="str">
        <f>IF(Tb_Base[[#This Row],[CP]]="CP",Param!$H$2,"")</f>
        <v/>
      </c>
      <c r="R422" s="8"/>
      <c r="S422" s="11" t="str">
        <f>IF(Tb_Base[[#This Row],[CA]]="CA",Param!$H$2,"")</f>
        <v/>
      </c>
      <c r="T422" s="8"/>
      <c r="U422" s="8"/>
      <c r="V422" s="8"/>
    </row>
    <row r="423" spans="1:22" x14ac:dyDescent="0.2">
      <c r="A423" s="7">
        <v>43122</v>
      </c>
      <c r="B423" s="12">
        <f t="shared" si="11"/>
        <v>4</v>
      </c>
      <c r="C423" s="12" t="str">
        <f>TEXT(Tb_Base[[#This Row],[Date]],"mmmm")</f>
        <v>janvier</v>
      </c>
      <c r="D423" s="12" t="str">
        <f>TEXT(Tb_Base[[#This Row],[Date]],"aaaa")</f>
        <v>2018</v>
      </c>
      <c r="E423" s="9" t="s">
        <v>57</v>
      </c>
      <c r="F423" s="10">
        <v>0.33333333333333331</v>
      </c>
      <c r="G423" s="10">
        <v>0.70833333333333337</v>
      </c>
      <c r="H423" s="11">
        <f>IF(Tb_Base[[#This Row],[Hr fin prévi]]="","",Tb_Base[Hr fin prévi]-Tb_Base[Hr déb prévi])</f>
        <v>0.37500000000000006</v>
      </c>
      <c r="I423" s="12" t="str">
        <f>IF(Tb_Base[[#This Row],[AT]]&lt;&gt;"","AT",IF(Tb_Base[[#This Row],[Hr fin eff]]&lt;&gt;"","Trv",""))</f>
        <v>Trv</v>
      </c>
      <c r="J423" s="10">
        <v>0.33333333333333331</v>
      </c>
      <c r="K423" s="10">
        <v>0.70833333333333337</v>
      </c>
      <c r="L423" s="11">
        <f>IF(Tb_Base[[#This Row],[Hr fin eff]]="","",Tb_Base[Hr fin eff]-Tb_Base[Hr déb eff])</f>
        <v>0.37500000000000006</v>
      </c>
      <c r="M42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3" s="8"/>
      <c r="O423" s="11" t="str">
        <f>IF(Tb_Base[[#This Row],[Retard]]&lt;&gt;"",Tb_Base[[#This Row],[Hr déb eff]]-Tb_Base[[#This Row],[Hr déb prévi]],"")</f>
        <v/>
      </c>
      <c r="P423" s="8"/>
      <c r="Q423" s="11" t="str">
        <f>IF(Tb_Base[[#This Row],[CP]]="CP",Param!$H$2,"")</f>
        <v/>
      </c>
      <c r="R423" s="8"/>
      <c r="S423" s="11" t="str">
        <f>IF(Tb_Base[[#This Row],[CA]]="CA",Param!$H$2,"")</f>
        <v/>
      </c>
      <c r="T423" s="8"/>
      <c r="U423" s="8"/>
      <c r="V423" s="8"/>
    </row>
    <row r="424" spans="1:22" x14ac:dyDescent="0.2">
      <c r="A424" s="7">
        <v>43122</v>
      </c>
      <c r="B424" s="12">
        <f t="shared" si="11"/>
        <v>4</v>
      </c>
      <c r="C424" s="12" t="str">
        <f>TEXT(Tb_Base[[#This Row],[Date]],"mmmm")</f>
        <v>janvier</v>
      </c>
      <c r="D424" s="12" t="str">
        <f>TEXT(Tb_Base[[#This Row],[Date]],"aaaa")</f>
        <v>2018</v>
      </c>
      <c r="E424" s="9" t="s">
        <v>58</v>
      </c>
      <c r="H424" s="11" t="str">
        <f>IF(Tb_Base[[#This Row],[Hr fin prévi]]="","",Tb_Base[Hr fin prévi]-Tb_Base[Hr déb prévi])</f>
        <v/>
      </c>
      <c r="I424" s="12" t="str">
        <f>IF(Tb_Base[[#This Row],[AT]]&lt;&gt;"","AT",IF(Tb_Base[[#This Row],[Hr fin eff]]&lt;&gt;"","Trv",""))</f>
        <v/>
      </c>
      <c r="L424" s="11" t="str">
        <f>IF(Tb_Base[[#This Row],[Hr fin eff]]="","",Tb_Base[Hr fin eff]-Tb_Base[Hr déb eff])</f>
        <v/>
      </c>
      <c r="M42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24" s="8"/>
      <c r="O424" s="11" t="str">
        <f>IF(Tb_Base[[#This Row],[Retard]]&lt;&gt;"",Tb_Base[[#This Row],[Hr déb eff]]-Tb_Base[[#This Row],[Hr déb prévi]],"")</f>
        <v/>
      </c>
      <c r="P424" s="8"/>
      <c r="Q424" s="11" t="str">
        <f>IF(Tb_Base[[#This Row],[CP]]="CP",Param!$H$2,"")</f>
        <v/>
      </c>
      <c r="R424" s="8"/>
      <c r="S424" s="11" t="str">
        <f>IF(Tb_Base[[#This Row],[CA]]="CA",Param!$H$2,"")</f>
        <v/>
      </c>
      <c r="T424" s="8"/>
      <c r="U424" s="8"/>
      <c r="V424" s="8"/>
    </row>
    <row r="425" spans="1:22" x14ac:dyDescent="0.2">
      <c r="A425" s="7">
        <v>43122</v>
      </c>
      <c r="B425" s="12">
        <f t="shared" si="11"/>
        <v>4</v>
      </c>
      <c r="C425" s="12" t="str">
        <f>TEXT(Tb_Base[[#This Row],[Date]],"mmmm")</f>
        <v>janvier</v>
      </c>
      <c r="D425" s="12" t="str">
        <f>TEXT(Tb_Base[[#This Row],[Date]],"aaaa")</f>
        <v>2018</v>
      </c>
      <c r="E425" s="9" t="s">
        <v>59</v>
      </c>
      <c r="F425" s="10">
        <v>0.375</v>
      </c>
      <c r="G425" s="10">
        <v>0.83333333333333337</v>
      </c>
      <c r="H425" s="11">
        <f>IF(Tb_Base[[#This Row],[Hr fin prévi]]="","",Tb_Base[Hr fin prévi]-Tb_Base[Hr déb prévi])</f>
        <v>0.45833333333333337</v>
      </c>
      <c r="I425" s="12" t="str">
        <f>IF(Tb_Base[[#This Row],[AT]]&lt;&gt;"","AT",IF(Tb_Base[[#This Row],[Hr fin eff]]&lt;&gt;"","Trv",""))</f>
        <v>Trv</v>
      </c>
      <c r="J425" s="10">
        <v>0.375</v>
      </c>
      <c r="K425" s="10">
        <v>0.83333333333333337</v>
      </c>
      <c r="L425" s="11">
        <f>IF(Tb_Base[[#This Row],[Hr fin eff]]="","",Tb_Base[Hr fin eff]-Tb_Base[Hr déb eff])</f>
        <v>0.45833333333333337</v>
      </c>
      <c r="M42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5" s="8"/>
      <c r="O425" s="11" t="str">
        <f>IF(Tb_Base[[#This Row],[Retard]]&lt;&gt;"",Tb_Base[[#This Row],[Hr déb eff]]-Tb_Base[[#This Row],[Hr déb prévi]],"")</f>
        <v/>
      </c>
      <c r="P425" s="8"/>
      <c r="Q425" s="11" t="str">
        <f>IF(Tb_Base[[#This Row],[CP]]="CP",Param!$H$2,"")</f>
        <v/>
      </c>
      <c r="R425" s="8"/>
      <c r="S425" s="11" t="str">
        <f>IF(Tb_Base[[#This Row],[CA]]="CA",Param!$H$2,"")</f>
        <v/>
      </c>
      <c r="T425" s="8"/>
      <c r="U425" s="8"/>
      <c r="V425" s="8"/>
    </row>
    <row r="426" spans="1:22" x14ac:dyDescent="0.2">
      <c r="A426" s="7">
        <v>43123</v>
      </c>
      <c r="B426" s="12">
        <f t="shared" si="11"/>
        <v>4</v>
      </c>
      <c r="C426" s="12" t="str">
        <f>TEXT(Tb_Base[[#This Row],[Date]],"mmmm")</f>
        <v>janvier</v>
      </c>
      <c r="D426" s="12" t="str">
        <f>TEXT(Tb_Base[[#This Row],[Date]],"aaaa")</f>
        <v>2018</v>
      </c>
      <c r="E426" s="9" t="s">
        <v>52</v>
      </c>
      <c r="F426" s="10">
        <v>0.375</v>
      </c>
      <c r="G426" s="10">
        <v>0.83333333333333337</v>
      </c>
      <c r="H426" s="11">
        <f>IF(Tb_Base[[#This Row],[Hr fin prévi]]="","",Tb_Base[Hr fin prévi]-Tb_Base[Hr déb prévi])</f>
        <v>0.45833333333333337</v>
      </c>
      <c r="I426" s="12" t="str">
        <f>IF(Tb_Base[[#This Row],[AT]]&lt;&gt;"","AT",IF(Tb_Base[[#This Row],[Hr fin eff]]&lt;&gt;"","Trv",""))</f>
        <v/>
      </c>
      <c r="L426" s="11" t="str">
        <f>IF(Tb_Base[[#This Row],[Hr fin eff]]="","",Tb_Base[Hr fin eff]-Tb_Base[Hr déb eff])</f>
        <v/>
      </c>
      <c r="M42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6" s="8"/>
      <c r="O426" s="11" t="str">
        <f>IF(Tb_Base[[#This Row],[Retard]]&lt;&gt;"",Tb_Base[[#This Row],[Hr déb eff]]-Tb_Base[[#This Row],[Hr déb prévi]],"")</f>
        <v/>
      </c>
      <c r="P426" s="8"/>
      <c r="Q426" s="11" t="str">
        <f>IF(Tb_Base[[#This Row],[CP]]="CP",Param!$H$2,"")</f>
        <v/>
      </c>
      <c r="R426" s="8"/>
      <c r="S426" s="11" t="str">
        <f>IF(Tb_Base[[#This Row],[CA]]="CA",Param!$H$2,"")</f>
        <v/>
      </c>
      <c r="T426" s="8"/>
      <c r="U426" s="8"/>
      <c r="V426" s="8"/>
    </row>
    <row r="427" spans="1:22" x14ac:dyDescent="0.2">
      <c r="A427" s="7">
        <v>43123</v>
      </c>
      <c r="B427" s="12">
        <f t="shared" si="11"/>
        <v>4</v>
      </c>
      <c r="C427" s="12" t="str">
        <f>TEXT(Tb_Base[[#This Row],[Date]],"mmmm")</f>
        <v>janvier</v>
      </c>
      <c r="D427" s="12" t="str">
        <f>TEXT(Tb_Base[[#This Row],[Date]],"aaaa")</f>
        <v>2018</v>
      </c>
      <c r="E427" s="9" t="s">
        <v>53</v>
      </c>
      <c r="F427" s="10">
        <v>0.375</v>
      </c>
      <c r="G427" s="10">
        <v>0.70833333333333337</v>
      </c>
      <c r="H427" s="11">
        <f>IF(Tb_Base[[#This Row],[Hr fin prévi]]="","",Tb_Base[Hr fin prévi]-Tb_Base[Hr déb prévi])</f>
        <v>0.33333333333333337</v>
      </c>
      <c r="I427" s="12" t="str">
        <f>IF(Tb_Base[[#This Row],[AT]]&lt;&gt;"","AT",IF(Tb_Base[[#This Row],[Hr fin eff]]&lt;&gt;"","Trv",""))</f>
        <v>Trv</v>
      </c>
      <c r="J427" s="10">
        <v>0.375</v>
      </c>
      <c r="K427" s="10">
        <v>0.70833333333333337</v>
      </c>
      <c r="L427" s="11">
        <f>IF(Tb_Base[[#This Row],[Hr fin eff]]="","",Tb_Base[Hr fin eff]-Tb_Base[Hr déb eff])</f>
        <v>0.33333333333333337</v>
      </c>
      <c r="M42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7" s="8"/>
      <c r="O427" s="11" t="str">
        <f>IF(Tb_Base[[#This Row],[Retard]]&lt;&gt;"",Tb_Base[[#This Row],[Hr déb eff]]-Tb_Base[[#This Row],[Hr déb prévi]],"")</f>
        <v/>
      </c>
      <c r="P427" s="8"/>
      <c r="Q427" s="11" t="str">
        <f>IF(Tb_Base[[#This Row],[CP]]="CP",Param!$H$2,"")</f>
        <v/>
      </c>
      <c r="R427" s="8"/>
      <c r="S427" s="11" t="str">
        <f>IF(Tb_Base[[#This Row],[CA]]="CA",Param!$H$2,"")</f>
        <v/>
      </c>
      <c r="T427" s="8"/>
      <c r="U427" s="8"/>
      <c r="V427" s="8"/>
    </row>
    <row r="428" spans="1:22" x14ac:dyDescent="0.2">
      <c r="A428" s="7">
        <v>43123</v>
      </c>
      <c r="B428" s="12">
        <f t="shared" si="11"/>
        <v>4</v>
      </c>
      <c r="C428" s="12" t="str">
        <f>TEXT(Tb_Base[[#This Row],[Date]],"mmmm")</f>
        <v>janvier</v>
      </c>
      <c r="D428" s="12" t="str">
        <f>TEXT(Tb_Base[[#This Row],[Date]],"aaaa")</f>
        <v>2018</v>
      </c>
      <c r="E428" s="9" t="s">
        <v>54</v>
      </c>
      <c r="F428" s="10">
        <v>0.375</v>
      </c>
      <c r="G428" s="10">
        <v>0.70833333333333337</v>
      </c>
      <c r="H428" s="11">
        <f>IF(Tb_Base[[#This Row],[Hr fin prévi]]="","",Tb_Base[Hr fin prévi]-Tb_Base[Hr déb prévi])</f>
        <v>0.33333333333333337</v>
      </c>
      <c r="I428" s="12" t="str">
        <f>IF(Tb_Base[[#This Row],[AT]]&lt;&gt;"","AT",IF(Tb_Base[[#This Row],[Hr fin eff]]&lt;&gt;"","Trv",""))</f>
        <v>Trv</v>
      </c>
      <c r="J428" s="10">
        <v>0.375</v>
      </c>
      <c r="K428" s="10">
        <v>0.70833333333333337</v>
      </c>
      <c r="L428" s="11">
        <f>IF(Tb_Base[[#This Row],[Hr fin eff]]="","",Tb_Base[Hr fin eff]-Tb_Base[Hr déb eff])</f>
        <v>0.33333333333333337</v>
      </c>
      <c r="M42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8" s="8"/>
      <c r="O428" s="11" t="str">
        <f>IF(Tb_Base[[#This Row],[Retard]]&lt;&gt;"",Tb_Base[[#This Row],[Hr déb eff]]-Tb_Base[[#This Row],[Hr déb prévi]],"")</f>
        <v/>
      </c>
      <c r="P428" s="8"/>
      <c r="Q428" s="11" t="str">
        <f>IF(Tb_Base[[#This Row],[CP]]="CP",Param!$H$2,"")</f>
        <v/>
      </c>
      <c r="R428" s="8"/>
      <c r="S428" s="11" t="str">
        <f>IF(Tb_Base[[#This Row],[CA]]="CA",Param!$H$2,"")</f>
        <v/>
      </c>
      <c r="T428" s="8"/>
      <c r="U428" s="8"/>
      <c r="V428" s="8"/>
    </row>
    <row r="429" spans="1:22" x14ac:dyDescent="0.2">
      <c r="A429" s="7">
        <v>43123</v>
      </c>
      <c r="B429" s="12">
        <f t="shared" si="11"/>
        <v>4</v>
      </c>
      <c r="C429" s="12" t="str">
        <f>TEXT(Tb_Base[[#This Row],[Date]],"mmmm")</f>
        <v>janvier</v>
      </c>
      <c r="D429" s="12" t="str">
        <f>TEXT(Tb_Base[[#This Row],[Date]],"aaaa")</f>
        <v>2018</v>
      </c>
      <c r="E429" s="9" t="s">
        <v>55</v>
      </c>
      <c r="F429" s="10">
        <v>0.375</v>
      </c>
      <c r="G429" s="10">
        <v>0.70833333333333337</v>
      </c>
      <c r="H429" s="11">
        <f>IF(Tb_Base[[#This Row],[Hr fin prévi]]="","",Tb_Base[Hr fin prévi]-Tb_Base[Hr déb prévi])</f>
        <v>0.33333333333333337</v>
      </c>
      <c r="I429" s="12" t="str">
        <f>IF(Tb_Base[[#This Row],[AT]]&lt;&gt;"","AT",IF(Tb_Base[[#This Row],[Hr fin eff]]&lt;&gt;"","Trv",""))</f>
        <v/>
      </c>
      <c r="L429" s="11" t="str">
        <f>IF(Tb_Base[[#This Row],[Hr fin eff]]="","",Tb_Base[Hr fin eff]-Tb_Base[Hr déb eff])</f>
        <v/>
      </c>
      <c r="M42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29" s="8"/>
      <c r="O429" s="11" t="str">
        <f>IF(Tb_Base[[#This Row],[Retard]]&lt;&gt;"",Tb_Base[[#This Row],[Hr déb eff]]-Tb_Base[[#This Row],[Hr déb prévi]],"")</f>
        <v/>
      </c>
      <c r="P429" s="8"/>
      <c r="Q429" s="11" t="str">
        <f>IF(Tb_Base[[#This Row],[CP]]="CP",Param!$H$2,"")</f>
        <v/>
      </c>
      <c r="R429" s="8"/>
      <c r="S429" s="11" t="str">
        <f>IF(Tb_Base[[#This Row],[CA]]="CA",Param!$H$2,"")</f>
        <v/>
      </c>
      <c r="T429" s="8"/>
      <c r="U429" s="8"/>
      <c r="V429" s="8"/>
    </row>
    <row r="430" spans="1:22" x14ac:dyDescent="0.2">
      <c r="A430" s="7">
        <v>43123</v>
      </c>
      <c r="B430" s="12">
        <f t="shared" si="11"/>
        <v>4</v>
      </c>
      <c r="C430" s="12" t="str">
        <f>TEXT(Tb_Base[[#This Row],[Date]],"mmmm")</f>
        <v>janvier</v>
      </c>
      <c r="D430" s="12" t="str">
        <f>TEXT(Tb_Base[[#This Row],[Date]],"aaaa")</f>
        <v>2018</v>
      </c>
      <c r="E430" s="9" t="s">
        <v>56</v>
      </c>
      <c r="F430" s="10">
        <v>0.375</v>
      </c>
      <c r="G430" s="10">
        <v>0.70833333333333337</v>
      </c>
      <c r="H430" s="11">
        <f>IF(Tb_Base[[#This Row],[Hr fin prévi]]="","",Tb_Base[Hr fin prévi]-Tb_Base[Hr déb prévi])</f>
        <v>0.33333333333333337</v>
      </c>
      <c r="I430" s="12" t="str">
        <f>IF(Tb_Base[[#This Row],[AT]]&lt;&gt;"","AT",IF(Tb_Base[[#This Row],[Hr fin eff]]&lt;&gt;"","Trv",""))</f>
        <v>Trv</v>
      </c>
      <c r="J430" s="10">
        <v>0.375</v>
      </c>
      <c r="K430" s="10">
        <v>0.70833333333333337</v>
      </c>
      <c r="L430" s="11">
        <f>IF(Tb_Base[[#This Row],[Hr fin eff]]="","",Tb_Base[Hr fin eff]-Tb_Base[Hr déb eff])</f>
        <v>0.33333333333333337</v>
      </c>
      <c r="M43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0" s="8"/>
      <c r="O430" s="11" t="str">
        <f>IF(Tb_Base[[#This Row],[Retard]]&lt;&gt;"",Tb_Base[[#This Row],[Hr déb eff]]-Tb_Base[[#This Row],[Hr déb prévi]],"")</f>
        <v/>
      </c>
      <c r="P430" s="8"/>
      <c r="Q430" s="11" t="str">
        <f>IF(Tb_Base[[#This Row],[CP]]="CP",Param!$H$2,"")</f>
        <v/>
      </c>
      <c r="R430" s="8"/>
      <c r="S430" s="11" t="str">
        <f>IF(Tb_Base[[#This Row],[CA]]="CA",Param!$H$2,"")</f>
        <v/>
      </c>
      <c r="T430" s="8"/>
      <c r="U430" s="8"/>
      <c r="V430" s="8"/>
    </row>
    <row r="431" spans="1:22" x14ac:dyDescent="0.2">
      <c r="A431" s="7">
        <v>43123</v>
      </c>
      <c r="B431" s="12">
        <f t="shared" si="11"/>
        <v>4</v>
      </c>
      <c r="C431" s="12" t="str">
        <f>TEXT(Tb_Base[[#This Row],[Date]],"mmmm")</f>
        <v>janvier</v>
      </c>
      <c r="D431" s="12" t="str">
        <f>TEXT(Tb_Base[[#This Row],[Date]],"aaaa")</f>
        <v>2018</v>
      </c>
      <c r="E431" s="9" t="s">
        <v>57</v>
      </c>
      <c r="F431" s="10">
        <v>0.33333333333333331</v>
      </c>
      <c r="G431" s="10">
        <v>0.75</v>
      </c>
      <c r="H431" s="11">
        <f>IF(Tb_Base[[#This Row],[Hr fin prévi]]="","",Tb_Base[Hr fin prévi]-Tb_Base[Hr déb prévi])</f>
        <v>0.41666666666666669</v>
      </c>
      <c r="I431" s="12" t="str">
        <f>IF(Tb_Base[[#This Row],[AT]]&lt;&gt;"","AT",IF(Tb_Base[[#This Row],[Hr fin eff]]&lt;&gt;"","Trv",""))</f>
        <v>Trv</v>
      </c>
      <c r="J431" s="10">
        <v>0.33333333333333331</v>
      </c>
      <c r="K431" s="10">
        <v>0.75</v>
      </c>
      <c r="L431" s="11">
        <f>IF(Tb_Base[[#This Row],[Hr fin eff]]="","",Tb_Base[Hr fin eff]-Tb_Base[Hr déb eff])</f>
        <v>0.41666666666666669</v>
      </c>
      <c r="M43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1" s="8"/>
      <c r="O431" s="11" t="str">
        <f>IF(Tb_Base[[#This Row],[Retard]]&lt;&gt;"",Tb_Base[[#This Row],[Hr déb eff]]-Tb_Base[[#This Row],[Hr déb prévi]],"")</f>
        <v/>
      </c>
      <c r="P431" s="8"/>
      <c r="Q431" s="11" t="str">
        <f>IF(Tb_Base[[#This Row],[CP]]="CP",Param!$H$2,"")</f>
        <v/>
      </c>
      <c r="R431" s="8"/>
      <c r="S431" s="11" t="str">
        <f>IF(Tb_Base[[#This Row],[CA]]="CA",Param!$H$2,"")</f>
        <v/>
      </c>
      <c r="T431" s="8"/>
      <c r="U431" s="8"/>
      <c r="V431" s="8"/>
    </row>
    <row r="432" spans="1:22" x14ac:dyDescent="0.2">
      <c r="A432" s="7">
        <v>43123</v>
      </c>
      <c r="B432" s="12">
        <f t="shared" si="11"/>
        <v>4</v>
      </c>
      <c r="C432" s="12" t="str">
        <f>TEXT(Tb_Base[[#This Row],[Date]],"mmmm")</f>
        <v>janvier</v>
      </c>
      <c r="D432" s="12" t="str">
        <f>TEXT(Tb_Base[[#This Row],[Date]],"aaaa")</f>
        <v>2018</v>
      </c>
      <c r="E432" s="9" t="s">
        <v>58</v>
      </c>
      <c r="F432" s="10">
        <v>0.33333333333333331</v>
      </c>
      <c r="G432" s="10">
        <v>0.75</v>
      </c>
      <c r="H432" s="11">
        <f>IF(Tb_Base[[#This Row],[Hr fin prévi]]="","",Tb_Base[Hr fin prévi]-Tb_Base[Hr déb prévi])</f>
        <v>0.41666666666666669</v>
      </c>
      <c r="I432" s="12" t="str">
        <f>IF(Tb_Base[[#This Row],[AT]]&lt;&gt;"","AT",IF(Tb_Base[[#This Row],[Hr fin eff]]&lt;&gt;"","Trv",""))</f>
        <v>Trv</v>
      </c>
      <c r="J432" s="10">
        <v>0.35416666666666669</v>
      </c>
      <c r="K432" s="10">
        <v>0.75</v>
      </c>
      <c r="L432" s="11">
        <f>IF(Tb_Base[[#This Row],[Hr fin eff]]="","",Tb_Base[Hr fin eff]-Tb_Base[Hr déb eff])</f>
        <v>0.39583333333333331</v>
      </c>
      <c r="M43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2" s="8"/>
      <c r="O432" s="11" t="str">
        <f>IF(Tb_Base[[#This Row],[Retard]]&lt;&gt;"",Tb_Base[[#This Row],[Hr déb eff]]-Tb_Base[[#This Row],[Hr déb prévi]],"")</f>
        <v/>
      </c>
      <c r="P432" s="8"/>
      <c r="Q432" s="11" t="str">
        <f>IF(Tb_Base[[#This Row],[CP]]="CP",Param!$H$2,"")</f>
        <v/>
      </c>
      <c r="R432" s="8"/>
      <c r="S432" s="11" t="str">
        <f>IF(Tb_Base[[#This Row],[CA]]="CA",Param!$H$2,"")</f>
        <v/>
      </c>
      <c r="T432" s="8"/>
      <c r="U432" s="8"/>
      <c r="V432" s="8"/>
    </row>
    <row r="433" spans="1:22" x14ac:dyDescent="0.2">
      <c r="A433" s="7">
        <v>43123</v>
      </c>
      <c r="B433" s="12">
        <f t="shared" si="11"/>
        <v>4</v>
      </c>
      <c r="C433" s="12" t="str">
        <f>TEXT(Tb_Base[[#This Row],[Date]],"mmmm")</f>
        <v>janvier</v>
      </c>
      <c r="D433" s="12" t="str">
        <f>TEXT(Tb_Base[[#This Row],[Date]],"aaaa")</f>
        <v>2018</v>
      </c>
      <c r="E433" s="9" t="s">
        <v>59</v>
      </c>
      <c r="F433" s="10">
        <v>0.33333333333333331</v>
      </c>
      <c r="G433" s="10">
        <v>0.75</v>
      </c>
      <c r="H433" s="11">
        <f>IF(Tb_Base[[#This Row],[Hr fin prévi]]="","",Tb_Base[Hr fin prévi]-Tb_Base[Hr déb prévi])</f>
        <v>0.41666666666666669</v>
      </c>
      <c r="I433" s="12" t="str">
        <f>IF(Tb_Base[[#This Row],[AT]]&lt;&gt;"","AT",IF(Tb_Base[[#This Row],[Hr fin eff]]&lt;&gt;"","Trv",""))</f>
        <v>Trv</v>
      </c>
      <c r="J433" s="10">
        <v>0.33333333333333331</v>
      </c>
      <c r="K433" s="10">
        <v>0.75</v>
      </c>
      <c r="L433" s="11">
        <f>IF(Tb_Base[[#This Row],[Hr fin eff]]="","",Tb_Base[Hr fin eff]-Tb_Base[Hr déb eff])</f>
        <v>0.41666666666666669</v>
      </c>
      <c r="M43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3" s="8"/>
      <c r="O433" s="11" t="str">
        <f>IF(Tb_Base[[#This Row],[Retard]]&lt;&gt;"",Tb_Base[[#This Row],[Hr déb eff]]-Tb_Base[[#This Row],[Hr déb prévi]],"")</f>
        <v/>
      </c>
      <c r="P433" s="8"/>
      <c r="Q433" s="11" t="str">
        <f>IF(Tb_Base[[#This Row],[CP]]="CP",Param!$H$2,"")</f>
        <v/>
      </c>
      <c r="R433" s="8"/>
      <c r="S433" s="11" t="str">
        <f>IF(Tb_Base[[#This Row],[CA]]="CA",Param!$H$2,"")</f>
        <v/>
      </c>
      <c r="T433" s="8"/>
      <c r="U433" s="8"/>
      <c r="V433" s="8"/>
    </row>
    <row r="434" spans="1:22" x14ac:dyDescent="0.2">
      <c r="A434" s="7">
        <v>43124</v>
      </c>
      <c r="B434" s="12">
        <f t="shared" si="11"/>
        <v>4</v>
      </c>
      <c r="C434" s="12" t="str">
        <f>TEXT(Tb_Base[[#This Row],[Date]],"mmmm")</f>
        <v>janvier</v>
      </c>
      <c r="D434" s="12" t="str">
        <f>TEXT(Tb_Base[[#This Row],[Date]],"aaaa")</f>
        <v>2018</v>
      </c>
      <c r="E434" s="9" t="s">
        <v>52</v>
      </c>
      <c r="F434" s="10">
        <v>0.375</v>
      </c>
      <c r="G434" s="10">
        <v>0.70833333333333337</v>
      </c>
      <c r="H434" s="11">
        <f>IF(Tb_Base[[#This Row],[Hr fin prévi]]="","",Tb_Base[Hr fin prévi]-Tb_Base[Hr déb prévi])</f>
        <v>0.33333333333333337</v>
      </c>
      <c r="I434" s="12" t="str">
        <f>IF(Tb_Base[[#This Row],[AT]]&lt;&gt;"","AT",IF(Tb_Base[[#This Row],[Hr fin eff]]&lt;&gt;"","Trv",""))</f>
        <v>Trv</v>
      </c>
      <c r="J434" s="10">
        <v>0.375</v>
      </c>
      <c r="K434" s="10">
        <v>0.70833333333333337</v>
      </c>
      <c r="L434" s="11">
        <f>IF(Tb_Base[[#This Row],[Hr fin eff]]="","",Tb_Base[Hr fin eff]-Tb_Base[Hr déb eff])</f>
        <v>0.33333333333333337</v>
      </c>
      <c r="M43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4" s="8"/>
      <c r="O434" s="11" t="str">
        <f>IF(Tb_Base[[#This Row],[Retard]]&lt;&gt;"",Tb_Base[[#This Row],[Hr déb eff]]-Tb_Base[[#This Row],[Hr déb prévi]],"")</f>
        <v/>
      </c>
      <c r="P434" s="8"/>
      <c r="Q434" s="11" t="str">
        <f>IF(Tb_Base[[#This Row],[CP]]="CP",Param!$H$2,"")</f>
        <v/>
      </c>
      <c r="R434" s="8"/>
      <c r="S434" s="11" t="str">
        <f>IF(Tb_Base[[#This Row],[CA]]="CA",Param!$H$2,"")</f>
        <v/>
      </c>
      <c r="T434" s="8"/>
      <c r="U434" s="8"/>
      <c r="V434" s="8"/>
    </row>
    <row r="435" spans="1:22" x14ac:dyDescent="0.2">
      <c r="A435" s="7">
        <v>43124</v>
      </c>
      <c r="B435" s="12">
        <f t="shared" si="11"/>
        <v>4</v>
      </c>
      <c r="C435" s="12" t="str">
        <f>TEXT(Tb_Base[[#This Row],[Date]],"mmmm")</f>
        <v>janvier</v>
      </c>
      <c r="D435" s="12" t="str">
        <f>TEXT(Tb_Base[[#This Row],[Date]],"aaaa")</f>
        <v>2018</v>
      </c>
      <c r="E435" s="9" t="s">
        <v>53</v>
      </c>
      <c r="F435" s="10">
        <v>0.375</v>
      </c>
      <c r="G435" s="10">
        <v>0.70833333333333337</v>
      </c>
      <c r="H435" s="11">
        <f>IF(Tb_Base[[#This Row],[Hr fin prévi]]="","",Tb_Base[Hr fin prévi]-Tb_Base[Hr déb prévi])</f>
        <v>0.33333333333333337</v>
      </c>
      <c r="I435" s="12" t="str">
        <f>IF(Tb_Base[[#This Row],[AT]]&lt;&gt;"","AT",IF(Tb_Base[[#This Row],[Hr fin eff]]&lt;&gt;"","Trv",""))</f>
        <v>Trv</v>
      </c>
      <c r="J435" s="10">
        <v>0.39583333333333331</v>
      </c>
      <c r="K435" s="10">
        <v>0.70833333333333337</v>
      </c>
      <c r="L435" s="11">
        <f>IF(Tb_Base[[#This Row],[Hr fin eff]]="","",Tb_Base[Hr fin eff]-Tb_Base[Hr déb eff])</f>
        <v>0.31250000000000006</v>
      </c>
      <c r="M43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5" s="8"/>
      <c r="O435" s="11" t="str">
        <f>IF(Tb_Base[[#This Row],[Retard]]&lt;&gt;"",Tb_Base[[#This Row],[Hr déb eff]]-Tb_Base[[#This Row],[Hr déb prévi]],"")</f>
        <v/>
      </c>
      <c r="P435" s="8"/>
      <c r="Q435" s="11" t="str">
        <f>IF(Tb_Base[[#This Row],[CP]]="CP",Param!$H$2,"")</f>
        <v/>
      </c>
      <c r="R435" s="8"/>
      <c r="S435" s="11" t="str">
        <f>IF(Tb_Base[[#This Row],[CA]]="CA",Param!$H$2,"")</f>
        <v/>
      </c>
      <c r="T435" s="8"/>
      <c r="U435" s="8"/>
      <c r="V435" s="8"/>
    </row>
    <row r="436" spans="1:22" x14ac:dyDescent="0.2">
      <c r="A436" s="7">
        <v>43124</v>
      </c>
      <c r="B436" s="12">
        <f t="shared" si="11"/>
        <v>4</v>
      </c>
      <c r="C436" s="12" t="str">
        <f>TEXT(Tb_Base[[#This Row],[Date]],"mmmm")</f>
        <v>janvier</v>
      </c>
      <c r="D436" s="12" t="str">
        <f>TEXT(Tb_Base[[#This Row],[Date]],"aaaa")</f>
        <v>2018</v>
      </c>
      <c r="E436" s="9" t="s">
        <v>54</v>
      </c>
      <c r="F436" s="10">
        <v>0.375</v>
      </c>
      <c r="G436" s="10">
        <v>0.70833333333333337</v>
      </c>
      <c r="H436" s="11">
        <f>IF(Tb_Base[[#This Row],[Hr fin prévi]]="","",Tb_Base[Hr fin prévi]-Tb_Base[Hr déb prévi])</f>
        <v>0.33333333333333337</v>
      </c>
      <c r="I436" s="12" t="str">
        <f>IF(Tb_Base[[#This Row],[AT]]&lt;&gt;"","AT",IF(Tb_Base[[#This Row],[Hr fin eff]]&lt;&gt;"","Trv",""))</f>
        <v/>
      </c>
      <c r="J436" s="10"/>
      <c r="K436" s="10"/>
      <c r="L436" s="11" t="str">
        <f>IF(Tb_Base[[#This Row],[Hr fin eff]]="","",Tb_Base[Hr fin eff]-Tb_Base[Hr déb eff])</f>
        <v/>
      </c>
      <c r="M43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6" s="8"/>
      <c r="O436" s="11" t="str">
        <f>IF(Tb_Base[[#This Row],[Retard]]&lt;&gt;"",Tb_Base[[#This Row],[Hr déb eff]]-Tb_Base[[#This Row],[Hr déb prévi]],"")</f>
        <v/>
      </c>
      <c r="P436" s="8"/>
      <c r="Q436" s="11" t="str">
        <f>IF(Tb_Base[[#This Row],[CP]]="CP",Param!$H$2,"")</f>
        <v/>
      </c>
      <c r="R436" s="8"/>
      <c r="S436" s="11" t="str">
        <f>IF(Tb_Base[[#This Row],[CA]]="CA",Param!$H$2,"")</f>
        <v/>
      </c>
      <c r="T436" s="8"/>
      <c r="U436" s="8"/>
      <c r="V436" s="8"/>
    </row>
    <row r="437" spans="1:22" x14ac:dyDescent="0.2">
      <c r="A437" s="7">
        <v>43124</v>
      </c>
      <c r="B437" s="12">
        <f t="shared" si="11"/>
        <v>4</v>
      </c>
      <c r="C437" s="12" t="str">
        <f>TEXT(Tb_Base[[#This Row],[Date]],"mmmm")</f>
        <v>janvier</v>
      </c>
      <c r="D437" s="12" t="str">
        <f>TEXT(Tb_Base[[#This Row],[Date]],"aaaa")</f>
        <v>2018</v>
      </c>
      <c r="E437" s="9" t="s">
        <v>55</v>
      </c>
      <c r="F437" s="10">
        <v>0.375</v>
      </c>
      <c r="G437" s="10">
        <v>0.70833333333333337</v>
      </c>
      <c r="H437" s="11">
        <f>IF(Tb_Base[[#This Row],[Hr fin prévi]]="","",Tb_Base[Hr fin prévi]-Tb_Base[Hr déb prévi])</f>
        <v>0.33333333333333337</v>
      </c>
      <c r="I437" s="12" t="str">
        <f>IF(Tb_Base[[#This Row],[AT]]&lt;&gt;"","AT",IF(Tb_Base[[#This Row],[Hr fin eff]]&lt;&gt;"","Trv",""))</f>
        <v>Trv</v>
      </c>
      <c r="J437" s="10">
        <v>0.375</v>
      </c>
      <c r="K437" s="10">
        <v>0.70833333333333337</v>
      </c>
      <c r="L437" s="11">
        <f>IF(Tb_Base[[#This Row],[Hr fin eff]]="","",Tb_Base[Hr fin eff]-Tb_Base[Hr déb eff])</f>
        <v>0.33333333333333337</v>
      </c>
      <c r="M43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7" s="8"/>
      <c r="O437" s="11" t="str">
        <f>IF(Tb_Base[[#This Row],[Retard]]&lt;&gt;"",Tb_Base[[#This Row],[Hr déb eff]]-Tb_Base[[#This Row],[Hr déb prévi]],"")</f>
        <v/>
      </c>
      <c r="P437" s="8"/>
      <c r="Q437" s="11" t="str">
        <f>IF(Tb_Base[[#This Row],[CP]]="CP",Param!$H$2,"")</f>
        <v/>
      </c>
      <c r="R437" s="8"/>
      <c r="S437" s="11" t="str">
        <f>IF(Tb_Base[[#This Row],[CA]]="CA",Param!$H$2,"")</f>
        <v/>
      </c>
      <c r="T437" s="8"/>
      <c r="U437" s="8"/>
      <c r="V437" s="8"/>
    </row>
    <row r="438" spans="1:22" x14ac:dyDescent="0.2">
      <c r="A438" s="7">
        <v>43124</v>
      </c>
      <c r="B438" s="12">
        <f t="shared" si="11"/>
        <v>4</v>
      </c>
      <c r="C438" s="12" t="str">
        <f>TEXT(Tb_Base[[#This Row],[Date]],"mmmm")</f>
        <v>janvier</v>
      </c>
      <c r="D438" s="12" t="str">
        <f>TEXT(Tb_Base[[#This Row],[Date]],"aaaa")</f>
        <v>2018</v>
      </c>
      <c r="E438" s="9" t="s">
        <v>56</v>
      </c>
      <c r="F438" s="10">
        <v>0.375</v>
      </c>
      <c r="G438" s="10">
        <v>0.70833333333333337</v>
      </c>
      <c r="H438" s="11">
        <f>IF(Tb_Base[[#This Row],[Hr fin prévi]]="","",Tb_Base[Hr fin prévi]-Tb_Base[Hr déb prévi])</f>
        <v>0.33333333333333337</v>
      </c>
      <c r="I438" s="12" t="str">
        <f>IF(Tb_Base[[#This Row],[AT]]&lt;&gt;"","AT",IF(Tb_Base[[#This Row],[Hr fin eff]]&lt;&gt;"","Trv",""))</f>
        <v>Trv</v>
      </c>
      <c r="J438" s="10">
        <v>0.375</v>
      </c>
      <c r="K438" s="10">
        <v>0.70833333333333337</v>
      </c>
      <c r="L438" s="11">
        <f>IF(Tb_Base[[#This Row],[Hr fin eff]]="","",Tb_Base[Hr fin eff]-Tb_Base[Hr déb eff])</f>
        <v>0.33333333333333337</v>
      </c>
      <c r="M43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8" s="8"/>
      <c r="O438" s="11" t="str">
        <f>IF(Tb_Base[[#This Row],[Retard]]&lt;&gt;"",Tb_Base[[#This Row],[Hr déb eff]]-Tb_Base[[#This Row],[Hr déb prévi]],"")</f>
        <v/>
      </c>
      <c r="P438" s="8"/>
      <c r="Q438" s="11" t="str">
        <f>IF(Tb_Base[[#This Row],[CP]]="CP",Param!$H$2,"")</f>
        <v/>
      </c>
      <c r="R438" s="8"/>
      <c r="S438" s="11" t="str">
        <f>IF(Tb_Base[[#This Row],[CA]]="CA",Param!$H$2,"")</f>
        <v/>
      </c>
      <c r="T438" s="8"/>
      <c r="U438" s="8"/>
      <c r="V438" s="8"/>
    </row>
    <row r="439" spans="1:22" x14ac:dyDescent="0.2">
      <c r="A439" s="7">
        <v>43124</v>
      </c>
      <c r="B439" s="12">
        <f t="shared" si="11"/>
        <v>4</v>
      </c>
      <c r="C439" s="12" t="str">
        <f>TEXT(Tb_Base[[#This Row],[Date]],"mmmm")</f>
        <v>janvier</v>
      </c>
      <c r="D439" s="12" t="str">
        <f>TEXT(Tb_Base[[#This Row],[Date]],"aaaa")</f>
        <v>2018</v>
      </c>
      <c r="E439" s="9" t="s">
        <v>57</v>
      </c>
      <c r="F439" s="10">
        <v>0.375</v>
      </c>
      <c r="G439" s="10">
        <v>0.70833333333333337</v>
      </c>
      <c r="H439" s="11">
        <f>IF(Tb_Base[[#This Row],[Hr fin prévi]]="","",Tb_Base[Hr fin prévi]-Tb_Base[Hr déb prévi])</f>
        <v>0.33333333333333337</v>
      </c>
      <c r="I439" s="12" t="str">
        <f>IF(Tb_Base[[#This Row],[AT]]&lt;&gt;"","AT",IF(Tb_Base[[#This Row],[Hr fin eff]]&lt;&gt;"","Trv",""))</f>
        <v>Trv</v>
      </c>
      <c r="J439" s="10">
        <v>0.375</v>
      </c>
      <c r="K439" s="10">
        <v>0.70833333333333337</v>
      </c>
      <c r="L439" s="11">
        <f>IF(Tb_Base[[#This Row],[Hr fin eff]]="","",Tb_Base[Hr fin eff]-Tb_Base[Hr déb eff])</f>
        <v>0.33333333333333337</v>
      </c>
      <c r="M43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39" s="8"/>
      <c r="O439" s="11" t="str">
        <f>IF(Tb_Base[[#This Row],[Retard]]&lt;&gt;"",Tb_Base[[#This Row],[Hr déb eff]]-Tb_Base[[#This Row],[Hr déb prévi]],"")</f>
        <v/>
      </c>
      <c r="P439" s="8"/>
      <c r="Q439" s="11" t="str">
        <f>IF(Tb_Base[[#This Row],[CP]]="CP",Param!$H$2,"")</f>
        <v/>
      </c>
      <c r="R439" s="8"/>
      <c r="S439" s="11" t="str">
        <f>IF(Tb_Base[[#This Row],[CA]]="CA",Param!$H$2,"")</f>
        <v/>
      </c>
      <c r="T439" s="8"/>
      <c r="U439" s="8"/>
      <c r="V439" s="8"/>
    </row>
    <row r="440" spans="1:22" x14ac:dyDescent="0.2">
      <c r="A440" s="7">
        <v>43124</v>
      </c>
      <c r="B440" s="12">
        <f t="shared" si="11"/>
        <v>4</v>
      </c>
      <c r="C440" s="12" t="str">
        <f>TEXT(Tb_Base[[#This Row],[Date]],"mmmm")</f>
        <v>janvier</v>
      </c>
      <c r="D440" s="12" t="str">
        <f>TEXT(Tb_Base[[#This Row],[Date]],"aaaa")</f>
        <v>2018</v>
      </c>
      <c r="E440" s="9" t="s">
        <v>58</v>
      </c>
      <c r="F440" s="10"/>
      <c r="G440" s="10"/>
      <c r="H440" s="11" t="str">
        <f>IF(Tb_Base[[#This Row],[Hr fin prévi]]="","",Tb_Base[Hr fin prévi]-Tb_Base[Hr déb prévi])</f>
        <v/>
      </c>
      <c r="I440" s="12" t="str">
        <f>IF(Tb_Base[[#This Row],[AT]]&lt;&gt;"","AT",IF(Tb_Base[[#This Row],[Hr fin eff]]&lt;&gt;"","Trv",""))</f>
        <v>Trv</v>
      </c>
      <c r="J440" s="10">
        <v>0.375</v>
      </c>
      <c r="K440" s="10">
        <v>0.70833333333333337</v>
      </c>
      <c r="L440" s="11">
        <f>IF(Tb_Base[[#This Row],[Hr fin eff]]="","",Tb_Base[Hr fin eff]-Tb_Base[Hr déb eff])</f>
        <v>0.33333333333333337</v>
      </c>
      <c r="M44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0" s="8"/>
      <c r="O440" s="11" t="str">
        <f>IF(Tb_Base[[#This Row],[Retard]]&lt;&gt;"",Tb_Base[[#This Row],[Hr déb eff]]-Tb_Base[[#This Row],[Hr déb prévi]],"")</f>
        <v/>
      </c>
      <c r="P440" s="8"/>
      <c r="Q440" s="11" t="str">
        <f>IF(Tb_Base[[#This Row],[CP]]="CP",Param!$H$2,"")</f>
        <v/>
      </c>
      <c r="R440" s="8"/>
      <c r="S440" s="11" t="str">
        <f>IF(Tb_Base[[#This Row],[CA]]="CA",Param!$H$2,"")</f>
        <v/>
      </c>
      <c r="T440" s="8"/>
      <c r="U440" s="8"/>
      <c r="V440" s="8"/>
    </row>
    <row r="441" spans="1:22" x14ac:dyDescent="0.2">
      <c r="A441" s="7">
        <v>43124</v>
      </c>
      <c r="B441" s="12">
        <f t="shared" si="11"/>
        <v>4</v>
      </c>
      <c r="C441" s="12" t="str">
        <f>TEXT(Tb_Base[[#This Row],[Date]],"mmmm")</f>
        <v>janvier</v>
      </c>
      <c r="D441" s="12" t="str">
        <f>TEXT(Tb_Base[[#This Row],[Date]],"aaaa")</f>
        <v>2018</v>
      </c>
      <c r="E441" s="9" t="s">
        <v>59</v>
      </c>
      <c r="F441" s="10">
        <v>0.33333333333333331</v>
      </c>
      <c r="G441" s="10">
        <v>0.70833333333333337</v>
      </c>
      <c r="H441" s="11">
        <f>IF(Tb_Base[[#This Row],[Hr fin prévi]]="","",Tb_Base[Hr fin prévi]-Tb_Base[Hr déb prévi])</f>
        <v>0.37500000000000006</v>
      </c>
      <c r="I441" s="12" t="str">
        <f>IF(Tb_Base[[#This Row],[AT]]&lt;&gt;"","AT",IF(Tb_Base[[#This Row],[Hr fin eff]]&lt;&gt;"","Trv",""))</f>
        <v>Trv</v>
      </c>
      <c r="J441" s="10">
        <v>0.33333333333333331</v>
      </c>
      <c r="K441" s="10">
        <v>0.70833333333333337</v>
      </c>
      <c r="L441" s="11">
        <f>IF(Tb_Base[[#This Row],[Hr fin eff]]="","",Tb_Base[Hr fin eff]-Tb_Base[Hr déb eff])</f>
        <v>0.37500000000000006</v>
      </c>
      <c r="M44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1" s="8"/>
      <c r="O441" s="11" t="str">
        <f>IF(Tb_Base[[#This Row],[Retard]]&lt;&gt;"",Tb_Base[[#This Row],[Hr déb eff]]-Tb_Base[[#This Row],[Hr déb prévi]],"")</f>
        <v/>
      </c>
      <c r="P441" s="8"/>
      <c r="Q441" s="11" t="str">
        <f>IF(Tb_Base[[#This Row],[CP]]="CP",Param!$H$2,"")</f>
        <v/>
      </c>
      <c r="R441" s="8"/>
      <c r="S441" s="11" t="str">
        <f>IF(Tb_Base[[#This Row],[CA]]="CA",Param!$H$2,"")</f>
        <v/>
      </c>
      <c r="T441" s="8"/>
      <c r="U441" s="8"/>
      <c r="V441" s="8"/>
    </row>
    <row r="442" spans="1:22" x14ac:dyDescent="0.2">
      <c r="A442" s="7">
        <v>43125</v>
      </c>
      <c r="B442" s="12">
        <f t="shared" si="11"/>
        <v>4</v>
      </c>
      <c r="C442" s="12" t="str">
        <f>TEXT(Tb_Base[[#This Row],[Date]],"mmmm")</f>
        <v>janvier</v>
      </c>
      <c r="D442" s="12" t="str">
        <f>TEXT(Tb_Base[[#This Row],[Date]],"aaaa")</f>
        <v>2018</v>
      </c>
      <c r="E442" s="9" t="s">
        <v>52</v>
      </c>
      <c r="F442" s="10">
        <v>0.33333333333333331</v>
      </c>
      <c r="G442" s="10">
        <v>0.70833333333333337</v>
      </c>
      <c r="H442" s="11">
        <f>IF(Tb_Base[[#This Row],[Hr fin prévi]]="","",Tb_Base[Hr fin prévi]-Tb_Base[Hr déb prévi])</f>
        <v>0.37500000000000006</v>
      </c>
      <c r="I442" s="12" t="str">
        <f>IF(Tb_Base[[#This Row],[AT]]&lt;&gt;"","AT",IF(Tb_Base[[#This Row],[Hr fin eff]]&lt;&gt;"","Trv",""))</f>
        <v>Trv</v>
      </c>
      <c r="J442" s="10">
        <v>0.33333333333333331</v>
      </c>
      <c r="K442" s="10">
        <v>0.70833333333333337</v>
      </c>
      <c r="L442" s="11">
        <f>IF(Tb_Base[[#This Row],[Hr fin eff]]="","",Tb_Base[Hr fin eff]-Tb_Base[Hr déb eff])</f>
        <v>0.37500000000000006</v>
      </c>
      <c r="M44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2" s="8"/>
      <c r="O442" s="11" t="str">
        <f>IF(Tb_Base[[#This Row],[Retard]]&lt;&gt;"",Tb_Base[[#This Row],[Hr déb eff]]-Tb_Base[[#This Row],[Hr déb prévi]],"")</f>
        <v/>
      </c>
      <c r="P442" s="8"/>
      <c r="Q442" s="11" t="str">
        <f>IF(Tb_Base[[#This Row],[CP]]="CP",Param!$H$2,"")</f>
        <v/>
      </c>
      <c r="R442" s="8"/>
      <c r="S442" s="11" t="str">
        <f>IF(Tb_Base[[#This Row],[CA]]="CA",Param!$H$2,"")</f>
        <v/>
      </c>
      <c r="T442" s="8"/>
      <c r="U442" s="8"/>
      <c r="V442" s="8"/>
    </row>
    <row r="443" spans="1:22" x14ac:dyDescent="0.2">
      <c r="A443" s="7">
        <v>43125</v>
      </c>
      <c r="B443" s="12">
        <f t="shared" si="11"/>
        <v>4</v>
      </c>
      <c r="C443" s="12" t="str">
        <f>TEXT(Tb_Base[[#This Row],[Date]],"mmmm")</f>
        <v>janvier</v>
      </c>
      <c r="D443" s="12" t="str">
        <f>TEXT(Tb_Base[[#This Row],[Date]],"aaaa")</f>
        <v>2018</v>
      </c>
      <c r="E443" s="9" t="s">
        <v>53</v>
      </c>
      <c r="F443" s="10">
        <v>0.33333333333333331</v>
      </c>
      <c r="G443" s="10">
        <v>0.70833333333333337</v>
      </c>
      <c r="H443" s="11">
        <f>IF(Tb_Base[[#This Row],[Hr fin prévi]]="","",Tb_Base[Hr fin prévi]-Tb_Base[Hr déb prévi])</f>
        <v>0.37500000000000006</v>
      </c>
      <c r="I443" s="12" t="str">
        <f>IF(Tb_Base[[#This Row],[AT]]&lt;&gt;"","AT",IF(Tb_Base[[#This Row],[Hr fin eff]]&lt;&gt;"","Trv",""))</f>
        <v>Trv</v>
      </c>
      <c r="J443" s="10">
        <v>0.33333333333333331</v>
      </c>
      <c r="K443" s="10">
        <v>0.70833333333333337</v>
      </c>
      <c r="L443" s="11">
        <f>IF(Tb_Base[[#This Row],[Hr fin eff]]="","",Tb_Base[Hr fin eff]-Tb_Base[Hr déb eff])</f>
        <v>0.37500000000000006</v>
      </c>
      <c r="M44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3" s="8"/>
      <c r="O443" s="11" t="str">
        <f>IF(Tb_Base[[#This Row],[Retard]]&lt;&gt;"",Tb_Base[[#This Row],[Hr déb eff]]-Tb_Base[[#This Row],[Hr déb prévi]],"")</f>
        <v/>
      </c>
      <c r="P443" s="8"/>
      <c r="Q443" s="11" t="str">
        <f>IF(Tb_Base[[#This Row],[CP]]="CP",Param!$H$2,"")</f>
        <v/>
      </c>
      <c r="R443" s="8"/>
      <c r="S443" s="11" t="str">
        <f>IF(Tb_Base[[#This Row],[CA]]="CA",Param!$H$2,"")</f>
        <v/>
      </c>
      <c r="T443" s="8"/>
      <c r="U443" s="8"/>
      <c r="V443" s="8"/>
    </row>
    <row r="444" spans="1:22" x14ac:dyDescent="0.2">
      <c r="A444" s="7">
        <v>43125</v>
      </c>
      <c r="B444" s="12">
        <f t="shared" si="11"/>
        <v>4</v>
      </c>
      <c r="C444" s="12" t="str">
        <f>TEXT(Tb_Base[[#This Row],[Date]],"mmmm")</f>
        <v>janvier</v>
      </c>
      <c r="D444" s="12" t="str">
        <f>TEXT(Tb_Base[[#This Row],[Date]],"aaaa")</f>
        <v>2018</v>
      </c>
      <c r="E444" s="9" t="s">
        <v>54</v>
      </c>
      <c r="F444" s="10">
        <v>0.33333333333333331</v>
      </c>
      <c r="G444" s="10">
        <v>0.70833333333333337</v>
      </c>
      <c r="H444" s="11">
        <f>IF(Tb_Base[[#This Row],[Hr fin prévi]]="","",Tb_Base[Hr fin prévi]-Tb_Base[Hr déb prévi])</f>
        <v>0.37500000000000006</v>
      </c>
      <c r="I444" s="12" t="str">
        <f>IF(Tb_Base[[#This Row],[AT]]&lt;&gt;"","AT",IF(Tb_Base[[#This Row],[Hr fin eff]]&lt;&gt;"","Trv",""))</f>
        <v>Trv</v>
      </c>
      <c r="J444" s="10">
        <v>0.33333333333333331</v>
      </c>
      <c r="K444" s="10">
        <v>0.70833333333333337</v>
      </c>
      <c r="L444" s="11">
        <f>IF(Tb_Base[[#This Row],[Hr fin eff]]="","",Tb_Base[Hr fin eff]-Tb_Base[Hr déb eff])</f>
        <v>0.37500000000000006</v>
      </c>
      <c r="M44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4" s="8"/>
      <c r="O444" s="11" t="str">
        <f>IF(Tb_Base[[#This Row],[Retard]]&lt;&gt;"",Tb_Base[[#This Row],[Hr déb eff]]-Tb_Base[[#This Row],[Hr déb prévi]],"")</f>
        <v/>
      </c>
      <c r="P444" s="8"/>
      <c r="Q444" s="11" t="str">
        <f>IF(Tb_Base[[#This Row],[CP]]="CP",Param!$H$2,"")</f>
        <v/>
      </c>
      <c r="R444" s="8"/>
      <c r="S444" s="11" t="str">
        <f>IF(Tb_Base[[#This Row],[CA]]="CA",Param!$H$2,"")</f>
        <v/>
      </c>
      <c r="T444" s="8"/>
      <c r="U444" s="8"/>
      <c r="V444" s="8"/>
    </row>
    <row r="445" spans="1:22" x14ac:dyDescent="0.2">
      <c r="A445" s="7">
        <v>43125</v>
      </c>
      <c r="B445" s="12">
        <f t="shared" si="11"/>
        <v>4</v>
      </c>
      <c r="C445" s="12" t="str">
        <f>TEXT(Tb_Base[[#This Row],[Date]],"mmmm")</f>
        <v>janvier</v>
      </c>
      <c r="D445" s="12" t="str">
        <f>TEXT(Tb_Base[[#This Row],[Date]],"aaaa")</f>
        <v>2018</v>
      </c>
      <c r="E445" s="9" t="s">
        <v>55</v>
      </c>
      <c r="F445" s="10"/>
      <c r="G445" s="10"/>
      <c r="H445" s="11" t="str">
        <f>IF(Tb_Base[[#This Row],[Hr fin prévi]]="","",Tb_Base[Hr fin prévi]-Tb_Base[Hr déb prévi])</f>
        <v/>
      </c>
      <c r="I445" s="12" t="str">
        <f>IF(Tb_Base[[#This Row],[AT]]&lt;&gt;"","AT",IF(Tb_Base[[#This Row],[Hr fin eff]]&lt;&gt;"","Trv",""))</f>
        <v/>
      </c>
      <c r="J445" s="10"/>
      <c r="K445" s="10"/>
      <c r="L445" s="11" t="str">
        <f>IF(Tb_Base[[#This Row],[Hr fin eff]]="","",Tb_Base[Hr fin eff]-Tb_Base[Hr déb eff])</f>
        <v/>
      </c>
      <c r="M44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45" s="8"/>
      <c r="O445" s="11" t="str">
        <f>IF(Tb_Base[[#This Row],[Retard]]&lt;&gt;"",Tb_Base[[#This Row],[Hr déb eff]]-Tb_Base[[#This Row],[Hr déb prévi]],"")</f>
        <v/>
      </c>
      <c r="P445" s="8"/>
      <c r="Q445" s="11" t="str">
        <f>IF(Tb_Base[[#This Row],[CP]]="CP",Param!$H$2,"")</f>
        <v/>
      </c>
      <c r="R445" s="8"/>
      <c r="S445" s="11" t="str">
        <f>IF(Tb_Base[[#This Row],[CA]]="CA",Param!$H$2,"")</f>
        <v/>
      </c>
      <c r="T445" s="8"/>
      <c r="U445" s="8"/>
      <c r="V445" s="8"/>
    </row>
    <row r="446" spans="1:22" x14ac:dyDescent="0.2">
      <c r="A446" s="7">
        <v>43125</v>
      </c>
      <c r="B446" s="12">
        <f t="shared" si="11"/>
        <v>4</v>
      </c>
      <c r="C446" s="12" t="str">
        <f>TEXT(Tb_Base[[#This Row],[Date]],"mmmm")</f>
        <v>janvier</v>
      </c>
      <c r="D446" s="12" t="str">
        <f>TEXT(Tb_Base[[#This Row],[Date]],"aaaa")</f>
        <v>2018</v>
      </c>
      <c r="E446" s="9" t="s">
        <v>56</v>
      </c>
      <c r="F446" s="10">
        <v>0.375</v>
      </c>
      <c r="G446" s="10">
        <v>0.83333333333333337</v>
      </c>
      <c r="H446" s="11">
        <f>IF(Tb_Base[[#This Row],[Hr fin prévi]]="","",Tb_Base[Hr fin prévi]-Tb_Base[Hr déb prévi])</f>
        <v>0.45833333333333337</v>
      </c>
      <c r="I446" s="12" t="str">
        <f>IF(Tb_Base[[#This Row],[AT]]&lt;&gt;"","AT",IF(Tb_Base[[#This Row],[Hr fin eff]]&lt;&gt;"","Trv",""))</f>
        <v>Trv</v>
      </c>
      <c r="J446" s="10">
        <v>0.375</v>
      </c>
      <c r="K446" s="10">
        <v>0.85416666666666663</v>
      </c>
      <c r="L446" s="11">
        <f>IF(Tb_Base[[#This Row],[Hr fin eff]]="","",Tb_Base[Hr fin eff]-Tb_Base[Hr déb eff])</f>
        <v>0.47916666666666663</v>
      </c>
      <c r="M44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6" s="8"/>
      <c r="O446" s="11" t="str">
        <f>IF(Tb_Base[[#This Row],[Retard]]&lt;&gt;"",Tb_Base[[#This Row],[Hr déb eff]]-Tb_Base[[#This Row],[Hr déb prévi]],"")</f>
        <v/>
      </c>
      <c r="P446" s="8"/>
      <c r="Q446" s="11" t="str">
        <f>IF(Tb_Base[[#This Row],[CP]]="CP",Param!$H$2,"")</f>
        <v/>
      </c>
      <c r="R446" s="8"/>
      <c r="S446" s="11" t="str">
        <f>IF(Tb_Base[[#This Row],[CA]]="CA",Param!$H$2,"")</f>
        <v/>
      </c>
      <c r="T446" s="8"/>
      <c r="U446" s="8"/>
      <c r="V446" s="8"/>
    </row>
    <row r="447" spans="1:22" x14ac:dyDescent="0.2">
      <c r="A447" s="7">
        <v>43125</v>
      </c>
      <c r="B447" s="12">
        <f t="shared" si="11"/>
        <v>4</v>
      </c>
      <c r="C447" s="12" t="str">
        <f>TEXT(Tb_Base[[#This Row],[Date]],"mmmm")</f>
        <v>janvier</v>
      </c>
      <c r="D447" s="12" t="str">
        <f>TEXT(Tb_Base[[#This Row],[Date]],"aaaa")</f>
        <v>2018</v>
      </c>
      <c r="E447" s="9" t="s">
        <v>57</v>
      </c>
      <c r="F447" s="10">
        <v>0.375</v>
      </c>
      <c r="G447" s="10">
        <v>0.83333333333333337</v>
      </c>
      <c r="H447" s="11">
        <f>IF(Tb_Base[[#This Row],[Hr fin prévi]]="","",Tb_Base[Hr fin prévi]-Tb_Base[Hr déb prévi])</f>
        <v>0.45833333333333337</v>
      </c>
      <c r="I447" s="12" t="str">
        <f>IF(Tb_Base[[#This Row],[AT]]&lt;&gt;"","AT",IF(Tb_Base[[#This Row],[Hr fin eff]]&lt;&gt;"","Trv",""))</f>
        <v>Trv</v>
      </c>
      <c r="J447" s="10">
        <v>0.375</v>
      </c>
      <c r="K447" s="10">
        <v>0.85416666666666663</v>
      </c>
      <c r="L447" s="11">
        <f>IF(Tb_Base[[#This Row],[Hr fin eff]]="","",Tb_Base[Hr fin eff]-Tb_Base[Hr déb eff])</f>
        <v>0.47916666666666663</v>
      </c>
      <c r="M44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7" s="8"/>
      <c r="O447" s="11" t="str">
        <f>IF(Tb_Base[[#This Row],[Retard]]&lt;&gt;"",Tb_Base[[#This Row],[Hr déb eff]]-Tb_Base[[#This Row],[Hr déb prévi]],"")</f>
        <v/>
      </c>
      <c r="P447" s="8"/>
      <c r="Q447" s="11" t="str">
        <f>IF(Tb_Base[[#This Row],[CP]]="CP",Param!$H$2,"")</f>
        <v/>
      </c>
      <c r="R447" s="8"/>
      <c r="S447" s="11" t="str">
        <f>IF(Tb_Base[[#This Row],[CA]]="CA",Param!$H$2,"")</f>
        <v/>
      </c>
      <c r="T447" s="8"/>
      <c r="U447" s="8"/>
      <c r="V447" s="8"/>
    </row>
    <row r="448" spans="1:22" x14ac:dyDescent="0.2">
      <c r="A448" s="7">
        <v>43125</v>
      </c>
      <c r="B448" s="12">
        <f t="shared" si="11"/>
        <v>4</v>
      </c>
      <c r="C448" s="12" t="str">
        <f>TEXT(Tb_Base[[#This Row],[Date]],"mmmm")</f>
        <v>janvier</v>
      </c>
      <c r="D448" s="12" t="str">
        <f>TEXT(Tb_Base[[#This Row],[Date]],"aaaa")</f>
        <v>2018</v>
      </c>
      <c r="E448" s="9" t="s">
        <v>58</v>
      </c>
      <c r="F448" s="10">
        <v>0.375</v>
      </c>
      <c r="G448" s="10">
        <v>0.83333333333333337</v>
      </c>
      <c r="H448" s="11">
        <f>IF(Tb_Base[[#This Row],[Hr fin prévi]]="","",Tb_Base[Hr fin prévi]-Tb_Base[Hr déb prévi])</f>
        <v>0.45833333333333337</v>
      </c>
      <c r="I448" s="12" t="str">
        <f>IF(Tb_Base[[#This Row],[AT]]&lt;&gt;"","AT",IF(Tb_Base[[#This Row],[Hr fin eff]]&lt;&gt;"","Trv",""))</f>
        <v>Trv</v>
      </c>
      <c r="J448" s="10">
        <v>0.375</v>
      </c>
      <c r="K448" s="10">
        <v>0.85416666666666663</v>
      </c>
      <c r="L448" s="11">
        <f>IF(Tb_Base[[#This Row],[Hr fin eff]]="","",Tb_Base[Hr fin eff]-Tb_Base[Hr déb eff])</f>
        <v>0.47916666666666663</v>
      </c>
      <c r="M44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48" s="8"/>
      <c r="O448" s="11" t="str">
        <f>IF(Tb_Base[[#This Row],[Retard]]&lt;&gt;"",Tb_Base[[#This Row],[Hr déb eff]]-Tb_Base[[#This Row],[Hr déb prévi]],"")</f>
        <v/>
      </c>
      <c r="P448" s="8"/>
      <c r="Q448" s="11" t="str">
        <f>IF(Tb_Base[[#This Row],[CP]]="CP",Param!$H$2,"")</f>
        <v/>
      </c>
      <c r="R448" s="8"/>
      <c r="S448" s="11" t="str">
        <f>IF(Tb_Base[[#This Row],[CA]]="CA",Param!$H$2,"")</f>
        <v/>
      </c>
      <c r="T448" s="8"/>
      <c r="U448" s="8"/>
      <c r="V448" s="8"/>
    </row>
    <row r="449" spans="1:22" x14ac:dyDescent="0.2">
      <c r="A449" s="7">
        <v>43125</v>
      </c>
      <c r="B449" s="12">
        <f t="shared" si="11"/>
        <v>4</v>
      </c>
      <c r="C449" s="12" t="str">
        <f>TEXT(Tb_Base[[#This Row],[Date]],"mmmm")</f>
        <v>janvier</v>
      </c>
      <c r="D449" s="12" t="str">
        <f>TEXT(Tb_Base[[#This Row],[Date]],"aaaa")</f>
        <v>2018</v>
      </c>
      <c r="E449" s="9" t="s">
        <v>59</v>
      </c>
      <c r="F449" s="10"/>
      <c r="G449" s="10"/>
      <c r="H449" s="11" t="str">
        <f>IF(Tb_Base[[#This Row],[Hr fin prévi]]="","",Tb_Base[Hr fin prévi]-Tb_Base[Hr déb prévi])</f>
        <v/>
      </c>
      <c r="I449" s="12" t="str">
        <f>IF(Tb_Base[[#This Row],[AT]]&lt;&gt;"","AT",IF(Tb_Base[[#This Row],[Hr fin eff]]&lt;&gt;"","Trv",""))</f>
        <v/>
      </c>
      <c r="L449" s="11" t="str">
        <f>IF(Tb_Base[[#This Row],[Hr fin eff]]="","",Tb_Base[Hr fin eff]-Tb_Base[Hr déb eff])</f>
        <v/>
      </c>
      <c r="M44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49" s="8"/>
      <c r="O449" s="11" t="str">
        <f>IF(Tb_Base[[#This Row],[Retard]]&lt;&gt;"",Tb_Base[[#This Row],[Hr déb eff]]-Tb_Base[[#This Row],[Hr déb prévi]],"")</f>
        <v/>
      </c>
      <c r="P449" s="8"/>
      <c r="Q449" s="11" t="str">
        <f>IF(Tb_Base[[#This Row],[CP]]="CP",Param!$H$2,"")</f>
        <v/>
      </c>
      <c r="R449" s="8"/>
      <c r="S449" s="11" t="str">
        <f>IF(Tb_Base[[#This Row],[CA]]="CA",Param!$H$2,"")</f>
        <v/>
      </c>
      <c r="T449" s="8"/>
      <c r="U449" s="8"/>
      <c r="V449" s="8"/>
    </row>
    <row r="450" spans="1:22" x14ac:dyDescent="0.2">
      <c r="A450" s="7">
        <v>43126</v>
      </c>
      <c r="B450" s="12">
        <f t="shared" si="11"/>
        <v>4</v>
      </c>
      <c r="C450" s="12" t="str">
        <f>TEXT(Tb_Base[[#This Row],[Date]],"mmmm")</f>
        <v>janvier</v>
      </c>
      <c r="D450" s="12" t="str">
        <f>TEXT(Tb_Base[[#This Row],[Date]],"aaaa")</f>
        <v>2018</v>
      </c>
      <c r="E450" s="9" t="s">
        <v>52</v>
      </c>
      <c r="F450" s="10">
        <v>0.375</v>
      </c>
      <c r="G450" s="10">
        <v>0.83333333333333337</v>
      </c>
      <c r="H450" s="11">
        <f>IF(Tb_Base[[#This Row],[Hr fin prévi]]="","",Tb_Base[Hr fin prévi]-Tb_Base[Hr déb prévi])</f>
        <v>0.45833333333333337</v>
      </c>
      <c r="I450" s="12" t="str">
        <f>IF(Tb_Base[[#This Row],[AT]]&lt;&gt;"","AT",IF(Tb_Base[[#This Row],[Hr fin eff]]&lt;&gt;"","Trv",""))</f>
        <v>Trv</v>
      </c>
      <c r="J450" s="10">
        <v>0.375</v>
      </c>
      <c r="K450" s="10">
        <v>0.85416666666666663</v>
      </c>
      <c r="L450" s="11">
        <f>IF(Tb_Base[[#This Row],[Hr fin eff]]="","",Tb_Base[Hr fin eff]-Tb_Base[Hr déb eff])</f>
        <v>0.47916666666666663</v>
      </c>
      <c r="M45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0" s="8"/>
      <c r="O450" s="11" t="str">
        <f>IF(Tb_Base[[#This Row],[Retard]]&lt;&gt;"",Tb_Base[[#This Row],[Hr déb eff]]-Tb_Base[[#This Row],[Hr déb prévi]],"")</f>
        <v/>
      </c>
      <c r="P450" s="8"/>
      <c r="Q450" s="11" t="str">
        <f>IF(Tb_Base[[#This Row],[CP]]="CP",Param!$H$2,"")</f>
        <v/>
      </c>
      <c r="R450" s="8"/>
      <c r="S450" s="11" t="str">
        <f>IF(Tb_Base[[#This Row],[CA]]="CA",Param!$H$2,"")</f>
        <v/>
      </c>
      <c r="T450" s="8"/>
      <c r="U450" s="8"/>
      <c r="V450" s="8"/>
    </row>
    <row r="451" spans="1:22" x14ac:dyDescent="0.2">
      <c r="A451" s="7">
        <v>43126</v>
      </c>
      <c r="B451" s="12">
        <f t="shared" si="11"/>
        <v>4</v>
      </c>
      <c r="C451" s="12" t="str">
        <f>TEXT(Tb_Base[[#This Row],[Date]],"mmmm")</f>
        <v>janvier</v>
      </c>
      <c r="D451" s="12" t="str">
        <f>TEXT(Tb_Base[[#This Row],[Date]],"aaaa")</f>
        <v>2018</v>
      </c>
      <c r="E451" s="9" t="s">
        <v>53</v>
      </c>
      <c r="H451" s="11" t="str">
        <f>IF(Tb_Base[[#This Row],[Hr fin prévi]]="","",Tb_Base[Hr fin prévi]-Tb_Base[Hr déb prévi])</f>
        <v/>
      </c>
      <c r="I451" s="12" t="str">
        <f>IF(Tb_Base[[#This Row],[AT]]&lt;&gt;"","AT",IF(Tb_Base[[#This Row],[Hr fin eff]]&lt;&gt;"","Trv",""))</f>
        <v/>
      </c>
      <c r="L451" s="11" t="str">
        <f>IF(Tb_Base[[#This Row],[Hr fin eff]]="","",Tb_Base[Hr fin eff]-Tb_Base[Hr déb eff])</f>
        <v/>
      </c>
      <c r="M45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51" s="8"/>
      <c r="O451" s="11" t="str">
        <f>IF(Tb_Base[[#This Row],[Retard]]&lt;&gt;"",Tb_Base[[#This Row],[Hr déb eff]]-Tb_Base[[#This Row],[Hr déb prévi]],"")</f>
        <v/>
      </c>
      <c r="P451" s="8"/>
      <c r="Q451" s="11" t="str">
        <f>IF(Tb_Base[[#This Row],[CP]]="CP",Param!$H$2,"")</f>
        <v/>
      </c>
      <c r="R451" s="8"/>
      <c r="S451" s="11" t="str">
        <f>IF(Tb_Base[[#This Row],[CA]]="CA",Param!$H$2,"")</f>
        <v/>
      </c>
      <c r="T451" s="8"/>
      <c r="U451" s="8"/>
      <c r="V451" s="8"/>
    </row>
    <row r="452" spans="1:22" x14ac:dyDescent="0.2">
      <c r="A452" s="7">
        <v>43126</v>
      </c>
      <c r="B452" s="12">
        <f t="shared" si="11"/>
        <v>4</v>
      </c>
      <c r="C452" s="12" t="str">
        <f>TEXT(Tb_Base[[#This Row],[Date]],"mmmm")</f>
        <v>janvier</v>
      </c>
      <c r="D452" s="12" t="str">
        <f>TEXT(Tb_Base[[#This Row],[Date]],"aaaa")</f>
        <v>2018</v>
      </c>
      <c r="E452" s="9" t="s">
        <v>54</v>
      </c>
      <c r="H452" s="11" t="str">
        <f>IF(Tb_Base[[#This Row],[Hr fin prévi]]="","",Tb_Base[Hr fin prévi]-Tb_Base[Hr déb prévi])</f>
        <v/>
      </c>
      <c r="I452" s="12" t="str">
        <f>IF(Tb_Base[[#This Row],[AT]]&lt;&gt;"","AT",IF(Tb_Base[[#This Row],[Hr fin eff]]&lt;&gt;"","Trv",""))</f>
        <v/>
      </c>
      <c r="L452" s="11" t="str">
        <f>IF(Tb_Base[[#This Row],[Hr fin eff]]="","",Tb_Base[Hr fin eff]-Tb_Base[Hr déb eff])</f>
        <v/>
      </c>
      <c r="M45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52" s="8"/>
      <c r="O452" s="11" t="str">
        <f>IF(Tb_Base[[#This Row],[Retard]]&lt;&gt;"",Tb_Base[[#This Row],[Hr déb eff]]-Tb_Base[[#This Row],[Hr déb prévi]],"")</f>
        <v/>
      </c>
      <c r="P452" s="8"/>
      <c r="Q452" s="11" t="str">
        <f>IF(Tb_Base[[#This Row],[CP]]="CP",Param!$H$2,"")</f>
        <v/>
      </c>
      <c r="R452" s="8"/>
      <c r="S452" s="11" t="str">
        <f>IF(Tb_Base[[#This Row],[CA]]="CA",Param!$H$2,"")</f>
        <v/>
      </c>
      <c r="T452" s="8"/>
      <c r="U452" s="8"/>
      <c r="V452" s="8"/>
    </row>
    <row r="453" spans="1:22" x14ac:dyDescent="0.2">
      <c r="A453" s="7">
        <v>43126</v>
      </c>
      <c r="B453" s="12">
        <f t="shared" si="11"/>
        <v>4</v>
      </c>
      <c r="C453" s="12" t="str">
        <f>TEXT(Tb_Base[[#This Row],[Date]],"mmmm")</f>
        <v>janvier</v>
      </c>
      <c r="D453" s="12" t="str">
        <f>TEXT(Tb_Base[[#This Row],[Date]],"aaaa")</f>
        <v>2018</v>
      </c>
      <c r="E453" s="9" t="s">
        <v>55</v>
      </c>
      <c r="F453" s="10">
        <v>0.375</v>
      </c>
      <c r="G453" s="10">
        <v>0.83333333333333337</v>
      </c>
      <c r="H453" s="11">
        <f>IF(Tb_Base[[#This Row],[Hr fin prévi]]="","",Tb_Base[Hr fin prévi]-Tb_Base[Hr déb prévi])</f>
        <v>0.45833333333333337</v>
      </c>
      <c r="I453" s="12" t="str">
        <f>IF(Tb_Base[[#This Row],[AT]]&lt;&gt;"","AT",IF(Tb_Base[[#This Row],[Hr fin eff]]&lt;&gt;"","Trv",""))</f>
        <v>Trv</v>
      </c>
      <c r="J453" s="10">
        <v>0.375</v>
      </c>
      <c r="K453" s="10">
        <v>0.83333333333333337</v>
      </c>
      <c r="L453" s="11">
        <f>IF(Tb_Base[[#This Row],[Hr fin eff]]="","",Tb_Base[Hr fin eff]-Tb_Base[Hr déb eff])</f>
        <v>0.45833333333333337</v>
      </c>
      <c r="M45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3" s="8"/>
      <c r="O453" s="11" t="str">
        <f>IF(Tb_Base[[#This Row],[Retard]]&lt;&gt;"",Tb_Base[[#This Row],[Hr déb eff]]-Tb_Base[[#This Row],[Hr déb prévi]],"")</f>
        <v/>
      </c>
      <c r="P453" s="8"/>
      <c r="Q453" s="11" t="str">
        <f>IF(Tb_Base[[#This Row],[CP]]="CP",Param!$H$2,"")</f>
        <v/>
      </c>
      <c r="R453" s="8"/>
      <c r="S453" s="11" t="str">
        <f>IF(Tb_Base[[#This Row],[CA]]="CA",Param!$H$2,"")</f>
        <v/>
      </c>
      <c r="T453" s="8"/>
      <c r="U453" s="8"/>
      <c r="V453" s="8"/>
    </row>
    <row r="454" spans="1:22" x14ac:dyDescent="0.2">
      <c r="A454" s="7">
        <v>43126</v>
      </c>
      <c r="B454" s="12">
        <f t="shared" si="11"/>
        <v>4</v>
      </c>
      <c r="C454" s="12" t="str">
        <f>TEXT(Tb_Base[[#This Row],[Date]],"mmmm")</f>
        <v>janvier</v>
      </c>
      <c r="D454" s="12" t="str">
        <f>TEXT(Tb_Base[[#This Row],[Date]],"aaaa")</f>
        <v>2018</v>
      </c>
      <c r="E454" s="9" t="s">
        <v>56</v>
      </c>
      <c r="F454" s="10">
        <v>0.375</v>
      </c>
      <c r="G454" s="10">
        <v>0.83333333333333337</v>
      </c>
      <c r="H454" s="11">
        <f>IF(Tb_Base[[#This Row],[Hr fin prévi]]="","",Tb_Base[Hr fin prévi]-Tb_Base[Hr déb prévi])</f>
        <v>0.45833333333333337</v>
      </c>
      <c r="I454" s="12" t="str">
        <f>IF(Tb_Base[[#This Row],[AT]]&lt;&gt;"","AT",IF(Tb_Base[[#This Row],[Hr fin eff]]&lt;&gt;"","Trv",""))</f>
        <v>Trv</v>
      </c>
      <c r="J454" s="10">
        <v>0.33333333333333331</v>
      </c>
      <c r="K454" s="10">
        <v>0.57638888888888895</v>
      </c>
      <c r="L454" s="11">
        <f>IF(Tb_Base[[#This Row],[Hr fin eff]]="","",Tb_Base[Hr fin eff]-Tb_Base[Hr déb eff])</f>
        <v>0.24305555555555564</v>
      </c>
      <c r="M45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4" s="8"/>
      <c r="O454" s="11" t="str">
        <f>IF(Tb_Base[[#This Row],[Retard]]&lt;&gt;"",Tb_Base[[#This Row],[Hr déb eff]]-Tb_Base[[#This Row],[Hr déb prévi]],"")</f>
        <v/>
      </c>
      <c r="P454" s="8"/>
      <c r="Q454" s="11" t="str">
        <f>IF(Tb_Base[[#This Row],[CP]]="CP",Param!$H$2,"")</f>
        <v/>
      </c>
      <c r="R454" s="8"/>
      <c r="S454" s="11" t="str">
        <f>IF(Tb_Base[[#This Row],[CA]]="CA",Param!$H$2,"")</f>
        <v/>
      </c>
      <c r="T454" s="8"/>
      <c r="U454" s="8"/>
      <c r="V454" s="8"/>
    </row>
    <row r="455" spans="1:22" x14ac:dyDescent="0.2">
      <c r="A455" s="7">
        <v>43126</v>
      </c>
      <c r="B455" s="12">
        <f t="shared" si="11"/>
        <v>4</v>
      </c>
      <c r="C455" s="12" t="str">
        <f>TEXT(Tb_Base[[#This Row],[Date]],"mmmm")</f>
        <v>janvier</v>
      </c>
      <c r="D455" s="12" t="str">
        <f>TEXT(Tb_Base[[#This Row],[Date]],"aaaa")</f>
        <v>2018</v>
      </c>
      <c r="E455" s="9" t="s">
        <v>57</v>
      </c>
      <c r="H455" s="11" t="str">
        <f>IF(Tb_Base[[#This Row],[Hr fin prévi]]="","",Tb_Base[Hr fin prévi]-Tb_Base[Hr déb prévi])</f>
        <v/>
      </c>
      <c r="I455" s="12" t="str">
        <f>IF(Tb_Base[[#This Row],[AT]]&lt;&gt;"","AT",IF(Tb_Base[[#This Row],[Hr fin eff]]&lt;&gt;"","Trv",""))</f>
        <v/>
      </c>
      <c r="L455" s="11" t="str">
        <f>IF(Tb_Base[[#This Row],[Hr fin eff]]="","",Tb_Base[Hr fin eff]-Tb_Base[Hr déb eff])</f>
        <v/>
      </c>
      <c r="M45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55" s="8"/>
      <c r="O455" s="11" t="str">
        <f>IF(Tb_Base[[#This Row],[Retard]]&lt;&gt;"",Tb_Base[[#This Row],[Hr déb eff]]-Tb_Base[[#This Row],[Hr déb prévi]],"")</f>
        <v/>
      </c>
      <c r="P455" s="8"/>
      <c r="Q455" s="11" t="str">
        <f>IF(Tb_Base[[#This Row],[CP]]="CP",Param!$H$2,"")</f>
        <v/>
      </c>
      <c r="R455" s="8"/>
      <c r="S455" s="11" t="str">
        <f>IF(Tb_Base[[#This Row],[CA]]="CA",Param!$H$2,"")</f>
        <v/>
      </c>
      <c r="T455" s="8"/>
      <c r="U455" s="8"/>
      <c r="V455" s="8"/>
    </row>
    <row r="456" spans="1:22" x14ac:dyDescent="0.2">
      <c r="A456" s="7">
        <v>43126</v>
      </c>
      <c r="B456" s="12">
        <f t="shared" si="11"/>
        <v>4</v>
      </c>
      <c r="C456" s="12" t="str">
        <f>TEXT(Tb_Base[[#This Row],[Date]],"mmmm")</f>
        <v>janvier</v>
      </c>
      <c r="D456" s="12" t="str">
        <f>TEXT(Tb_Base[[#This Row],[Date]],"aaaa")</f>
        <v>2018</v>
      </c>
      <c r="E456" s="9" t="s">
        <v>58</v>
      </c>
      <c r="F456" s="10">
        <v>0.375</v>
      </c>
      <c r="G456" s="10">
        <v>0.83333333333333337</v>
      </c>
      <c r="H456" s="11">
        <f>IF(Tb_Base[[#This Row],[Hr fin prévi]]="","",Tb_Base[Hr fin prévi]-Tb_Base[Hr déb prévi])</f>
        <v>0.45833333333333337</v>
      </c>
      <c r="I456" s="12" t="str">
        <f>IF(Tb_Base[[#This Row],[AT]]&lt;&gt;"","AT",IF(Tb_Base[[#This Row],[Hr fin eff]]&lt;&gt;"","Trv",""))</f>
        <v>Trv</v>
      </c>
      <c r="J456" s="10">
        <v>0.375</v>
      </c>
      <c r="K456" s="10">
        <v>0.83333333333333337</v>
      </c>
      <c r="L456" s="11">
        <f>IF(Tb_Base[[#This Row],[Hr fin eff]]="","",Tb_Base[Hr fin eff]-Tb_Base[Hr déb eff])</f>
        <v>0.45833333333333337</v>
      </c>
      <c r="M45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6" s="8"/>
      <c r="O456" s="11" t="str">
        <f>IF(Tb_Base[[#This Row],[Retard]]&lt;&gt;"",Tb_Base[[#This Row],[Hr déb eff]]-Tb_Base[[#This Row],[Hr déb prévi]],"")</f>
        <v/>
      </c>
      <c r="P456" s="8"/>
      <c r="Q456" s="11" t="str">
        <f>IF(Tb_Base[[#This Row],[CP]]="CP",Param!$H$2,"")</f>
        <v/>
      </c>
      <c r="R456" s="8"/>
      <c r="S456" s="11" t="str">
        <f>IF(Tb_Base[[#This Row],[CA]]="CA",Param!$H$2,"")</f>
        <v/>
      </c>
      <c r="T456" s="8"/>
      <c r="U456" s="8"/>
      <c r="V456" s="8"/>
    </row>
    <row r="457" spans="1:22" x14ac:dyDescent="0.2">
      <c r="A457" s="7">
        <v>43126</v>
      </c>
      <c r="B457" s="12">
        <f t="shared" si="11"/>
        <v>4</v>
      </c>
      <c r="C457" s="12" t="str">
        <f>TEXT(Tb_Base[[#This Row],[Date]],"mmmm")</f>
        <v>janvier</v>
      </c>
      <c r="D457" s="12" t="str">
        <f>TEXT(Tb_Base[[#This Row],[Date]],"aaaa")</f>
        <v>2018</v>
      </c>
      <c r="E457" s="9" t="s">
        <v>59</v>
      </c>
      <c r="H457" s="11" t="str">
        <f>IF(Tb_Base[[#This Row],[Hr fin prévi]]="","",Tb_Base[Hr fin prévi]-Tb_Base[Hr déb prévi])</f>
        <v/>
      </c>
      <c r="I457" s="12" t="str">
        <f>IF(Tb_Base[[#This Row],[AT]]&lt;&gt;"","AT",IF(Tb_Base[[#This Row],[Hr fin eff]]&lt;&gt;"","Trv",""))</f>
        <v/>
      </c>
      <c r="L457" s="11" t="str">
        <f>IF(Tb_Base[[#This Row],[Hr fin eff]]="","",Tb_Base[Hr fin eff]-Tb_Base[Hr déb eff])</f>
        <v/>
      </c>
      <c r="M45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57" s="8"/>
      <c r="O457" s="11" t="str">
        <f>IF(Tb_Base[[#This Row],[Retard]]&lt;&gt;"",Tb_Base[[#This Row],[Hr déb eff]]-Tb_Base[[#This Row],[Hr déb prévi]],"")</f>
        <v/>
      </c>
      <c r="P457" s="8"/>
      <c r="Q457" s="11" t="str">
        <f>IF(Tb_Base[[#This Row],[CP]]="CP",Param!$H$2,"")</f>
        <v/>
      </c>
      <c r="R457" s="8"/>
      <c r="S457" s="11" t="str">
        <f>IF(Tb_Base[[#This Row],[CA]]="CA",Param!$H$2,"")</f>
        <v/>
      </c>
      <c r="T457" s="8"/>
      <c r="U457" s="8"/>
      <c r="V457" s="8"/>
    </row>
    <row r="458" spans="1:22" x14ac:dyDescent="0.2">
      <c r="A458" s="7">
        <v>43127</v>
      </c>
      <c r="B458" s="12">
        <f t="shared" si="11"/>
        <v>4</v>
      </c>
      <c r="C458" s="12" t="str">
        <f>TEXT(Tb_Base[[#This Row],[Date]],"mmmm")</f>
        <v>janvier</v>
      </c>
      <c r="D458" s="12" t="str">
        <f>TEXT(Tb_Base[[#This Row],[Date]],"aaaa")</f>
        <v>2018</v>
      </c>
      <c r="E458" s="9" t="s">
        <v>52</v>
      </c>
      <c r="H458" s="11" t="str">
        <f>IF(Tb_Base[[#This Row],[Hr fin prévi]]="","",Tb_Base[Hr fin prévi]-Tb_Base[Hr déb prévi])</f>
        <v/>
      </c>
      <c r="I458" s="12" t="str">
        <f>IF(Tb_Base[[#This Row],[AT]]&lt;&gt;"","AT",IF(Tb_Base[[#This Row],[Hr fin eff]]&lt;&gt;"","Trv",""))</f>
        <v/>
      </c>
      <c r="L458" s="11" t="str">
        <f>IF(Tb_Base[[#This Row],[Hr fin eff]]="","",Tb_Base[Hr fin eff]-Tb_Base[Hr déb eff])</f>
        <v/>
      </c>
      <c r="M45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58" s="8"/>
      <c r="O458" s="11" t="str">
        <f>IF(Tb_Base[[#This Row],[Retard]]&lt;&gt;"",Tb_Base[[#This Row],[Hr déb eff]]-Tb_Base[[#This Row],[Hr déb prévi]],"")</f>
        <v/>
      </c>
      <c r="P458" s="8"/>
      <c r="Q458" s="11" t="str">
        <f>IF(Tb_Base[[#This Row],[CP]]="CP",Param!$H$2,"")</f>
        <v/>
      </c>
      <c r="R458" s="8"/>
      <c r="S458" s="11" t="str">
        <f>IF(Tb_Base[[#This Row],[CA]]="CA",Param!$H$2,"")</f>
        <v/>
      </c>
      <c r="T458" s="8"/>
      <c r="U458" s="8"/>
      <c r="V458" s="8"/>
    </row>
    <row r="459" spans="1:22" x14ac:dyDescent="0.2">
      <c r="A459" s="7">
        <v>43127</v>
      </c>
      <c r="B459" s="12">
        <f t="shared" si="11"/>
        <v>4</v>
      </c>
      <c r="C459" s="12" t="str">
        <f>TEXT(Tb_Base[[#This Row],[Date]],"mmmm")</f>
        <v>janvier</v>
      </c>
      <c r="D459" s="12" t="str">
        <f>TEXT(Tb_Base[[#This Row],[Date]],"aaaa")</f>
        <v>2018</v>
      </c>
      <c r="E459" s="9" t="s">
        <v>53</v>
      </c>
      <c r="F459" s="10">
        <v>0.375</v>
      </c>
      <c r="G459" s="10">
        <v>0.83333333333333337</v>
      </c>
      <c r="H459" s="11">
        <f>IF(Tb_Base[[#This Row],[Hr fin prévi]]="","",Tb_Base[Hr fin prévi]-Tb_Base[Hr déb prévi])</f>
        <v>0.45833333333333337</v>
      </c>
      <c r="I459" s="12" t="str">
        <f>IF(Tb_Base[[#This Row],[AT]]&lt;&gt;"","AT",IF(Tb_Base[[#This Row],[Hr fin eff]]&lt;&gt;"","Trv",""))</f>
        <v>Trv</v>
      </c>
      <c r="J459" s="10">
        <v>0.375</v>
      </c>
      <c r="K459" s="10">
        <v>0.83333333333333337</v>
      </c>
      <c r="L459" s="11">
        <f>IF(Tb_Base[[#This Row],[Hr fin eff]]="","",Tb_Base[Hr fin eff]-Tb_Base[Hr déb eff])</f>
        <v>0.45833333333333337</v>
      </c>
      <c r="M45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59" s="8"/>
      <c r="O459" s="11" t="str">
        <f>IF(Tb_Base[[#This Row],[Retard]]&lt;&gt;"",Tb_Base[[#This Row],[Hr déb eff]]-Tb_Base[[#This Row],[Hr déb prévi]],"")</f>
        <v/>
      </c>
      <c r="P459" s="8"/>
      <c r="Q459" s="11" t="str">
        <f>IF(Tb_Base[[#This Row],[CP]]="CP",Param!$H$2,"")</f>
        <v/>
      </c>
      <c r="R459" s="8"/>
      <c r="S459" s="11" t="str">
        <f>IF(Tb_Base[[#This Row],[CA]]="CA",Param!$H$2,"")</f>
        <v/>
      </c>
      <c r="T459" s="8"/>
      <c r="U459" s="8"/>
      <c r="V459" s="8"/>
    </row>
    <row r="460" spans="1:22" x14ac:dyDescent="0.2">
      <c r="A460" s="7">
        <v>43127</v>
      </c>
      <c r="B460" s="12">
        <f t="shared" si="11"/>
        <v>4</v>
      </c>
      <c r="C460" s="12" t="str">
        <f>TEXT(Tb_Base[[#This Row],[Date]],"mmmm")</f>
        <v>janvier</v>
      </c>
      <c r="D460" s="12" t="str">
        <f>TEXT(Tb_Base[[#This Row],[Date]],"aaaa")</f>
        <v>2018</v>
      </c>
      <c r="E460" s="9" t="s">
        <v>54</v>
      </c>
      <c r="F460" s="10">
        <v>0.33333333333333331</v>
      </c>
      <c r="G460" s="10">
        <v>0.70833333333333337</v>
      </c>
      <c r="H460" s="11">
        <f>IF(Tb_Base[[#This Row],[Hr fin prévi]]="","",Tb_Base[Hr fin prévi]-Tb_Base[Hr déb prévi])</f>
        <v>0.37500000000000006</v>
      </c>
      <c r="I460" s="12" t="str">
        <f>IF(Tb_Base[[#This Row],[AT]]&lt;&gt;"","AT",IF(Tb_Base[[#This Row],[Hr fin eff]]&lt;&gt;"","Trv",""))</f>
        <v>Trv</v>
      </c>
      <c r="J460" s="10">
        <v>0.35416666666666669</v>
      </c>
      <c r="K460" s="10">
        <v>0.71875</v>
      </c>
      <c r="L460" s="11">
        <f>IF(Tb_Base[[#This Row],[Hr fin eff]]="","",Tb_Base[Hr fin eff]-Tb_Base[Hr déb eff])</f>
        <v>0.36458333333333331</v>
      </c>
      <c r="M46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0" s="8"/>
      <c r="O460" s="11" t="str">
        <f>IF(Tb_Base[[#This Row],[Retard]]&lt;&gt;"",Tb_Base[[#This Row],[Hr déb eff]]-Tb_Base[[#This Row],[Hr déb prévi]],"")</f>
        <v/>
      </c>
      <c r="P460" s="8"/>
      <c r="Q460" s="11" t="str">
        <f>IF(Tb_Base[[#This Row],[CP]]="CP",Param!$H$2,"")</f>
        <v/>
      </c>
      <c r="R460" s="8"/>
      <c r="S460" s="11" t="str">
        <f>IF(Tb_Base[[#This Row],[CA]]="CA",Param!$H$2,"")</f>
        <v/>
      </c>
      <c r="T460" s="8"/>
      <c r="U460" s="8"/>
      <c r="V460" s="8"/>
    </row>
    <row r="461" spans="1:22" x14ac:dyDescent="0.2">
      <c r="A461" s="7">
        <v>43127</v>
      </c>
      <c r="B461" s="12">
        <f t="shared" si="11"/>
        <v>4</v>
      </c>
      <c r="C461" s="12" t="str">
        <f>TEXT(Tb_Base[[#This Row],[Date]],"mmmm")</f>
        <v>janvier</v>
      </c>
      <c r="D461" s="12" t="str">
        <f>TEXT(Tb_Base[[#This Row],[Date]],"aaaa")</f>
        <v>2018</v>
      </c>
      <c r="E461" s="9" t="s">
        <v>55</v>
      </c>
      <c r="H461" s="11" t="str">
        <f>IF(Tb_Base[[#This Row],[Hr fin prévi]]="","",Tb_Base[Hr fin prévi]-Tb_Base[Hr déb prévi])</f>
        <v/>
      </c>
      <c r="I461" s="12" t="str">
        <f>IF(Tb_Base[[#This Row],[AT]]&lt;&gt;"","AT",IF(Tb_Base[[#This Row],[Hr fin eff]]&lt;&gt;"","Trv",""))</f>
        <v/>
      </c>
      <c r="L461" s="11" t="str">
        <f>IF(Tb_Base[[#This Row],[Hr fin eff]]="","",Tb_Base[Hr fin eff]-Tb_Base[Hr déb eff])</f>
        <v/>
      </c>
      <c r="M46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61" s="8"/>
      <c r="O461" s="11" t="str">
        <f>IF(Tb_Base[[#This Row],[Retard]]&lt;&gt;"",Tb_Base[[#This Row],[Hr déb eff]]-Tb_Base[[#This Row],[Hr déb prévi]],"")</f>
        <v/>
      </c>
      <c r="P461" s="8"/>
      <c r="Q461" s="11" t="str">
        <f>IF(Tb_Base[[#This Row],[CP]]="CP",Param!$H$2,"")</f>
        <v/>
      </c>
      <c r="R461" s="8"/>
      <c r="S461" s="11" t="str">
        <f>IF(Tb_Base[[#This Row],[CA]]="CA",Param!$H$2,"")</f>
        <v/>
      </c>
      <c r="T461" s="8"/>
      <c r="U461" s="8"/>
      <c r="V461" s="8"/>
    </row>
    <row r="462" spans="1:22" x14ac:dyDescent="0.2">
      <c r="A462" s="7">
        <v>43127</v>
      </c>
      <c r="B462" s="12">
        <f t="shared" si="11"/>
        <v>4</v>
      </c>
      <c r="C462" s="12" t="str">
        <f>TEXT(Tb_Base[[#This Row],[Date]],"mmmm")</f>
        <v>janvier</v>
      </c>
      <c r="D462" s="12" t="str">
        <f>TEXT(Tb_Base[[#This Row],[Date]],"aaaa")</f>
        <v>2018</v>
      </c>
      <c r="E462" s="9" t="s">
        <v>56</v>
      </c>
      <c r="F462" s="10">
        <v>0.33333333333333331</v>
      </c>
      <c r="G462" s="10">
        <v>0.70833333333333337</v>
      </c>
      <c r="H462" s="11">
        <f>IF(Tb_Base[[#This Row],[Hr fin prévi]]="","",Tb_Base[Hr fin prévi]-Tb_Base[Hr déb prévi])</f>
        <v>0.37500000000000006</v>
      </c>
      <c r="I462" s="12" t="str">
        <f>IF(Tb_Base[[#This Row],[AT]]&lt;&gt;"","AT",IF(Tb_Base[[#This Row],[Hr fin eff]]&lt;&gt;"","Trv",""))</f>
        <v>Trv</v>
      </c>
      <c r="J462" s="10">
        <v>0.33333333333333331</v>
      </c>
      <c r="K462" s="10">
        <v>0.70833333333333337</v>
      </c>
      <c r="L462" s="11">
        <f>IF(Tb_Base[[#This Row],[Hr fin eff]]="","",Tb_Base[Hr fin eff]-Tb_Base[Hr déb eff])</f>
        <v>0.37500000000000006</v>
      </c>
      <c r="M46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2" s="8"/>
      <c r="O462" s="11" t="str">
        <f>IF(Tb_Base[[#This Row],[Retard]]&lt;&gt;"",Tb_Base[[#This Row],[Hr déb eff]]-Tb_Base[[#This Row],[Hr déb prévi]],"")</f>
        <v/>
      </c>
      <c r="P462" s="8"/>
      <c r="Q462" s="11" t="str">
        <f>IF(Tb_Base[[#This Row],[CP]]="CP",Param!$H$2,"")</f>
        <v/>
      </c>
      <c r="R462" s="8"/>
      <c r="S462" s="11" t="str">
        <f>IF(Tb_Base[[#This Row],[CA]]="CA",Param!$H$2,"")</f>
        <v/>
      </c>
      <c r="T462" s="8"/>
      <c r="U462" s="8"/>
      <c r="V462" s="8"/>
    </row>
    <row r="463" spans="1:22" x14ac:dyDescent="0.2">
      <c r="A463" s="7">
        <v>43127</v>
      </c>
      <c r="B463" s="12">
        <f t="shared" si="11"/>
        <v>4</v>
      </c>
      <c r="C463" s="12" t="str">
        <f>TEXT(Tb_Base[[#This Row],[Date]],"mmmm")</f>
        <v>janvier</v>
      </c>
      <c r="D463" s="12" t="str">
        <f>TEXT(Tb_Base[[#This Row],[Date]],"aaaa")</f>
        <v>2018</v>
      </c>
      <c r="E463" s="9" t="s">
        <v>57</v>
      </c>
      <c r="H463" s="11" t="str">
        <f>IF(Tb_Base[[#This Row],[Hr fin prévi]]="","",Tb_Base[Hr fin prévi]-Tb_Base[Hr déb prévi])</f>
        <v/>
      </c>
      <c r="I463" s="12" t="str">
        <f>IF(Tb_Base[[#This Row],[AT]]&lt;&gt;"","AT",IF(Tb_Base[[#This Row],[Hr fin eff]]&lt;&gt;"","Trv",""))</f>
        <v/>
      </c>
      <c r="L463" s="11" t="str">
        <f>IF(Tb_Base[[#This Row],[Hr fin eff]]="","",Tb_Base[Hr fin eff]-Tb_Base[Hr déb eff])</f>
        <v/>
      </c>
      <c r="M46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63" s="8"/>
      <c r="O463" s="11" t="str">
        <f>IF(Tb_Base[[#This Row],[Retard]]&lt;&gt;"",Tb_Base[[#This Row],[Hr déb eff]]-Tb_Base[[#This Row],[Hr déb prévi]],"")</f>
        <v/>
      </c>
      <c r="P463" s="8"/>
      <c r="Q463" s="11" t="str">
        <f>IF(Tb_Base[[#This Row],[CP]]="CP",Param!$H$2,"")</f>
        <v/>
      </c>
      <c r="R463" s="8"/>
      <c r="S463" s="11" t="str">
        <f>IF(Tb_Base[[#This Row],[CA]]="CA",Param!$H$2,"")</f>
        <v/>
      </c>
      <c r="T463" s="8"/>
      <c r="U463" s="8"/>
      <c r="V463" s="8"/>
    </row>
    <row r="464" spans="1:22" x14ac:dyDescent="0.2">
      <c r="A464" s="7">
        <v>43127</v>
      </c>
      <c r="B464" s="12">
        <f t="shared" si="11"/>
        <v>4</v>
      </c>
      <c r="C464" s="12" t="str">
        <f>TEXT(Tb_Base[[#This Row],[Date]],"mmmm")</f>
        <v>janvier</v>
      </c>
      <c r="D464" s="12" t="str">
        <f>TEXT(Tb_Base[[#This Row],[Date]],"aaaa")</f>
        <v>2018</v>
      </c>
      <c r="E464" s="9" t="s">
        <v>58</v>
      </c>
      <c r="F464" s="10">
        <v>0.375</v>
      </c>
      <c r="G464" s="10">
        <v>0.83333333333333337</v>
      </c>
      <c r="H464" s="11">
        <f>IF(Tb_Base[[#This Row],[Hr fin prévi]]="","",Tb_Base[Hr fin prévi]-Tb_Base[Hr déb prévi])</f>
        <v>0.45833333333333337</v>
      </c>
      <c r="I464" s="12" t="str">
        <f>IF(Tb_Base[[#This Row],[AT]]&lt;&gt;"","AT",IF(Tb_Base[[#This Row],[Hr fin eff]]&lt;&gt;"","Trv",""))</f>
        <v>Trv</v>
      </c>
      <c r="J464" s="10">
        <v>0.375</v>
      </c>
      <c r="K464" s="10">
        <v>0.83333333333333337</v>
      </c>
      <c r="L464" s="11">
        <f>IF(Tb_Base[[#This Row],[Hr fin eff]]="","",Tb_Base[Hr fin eff]-Tb_Base[Hr déb eff])</f>
        <v>0.45833333333333337</v>
      </c>
      <c r="M46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4" s="8"/>
      <c r="O464" s="11" t="str">
        <f>IF(Tb_Base[[#This Row],[Retard]]&lt;&gt;"",Tb_Base[[#This Row],[Hr déb eff]]-Tb_Base[[#This Row],[Hr déb prévi]],"")</f>
        <v/>
      </c>
      <c r="P464" s="8"/>
      <c r="Q464" s="11" t="str">
        <f>IF(Tb_Base[[#This Row],[CP]]="CP",Param!$H$2,"")</f>
        <v/>
      </c>
      <c r="R464" s="8"/>
      <c r="S464" s="11" t="str">
        <f>IF(Tb_Base[[#This Row],[CA]]="CA",Param!$H$2,"")</f>
        <v/>
      </c>
      <c r="T464" s="8"/>
      <c r="U464" s="8"/>
      <c r="V464" s="8"/>
    </row>
    <row r="465" spans="1:22" x14ac:dyDescent="0.2">
      <c r="A465" s="7">
        <v>43127</v>
      </c>
      <c r="B465" s="12">
        <f t="shared" si="11"/>
        <v>4</v>
      </c>
      <c r="C465" s="12" t="str">
        <f>TEXT(Tb_Base[[#This Row],[Date]],"mmmm")</f>
        <v>janvier</v>
      </c>
      <c r="D465" s="12" t="str">
        <f>TEXT(Tb_Base[[#This Row],[Date]],"aaaa")</f>
        <v>2018</v>
      </c>
      <c r="E465" s="9" t="s">
        <v>59</v>
      </c>
      <c r="F465" s="10">
        <v>0.375</v>
      </c>
      <c r="G465" s="10">
        <v>0.83333333333333337</v>
      </c>
      <c r="H465" s="11">
        <f>IF(Tb_Base[[#This Row],[Hr fin prévi]]="","",Tb_Base[Hr fin prévi]-Tb_Base[Hr déb prévi])</f>
        <v>0.45833333333333337</v>
      </c>
      <c r="I465" s="12" t="str">
        <f>IF(Tb_Base[[#This Row],[AT]]&lt;&gt;"","AT",IF(Tb_Base[[#This Row],[Hr fin eff]]&lt;&gt;"","Trv",""))</f>
        <v/>
      </c>
      <c r="L465" s="11" t="str">
        <f>IF(Tb_Base[[#This Row],[Hr fin eff]]="","",Tb_Base[Hr fin eff]-Tb_Base[Hr déb eff])</f>
        <v/>
      </c>
      <c r="M46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5" s="8"/>
      <c r="O465" s="11" t="str">
        <f>IF(Tb_Base[[#This Row],[Retard]]&lt;&gt;"",Tb_Base[[#This Row],[Hr déb eff]]-Tb_Base[[#This Row],[Hr déb prévi]],"")</f>
        <v/>
      </c>
      <c r="P465" s="8"/>
      <c r="Q465" s="11" t="str">
        <f>IF(Tb_Base[[#This Row],[CP]]="CP",Param!$H$2,"")</f>
        <v/>
      </c>
      <c r="R465" s="8"/>
      <c r="S465" s="11" t="str">
        <f>IF(Tb_Base[[#This Row],[CA]]="CA",Param!$H$2,"")</f>
        <v/>
      </c>
      <c r="T465" s="8"/>
      <c r="U465" s="8"/>
      <c r="V465" s="8"/>
    </row>
    <row r="466" spans="1:22" x14ac:dyDescent="0.2">
      <c r="A466" s="7">
        <v>43128</v>
      </c>
      <c r="B466" s="12">
        <f t="shared" ref="B466:B497" si="12">WEEKNUM(A466)</f>
        <v>5</v>
      </c>
      <c r="C466" s="12" t="str">
        <f>TEXT(Tb_Base[[#This Row],[Date]],"mmmm")</f>
        <v>janvier</v>
      </c>
      <c r="D466" s="12" t="str">
        <f>TEXT(Tb_Base[[#This Row],[Date]],"aaaa")</f>
        <v>2018</v>
      </c>
      <c r="E466" s="9" t="s">
        <v>52</v>
      </c>
      <c r="F466" s="10">
        <v>0.375</v>
      </c>
      <c r="G466" s="10">
        <v>0.70833333333333337</v>
      </c>
      <c r="H466" s="11">
        <f>IF(Tb_Base[[#This Row],[Hr fin prévi]]="","",Tb_Base[Hr fin prévi]-Tb_Base[Hr déb prévi])</f>
        <v>0.33333333333333337</v>
      </c>
      <c r="I466" s="12" t="str">
        <f>IF(Tb_Base[[#This Row],[AT]]&lt;&gt;"","AT",IF(Tb_Base[[#This Row],[Hr fin eff]]&lt;&gt;"","Trv",""))</f>
        <v>Trv</v>
      </c>
      <c r="J466" s="10">
        <v>0.375</v>
      </c>
      <c r="K466" s="10">
        <v>0.70833333333333337</v>
      </c>
      <c r="L466" s="11">
        <f>IF(Tb_Base[[#This Row],[Hr fin eff]]="","",Tb_Base[Hr fin eff]-Tb_Base[Hr déb eff])</f>
        <v>0.33333333333333337</v>
      </c>
      <c r="M46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6" s="8"/>
      <c r="O466" s="11" t="str">
        <f>IF(Tb_Base[[#This Row],[Retard]]&lt;&gt;"",Tb_Base[[#This Row],[Hr déb eff]]-Tb_Base[[#This Row],[Hr déb prévi]],"")</f>
        <v/>
      </c>
      <c r="P466" s="8"/>
      <c r="Q466" s="11" t="str">
        <f>IF(Tb_Base[[#This Row],[CP]]="CP",Param!$H$2,"")</f>
        <v/>
      </c>
      <c r="R466" s="8"/>
      <c r="S466" s="11" t="str">
        <f>IF(Tb_Base[[#This Row],[CA]]="CA",Param!$H$2,"")</f>
        <v/>
      </c>
      <c r="T466" s="8"/>
      <c r="U466" s="8"/>
      <c r="V466" s="8"/>
    </row>
    <row r="467" spans="1:22" x14ac:dyDescent="0.2">
      <c r="A467" s="7">
        <v>43128</v>
      </c>
      <c r="B467" s="12">
        <f t="shared" si="12"/>
        <v>5</v>
      </c>
      <c r="C467" s="12" t="str">
        <f>TEXT(Tb_Base[[#This Row],[Date]],"mmmm")</f>
        <v>janvier</v>
      </c>
      <c r="D467" s="12" t="str">
        <f>TEXT(Tb_Base[[#This Row],[Date]],"aaaa")</f>
        <v>2018</v>
      </c>
      <c r="E467" s="9" t="s">
        <v>53</v>
      </c>
      <c r="F467" s="10">
        <v>0.375</v>
      </c>
      <c r="G467" s="10">
        <v>0.70833333333333337</v>
      </c>
      <c r="H467" s="11">
        <f>IF(Tb_Base[[#This Row],[Hr fin prévi]]="","",Tb_Base[Hr fin prévi]-Tb_Base[Hr déb prévi])</f>
        <v>0.33333333333333337</v>
      </c>
      <c r="I467" s="12" t="str">
        <f>IF(Tb_Base[[#This Row],[AT]]&lt;&gt;"","AT",IF(Tb_Base[[#This Row],[Hr fin eff]]&lt;&gt;"","Trv",""))</f>
        <v>Trv</v>
      </c>
      <c r="J467" s="10">
        <v>0.375</v>
      </c>
      <c r="K467" s="10">
        <v>0.70833333333333337</v>
      </c>
      <c r="L467" s="11">
        <f>IF(Tb_Base[[#This Row],[Hr fin eff]]="","",Tb_Base[Hr fin eff]-Tb_Base[Hr déb eff])</f>
        <v>0.33333333333333337</v>
      </c>
      <c r="M46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7" s="8"/>
      <c r="O467" s="11" t="str">
        <f>IF(Tb_Base[[#This Row],[Retard]]&lt;&gt;"",Tb_Base[[#This Row],[Hr déb eff]]-Tb_Base[[#This Row],[Hr déb prévi]],"")</f>
        <v/>
      </c>
      <c r="P467" s="8"/>
      <c r="Q467" s="11" t="str">
        <f>IF(Tb_Base[[#This Row],[CP]]="CP",Param!$H$2,"")</f>
        <v/>
      </c>
      <c r="R467" s="8"/>
      <c r="S467" s="11" t="str">
        <f>IF(Tb_Base[[#This Row],[CA]]="CA",Param!$H$2,"")</f>
        <v/>
      </c>
      <c r="T467" s="8"/>
      <c r="U467" s="8"/>
      <c r="V467" s="8"/>
    </row>
    <row r="468" spans="1:22" x14ac:dyDescent="0.2">
      <c r="A468" s="7">
        <v>43128</v>
      </c>
      <c r="B468" s="12">
        <f t="shared" si="12"/>
        <v>5</v>
      </c>
      <c r="C468" s="12" t="str">
        <f>TEXT(Tb_Base[[#This Row],[Date]],"mmmm")</f>
        <v>janvier</v>
      </c>
      <c r="D468" s="12" t="str">
        <f>TEXT(Tb_Base[[#This Row],[Date]],"aaaa")</f>
        <v>2018</v>
      </c>
      <c r="E468" s="9" t="s">
        <v>54</v>
      </c>
      <c r="F468" s="10">
        <v>0.375</v>
      </c>
      <c r="G468" s="10">
        <v>0.70833333333333337</v>
      </c>
      <c r="H468" s="11">
        <f>IF(Tb_Base[[#This Row],[Hr fin prévi]]="","",Tb_Base[Hr fin prévi]-Tb_Base[Hr déb prévi])</f>
        <v>0.33333333333333337</v>
      </c>
      <c r="I468" s="12" t="str">
        <f>IF(Tb_Base[[#This Row],[AT]]&lt;&gt;"","AT",IF(Tb_Base[[#This Row],[Hr fin eff]]&lt;&gt;"","Trv",""))</f>
        <v/>
      </c>
      <c r="L468" s="11" t="str">
        <f>IF(Tb_Base[[#This Row],[Hr fin eff]]="","",Tb_Base[Hr fin eff]-Tb_Base[Hr déb eff])</f>
        <v/>
      </c>
      <c r="M46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8" s="8"/>
      <c r="O468" s="11" t="str">
        <f>IF(Tb_Base[[#This Row],[Retard]]&lt;&gt;"",Tb_Base[[#This Row],[Hr déb eff]]-Tb_Base[[#This Row],[Hr déb prévi]],"")</f>
        <v/>
      </c>
      <c r="P468" s="8"/>
      <c r="Q468" s="11" t="str">
        <f>IF(Tb_Base[[#This Row],[CP]]="CP",Param!$H$2,"")</f>
        <v/>
      </c>
      <c r="R468" s="8"/>
      <c r="S468" s="11" t="str">
        <f>IF(Tb_Base[[#This Row],[CA]]="CA",Param!$H$2,"")</f>
        <v/>
      </c>
      <c r="T468" s="8"/>
      <c r="U468" s="8"/>
      <c r="V468" s="8"/>
    </row>
    <row r="469" spans="1:22" x14ac:dyDescent="0.2">
      <c r="A469" s="7">
        <v>43128</v>
      </c>
      <c r="B469" s="12">
        <f t="shared" si="12"/>
        <v>5</v>
      </c>
      <c r="C469" s="12" t="str">
        <f>TEXT(Tb_Base[[#This Row],[Date]],"mmmm")</f>
        <v>janvier</v>
      </c>
      <c r="D469" s="12" t="str">
        <f>TEXT(Tb_Base[[#This Row],[Date]],"aaaa")</f>
        <v>2018</v>
      </c>
      <c r="E469" s="9" t="s">
        <v>55</v>
      </c>
      <c r="F469" s="10">
        <v>0.375</v>
      </c>
      <c r="G469" s="10">
        <v>0.70833333333333337</v>
      </c>
      <c r="H469" s="11">
        <f>IF(Tb_Base[[#This Row],[Hr fin prévi]]="","",Tb_Base[Hr fin prévi]-Tb_Base[Hr déb prévi])</f>
        <v>0.33333333333333337</v>
      </c>
      <c r="I469" s="12" t="str">
        <f>IF(Tb_Base[[#This Row],[AT]]&lt;&gt;"","AT",IF(Tb_Base[[#This Row],[Hr fin eff]]&lt;&gt;"","Trv",""))</f>
        <v>Trv</v>
      </c>
      <c r="J469" s="10">
        <v>0.375</v>
      </c>
      <c r="K469" s="10">
        <v>0.70833333333333337</v>
      </c>
      <c r="L469" s="11">
        <f>IF(Tb_Base[[#This Row],[Hr fin eff]]="","",Tb_Base[Hr fin eff]-Tb_Base[Hr déb eff])</f>
        <v>0.33333333333333337</v>
      </c>
      <c r="M46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69" s="8"/>
      <c r="O469" s="11" t="str">
        <f>IF(Tb_Base[[#This Row],[Retard]]&lt;&gt;"",Tb_Base[[#This Row],[Hr déb eff]]-Tb_Base[[#This Row],[Hr déb prévi]],"")</f>
        <v/>
      </c>
      <c r="P469" s="8"/>
      <c r="Q469" s="11" t="str">
        <f>IF(Tb_Base[[#This Row],[CP]]="CP",Param!$H$2,"")</f>
        <v/>
      </c>
      <c r="R469" s="8"/>
      <c r="S469" s="11" t="str">
        <f>IF(Tb_Base[[#This Row],[CA]]="CA",Param!$H$2,"")</f>
        <v/>
      </c>
      <c r="T469" s="8"/>
      <c r="U469" s="8"/>
      <c r="V469" s="8"/>
    </row>
    <row r="470" spans="1:22" x14ac:dyDescent="0.2">
      <c r="A470" s="7">
        <v>43128</v>
      </c>
      <c r="B470" s="12">
        <f t="shared" si="12"/>
        <v>5</v>
      </c>
      <c r="C470" s="12" t="str">
        <f>TEXT(Tb_Base[[#This Row],[Date]],"mmmm")</f>
        <v>janvier</v>
      </c>
      <c r="D470" s="12" t="str">
        <f>TEXT(Tb_Base[[#This Row],[Date]],"aaaa")</f>
        <v>2018</v>
      </c>
      <c r="E470" s="9" t="s">
        <v>56</v>
      </c>
      <c r="F470" s="10">
        <v>0.33333333333333331</v>
      </c>
      <c r="G470" s="10">
        <v>0.75</v>
      </c>
      <c r="H470" s="11">
        <f>IF(Tb_Base[[#This Row],[Hr fin prévi]]="","",Tb_Base[Hr fin prévi]-Tb_Base[Hr déb prévi])</f>
        <v>0.41666666666666669</v>
      </c>
      <c r="I470" s="12" t="str">
        <f>IF(Tb_Base[[#This Row],[AT]]&lt;&gt;"","AT",IF(Tb_Base[[#This Row],[Hr fin eff]]&lt;&gt;"","Trv",""))</f>
        <v>Trv</v>
      </c>
      <c r="J470" s="10">
        <v>0.33333333333333331</v>
      </c>
      <c r="K470" s="10">
        <v>0.75</v>
      </c>
      <c r="L470" s="11">
        <f>IF(Tb_Base[[#This Row],[Hr fin eff]]="","",Tb_Base[Hr fin eff]-Tb_Base[Hr déb eff])</f>
        <v>0.41666666666666669</v>
      </c>
      <c r="M47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0" s="8"/>
      <c r="O470" s="11" t="str">
        <f>IF(Tb_Base[[#This Row],[Retard]]&lt;&gt;"",Tb_Base[[#This Row],[Hr déb eff]]-Tb_Base[[#This Row],[Hr déb prévi]],"")</f>
        <v/>
      </c>
      <c r="P470" s="8"/>
      <c r="Q470" s="11" t="str">
        <f>IF(Tb_Base[[#This Row],[CP]]="CP",Param!$H$2,"")</f>
        <v/>
      </c>
      <c r="R470" s="8"/>
      <c r="S470" s="11" t="str">
        <f>IF(Tb_Base[[#This Row],[CA]]="CA",Param!$H$2,"")</f>
        <v/>
      </c>
      <c r="T470" s="8"/>
      <c r="U470" s="8"/>
      <c r="V470" s="8"/>
    </row>
    <row r="471" spans="1:22" x14ac:dyDescent="0.2">
      <c r="A471" s="7">
        <v>43128</v>
      </c>
      <c r="B471" s="12">
        <f t="shared" si="12"/>
        <v>5</v>
      </c>
      <c r="C471" s="12" t="str">
        <f>TEXT(Tb_Base[[#This Row],[Date]],"mmmm")</f>
        <v>janvier</v>
      </c>
      <c r="D471" s="12" t="str">
        <f>TEXT(Tb_Base[[#This Row],[Date]],"aaaa")</f>
        <v>2018</v>
      </c>
      <c r="E471" s="9" t="s">
        <v>57</v>
      </c>
      <c r="F471" s="10">
        <v>0.33333333333333331</v>
      </c>
      <c r="G471" s="10">
        <v>0.75</v>
      </c>
      <c r="H471" s="11">
        <f>IF(Tb_Base[[#This Row],[Hr fin prévi]]="","",Tb_Base[Hr fin prévi]-Tb_Base[Hr déb prévi])</f>
        <v>0.41666666666666669</v>
      </c>
      <c r="I471" s="12" t="str">
        <f>IF(Tb_Base[[#This Row],[AT]]&lt;&gt;"","AT",IF(Tb_Base[[#This Row],[Hr fin eff]]&lt;&gt;"","Trv",""))</f>
        <v>Trv</v>
      </c>
      <c r="J471" s="10">
        <v>0.35416666666666669</v>
      </c>
      <c r="K471" s="10">
        <v>0.75</v>
      </c>
      <c r="L471" s="11">
        <f>IF(Tb_Base[[#This Row],[Hr fin eff]]="","",Tb_Base[Hr fin eff]-Tb_Base[Hr déb eff])</f>
        <v>0.39583333333333331</v>
      </c>
      <c r="M47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1" s="8"/>
      <c r="O471" s="11" t="str">
        <f>IF(Tb_Base[[#This Row],[Retard]]&lt;&gt;"",Tb_Base[[#This Row],[Hr déb eff]]-Tb_Base[[#This Row],[Hr déb prévi]],"")</f>
        <v/>
      </c>
      <c r="P471" s="8"/>
      <c r="Q471" s="11" t="str">
        <f>IF(Tb_Base[[#This Row],[CP]]="CP",Param!$H$2,"")</f>
        <v/>
      </c>
      <c r="R471" s="8"/>
      <c r="S471" s="11" t="str">
        <f>IF(Tb_Base[[#This Row],[CA]]="CA",Param!$H$2,"")</f>
        <v/>
      </c>
      <c r="T471" s="8"/>
      <c r="U471" s="8"/>
      <c r="V471" s="8"/>
    </row>
    <row r="472" spans="1:22" x14ac:dyDescent="0.2">
      <c r="A472" s="7">
        <v>43128</v>
      </c>
      <c r="B472" s="12">
        <f t="shared" si="12"/>
        <v>5</v>
      </c>
      <c r="C472" s="12" t="str">
        <f>TEXT(Tb_Base[[#This Row],[Date]],"mmmm")</f>
        <v>janvier</v>
      </c>
      <c r="D472" s="12" t="str">
        <f>TEXT(Tb_Base[[#This Row],[Date]],"aaaa")</f>
        <v>2018</v>
      </c>
      <c r="E472" s="9" t="s">
        <v>58</v>
      </c>
      <c r="F472" s="10">
        <v>0.33333333333333331</v>
      </c>
      <c r="G472" s="10">
        <v>0.75</v>
      </c>
      <c r="H472" s="11">
        <f>IF(Tb_Base[[#This Row],[Hr fin prévi]]="","",Tb_Base[Hr fin prévi]-Tb_Base[Hr déb prévi])</f>
        <v>0.41666666666666669</v>
      </c>
      <c r="I472" s="12" t="str">
        <f>IF(Tb_Base[[#This Row],[AT]]&lt;&gt;"","AT",IF(Tb_Base[[#This Row],[Hr fin eff]]&lt;&gt;"","Trv",""))</f>
        <v>Trv</v>
      </c>
      <c r="J472" s="10">
        <v>0.33333333333333331</v>
      </c>
      <c r="K472" s="10">
        <v>0.75</v>
      </c>
      <c r="L472" s="11">
        <f>IF(Tb_Base[[#This Row],[Hr fin eff]]="","",Tb_Base[Hr fin eff]-Tb_Base[Hr déb eff])</f>
        <v>0.41666666666666669</v>
      </c>
      <c r="M47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2" s="8"/>
      <c r="O472" s="11" t="str">
        <f>IF(Tb_Base[[#This Row],[Retard]]&lt;&gt;"",Tb_Base[[#This Row],[Hr déb eff]]-Tb_Base[[#This Row],[Hr déb prévi]],"")</f>
        <v/>
      </c>
      <c r="P472" s="8"/>
      <c r="Q472" s="11" t="str">
        <f>IF(Tb_Base[[#This Row],[CP]]="CP",Param!$H$2,"")</f>
        <v/>
      </c>
      <c r="R472" s="8"/>
      <c r="S472" s="11" t="str">
        <f>IF(Tb_Base[[#This Row],[CA]]="CA",Param!$H$2,"")</f>
        <v/>
      </c>
      <c r="T472" s="8"/>
      <c r="U472" s="8"/>
      <c r="V472" s="8"/>
    </row>
    <row r="473" spans="1:22" x14ac:dyDescent="0.2">
      <c r="A473" s="7">
        <v>43128</v>
      </c>
      <c r="B473" s="12">
        <f t="shared" si="12"/>
        <v>5</v>
      </c>
      <c r="C473" s="12" t="str">
        <f>TEXT(Tb_Base[[#This Row],[Date]],"mmmm")</f>
        <v>janvier</v>
      </c>
      <c r="D473" s="12" t="str">
        <f>TEXT(Tb_Base[[#This Row],[Date]],"aaaa")</f>
        <v>2018</v>
      </c>
      <c r="E473" s="9" t="s">
        <v>59</v>
      </c>
      <c r="F473" s="10">
        <v>0.375</v>
      </c>
      <c r="G473" s="10">
        <v>0.70833333333333337</v>
      </c>
      <c r="H473" s="11">
        <f>IF(Tb_Base[[#This Row],[Hr fin prévi]]="","",Tb_Base[Hr fin prévi]-Tb_Base[Hr déb prévi])</f>
        <v>0.33333333333333337</v>
      </c>
      <c r="I473" s="12" t="str">
        <f>IF(Tb_Base[[#This Row],[AT]]&lt;&gt;"","AT",IF(Tb_Base[[#This Row],[Hr fin eff]]&lt;&gt;"","Trv",""))</f>
        <v>Trv</v>
      </c>
      <c r="J473" s="10">
        <v>0.375</v>
      </c>
      <c r="K473" s="10">
        <v>0.70833333333333337</v>
      </c>
      <c r="L473" s="11">
        <f>IF(Tb_Base[[#This Row],[Hr fin eff]]="","",Tb_Base[Hr fin eff]-Tb_Base[Hr déb eff])</f>
        <v>0.33333333333333337</v>
      </c>
      <c r="M47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3" s="8"/>
      <c r="O473" s="11" t="str">
        <f>IF(Tb_Base[[#This Row],[Retard]]&lt;&gt;"",Tb_Base[[#This Row],[Hr déb eff]]-Tb_Base[[#This Row],[Hr déb prévi]],"")</f>
        <v/>
      </c>
      <c r="P473" s="8"/>
      <c r="Q473" s="11" t="str">
        <f>IF(Tb_Base[[#This Row],[CP]]="CP",Param!$H$2,"")</f>
        <v/>
      </c>
      <c r="R473" s="8"/>
      <c r="S473" s="11" t="str">
        <f>IF(Tb_Base[[#This Row],[CA]]="CA",Param!$H$2,"")</f>
        <v/>
      </c>
      <c r="T473" s="8"/>
      <c r="U473" s="8"/>
      <c r="V473" s="8"/>
    </row>
    <row r="474" spans="1:22" x14ac:dyDescent="0.2">
      <c r="A474" s="7">
        <v>43129</v>
      </c>
      <c r="B474" s="12">
        <f t="shared" si="12"/>
        <v>5</v>
      </c>
      <c r="C474" s="12" t="str">
        <f>TEXT(Tb_Base[[#This Row],[Date]],"mmmm")</f>
        <v>janvier</v>
      </c>
      <c r="D474" s="12" t="str">
        <f>TEXT(Tb_Base[[#This Row],[Date]],"aaaa")</f>
        <v>2018</v>
      </c>
      <c r="E474" s="9" t="s">
        <v>52</v>
      </c>
      <c r="F474" s="10">
        <v>0.375</v>
      </c>
      <c r="G474" s="10">
        <v>0.70833333333333337</v>
      </c>
      <c r="H474" s="11">
        <f>IF(Tb_Base[[#This Row],[Hr fin prévi]]="","",Tb_Base[Hr fin prévi]-Tb_Base[Hr déb prévi])</f>
        <v>0.33333333333333337</v>
      </c>
      <c r="I474" s="12" t="str">
        <f>IF(Tb_Base[[#This Row],[AT]]&lt;&gt;"","AT",IF(Tb_Base[[#This Row],[Hr fin eff]]&lt;&gt;"","Trv",""))</f>
        <v>Trv</v>
      </c>
      <c r="J474" s="10">
        <v>0.39583333333333331</v>
      </c>
      <c r="K474" s="10">
        <v>0.70833333333333337</v>
      </c>
      <c r="L474" s="11">
        <f>IF(Tb_Base[[#This Row],[Hr fin eff]]="","",Tb_Base[Hr fin eff]-Tb_Base[Hr déb eff])</f>
        <v>0.31250000000000006</v>
      </c>
      <c r="M47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4" s="8"/>
      <c r="O474" s="11" t="str">
        <f>IF(Tb_Base[[#This Row],[Retard]]&lt;&gt;"",Tb_Base[[#This Row],[Hr déb eff]]-Tb_Base[[#This Row],[Hr déb prévi]],"")</f>
        <v/>
      </c>
      <c r="P474" s="8"/>
      <c r="Q474" s="11" t="str">
        <f>IF(Tb_Base[[#This Row],[CP]]="CP",Param!$H$2,"")</f>
        <v/>
      </c>
      <c r="R474" s="8"/>
      <c r="S474" s="11" t="str">
        <f>IF(Tb_Base[[#This Row],[CA]]="CA",Param!$H$2,"")</f>
        <v/>
      </c>
      <c r="T474" s="8"/>
      <c r="U474" s="8"/>
      <c r="V474" s="8"/>
    </row>
    <row r="475" spans="1:22" x14ac:dyDescent="0.2">
      <c r="A475" s="7">
        <v>43129</v>
      </c>
      <c r="B475" s="12">
        <f t="shared" si="12"/>
        <v>5</v>
      </c>
      <c r="C475" s="12" t="str">
        <f>TEXT(Tb_Base[[#This Row],[Date]],"mmmm")</f>
        <v>janvier</v>
      </c>
      <c r="D475" s="12" t="str">
        <f>TEXT(Tb_Base[[#This Row],[Date]],"aaaa")</f>
        <v>2018</v>
      </c>
      <c r="E475" s="9" t="s">
        <v>53</v>
      </c>
      <c r="F475" s="10">
        <v>0.375</v>
      </c>
      <c r="G475" s="10">
        <v>0.70833333333333337</v>
      </c>
      <c r="H475" s="11">
        <f>IF(Tb_Base[[#This Row],[Hr fin prévi]]="","",Tb_Base[Hr fin prévi]-Tb_Base[Hr déb prévi])</f>
        <v>0.33333333333333337</v>
      </c>
      <c r="I475" s="12" t="str">
        <f>IF(Tb_Base[[#This Row],[AT]]&lt;&gt;"","AT",IF(Tb_Base[[#This Row],[Hr fin eff]]&lt;&gt;"","Trv",""))</f>
        <v/>
      </c>
      <c r="J475" s="10"/>
      <c r="K475" s="10"/>
      <c r="L475" s="11" t="str">
        <f>IF(Tb_Base[[#This Row],[Hr fin eff]]="","",Tb_Base[Hr fin eff]-Tb_Base[Hr déb eff])</f>
        <v/>
      </c>
      <c r="M47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5" s="8"/>
      <c r="O475" s="11" t="str">
        <f>IF(Tb_Base[[#This Row],[Retard]]&lt;&gt;"",Tb_Base[[#This Row],[Hr déb eff]]-Tb_Base[[#This Row],[Hr déb prévi]],"")</f>
        <v/>
      </c>
      <c r="P475" s="8"/>
      <c r="Q475" s="11" t="str">
        <f>IF(Tb_Base[[#This Row],[CP]]="CP",Param!$H$2,"")</f>
        <v/>
      </c>
      <c r="R475" s="8"/>
      <c r="S475" s="11" t="str">
        <f>IF(Tb_Base[[#This Row],[CA]]="CA",Param!$H$2,"")</f>
        <v/>
      </c>
      <c r="T475" s="8"/>
      <c r="U475" s="8"/>
      <c r="V475" s="8"/>
    </row>
    <row r="476" spans="1:22" x14ac:dyDescent="0.2">
      <c r="A476" s="7">
        <v>43129</v>
      </c>
      <c r="B476" s="12">
        <f t="shared" si="12"/>
        <v>5</v>
      </c>
      <c r="C476" s="12" t="str">
        <f>TEXT(Tb_Base[[#This Row],[Date]],"mmmm")</f>
        <v>janvier</v>
      </c>
      <c r="D476" s="12" t="str">
        <f>TEXT(Tb_Base[[#This Row],[Date]],"aaaa")</f>
        <v>2018</v>
      </c>
      <c r="E476" s="9" t="s">
        <v>54</v>
      </c>
      <c r="F476" s="10">
        <v>0.375</v>
      </c>
      <c r="G476" s="10">
        <v>0.70833333333333337</v>
      </c>
      <c r="H476" s="11">
        <f>IF(Tb_Base[[#This Row],[Hr fin prévi]]="","",Tb_Base[Hr fin prévi]-Tb_Base[Hr déb prévi])</f>
        <v>0.33333333333333337</v>
      </c>
      <c r="I476" s="12" t="str">
        <f>IF(Tb_Base[[#This Row],[AT]]&lt;&gt;"","AT",IF(Tb_Base[[#This Row],[Hr fin eff]]&lt;&gt;"","Trv",""))</f>
        <v>Trv</v>
      </c>
      <c r="J476" s="10">
        <v>0.375</v>
      </c>
      <c r="K476" s="10">
        <v>0.70833333333333337</v>
      </c>
      <c r="L476" s="11">
        <f>IF(Tb_Base[[#This Row],[Hr fin eff]]="","",Tb_Base[Hr fin eff]-Tb_Base[Hr déb eff])</f>
        <v>0.33333333333333337</v>
      </c>
      <c r="M47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6" s="8"/>
      <c r="O476" s="11" t="str">
        <f>IF(Tb_Base[[#This Row],[Retard]]&lt;&gt;"",Tb_Base[[#This Row],[Hr déb eff]]-Tb_Base[[#This Row],[Hr déb prévi]],"")</f>
        <v/>
      </c>
      <c r="P476" s="8"/>
      <c r="Q476" s="11" t="str">
        <f>IF(Tb_Base[[#This Row],[CP]]="CP",Param!$H$2,"")</f>
        <v/>
      </c>
      <c r="R476" s="8"/>
      <c r="S476" s="11" t="str">
        <f>IF(Tb_Base[[#This Row],[CA]]="CA",Param!$H$2,"")</f>
        <v/>
      </c>
      <c r="T476" s="8"/>
      <c r="U476" s="8"/>
      <c r="V476" s="8"/>
    </row>
    <row r="477" spans="1:22" x14ac:dyDescent="0.2">
      <c r="A477" s="7">
        <v>43129</v>
      </c>
      <c r="B477" s="12">
        <f t="shared" si="12"/>
        <v>5</v>
      </c>
      <c r="C477" s="12" t="str">
        <f>TEXT(Tb_Base[[#This Row],[Date]],"mmmm")</f>
        <v>janvier</v>
      </c>
      <c r="D477" s="12" t="str">
        <f>TEXT(Tb_Base[[#This Row],[Date]],"aaaa")</f>
        <v>2018</v>
      </c>
      <c r="E477" s="9" t="s">
        <v>55</v>
      </c>
      <c r="F477" s="10">
        <v>0.375</v>
      </c>
      <c r="G477" s="10">
        <v>0.70833333333333337</v>
      </c>
      <c r="H477" s="11">
        <f>IF(Tb_Base[[#This Row],[Hr fin prévi]]="","",Tb_Base[Hr fin prévi]-Tb_Base[Hr déb prévi])</f>
        <v>0.33333333333333337</v>
      </c>
      <c r="I477" s="12" t="str">
        <f>IF(Tb_Base[[#This Row],[AT]]&lt;&gt;"","AT",IF(Tb_Base[[#This Row],[Hr fin eff]]&lt;&gt;"","Trv",""))</f>
        <v>Trv</v>
      </c>
      <c r="J477" s="10">
        <v>0.375</v>
      </c>
      <c r="K477" s="10">
        <v>0.70833333333333337</v>
      </c>
      <c r="L477" s="11">
        <f>IF(Tb_Base[[#This Row],[Hr fin eff]]="","",Tb_Base[Hr fin eff]-Tb_Base[Hr déb eff])</f>
        <v>0.33333333333333337</v>
      </c>
      <c r="M47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7" s="8"/>
      <c r="O477" s="11" t="str">
        <f>IF(Tb_Base[[#This Row],[Retard]]&lt;&gt;"",Tb_Base[[#This Row],[Hr déb eff]]-Tb_Base[[#This Row],[Hr déb prévi]],"")</f>
        <v/>
      </c>
      <c r="P477" s="8"/>
      <c r="Q477" s="11" t="str">
        <f>IF(Tb_Base[[#This Row],[CP]]="CP",Param!$H$2,"")</f>
        <v/>
      </c>
      <c r="R477" s="8"/>
      <c r="S477" s="11" t="str">
        <f>IF(Tb_Base[[#This Row],[CA]]="CA",Param!$H$2,"")</f>
        <v/>
      </c>
      <c r="T477" s="8"/>
      <c r="U477" s="8"/>
      <c r="V477" s="8"/>
    </row>
    <row r="478" spans="1:22" x14ac:dyDescent="0.2">
      <c r="A478" s="7">
        <v>43129</v>
      </c>
      <c r="B478" s="12">
        <f t="shared" si="12"/>
        <v>5</v>
      </c>
      <c r="C478" s="12" t="str">
        <f>TEXT(Tb_Base[[#This Row],[Date]],"mmmm")</f>
        <v>janvier</v>
      </c>
      <c r="D478" s="12" t="str">
        <f>TEXT(Tb_Base[[#This Row],[Date]],"aaaa")</f>
        <v>2018</v>
      </c>
      <c r="E478" s="9" t="s">
        <v>56</v>
      </c>
      <c r="F478" s="10">
        <v>0.375</v>
      </c>
      <c r="G478" s="10">
        <v>0.70833333333333337</v>
      </c>
      <c r="H478" s="11">
        <f>IF(Tb_Base[[#This Row],[Hr fin prévi]]="","",Tb_Base[Hr fin prévi]-Tb_Base[Hr déb prévi])</f>
        <v>0.33333333333333337</v>
      </c>
      <c r="I478" s="12" t="str">
        <f>IF(Tb_Base[[#This Row],[AT]]&lt;&gt;"","AT",IF(Tb_Base[[#This Row],[Hr fin eff]]&lt;&gt;"","Trv",""))</f>
        <v>Trv</v>
      </c>
      <c r="J478" s="10">
        <v>0.375</v>
      </c>
      <c r="K478" s="10">
        <v>0.70833333333333337</v>
      </c>
      <c r="L478" s="11">
        <f>IF(Tb_Base[[#This Row],[Hr fin eff]]="","",Tb_Base[Hr fin eff]-Tb_Base[Hr déb eff])</f>
        <v>0.33333333333333337</v>
      </c>
      <c r="M47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8" s="8"/>
      <c r="O478" s="11" t="str">
        <f>IF(Tb_Base[[#This Row],[Retard]]&lt;&gt;"",Tb_Base[[#This Row],[Hr déb eff]]-Tb_Base[[#This Row],[Hr déb prévi]],"")</f>
        <v/>
      </c>
      <c r="P478" s="8"/>
      <c r="Q478" s="11" t="str">
        <f>IF(Tb_Base[[#This Row],[CP]]="CP",Param!$H$2,"")</f>
        <v/>
      </c>
      <c r="R478" s="8"/>
      <c r="S478" s="11" t="str">
        <f>IF(Tb_Base[[#This Row],[CA]]="CA",Param!$H$2,"")</f>
        <v/>
      </c>
      <c r="T478" s="8"/>
      <c r="U478" s="8"/>
      <c r="V478" s="8"/>
    </row>
    <row r="479" spans="1:22" x14ac:dyDescent="0.2">
      <c r="A479" s="7">
        <v>43129</v>
      </c>
      <c r="B479" s="12">
        <f t="shared" si="12"/>
        <v>5</v>
      </c>
      <c r="C479" s="12" t="str">
        <f>TEXT(Tb_Base[[#This Row],[Date]],"mmmm")</f>
        <v>janvier</v>
      </c>
      <c r="D479" s="12" t="str">
        <f>TEXT(Tb_Base[[#This Row],[Date]],"aaaa")</f>
        <v>2018</v>
      </c>
      <c r="E479" s="9" t="s">
        <v>57</v>
      </c>
      <c r="F479" s="10"/>
      <c r="G479" s="10"/>
      <c r="H479" s="11" t="str">
        <f>IF(Tb_Base[[#This Row],[Hr fin prévi]]="","",Tb_Base[Hr fin prévi]-Tb_Base[Hr déb prévi])</f>
        <v/>
      </c>
      <c r="I479" s="12" t="str">
        <f>IF(Tb_Base[[#This Row],[AT]]&lt;&gt;"","AT",IF(Tb_Base[[#This Row],[Hr fin eff]]&lt;&gt;"","Trv",""))</f>
        <v>Trv</v>
      </c>
      <c r="J479" s="10">
        <v>0.375</v>
      </c>
      <c r="K479" s="10">
        <v>0.70833333333333337</v>
      </c>
      <c r="L479" s="11">
        <f>IF(Tb_Base[[#This Row],[Hr fin eff]]="","",Tb_Base[Hr fin eff]-Tb_Base[Hr déb eff])</f>
        <v>0.33333333333333337</v>
      </c>
      <c r="M47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79" s="8"/>
      <c r="O479" s="11" t="str">
        <f>IF(Tb_Base[[#This Row],[Retard]]&lt;&gt;"",Tb_Base[[#This Row],[Hr déb eff]]-Tb_Base[[#This Row],[Hr déb prévi]],"")</f>
        <v/>
      </c>
      <c r="P479" s="8"/>
      <c r="Q479" s="11" t="str">
        <f>IF(Tb_Base[[#This Row],[CP]]="CP",Param!$H$2,"")</f>
        <v/>
      </c>
      <c r="R479" s="8"/>
      <c r="S479" s="11" t="str">
        <f>IF(Tb_Base[[#This Row],[CA]]="CA",Param!$H$2,"")</f>
        <v/>
      </c>
      <c r="T479" s="8"/>
      <c r="U479" s="8"/>
      <c r="V479" s="8"/>
    </row>
    <row r="480" spans="1:22" x14ac:dyDescent="0.2">
      <c r="A480" s="7">
        <v>43129</v>
      </c>
      <c r="B480" s="12">
        <f t="shared" si="12"/>
        <v>5</v>
      </c>
      <c r="C480" s="12" t="str">
        <f>TEXT(Tb_Base[[#This Row],[Date]],"mmmm")</f>
        <v>janvier</v>
      </c>
      <c r="D480" s="12" t="str">
        <f>TEXT(Tb_Base[[#This Row],[Date]],"aaaa")</f>
        <v>2018</v>
      </c>
      <c r="E480" s="9" t="s">
        <v>58</v>
      </c>
      <c r="F480" s="10">
        <v>0.33333333333333331</v>
      </c>
      <c r="G480" s="10">
        <v>0.70833333333333337</v>
      </c>
      <c r="H480" s="11">
        <f>IF(Tb_Base[[#This Row],[Hr fin prévi]]="","",Tb_Base[Hr fin prévi]-Tb_Base[Hr déb prévi])</f>
        <v>0.37500000000000006</v>
      </c>
      <c r="I480" s="12" t="str">
        <f>IF(Tb_Base[[#This Row],[AT]]&lt;&gt;"","AT",IF(Tb_Base[[#This Row],[Hr fin eff]]&lt;&gt;"","Trv",""))</f>
        <v>Trv</v>
      </c>
      <c r="J480" s="10">
        <v>0.33333333333333331</v>
      </c>
      <c r="K480" s="10">
        <v>0.70833333333333337</v>
      </c>
      <c r="L480" s="11">
        <f>IF(Tb_Base[[#This Row],[Hr fin eff]]="","",Tb_Base[Hr fin eff]-Tb_Base[Hr déb eff])</f>
        <v>0.37500000000000006</v>
      </c>
      <c r="M48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0" s="8"/>
      <c r="O480" s="11" t="str">
        <f>IF(Tb_Base[[#This Row],[Retard]]&lt;&gt;"",Tb_Base[[#This Row],[Hr déb eff]]-Tb_Base[[#This Row],[Hr déb prévi]],"")</f>
        <v/>
      </c>
      <c r="P480" s="8"/>
      <c r="Q480" s="11" t="str">
        <f>IF(Tb_Base[[#This Row],[CP]]="CP",Param!$H$2,"")</f>
        <v/>
      </c>
      <c r="R480" s="8"/>
      <c r="S480" s="11" t="str">
        <f>IF(Tb_Base[[#This Row],[CA]]="CA",Param!$H$2,"")</f>
        <v/>
      </c>
      <c r="T480" s="8"/>
      <c r="U480" s="8"/>
      <c r="V480" s="8"/>
    </row>
    <row r="481" spans="1:22" x14ac:dyDescent="0.2">
      <c r="A481" s="7">
        <v>43129</v>
      </c>
      <c r="B481" s="12">
        <f t="shared" si="12"/>
        <v>5</v>
      </c>
      <c r="C481" s="12" t="str">
        <f>TEXT(Tb_Base[[#This Row],[Date]],"mmmm")</f>
        <v>janvier</v>
      </c>
      <c r="D481" s="12" t="str">
        <f>TEXT(Tb_Base[[#This Row],[Date]],"aaaa")</f>
        <v>2018</v>
      </c>
      <c r="E481" s="9" t="s">
        <v>59</v>
      </c>
      <c r="F481" s="10">
        <v>0.33333333333333331</v>
      </c>
      <c r="G481" s="10">
        <v>0.70833333333333337</v>
      </c>
      <c r="H481" s="11">
        <f>IF(Tb_Base[[#This Row],[Hr fin prévi]]="","",Tb_Base[Hr fin prévi]-Tb_Base[Hr déb prévi])</f>
        <v>0.37500000000000006</v>
      </c>
      <c r="I481" s="12" t="str">
        <f>IF(Tb_Base[[#This Row],[AT]]&lt;&gt;"","AT",IF(Tb_Base[[#This Row],[Hr fin eff]]&lt;&gt;"","Trv",""))</f>
        <v>Trv</v>
      </c>
      <c r="J481" s="10">
        <v>0.33333333333333331</v>
      </c>
      <c r="K481" s="10">
        <v>0.70833333333333337</v>
      </c>
      <c r="L481" s="11">
        <f>IF(Tb_Base[[#This Row],[Hr fin eff]]="","",Tb_Base[Hr fin eff]-Tb_Base[Hr déb eff])</f>
        <v>0.37500000000000006</v>
      </c>
      <c r="M48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1" s="8"/>
      <c r="O481" s="11" t="str">
        <f>IF(Tb_Base[[#This Row],[Retard]]&lt;&gt;"",Tb_Base[[#This Row],[Hr déb eff]]-Tb_Base[[#This Row],[Hr déb prévi]],"")</f>
        <v/>
      </c>
      <c r="P481" s="8"/>
      <c r="Q481" s="11" t="str">
        <f>IF(Tb_Base[[#This Row],[CP]]="CP",Param!$H$2,"")</f>
        <v/>
      </c>
      <c r="R481" s="8"/>
      <c r="S481" s="11" t="str">
        <f>IF(Tb_Base[[#This Row],[CA]]="CA",Param!$H$2,"")</f>
        <v/>
      </c>
      <c r="T481" s="8"/>
      <c r="U481" s="8"/>
      <c r="V481" s="8"/>
    </row>
    <row r="482" spans="1:22" x14ac:dyDescent="0.2">
      <c r="A482" s="7">
        <v>43130</v>
      </c>
      <c r="B482" s="12">
        <f t="shared" si="12"/>
        <v>5</v>
      </c>
      <c r="C482" s="12" t="str">
        <f>TEXT(Tb_Base[[#This Row],[Date]],"mmmm")</f>
        <v>janvier</v>
      </c>
      <c r="D482" s="12" t="str">
        <f>TEXT(Tb_Base[[#This Row],[Date]],"aaaa")</f>
        <v>2018</v>
      </c>
      <c r="E482" s="9" t="s">
        <v>52</v>
      </c>
      <c r="F482" s="10">
        <v>0.33333333333333331</v>
      </c>
      <c r="G482" s="10">
        <v>0.70833333333333337</v>
      </c>
      <c r="H482" s="11">
        <f>IF(Tb_Base[[#This Row],[Hr fin prévi]]="","",Tb_Base[Hr fin prévi]-Tb_Base[Hr déb prévi])</f>
        <v>0.37500000000000006</v>
      </c>
      <c r="I482" s="12" t="str">
        <f>IF(Tb_Base[[#This Row],[AT]]&lt;&gt;"","AT",IF(Tb_Base[[#This Row],[Hr fin eff]]&lt;&gt;"","Trv",""))</f>
        <v>Trv</v>
      </c>
      <c r="J482" s="10">
        <v>0.33333333333333331</v>
      </c>
      <c r="K482" s="10">
        <v>0.70833333333333337</v>
      </c>
      <c r="L482" s="11">
        <f>IF(Tb_Base[[#This Row],[Hr fin eff]]="","",Tb_Base[Hr fin eff]-Tb_Base[Hr déb eff])</f>
        <v>0.37500000000000006</v>
      </c>
      <c r="M48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2" s="8"/>
      <c r="O482" s="11" t="str">
        <f>IF(Tb_Base[[#This Row],[Retard]]&lt;&gt;"",Tb_Base[[#This Row],[Hr déb eff]]-Tb_Base[[#This Row],[Hr déb prévi]],"")</f>
        <v/>
      </c>
      <c r="P482" s="8"/>
      <c r="Q482" s="11" t="str">
        <f>IF(Tb_Base[[#This Row],[CP]]="CP",Param!$H$2,"")</f>
        <v/>
      </c>
      <c r="R482" s="8"/>
      <c r="S482" s="11" t="str">
        <f>IF(Tb_Base[[#This Row],[CA]]="CA",Param!$H$2,"")</f>
        <v/>
      </c>
      <c r="T482" s="8"/>
      <c r="U482" s="8"/>
      <c r="V482" s="8"/>
    </row>
    <row r="483" spans="1:22" x14ac:dyDescent="0.2">
      <c r="A483" s="7">
        <v>43130</v>
      </c>
      <c r="B483" s="12">
        <f t="shared" si="12"/>
        <v>5</v>
      </c>
      <c r="C483" s="12" t="str">
        <f>TEXT(Tb_Base[[#This Row],[Date]],"mmmm")</f>
        <v>janvier</v>
      </c>
      <c r="D483" s="12" t="str">
        <f>TEXT(Tb_Base[[#This Row],[Date]],"aaaa")</f>
        <v>2018</v>
      </c>
      <c r="E483" s="9" t="s">
        <v>53</v>
      </c>
      <c r="F483" s="10">
        <v>0.33333333333333331</v>
      </c>
      <c r="G483" s="10">
        <v>0.70833333333333337</v>
      </c>
      <c r="H483" s="11">
        <f>IF(Tb_Base[[#This Row],[Hr fin prévi]]="","",Tb_Base[Hr fin prévi]-Tb_Base[Hr déb prévi])</f>
        <v>0.37500000000000006</v>
      </c>
      <c r="I483" s="12" t="str">
        <f>IF(Tb_Base[[#This Row],[AT]]&lt;&gt;"","AT",IF(Tb_Base[[#This Row],[Hr fin eff]]&lt;&gt;"","Trv",""))</f>
        <v>Trv</v>
      </c>
      <c r="J483" s="10">
        <v>0.33333333333333331</v>
      </c>
      <c r="K483" s="10">
        <v>0.70833333333333337</v>
      </c>
      <c r="L483" s="11">
        <f>IF(Tb_Base[[#This Row],[Hr fin eff]]="","",Tb_Base[Hr fin eff]-Tb_Base[Hr déb eff])</f>
        <v>0.37500000000000006</v>
      </c>
      <c r="M48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3" s="8"/>
      <c r="O483" s="11" t="str">
        <f>IF(Tb_Base[[#This Row],[Retard]]&lt;&gt;"",Tb_Base[[#This Row],[Hr déb eff]]-Tb_Base[[#This Row],[Hr déb prévi]],"")</f>
        <v/>
      </c>
      <c r="P483" s="8"/>
      <c r="Q483" s="11" t="str">
        <f>IF(Tb_Base[[#This Row],[CP]]="CP",Param!$H$2,"")</f>
        <v/>
      </c>
      <c r="R483" s="8"/>
      <c r="S483" s="11" t="str">
        <f>IF(Tb_Base[[#This Row],[CA]]="CA",Param!$H$2,"")</f>
        <v/>
      </c>
      <c r="T483" s="8"/>
      <c r="U483" s="8"/>
      <c r="V483" s="8"/>
    </row>
    <row r="484" spans="1:22" x14ac:dyDescent="0.2">
      <c r="A484" s="7">
        <v>43130</v>
      </c>
      <c r="B484" s="12">
        <f t="shared" si="12"/>
        <v>5</v>
      </c>
      <c r="C484" s="12" t="str">
        <f>TEXT(Tb_Base[[#This Row],[Date]],"mmmm")</f>
        <v>janvier</v>
      </c>
      <c r="D484" s="12" t="str">
        <f>TEXT(Tb_Base[[#This Row],[Date]],"aaaa")</f>
        <v>2018</v>
      </c>
      <c r="E484" s="9" t="s">
        <v>54</v>
      </c>
      <c r="F484" s="10"/>
      <c r="G484" s="10"/>
      <c r="H484" s="11" t="str">
        <f>IF(Tb_Base[[#This Row],[Hr fin prévi]]="","",Tb_Base[Hr fin prévi]-Tb_Base[Hr déb prévi])</f>
        <v/>
      </c>
      <c r="I484" s="12" t="str">
        <f>IF(Tb_Base[[#This Row],[AT]]&lt;&gt;"","AT",IF(Tb_Base[[#This Row],[Hr fin eff]]&lt;&gt;"","Trv",""))</f>
        <v/>
      </c>
      <c r="J484" s="10"/>
      <c r="K484" s="10"/>
      <c r="L484" s="11" t="str">
        <f>IF(Tb_Base[[#This Row],[Hr fin eff]]="","",Tb_Base[Hr fin eff]-Tb_Base[Hr déb eff])</f>
        <v/>
      </c>
      <c r="M48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84" s="8"/>
      <c r="O484" s="11" t="str">
        <f>IF(Tb_Base[[#This Row],[Retard]]&lt;&gt;"",Tb_Base[[#This Row],[Hr déb eff]]-Tb_Base[[#This Row],[Hr déb prévi]],"")</f>
        <v/>
      </c>
      <c r="P484" s="8"/>
      <c r="Q484" s="11" t="str">
        <f>IF(Tb_Base[[#This Row],[CP]]="CP",Param!$H$2,"")</f>
        <v/>
      </c>
      <c r="R484" s="8"/>
      <c r="S484" s="11" t="str">
        <f>IF(Tb_Base[[#This Row],[CA]]="CA",Param!$H$2,"")</f>
        <v/>
      </c>
      <c r="T484" s="8"/>
      <c r="U484" s="8"/>
      <c r="V484" s="8"/>
    </row>
    <row r="485" spans="1:22" x14ac:dyDescent="0.2">
      <c r="A485" s="7">
        <v>43130</v>
      </c>
      <c r="B485" s="12">
        <f t="shared" si="12"/>
        <v>5</v>
      </c>
      <c r="C485" s="12" t="str">
        <f>TEXT(Tb_Base[[#This Row],[Date]],"mmmm")</f>
        <v>janvier</v>
      </c>
      <c r="D485" s="12" t="str">
        <f>TEXT(Tb_Base[[#This Row],[Date]],"aaaa")</f>
        <v>2018</v>
      </c>
      <c r="E485" s="9" t="s">
        <v>55</v>
      </c>
      <c r="F485" s="10">
        <v>0.375</v>
      </c>
      <c r="G485" s="10">
        <v>0.83333333333333337</v>
      </c>
      <c r="H485" s="11">
        <f>IF(Tb_Base[[#This Row],[Hr fin prévi]]="","",Tb_Base[Hr fin prévi]-Tb_Base[Hr déb prévi])</f>
        <v>0.45833333333333337</v>
      </c>
      <c r="I485" s="12" t="str">
        <f>IF(Tb_Base[[#This Row],[AT]]&lt;&gt;"","AT",IF(Tb_Base[[#This Row],[Hr fin eff]]&lt;&gt;"","Trv",""))</f>
        <v>Trv</v>
      </c>
      <c r="J485" s="10">
        <v>0.375</v>
      </c>
      <c r="K485" s="10">
        <v>0.85416666666666663</v>
      </c>
      <c r="L485" s="11">
        <f>IF(Tb_Base[[#This Row],[Hr fin eff]]="","",Tb_Base[Hr fin eff]-Tb_Base[Hr déb eff])</f>
        <v>0.47916666666666663</v>
      </c>
      <c r="M48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5" s="8"/>
      <c r="O485" s="11" t="str">
        <f>IF(Tb_Base[[#This Row],[Retard]]&lt;&gt;"",Tb_Base[[#This Row],[Hr déb eff]]-Tb_Base[[#This Row],[Hr déb prévi]],"")</f>
        <v/>
      </c>
      <c r="P485" s="8"/>
      <c r="Q485" s="11" t="str">
        <f>IF(Tb_Base[[#This Row],[CP]]="CP",Param!$H$2,"")</f>
        <v/>
      </c>
      <c r="R485" s="8"/>
      <c r="S485" s="11" t="str">
        <f>IF(Tb_Base[[#This Row],[CA]]="CA",Param!$H$2,"")</f>
        <v/>
      </c>
      <c r="T485" s="8"/>
      <c r="U485" s="8"/>
      <c r="V485" s="8"/>
    </row>
    <row r="486" spans="1:22" x14ac:dyDescent="0.2">
      <c r="A486" s="7">
        <v>43130</v>
      </c>
      <c r="B486" s="12">
        <f t="shared" si="12"/>
        <v>5</v>
      </c>
      <c r="C486" s="12" t="str">
        <f>TEXT(Tb_Base[[#This Row],[Date]],"mmmm")</f>
        <v>janvier</v>
      </c>
      <c r="D486" s="12" t="str">
        <f>TEXT(Tb_Base[[#This Row],[Date]],"aaaa")</f>
        <v>2018</v>
      </c>
      <c r="E486" s="9" t="s">
        <v>56</v>
      </c>
      <c r="F486" s="10">
        <v>0.375</v>
      </c>
      <c r="G486" s="10">
        <v>0.83333333333333337</v>
      </c>
      <c r="H486" s="11">
        <f>IF(Tb_Base[[#This Row],[Hr fin prévi]]="","",Tb_Base[Hr fin prévi]-Tb_Base[Hr déb prévi])</f>
        <v>0.45833333333333337</v>
      </c>
      <c r="I486" s="12" t="str">
        <f>IF(Tb_Base[[#This Row],[AT]]&lt;&gt;"","AT",IF(Tb_Base[[#This Row],[Hr fin eff]]&lt;&gt;"","Trv",""))</f>
        <v>Trv</v>
      </c>
      <c r="J486" s="10">
        <v>0.375</v>
      </c>
      <c r="K486" s="10">
        <v>0.85416666666666663</v>
      </c>
      <c r="L486" s="11">
        <f>IF(Tb_Base[[#This Row],[Hr fin eff]]="","",Tb_Base[Hr fin eff]-Tb_Base[Hr déb eff])</f>
        <v>0.47916666666666663</v>
      </c>
      <c r="M48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6" s="8"/>
      <c r="O486" s="11" t="str">
        <f>IF(Tb_Base[[#This Row],[Retard]]&lt;&gt;"",Tb_Base[[#This Row],[Hr déb eff]]-Tb_Base[[#This Row],[Hr déb prévi]],"")</f>
        <v/>
      </c>
      <c r="P486" s="8"/>
      <c r="Q486" s="11" t="str">
        <f>IF(Tb_Base[[#This Row],[CP]]="CP",Param!$H$2,"")</f>
        <v/>
      </c>
      <c r="R486" s="8"/>
      <c r="S486" s="11" t="str">
        <f>IF(Tb_Base[[#This Row],[CA]]="CA",Param!$H$2,"")</f>
        <v/>
      </c>
      <c r="T486" s="8"/>
      <c r="U486" s="8"/>
      <c r="V486" s="8"/>
    </row>
    <row r="487" spans="1:22" x14ac:dyDescent="0.2">
      <c r="A487" s="7">
        <v>43130</v>
      </c>
      <c r="B487" s="12">
        <f t="shared" si="12"/>
        <v>5</v>
      </c>
      <c r="C487" s="12" t="str">
        <f>TEXT(Tb_Base[[#This Row],[Date]],"mmmm")</f>
        <v>janvier</v>
      </c>
      <c r="D487" s="12" t="str">
        <f>TEXT(Tb_Base[[#This Row],[Date]],"aaaa")</f>
        <v>2018</v>
      </c>
      <c r="E487" s="9" t="s">
        <v>57</v>
      </c>
      <c r="F487" s="10">
        <v>0.375</v>
      </c>
      <c r="G487" s="10">
        <v>0.83333333333333337</v>
      </c>
      <c r="H487" s="11">
        <f>IF(Tb_Base[[#This Row],[Hr fin prévi]]="","",Tb_Base[Hr fin prévi]-Tb_Base[Hr déb prévi])</f>
        <v>0.45833333333333337</v>
      </c>
      <c r="I487" s="12" t="str">
        <f>IF(Tb_Base[[#This Row],[AT]]&lt;&gt;"","AT",IF(Tb_Base[[#This Row],[Hr fin eff]]&lt;&gt;"","Trv",""))</f>
        <v>Trv</v>
      </c>
      <c r="J487" s="10">
        <v>0.375</v>
      </c>
      <c r="K487" s="10">
        <v>0.85416666666666663</v>
      </c>
      <c r="L487" s="11">
        <f>IF(Tb_Base[[#This Row],[Hr fin eff]]="","",Tb_Base[Hr fin eff]-Tb_Base[Hr déb eff])</f>
        <v>0.47916666666666663</v>
      </c>
      <c r="M48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7" s="8"/>
      <c r="O487" s="11" t="str">
        <f>IF(Tb_Base[[#This Row],[Retard]]&lt;&gt;"",Tb_Base[[#This Row],[Hr déb eff]]-Tb_Base[[#This Row],[Hr déb prévi]],"")</f>
        <v/>
      </c>
      <c r="P487" s="8"/>
      <c r="Q487" s="11" t="str">
        <f>IF(Tb_Base[[#This Row],[CP]]="CP",Param!$H$2,"")</f>
        <v/>
      </c>
      <c r="R487" s="8"/>
      <c r="S487" s="11" t="str">
        <f>IF(Tb_Base[[#This Row],[CA]]="CA",Param!$H$2,"")</f>
        <v/>
      </c>
      <c r="T487" s="8"/>
      <c r="U487" s="8"/>
      <c r="V487" s="8"/>
    </row>
    <row r="488" spans="1:22" x14ac:dyDescent="0.2">
      <c r="A488" s="7">
        <v>43130</v>
      </c>
      <c r="B488" s="12">
        <f t="shared" si="12"/>
        <v>5</v>
      </c>
      <c r="C488" s="12" t="str">
        <f>TEXT(Tb_Base[[#This Row],[Date]],"mmmm")</f>
        <v>janvier</v>
      </c>
      <c r="D488" s="12" t="str">
        <f>TEXT(Tb_Base[[#This Row],[Date]],"aaaa")</f>
        <v>2018</v>
      </c>
      <c r="E488" s="9" t="s">
        <v>58</v>
      </c>
      <c r="F488" s="10"/>
      <c r="G488" s="10"/>
      <c r="H488" s="11" t="str">
        <f>IF(Tb_Base[[#This Row],[Hr fin prévi]]="","",Tb_Base[Hr fin prévi]-Tb_Base[Hr déb prévi])</f>
        <v/>
      </c>
      <c r="I488" s="12" t="str">
        <f>IF(Tb_Base[[#This Row],[AT]]&lt;&gt;"","AT",IF(Tb_Base[[#This Row],[Hr fin eff]]&lt;&gt;"","Trv",""))</f>
        <v/>
      </c>
      <c r="L488" s="11" t="str">
        <f>IF(Tb_Base[[#This Row],[Hr fin eff]]="","",Tb_Base[Hr fin eff]-Tb_Base[Hr déb eff])</f>
        <v/>
      </c>
      <c r="M48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88" s="8"/>
      <c r="O488" s="11" t="str">
        <f>IF(Tb_Base[[#This Row],[Retard]]&lt;&gt;"",Tb_Base[[#This Row],[Hr déb eff]]-Tb_Base[[#This Row],[Hr déb prévi]],"")</f>
        <v/>
      </c>
      <c r="P488" s="8"/>
      <c r="Q488" s="11" t="str">
        <f>IF(Tb_Base[[#This Row],[CP]]="CP",Param!$H$2,"")</f>
        <v/>
      </c>
      <c r="R488" s="8"/>
      <c r="S488" s="11" t="str">
        <f>IF(Tb_Base[[#This Row],[CA]]="CA",Param!$H$2,"")</f>
        <v/>
      </c>
      <c r="T488" s="8"/>
      <c r="U488" s="8"/>
      <c r="V488" s="8"/>
    </row>
    <row r="489" spans="1:22" x14ac:dyDescent="0.2">
      <c r="A489" s="7">
        <v>43130</v>
      </c>
      <c r="B489" s="12">
        <f t="shared" si="12"/>
        <v>5</v>
      </c>
      <c r="C489" s="12" t="str">
        <f>TEXT(Tb_Base[[#This Row],[Date]],"mmmm")</f>
        <v>janvier</v>
      </c>
      <c r="D489" s="12" t="str">
        <f>TEXT(Tb_Base[[#This Row],[Date]],"aaaa")</f>
        <v>2018</v>
      </c>
      <c r="E489" s="9" t="s">
        <v>59</v>
      </c>
      <c r="F489" s="10">
        <v>0.375</v>
      </c>
      <c r="G489" s="10">
        <v>0.83333333333333337</v>
      </c>
      <c r="H489" s="11">
        <f>IF(Tb_Base[[#This Row],[Hr fin prévi]]="","",Tb_Base[Hr fin prévi]-Tb_Base[Hr déb prévi])</f>
        <v>0.45833333333333337</v>
      </c>
      <c r="I489" s="12" t="str">
        <f>IF(Tb_Base[[#This Row],[AT]]&lt;&gt;"","AT",IF(Tb_Base[[#This Row],[Hr fin eff]]&lt;&gt;"","Trv",""))</f>
        <v>Trv</v>
      </c>
      <c r="J489" s="10">
        <v>0.375</v>
      </c>
      <c r="K489" s="10">
        <v>0.85416666666666663</v>
      </c>
      <c r="L489" s="11">
        <f>IF(Tb_Base[[#This Row],[Hr fin eff]]="","",Tb_Base[Hr fin eff]-Tb_Base[Hr déb eff])</f>
        <v>0.47916666666666663</v>
      </c>
      <c r="M48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89" s="8"/>
      <c r="O489" s="11" t="str">
        <f>IF(Tb_Base[[#This Row],[Retard]]&lt;&gt;"",Tb_Base[[#This Row],[Hr déb eff]]-Tb_Base[[#This Row],[Hr déb prévi]],"")</f>
        <v/>
      </c>
      <c r="P489" s="8"/>
      <c r="Q489" s="11" t="str">
        <f>IF(Tb_Base[[#This Row],[CP]]="CP",Param!$H$2,"")</f>
        <v/>
      </c>
      <c r="R489" s="8"/>
      <c r="S489" s="11" t="str">
        <f>IF(Tb_Base[[#This Row],[CA]]="CA",Param!$H$2,"")</f>
        <v/>
      </c>
      <c r="T489" s="8"/>
      <c r="U489" s="8"/>
      <c r="V489" s="8"/>
    </row>
    <row r="490" spans="1:22" x14ac:dyDescent="0.2">
      <c r="A490" s="7">
        <v>43131</v>
      </c>
      <c r="B490" s="12">
        <f t="shared" si="12"/>
        <v>5</v>
      </c>
      <c r="C490" s="12" t="str">
        <f>TEXT(Tb_Base[[#This Row],[Date]],"mmmm")</f>
        <v>janvier</v>
      </c>
      <c r="D490" s="12" t="str">
        <f>TEXT(Tb_Base[[#This Row],[Date]],"aaaa")</f>
        <v>2018</v>
      </c>
      <c r="E490" s="9" t="s">
        <v>52</v>
      </c>
      <c r="H490" s="11" t="str">
        <f>IF(Tb_Base[[#This Row],[Hr fin prévi]]="","",Tb_Base[Hr fin prévi]-Tb_Base[Hr déb prévi])</f>
        <v/>
      </c>
      <c r="I490" s="12" t="str">
        <f>IF(Tb_Base[[#This Row],[AT]]&lt;&gt;"","AT",IF(Tb_Base[[#This Row],[Hr fin eff]]&lt;&gt;"","Trv",""))</f>
        <v/>
      </c>
      <c r="L490" s="11" t="str">
        <f>IF(Tb_Base[[#This Row],[Hr fin eff]]="","",Tb_Base[Hr fin eff]-Tb_Base[Hr déb eff])</f>
        <v/>
      </c>
      <c r="M49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90" s="8"/>
      <c r="O490" s="11" t="str">
        <f>IF(Tb_Base[[#This Row],[Retard]]&lt;&gt;"",Tb_Base[[#This Row],[Hr déb eff]]-Tb_Base[[#This Row],[Hr déb prévi]],"")</f>
        <v/>
      </c>
      <c r="P490" s="8"/>
      <c r="Q490" s="11" t="str">
        <f>IF(Tb_Base[[#This Row],[CP]]="CP",Param!$H$2,"")</f>
        <v/>
      </c>
      <c r="R490" s="8"/>
      <c r="S490" s="11" t="str">
        <f>IF(Tb_Base[[#This Row],[CA]]="CA",Param!$H$2,"")</f>
        <v/>
      </c>
      <c r="T490" s="8"/>
      <c r="U490" s="8"/>
      <c r="V490" s="8"/>
    </row>
    <row r="491" spans="1:22" x14ac:dyDescent="0.2">
      <c r="A491" s="7">
        <v>43131</v>
      </c>
      <c r="B491" s="12">
        <f t="shared" si="12"/>
        <v>5</v>
      </c>
      <c r="C491" s="12" t="str">
        <f>TEXT(Tb_Base[[#This Row],[Date]],"mmmm")</f>
        <v>janvier</v>
      </c>
      <c r="D491" s="12" t="str">
        <f>TEXT(Tb_Base[[#This Row],[Date]],"aaaa")</f>
        <v>2018</v>
      </c>
      <c r="E491" s="9" t="s">
        <v>53</v>
      </c>
      <c r="H491" s="11" t="str">
        <f>IF(Tb_Base[[#This Row],[Hr fin prévi]]="","",Tb_Base[Hr fin prévi]-Tb_Base[Hr déb prévi])</f>
        <v/>
      </c>
      <c r="I491" s="12" t="str">
        <f>IF(Tb_Base[[#This Row],[AT]]&lt;&gt;"","AT",IF(Tb_Base[[#This Row],[Hr fin eff]]&lt;&gt;"","Trv",""))</f>
        <v/>
      </c>
      <c r="L491" s="11" t="str">
        <f>IF(Tb_Base[[#This Row],[Hr fin eff]]="","",Tb_Base[Hr fin eff]-Tb_Base[Hr déb eff])</f>
        <v/>
      </c>
      <c r="M49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91" s="8"/>
      <c r="O491" s="11" t="str">
        <f>IF(Tb_Base[[#This Row],[Retard]]&lt;&gt;"",Tb_Base[[#This Row],[Hr déb eff]]-Tb_Base[[#This Row],[Hr déb prévi]],"")</f>
        <v/>
      </c>
      <c r="P491" s="8"/>
      <c r="Q491" s="11" t="str">
        <f>IF(Tb_Base[[#This Row],[CP]]="CP",Param!$H$2,"")</f>
        <v/>
      </c>
      <c r="R491" s="8"/>
      <c r="S491" s="11" t="str">
        <f>IF(Tb_Base[[#This Row],[CA]]="CA",Param!$H$2,"")</f>
        <v/>
      </c>
      <c r="T491" s="8"/>
      <c r="U491" s="8"/>
      <c r="V491" s="8"/>
    </row>
    <row r="492" spans="1:22" x14ac:dyDescent="0.2">
      <c r="A492" s="7">
        <v>43131</v>
      </c>
      <c r="B492" s="12">
        <f t="shared" si="12"/>
        <v>5</v>
      </c>
      <c r="C492" s="12" t="str">
        <f>TEXT(Tb_Base[[#This Row],[Date]],"mmmm")</f>
        <v>janvier</v>
      </c>
      <c r="D492" s="12" t="str">
        <f>TEXT(Tb_Base[[#This Row],[Date]],"aaaa")</f>
        <v>2018</v>
      </c>
      <c r="E492" s="9" t="s">
        <v>54</v>
      </c>
      <c r="F492" s="10">
        <v>0.375</v>
      </c>
      <c r="G492" s="10">
        <v>0.83333333333333337</v>
      </c>
      <c r="H492" s="11">
        <f>IF(Tb_Base[[#This Row],[Hr fin prévi]]="","",Tb_Base[Hr fin prévi]-Tb_Base[Hr déb prévi])</f>
        <v>0.45833333333333337</v>
      </c>
      <c r="I492" s="12" t="str">
        <f>IF(Tb_Base[[#This Row],[AT]]&lt;&gt;"","AT",IF(Tb_Base[[#This Row],[Hr fin eff]]&lt;&gt;"","Trv",""))</f>
        <v>Trv</v>
      </c>
      <c r="J492" s="10">
        <v>0.375</v>
      </c>
      <c r="K492" s="10">
        <v>0.83333333333333337</v>
      </c>
      <c r="L492" s="11">
        <f>IF(Tb_Base[[#This Row],[Hr fin eff]]="","",Tb_Base[Hr fin eff]-Tb_Base[Hr déb eff])</f>
        <v>0.45833333333333337</v>
      </c>
      <c r="M49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2" s="8"/>
      <c r="O492" s="11" t="str">
        <f>IF(Tb_Base[[#This Row],[Retard]]&lt;&gt;"",Tb_Base[[#This Row],[Hr déb eff]]-Tb_Base[[#This Row],[Hr déb prévi]],"")</f>
        <v/>
      </c>
      <c r="P492" s="8"/>
      <c r="Q492" s="11" t="str">
        <f>IF(Tb_Base[[#This Row],[CP]]="CP",Param!$H$2,"")</f>
        <v/>
      </c>
      <c r="R492" s="8"/>
      <c r="S492" s="11" t="str">
        <f>IF(Tb_Base[[#This Row],[CA]]="CA",Param!$H$2,"")</f>
        <v/>
      </c>
      <c r="T492" s="8"/>
      <c r="U492" s="8"/>
      <c r="V492" s="8"/>
    </row>
    <row r="493" spans="1:22" x14ac:dyDescent="0.2">
      <c r="A493" s="7">
        <v>43131</v>
      </c>
      <c r="B493" s="12">
        <f t="shared" si="12"/>
        <v>5</v>
      </c>
      <c r="C493" s="12" t="str">
        <f>TEXT(Tb_Base[[#This Row],[Date]],"mmmm")</f>
        <v>janvier</v>
      </c>
      <c r="D493" s="12" t="str">
        <f>TEXT(Tb_Base[[#This Row],[Date]],"aaaa")</f>
        <v>2018</v>
      </c>
      <c r="E493" s="9" t="s">
        <v>55</v>
      </c>
      <c r="F493" s="10">
        <v>0.375</v>
      </c>
      <c r="G493" s="10">
        <v>0.83333333333333337</v>
      </c>
      <c r="H493" s="11">
        <f>IF(Tb_Base[[#This Row],[Hr fin prévi]]="","",Tb_Base[Hr fin prévi]-Tb_Base[Hr déb prévi])</f>
        <v>0.45833333333333337</v>
      </c>
      <c r="I493" s="12" t="str">
        <f>IF(Tb_Base[[#This Row],[AT]]&lt;&gt;"","AT",IF(Tb_Base[[#This Row],[Hr fin eff]]&lt;&gt;"","Trv",""))</f>
        <v>Trv</v>
      </c>
      <c r="J493" s="10">
        <v>0.33333333333333331</v>
      </c>
      <c r="K493" s="10">
        <v>0.57638888888888895</v>
      </c>
      <c r="L493" s="11">
        <f>IF(Tb_Base[[#This Row],[Hr fin eff]]="","",Tb_Base[Hr fin eff]-Tb_Base[Hr déb eff])</f>
        <v>0.24305555555555564</v>
      </c>
      <c r="M49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3" s="8"/>
      <c r="O493" s="11" t="str">
        <f>IF(Tb_Base[[#This Row],[Retard]]&lt;&gt;"",Tb_Base[[#This Row],[Hr déb eff]]-Tb_Base[[#This Row],[Hr déb prévi]],"")</f>
        <v/>
      </c>
      <c r="P493" s="8"/>
      <c r="Q493" s="11" t="str">
        <f>IF(Tb_Base[[#This Row],[CP]]="CP",Param!$H$2,"")</f>
        <v/>
      </c>
      <c r="R493" s="8"/>
      <c r="S493" s="11" t="str">
        <f>IF(Tb_Base[[#This Row],[CA]]="CA",Param!$H$2,"")</f>
        <v/>
      </c>
      <c r="T493" s="8"/>
      <c r="U493" s="8"/>
      <c r="V493" s="8"/>
    </row>
    <row r="494" spans="1:22" x14ac:dyDescent="0.2">
      <c r="A494" s="7">
        <v>43131</v>
      </c>
      <c r="B494" s="12">
        <f t="shared" si="12"/>
        <v>5</v>
      </c>
      <c r="C494" s="12" t="str">
        <f>TEXT(Tb_Base[[#This Row],[Date]],"mmmm")</f>
        <v>janvier</v>
      </c>
      <c r="D494" s="12" t="str">
        <f>TEXT(Tb_Base[[#This Row],[Date]],"aaaa")</f>
        <v>2018</v>
      </c>
      <c r="E494" s="9" t="s">
        <v>56</v>
      </c>
      <c r="H494" s="11" t="str">
        <f>IF(Tb_Base[[#This Row],[Hr fin prévi]]="","",Tb_Base[Hr fin prévi]-Tb_Base[Hr déb prévi])</f>
        <v/>
      </c>
      <c r="I494" s="12" t="str">
        <f>IF(Tb_Base[[#This Row],[AT]]&lt;&gt;"","AT",IF(Tb_Base[[#This Row],[Hr fin eff]]&lt;&gt;"","Trv",""))</f>
        <v/>
      </c>
      <c r="L494" s="11" t="str">
        <f>IF(Tb_Base[[#This Row],[Hr fin eff]]="","",Tb_Base[Hr fin eff]-Tb_Base[Hr déb eff])</f>
        <v/>
      </c>
      <c r="M49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94" s="8"/>
      <c r="O494" s="11" t="str">
        <f>IF(Tb_Base[[#This Row],[Retard]]&lt;&gt;"",Tb_Base[[#This Row],[Hr déb eff]]-Tb_Base[[#This Row],[Hr déb prévi]],"")</f>
        <v/>
      </c>
      <c r="P494" s="8"/>
      <c r="Q494" s="11" t="str">
        <f>IF(Tb_Base[[#This Row],[CP]]="CP",Param!$H$2,"")</f>
        <v/>
      </c>
      <c r="R494" s="8"/>
      <c r="S494" s="11" t="str">
        <f>IF(Tb_Base[[#This Row],[CA]]="CA",Param!$H$2,"")</f>
        <v/>
      </c>
      <c r="T494" s="8"/>
      <c r="U494" s="8"/>
      <c r="V494" s="8"/>
    </row>
    <row r="495" spans="1:22" x14ac:dyDescent="0.2">
      <c r="A495" s="7">
        <v>43131</v>
      </c>
      <c r="B495" s="12">
        <f t="shared" si="12"/>
        <v>5</v>
      </c>
      <c r="C495" s="12" t="str">
        <f>TEXT(Tb_Base[[#This Row],[Date]],"mmmm")</f>
        <v>janvier</v>
      </c>
      <c r="D495" s="12" t="str">
        <f>TEXT(Tb_Base[[#This Row],[Date]],"aaaa")</f>
        <v>2018</v>
      </c>
      <c r="E495" s="9" t="s">
        <v>57</v>
      </c>
      <c r="F495" s="10">
        <v>0.375</v>
      </c>
      <c r="G495" s="10">
        <v>0.83333333333333337</v>
      </c>
      <c r="H495" s="11">
        <f>IF(Tb_Base[[#This Row],[Hr fin prévi]]="","",Tb_Base[Hr fin prévi]-Tb_Base[Hr déb prévi])</f>
        <v>0.45833333333333337</v>
      </c>
      <c r="I495" s="12" t="str">
        <f>IF(Tb_Base[[#This Row],[AT]]&lt;&gt;"","AT",IF(Tb_Base[[#This Row],[Hr fin eff]]&lt;&gt;"","Trv",""))</f>
        <v>Trv</v>
      </c>
      <c r="J495" s="10">
        <v>0.375</v>
      </c>
      <c r="K495" s="10">
        <v>0.83333333333333337</v>
      </c>
      <c r="L495" s="11">
        <f>IF(Tb_Base[[#This Row],[Hr fin eff]]="","",Tb_Base[Hr fin eff]-Tb_Base[Hr déb eff])</f>
        <v>0.45833333333333337</v>
      </c>
      <c r="M49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5" s="8"/>
      <c r="O495" s="11" t="str">
        <f>IF(Tb_Base[[#This Row],[Retard]]&lt;&gt;"",Tb_Base[[#This Row],[Hr déb eff]]-Tb_Base[[#This Row],[Hr déb prévi]],"")</f>
        <v/>
      </c>
      <c r="P495" s="8"/>
      <c r="Q495" s="11" t="str">
        <f>IF(Tb_Base[[#This Row],[CP]]="CP",Param!$H$2,"")</f>
        <v/>
      </c>
      <c r="R495" s="8"/>
      <c r="S495" s="11" t="str">
        <f>IF(Tb_Base[[#This Row],[CA]]="CA",Param!$H$2,"")</f>
        <v/>
      </c>
      <c r="T495" s="8"/>
      <c r="U495" s="8"/>
      <c r="V495" s="8"/>
    </row>
    <row r="496" spans="1:22" x14ac:dyDescent="0.2">
      <c r="A496" s="7">
        <v>43131</v>
      </c>
      <c r="B496" s="12">
        <f t="shared" si="12"/>
        <v>5</v>
      </c>
      <c r="C496" s="12" t="str">
        <f>TEXT(Tb_Base[[#This Row],[Date]],"mmmm")</f>
        <v>janvier</v>
      </c>
      <c r="D496" s="12" t="str">
        <f>TEXT(Tb_Base[[#This Row],[Date]],"aaaa")</f>
        <v>2018</v>
      </c>
      <c r="E496" s="9" t="s">
        <v>58</v>
      </c>
      <c r="H496" s="11" t="str">
        <f>IF(Tb_Base[[#This Row],[Hr fin prévi]]="","",Tb_Base[Hr fin prévi]-Tb_Base[Hr déb prévi])</f>
        <v/>
      </c>
      <c r="I496" s="12" t="str">
        <f>IF(Tb_Base[[#This Row],[AT]]&lt;&gt;"","AT",IF(Tb_Base[[#This Row],[Hr fin eff]]&lt;&gt;"","Trv",""))</f>
        <v/>
      </c>
      <c r="L496" s="11" t="str">
        <f>IF(Tb_Base[[#This Row],[Hr fin eff]]="","",Tb_Base[Hr fin eff]-Tb_Base[Hr déb eff])</f>
        <v/>
      </c>
      <c r="M49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96" s="8"/>
      <c r="O496" s="11" t="str">
        <f>IF(Tb_Base[[#This Row],[Retard]]&lt;&gt;"",Tb_Base[[#This Row],[Hr déb eff]]-Tb_Base[[#This Row],[Hr déb prévi]],"")</f>
        <v/>
      </c>
      <c r="P496" s="8"/>
      <c r="Q496" s="11" t="str">
        <f>IF(Tb_Base[[#This Row],[CP]]="CP",Param!$H$2,"")</f>
        <v/>
      </c>
      <c r="R496" s="8"/>
      <c r="S496" s="11" t="str">
        <f>IF(Tb_Base[[#This Row],[CA]]="CA",Param!$H$2,"")</f>
        <v/>
      </c>
      <c r="T496" s="8"/>
      <c r="U496" s="8"/>
      <c r="V496" s="8"/>
    </row>
    <row r="497" spans="1:22" x14ac:dyDescent="0.2">
      <c r="A497" s="7">
        <v>43131</v>
      </c>
      <c r="B497" s="12">
        <f t="shared" si="12"/>
        <v>5</v>
      </c>
      <c r="C497" s="12" t="str">
        <f>TEXT(Tb_Base[[#This Row],[Date]],"mmmm")</f>
        <v>janvier</v>
      </c>
      <c r="D497" s="12" t="str">
        <f>TEXT(Tb_Base[[#This Row],[Date]],"aaaa")</f>
        <v>2018</v>
      </c>
      <c r="E497" s="9" t="s">
        <v>59</v>
      </c>
      <c r="H497" s="11" t="str">
        <f>IF(Tb_Base[[#This Row],[Hr fin prévi]]="","",Tb_Base[Hr fin prévi]-Tb_Base[Hr déb prévi])</f>
        <v/>
      </c>
      <c r="I497" s="12" t="str">
        <f>IF(Tb_Base[[#This Row],[AT]]&lt;&gt;"","AT",IF(Tb_Base[[#This Row],[Hr fin eff]]&lt;&gt;"","Trv",""))</f>
        <v/>
      </c>
      <c r="L497" s="11" t="str">
        <f>IF(Tb_Base[[#This Row],[Hr fin eff]]="","",Tb_Base[Hr fin eff]-Tb_Base[Hr déb eff])</f>
        <v/>
      </c>
      <c r="M49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497" s="8"/>
      <c r="O497" s="11" t="str">
        <f>IF(Tb_Base[[#This Row],[Retard]]&lt;&gt;"",Tb_Base[[#This Row],[Hr déb eff]]-Tb_Base[[#This Row],[Hr déb prévi]],"")</f>
        <v/>
      </c>
      <c r="P497" s="8"/>
      <c r="Q497" s="11" t="str">
        <f>IF(Tb_Base[[#This Row],[CP]]="CP",Param!$H$2,"")</f>
        <v/>
      </c>
      <c r="R497" s="8"/>
      <c r="S497" s="11" t="str">
        <f>IF(Tb_Base[[#This Row],[CA]]="CA",Param!$H$2,"")</f>
        <v/>
      </c>
      <c r="T497" s="8"/>
      <c r="U497" s="8"/>
      <c r="V497" s="8"/>
    </row>
    <row r="498" spans="1:22" x14ac:dyDescent="0.2">
      <c r="A498" s="7">
        <v>43132</v>
      </c>
      <c r="B498" s="12">
        <f t="shared" ref="B498:B508" si="13">WEEKNUM(A498)</f>
        <v>5</v>
      </c>
      <c r="C498" s="12" t="str">
        <f>TEXT(Tb_Base[[#This Row],[Date]],"mmmm")</f>
        <v>février</v>
      </c>
      <c r="D498" s="12" t="str">
        <f>TEXT(Tb_Base[[#This Row],[Date]],"aaaa")</f>
        <v>2018</v>
      </c>
      <c r="E498" s="9" t="s">
        <v>52</v>
      </c>
      <c r="F498" s="10">
        <v>0.375</v>
      </c>
      <c r="G498" s="10">
        <v>0.83333333333333337</v>
      </c>
      <c r="H498" s="11">
        <f>IF(Tb_Base[[#This Row],[Hr fin prévi]]="","",Tb_Base[Hr fin prévi]-Tb_Base[Hr déb prévi])</f>
        <v>0.45833333333333337</v>
      </c>
      <c r="I498" s="12" t="str">
        <f>IF(Tb_Base[[#This Row],[AT]]&lt;&gt;"","AT",IF(Tb_Base[[#This Row],[Hr fin eff]]&lt;&gt;"","Trv",""))</f>
        <v>Trv</v>
      </c>
      <c r="J498" s="10">
        <v>0.375</v>
      </c>
      <c r="K498" s="10">
        <v>0.83333333333333337</v>
      </c>
      <c r="L498" s="11">
        <f>IF(Tb_Base[[#This Row],[Hr fin eff]]="","",Tb_Base[Hr fin eff]-Tb_Base[Hr déb eff])</f>
        <v>0.45833333333333337</v>
      </c>
      <c r="M49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8" s="8"/>
      <c r="O498" s="11" t="str">
        <f>IF(Tb_Base[[#This Row],[Retard]]&lt;&gt;"",Tb_Base[[#This Row],[Hr déb eff]]-Tb_Base[[#This Row],[Hr déb prévi]],"")</f>
        <v/>
      </c>
      <c r="P498" s="8"/>
      <c r="Q498" s="11" t="str">
        <f>IF(Tb_Base[[#This Row],[CP]]="CP",Param!$H$2,"")</f>
        <v/>
      </c>
      <c r="R498" s="8"/>
      <c r="S498" s="11" t="str">
        <f>IF(Tb_Base[[#This Row],[CA]]="CA",Param!$H$2,"")</f>
        <v/>
      </c>
      <c r="T498" s="8"/>
      <c r="U498" s="8"/>
      <c r="V498" s="8"/>
    </row>
    <row r="499" spans="1:22" x14ac:dyDescent="0.2">
      <c r="A499" s="7">
        <v>43132</v>
      </c>
      <c r="B499" s="12">
        <f t="shared" si="13"/>
        <v>5</v>
      </c>
      <c r="C499" s="12" t="str">
        <f>TEXT(Tb_Base[[#This Row],[Date]],"mmmm")</f>
        <v>février</v>
      </c>
      <c r="D499" s="12" t="str">
        <f>TEXT(Tb_Base[[#This Row],[Date]],"aaaa")</f>
        <v>2018</v>
      </c>
      <c r="E499" s="9" t="s">
        <v>53</v>
      </c>
      <c r="F499" s="10">
        <v>0.33333333333333331</v>
      </c>
      <c r="G499" s="10">
        <v>0.70833333333333337</v>
      </c>
      <c r="H499" s="11">
        <f>IF(Tb_Base[[#This Row],[Hr fin prévi]]="","",Tb_Base[Hr fin prévi]-Tb_Base[Hr déb prévi])</f>
        <v>0.37500000000000006</v>
      </c>
      <c r="I499" s="12" t="str">
        <f>IF(Tb_Base[[#This Row],[AT]]&lt;&gt;"","AT",IF(Tb_Base[[#This Row],[Hr fin eff]]&lt;&gt;"","Trv",""))</f>
        <v>Trv</v>
      </c>
      <c r="J499" s="10">
        <v>0.35416666666666669</v>
      </c>
      <c r="K499" s="10">
        <v>0.71875</v>
      </c>
      <c r="L499" s="11">
        <f>IF(Tb_Base[[#This Row],[Hr fin eff]]="","",Tb_Base[Hr fin eff]-Tb_Base[Hr déb eff])</f>
        <v>0.36458333333333331</v>
      </c>
      <c r="M49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499" s="8"/>
      <c r="O499" s="11" t="str">
        <f>IF(Tb_Base[[#This Row],[Retard]]&lt;&gt;"",Tb_Base[[#This Row],[Hr déb eff]]-Tb_Base[[#This Row],[Hr déb prévi]],"")</f>
        <v/>
      </c>
      <c r="P499" s="8"/>
      <c r="Q499" s="11" t="str">
        <f>IF(Tb_Base[[#This Row],[CP]]="CP",Param!$H$2,"")</f>
        <v/>
      </c>
      <c r="R499" s="8"/>
      <c r="S499" s="11" t="str">
        <f>IF(Tb_Base[[#This Row],[CA]]="CA",Param!$H$2,"")</f>
        <v/>
      </c>
      <c r="T499" s="8"/>
      <c r="U499" s="8"/>
      <c r="V499" s="8"/>
    </row>
    <row r="500" spans="1:22" x14ac:dyDescent="0.2">
      <c r="A500" s="7">
        <v>43132</v>
      </c>
      <c r="B500" s="12">
        <f t="shared" si="13"/>
        <v>5</v>
      </c>
      <c r="C500" s="12" t="str">
        <f>TEXT(Tb_Base[[#This Row],[Date]],"mmmm")</f>
        <v>février</v>
      </c>
      <c r="D500" s="12" t="str">
        <f>TEXT(Tb_Base[[#This Row],[Date]],"aaaa")</f>
        <v>2018</v>
      </c>
      <c r="E500" s="9" t="s">
        <v>54</v>
      </c>
      <c r="H500" s="11" t="str">
        <f>IF(Tb_Base[[#This Row],[Hr fin prévi]]="","",Tb_Base[Hr fin prévi]-Tb_Base[Hr déb prévi])</f>
        <v/>
      </c>
      <c r="I500" s="12" t="str">
        <f>IF(Tb_Base[[#This Row],[AT]]&lt;&gt;"","AT",IF(Tb_Base[[#This Row],[Hr fin eff]]&lt;&gt;"","Trv",""))</f>
        <v/>
      </c>
      <c r="L500" s="11" t="str">
        <f>IF(Tb_Base[[#This Row],[Hr fin eff]]="","",Tb_Base[Hr fin eff]-Tb_Base[Hr déb eff])</f>
        <v/>
      </c>
      <c r="M50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00" s="8"/>
      <c r="O500" s="11" t="str">
        <f>IF(Tb_Base[[#This Row],[Retard]]&lt;&gt;"",Tb_Base[[#This Row],[Hr déb eff]]-Tb_Base[[#This Row],[Hr déb prévi]],"")</f>
        <v/>
      </c>
      <c r="P500" s="8"/>
      <c r="Q500" s="11" t="str">
        <f>IF(Tb_Base[[#This Row],[CP]]="CP",Param!$H$2,"")</f>
        <v/>
      </c>
      <c r="R500" s="8"/>
      <c r="S500" s="11" t="str">
        <f>IF(Tb_Base[[#This Row],[CA]]="CA",Param!$H$2,"")</f>
        <v/>
      </c>
      <c r="T500" s="8"/>
      <c r="U500" s="8"/>
      <c r="V500" s="8"/>
    </row>
    <row r="501" spans="1:22" x14ac:dyDescent="0.2">
      <c r="A501" s="7">
        <v>43132</v>
      </c>
      <c r="B501" s="12">
        <f t="shared" si="13"/>
        <v>5</v>
      </c>
      <c r="C501" s="12" t="str">
        <f>TEXT(Tb_Base[[#This Row],[Date]],"mmmm")</f>
        <v>février</v>
      </c>
      <c r="D501" s="12" t="str">
        <f>TEXT(Tb_Base[[#This Row],[Date]],"aaaa")</f>
        <v>2018</v>
      </c>
      <c r="E501" s="9" t="s">
        <v>55</v>
      </c>
      <c r="F501" s="10">
        <v>0.33333333333333331</v>
      </c>
      <c r="G501" s="10">
        <v>0.70833333333333337</v>
      </c>
      <c r="H501" s="11">
        <f>IF(Tb_Base[[#This Row],[Hr fin prévi]]="","",Tb_Base[Hr fin prévi]-Tb_Base[Hr déb prévi])</f>
        <v>0.37500000000000006</v>
      </c>
      <c r="I501" s="12" t="str">
        <f>IF(Tb_Base[[#This Row],[AT]]&lt;&gt;"","AT",IF(Tb_Base[[#This Row],[Hr fin eff]]&lt;&gt;"","Trv",""))</f>
        <v>Trv</v>
      </c>
      <c r="J501" s="10">
        <v>0.33333333333333331</v>
      </c>
      <c r="K501" s="10">
        <v>0.70833333333333337</v>
      </c>
      <c r="L501" s="11">
        <f>IF(Tb_Base[[#This Row],[Hr fin eff]]="","",Tb_Base[Hr fin eff]-Tb_Base[Hr déb eff])</f>
        <v>0.37500000000000006</v>
      </c>
      <c r="M50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1" s="8"/>
      <c r="O501" s="11" t="str">
        <f>IF(Tb_Base[[#This Row],[Retard]]&lt;&gt;"",Tb_Base[[#This Row],[Hr déb eff]]-Tb_Base[[#This Row],[Hr déb prévi]],"")</f>
        <v/>
      </c>
      <c r="P501" s="8"/>
      <c r="Q501" s="11" t="str">
        <f>IF(Tb_Base[[#This Row],[CP]]="CP",Param!$H$2,"")</f>
        <v/>
      </c>
      <c r="R501" s="8"/>
      <c r="S501" s="11" t="str">
        <f>IF(Tb_Base[[#This Row],[CA]]="CA",Param!$H$2,"")</f>
        <v/>
      </c>
      <c r="T501" s="8"/>
      <c r="U501" s="8"/>
      <c r="V501" s="8"/>
    </row>
    <row r="502" spans="1:22" x14ac:dyDescent="0.2">
      <c r="A502" s="7">
        <v>43132</v>
      </c>
      <c r="B502" s="12">
        <f t="shared" si="13"/>
        <v>5</v>
      </c>
      <c r="C502" s="12" t="str">
        <f>TEXT(Tb_Base[[#This Row],[Date]],"mmmm")</f>
        <v>février</v>
      </c>
      <c r="D502" s="12" t="str">
        <f>TEXT(Tb_Base[[#This Row],[Date]],"aaaa")</f>
        <v>2018</v>
      </c>
      <c r="E502" s="9" t="s">
        <v>56</v>
      </c>
      <c r="H502" s="11" t="str">
        <f>IF(Tb_Base[[#This Row],[Hr fin prévi]]="","",Tb_Base[Hr fin prévi]-Tb_Base[Hr déb prévi])</f>
        <v/>
      </c>
      <c r="I502" s="12" t="str">
        <f>IF(Tb_Base[[#This Row],[AT]]&lt;&gt;"","AT",IF(Tb_Base[[#This Row],[Hr fin eff]]&lt;&gt;"","Trv",""))</f>
        <v/>
      </c>
      <c r="L502" s="11" t="str">
        <f>IF(Tb_Base[[#This Row],[Hr fin eff]]="","",Tb_Base[Hr fin eff]-Tb_Base[Hr déb eff])</f>
        <v/>
      </c>
      <c r="M50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02" s="8"/>
      <c r="O502" s="11" t="str">
        <f>IF(Tb_Base[[#This Row],[Retard]]&lt;&gt;"",Tb_Base[[#This Row],[Hr déb eff]]-Tb_Base[[#This Row],[Hr déb prévi]],"")</f>
        <v/>
      </c>
      <c r="P502" s="8"/>
      <c r="Q502" s="11" t="str">
        <f>IF(Tb_Base[[#This Row],[CP]]="CP",Param!$H$2,"")</f>
        <v/>
      </c>
      <c r="R502" s="8"/>
      <c r="S502" s="11" t="str">
        <f>IF(Tb_Base[[#This Row],[CA]]="CA",Param!$H$2,"")</f>
        <v/>
      </c>
      <c r="T502" s="8"/>
      <c r="U502" s="8"/>
      <c r="V502" s="8"/>
    </row>
    <row r="503" spans="1:22" x14ac:dyDescent="0.2">
      <c r="A503" s="7">
        <v>43132</v>
      </c>
      <c r="B503" s="12">
        <f t="shared" si="13"/>
        <v>5</v>
      </c>
      <c r="C503" s="12" t="str">
        <f>TEXT(Tb_Base[[#This Row],[Date]],"mmmm")</f>
        <v>février</v>
      </c>
      <c r="D503" s="12" t="str">
        <f>TEXT(Tb_Base[[#This Row],[Date]],"aaaa")</f>
        <v>2018</v>
      </c>
      <c r="E503" s="9" t="s">
        <v>57</v>
      </c>
      <c r="F503" s="10">
        <v>0.375</v>
      </c>
      <c r="G503" s="10">
        <v>0.83333333333333337</v>
      </c>
      <c r="H503" s="11">
        <f>IF(Tb_Base[[#This Row],[Hr fin prévi]]="","",Tb_Base[Hr fin prévi]-Tb_Base[Hr déb prévi])</f>
        <v>0.45833333333333337</v>
      </c>
      <c r="I503" s="12" t="str">
        <f>IF(Tb_Base[[#This Row],[AT]]&lt;&gt;"","AT",IF(Tb_Base[[#This Row],[Hr fin eff]]&lt;&gt;"","Trv",""))</f>
        <v>Trv</v>
      </c>
      <c r="J503" s="10">
        <v>0.375</v>
      </c>
      <c r="K503" s="10">
        <v>0.83333333333333337</v>
      </c>
      <c r="L503" s="11">
        <f>IF(Tb_Base[[#This Row],[Hr fin eff]]="","",Tb_Base[Hr fin eff]-Tb_Base[Hr déb eff])</f>
        <v>0.45833333333333337</v>
      </c>
      <c r="M50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3" s="8"/>
      <c r="O503" s="11" t="str">
        <f>IF(Tb_Base[[#This Row],[Retard]]&lt;&gt;"",Tb_Base[[#This Row],[Hr déb eff]]-Tb_Base[[#This Row],[Hr déb prévi]],"")</f>
        <v/>
      </c>
      <c r="P503" s="8"/>
      <c r="Q503" s="11" t="str">
        <f>IF(Tb_Base[[#This Row],[CP]]="CP",Param!$H$2,"")</f>
        <v/>
      </c>
      <c r="R503" s="8"/>
      <c r="S503" s="11" t="str">
        <f>IF(Tb_Base[[#This Row],[CA]]="CA",Param!$H$2,"")</f>
        <v/>
      </c>
      <c r="T503" s="8"/>
      <c r="U503" s="8"/>
      <c r="V503" s="8"/>
    </row>
    <row r="504" spans="1:22" x14ac:dyDescent="0.2">
      <c r="A504" s="7">
        <v>43132</v>
      </c>
      <c r="B504" s="12">
        <f t="shared" si="13"/>
        <v>5</v>
      </c>
      <c r="C504" s="12" t="str">
        <f>TEXT(Tb_Base[[#This Row],[Date]],"mmmm")</f>
        <v>février</v>
      </c>
      <c r="D504" s="12" t="str">
        <f>TEXT(Tb_Base[[#This Row],[Date]],"aaaa")</f>
        <v>2018</v>
      </c>
      <c r="E504" s="9" t="s">
        <v>58</v>
      </c>
      <c r="F504" s="10">
        <v>0.375</v>
      </c>
      <c r="G504" s="10">
        <v>0.83333333333333337</v>
      </c>
      <c r="H504" s="11">
        <f>IF(Tb_Base[[#This Row],[Hr fin prévi]]="","",Tb_Base[Hr fin prévi]-Tb_Base[Hr déb prévi])</f>
        <v>0.45833333333333337</v>
      </c>
      <c r="I504" s="12" t="str">
        <f>IF(Tb_Base[[#This Row],[AT]]&lt;&gt;"","AT",IF(Tb_Base[[#This Row],[Hr fin eff]]&lt;&gt;"","Trv",""))</f>
        <v/>
      </c>
      <c r="L504" s="11" t="str">
        <f>IF(Tb_Base[[#This Row],[Hr fin eff]]="","",Tb_Base[Hr fin eff]-Tb_Base[Hr déb eff])</f>
        <v/>
      </c>
      <c r="M504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4" s="8"/>
      <c r="O504" s="11" t="str">
        <f>IF(Tb_Base[[#This Row],[Retard]]&lt;&gt;"",Tb_Base[[#This Row],[Hr déb eff]]-Tb_Base[[#This Row],[Hr déb prévi]],"")</f>
        <v/>
      </c>
      <c r="P504" s="8"/>
      <c r="Q504" s="11" t="str">
        <f>IF(Tb_Base[[#This Row],[CP]]="CP",Param!$H$2,"")</f>
        <v/>
      </c>
      <c r="R504" s="8"/>
      <c r="S504" s="11" t="str">
        <f>IF(Tb_Base[[#This Row],[CA]]="CA",Param!$H$2,"")</f>
        <v/>
      </c>
      <c r="T504" s="8"/>
      <c r="U504" s="8"/>
      <c r="V504" s="8"/>
    </row>
    <row r="505" spans="1:22" x14ac:dyDescent="0.2">
      <c r="A505" s="7">
        <v>43132</v>
      </c>
      <c r="B505" s="12">
        <f t="shared" si="13"/>
        <v>5</v>
      </c>
      <c r="C505" s="12" t="str">
        <f>TEXT(Tb_Base[[#This Row],[Date]],"mmmm")</f>
        <v>février</v>
      </c>
      <c r="D505" s="12" t="str">
        <f>TEXT(Tb_Base[[#This Row],[Date]],"aaaa")</f>
        <v>2018</v>
      </c>
      <c r="E505" s="9" t="s">
        <v>59</v>
      </c>
      <c r="F505" s="10">
        <v>0.375</v>
      </c>
      <c r="G505" s="10">
        <v>0.70833333333333337</v>
      </c>
      <c r="H505" s="11">
        <f>IF(Tb_Base[[#This Row],[Hr fin prévi]]="","",Tb_Base[Hr fin prévi]-Tb_Base[Hr déb prévi])</f>
        <v>0.33333333333333337</v>
      </c>
      <c r="I505" s="12" t="str">
        <f>IF(Tb_Base[[#This Row],[AT]]&lt;&gt;"","AT",IF(Tb_Base[[#This Row],[Hr fin eff]]&lt;&gt;"","Trv",""))</f>
        <v>Trv</v>
      </c>
      <c r="J505" s="10">
        <v>0.375</v>
      </c>
      <c r="K505" s="10">
        <v>0.70833333333333337</v>
      </c>
      <c r="L505" s="11">
        <f>IF(Tb_Base[[#This Row],[Hr fin eff]]="","",Tb_Base[Hr fin eff]-Tb_Base[Hr déb eff])</f>
        <v>0.33333333333333337</v>
      </c>
      <c r="M505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5" s="8"/>
      <c r="O505" s="11" t="str">
        <f>IF(Tb_Base[[#This Row],[Retard]]&lt;&gt;"",Tb_Base[[#This Row],[Hr déb eff]]-Tb_Base[[#This Row],[Hr déb prévi]],"")</f>
        <v/>
      </c>
      <c r="P505" s="8"/>
      <c r="Q505" s="11" t="str">
        <f>IF(Tb_Base[[#This Row],[CP]]="CP",Param!$H$2,"")</f>
        <v/>
      </c>
      <c r="R505" s="8"/>
      <c r="S505" s="11" t="str">
        <f>IF(Tb_Base[[#This Row],[CA]]="CA",Param!$H$2,"")</f>
        <v/>
      </c>
      <c r="T505" s="8"/>
      <c r="U505" s="8"/>
      <c r="V505" s="8"/>
    </row>
    <row r="506" spans="1:22" x14ac:dyDescent="0.2">
      <c r="A506" s="7">
        <v>43133</v>
      </c>
      <c r="B506" s="12">
        <f t="shared" si="13"/>
        <v>5</v>
      </c>
      <c r="C506" s="12" t="str">
        <f>TEXT(Tb_Base[[#This Row],[Date]],"mmmm")</f>
        <v>février</v>
      </c>
      <c r="D506" s="12" t="str">
        <f>TEXT(Tb_Base[[#This Row],[Date]],"aaaa")</f>
        <v>2018</v>
      </c>
      <c r="E506" s="9" t="s">
        <v>52</v>
      </c>
      <c r="F506" s="10">
        <v>0.375</v>
      </c>
      <c r="G506" s="10">
        <v>0.70833333333333337</v>
      </c>
      <c r="H506" s="11">
        <f>IF(Tb_Base[[#This Row],[Hr fin prévi]]="","",Tb_Base[Hr fin prévi]-Tb_Base[Hr déb prévi])</f>
        <v>0.33333333333333337</v>
      </c>
      <c r="I506" s="12" t="str">
        <f>IF(Tb_Base[[#This Row],[AT]]&lt;&gt;"","AT",IF(Tb_Base[[#This Row],[Hr fin eff]]&lt;&gt;"","Trv",""))</f>
        <v>Trv</v>
      </c>
      <c r="J506" s="10">
        <v>0.375</v>
      </c>
      <c r="K506" s="10">
        <v>0.70833333333333337</v>
      </c>
      <c r="L506" s="11">
        <f>IF(Tb_Base[[#This Row],[Hr fin eff]]="","",Tb_Base[Hr fin eff]-Tb_Base[Hr déb eff])</f>
        <v>0.33333333333333337</v>
      </c>
      <c r="M506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6" s="8"/>
      <c r="O506" s="11" t="str">
        <f>IF(Tb_Base[[#This Row],[Retard]]&lt;&gt;"",Tb_Base[[#This Row],[Hr déb eff]]-Tb_Base[[#This Row],[Hr déb prévi]],"")</f>
        <v/>
      </c>
      <c r="P506" s="8"/>
      <c r="Q506" s="11" t="str">
        <f>IF(Tb_Base[[#This Row],[CP]]="CP",Param!$H$2,"")</f>
        <v/>
      </c>
      <c r="R506" s="8"/>
      <c r="S506" s="11" t="str">
        <f>IF(Tb_Base[[#This Row],[CA]]="CA",Param!$H$2,"")</f>
        <v/>
      </c>
      <c r="T506" s="8"/>
      <c r="U506" s="8"/>
      <c r="V506" s="8"/>
    </row>
    <row r="507" spans="1:22" x14ac:dyDescent="0.2">
      <c r="A507" s="7">
        <v>43133</v>
      </c>
      <c r="B507" s="12">
        <f t="shared" si="13"/>
        <v>5</v>
      </c>
      <c r="C507" s="12" t="str">
        <f>TEXT(Tb_Base[[#This Row],[Date]],"mmmm")</f>
        <v>février</v>
      </c>
      <c r="D507" s="12" t="str">
        <f>TEXT(Tb_Base[[#This Row],[Date]],"aaaa")</f>
        <v>2018</v>
      </c>
      <c r="E507" s="9" t="s">
        <v>53</v>
      </c>
      <c r="F507" s="10">
        <v>0.375</v>
      </c>
      <c r="G507" s="10">
        <v>0.70833333333333337</v>
      </c>
      <c r="H507" s="11">
        <f>IF(Tb_Base[[#This Row],[Hr fin prévi]]="","",Tb_Base[Hr fin prévi]-Tb_Base[Hr déb prévi])</f>
        <v>0.33333333333333337</v>
      </c>
      <c r="I507" s="12" t="str">
        <f>IF(Tb_Base[[#This Row],[AT]]&lt;&gt;"","AT",IF(Tb_Base[[#This Row],[Hr fin eff]]&lt;&gt;"","Trv",""))</f>
        <v/>
      </c>
      <c r="L507" s="11" t="str">
        <f>IF(Tb_Base[[#This Row],[Hr fin eff]]="","",Tb_Base[Hr fin eff]-Tb_Base[Hr déb eff])</f>
        <v/>
      </c>
      <c r="M507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7" s="8"/>
      <c r="O507" s="11" t="str">
        <f>IF(Tb_Base[[#This Row],[Retard]]&lt;&gt;"",Tb_Base[[#This Row],[Hr déb eff]]-Tb_Base[[#This Row],[Hr déb prévi]],"")</f>
        <v/>
      </c>
      <c r="P507" s="8"/>
      <c r="Q507" s="11" t="str">
        <f>IF(Tb_Base[[#This Row],[CP]]="CP",Param!$H$2,"")</f>
        <v/>
      </c>
      <c r="R507" s="8"/>
      <c r="S507" s="11" t="str">
        <f>IF(Tb_Base[[#This Row],[CA]]="CA",Param!$H$2,"")</f>
        <v/>
      </c>
      <c r="T507" s="8"/>
      <c r="U507" s="8"/>
      <c r="V507" s="8"/>
    </row>
    <row r="508" spans="1:22" x14ac:dyDescent="0.2">
      <c r="A508" s="7">
        <v>43133</v>
      </c>
      <c r="B508" s="12">
        <f t="shared" si="13"/>
        <v>5</v>
      </c>
      <c r="C508" s="12" t="str">
        <f>TEXT(Tb_Base[[#This Row],[Date]],"mmmm")</f>
        <v>février</v>
      </c>
      <c r="D508" s="12" t="str">
        <f>TEXT(Tb_Base[[#This Row],[Date]],"aaaa")</f>
        <v>2018</v>
      </c>
      <c r="E508" s="9" t="s">
        <v>54</v>
      </c>
      <c r="F508" s="10">
        <v>0.375</v>
      </c>
      <c r="G508" s="10">
        <v>0.70833333333333337</v>
      </c>
      <c r="H508" s="11">
        <f>IF(Tb_Base[[#This Row],[Hr fin prévi]]="","",Tb_Base[Hr fin prévi]-Tb_Base[Hr déb prévi])</f>
        <v>0.33333333333333337</v>
      </c>
      <c r="I508" s="12" t="str">
        <f>IF(Tb_Base[[#This Row],[AT]]&lt;&gt;"","AT",IF(Tb_Base[[#This Row],[Hr fin eff]]&lt;&gt;"","Trv",""))</f>
        <v>Trv</v>
      </c>
      <c r="J508" s="10">
        <v>0.375</v>
      </c>
      <c r="K508" s="10">
        <v>0.70833333333333337</v>
      </c>
      <c r="L508" s="11">
        <f>IF(Tb_Base[[#This Row],[Hr fin eff]]="","",Tb_Base[Hr fin eff]-Tb_Base[Hr déb eff])</f>
        <v>0.33333333333333337</v>
      </c>
      <c r="M508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08" s="8"/>
      <c r="O508" s="11" t="str">
        <f>IF(Tb_Base[[#This Row],[Retard]]&lt;&gt;"",Tb_Base[[#This Row],[Hr déb eff]]-Tb_Base[[#This Row],[Hr déb prévi]],"")</f>
        <v/>
      </c>
      <c r="P508" s="8"/>
      <c r="Q508" s="11" t="str">
        <f>IF(Tb_Base[[#This Row],[CP]]="CP",Param!$H$2,"")</f>
        <v/>
      </c>
      <c r="R508" s="8"/>
      <c r="S508" s="11" t="str">
        <f>IF(Tb_Base[[#This Row],[CA]]="CA",Param!$H$2,"")</f>
        <v/>
      </c>
      <c r="T508" s="8"/>
      <c r="U508" s="8"/>
      <c r="V508" s="8"/>
    </row>
    <row r="509" spans="1:22" x14ac:dyDescent="0.2">
      <c r="A509" s="7">
        <v>43133</v>
      </c>
      <c r="B509" s="12">
        <f t="shared" ref="B509:B513" si="14">WEEKNUM(A509)</f>
        <v>5</v>
      </c>
      <c r="C509" s="12" t="str">
        <f>TEXT(Tb_Base[[#This Row],[Date]],"mmmm")</f>
        <v>février</v>
      </c>
      <c r="D509" s="12" t="str">
        <f>TEXT(Tb_Base[[#This Row],[Date]],"aaaa")</f>
        <v>2018</v>
      </c>
      <c r="E509" s="9" t="s">
        <v>55</v>
      </c>
      <c r="H509" s="11" t="str">
        <f>IF(Tb_Base[[#This Row],[Hr fin prévi]]="","",Tb_Base[Hr fin prévi]-Tb_Base[Hr déb prévi])</f>
        <v/>
      </c>
      <c r="I509" s="12" t="str">
        <f>IF(Tb_Base[[#This Row],[AT]]&lt;&gt;"","AT",IF(Tb_Base[[#This Row],[Hr fin eff]]&lt;&gt;"","Trv",""))</f>
        <v/>
      </c>
      <c r="L509" s="11" t="str">
        <f>IF(Tb_Base[[#This Row],[Hr fin eff]]="","",Tb_Base[Hr fin eff]-Tb_Base[Hr déb eff])</f>
        <v/>
      </c>
      <c r="M509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>Repos</v>
      </c>
      <c r="N509" s="8"/>
      <c r="O509" s="11" t="str">
        <f>IF(Tb_Base[[#This Row],[Retard]]&lt;&gt;"",Tb_Base[[#This Row],[Hr déb eff]]-Tb_Base[[#This Row],[Hr déb prévi]],"")</f>
        <v/>
      </c>
      <c r="P509" s="8"/>
      <c r="Q509" s="11" t="str">
        <f>IF(Tb_Base[[#This Row],[CP]]="CP",Param!$H$2,"")</f>
        <v/>
      </c>
      <c r="R509" s="8"/>
      <c r="S509" s="11" t="str">
        <f>IF(Tb_Base[[#This Row],[CA]]="CA",Param!$H$2,"")</f>
        <v/>
      </c>
      <c r="T509" s="8"/>
      <c r="U509" s="8"/>
      <c r="V509" s="8"/>
    </row>
    <row r="510" spans="1:22" x14ac:dyDescent="0.2">
      <c r="A510" s="7">
        <v>43133</v>
      </c>
      <c r="B510" s="12">
        <f t="shared" si="14"/>
        <v>5</v>
      </c>
      <c r="C510" s="12" t="str">
        <f>TEXT(Tb_Base[[#This Row],[Date]],"mmmm")</f>
        <v>février</v>
      </c>
      <c r="D510" s="12" t="str">
        <f>TEXT(Tb_Base[[#This Row],[Date]],"aaaa")</f>
        <v>2018</v>
      </c>
      <c r="E510" s="9" t="s">
        <v>56</v>
      </c>
      <c r="F510" s="10">
        <v>0.375</v>
      </c>
      <c r="G510" s="10">
        <v>0.83333333333333337</v>
      </c>
      <c r="H510" s="11">
        <f>IF(Tb_Base[[#This Row],[Hr fin prévi]]="","",Tb_Base[Hr fin prévi]-Tb_Base[Hr déb prévi])</f>
        <v>0.45833333333333337</v>
      </c>
      <c r="I510" s="12" t="str">
        <f>IF(Tb_Base[[#This Row],[AT]]&lt;&gt;"","AT",IF(Tb_Base[[#This Row],[Hr fin eff]]&lt;&gt;"","Trv",""))</f>
        <v>Trv</v>
      </c>
      <c r="J510" s="10">
        <v>0.375</v>
      </c>
      <c r="K510" s="10">
        <v>0.83333333333333337</v>
      </c>
      <c r="L510" s="11">
        <f>IF(Tb_Base[[#This Row],[Hr fin eff]]="","",Tb_Base[Hr fin eff]-Tb_Base[Hr déb eff])</f>
        <v>0.45833333333333337</v>
      </c>
      <c r="M510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10" s="8"/>
      <c r="O510" s="11" t="str">
        <f>IF(Tb_Base[[#This Row],[Retard]]&lt;&gt;"",Tb_Base[[#This Row],[Hr déb eff]]-Tb_Base[[#This Row],[Hr déb prévi]],"")</f>
        <v/>
      </c>
      <c r="P510" s="8"/>
      <c r="Q510" s="11" t="str">
        <f>IF(Tb_Base[[#This Row],[CP]]="CP",Param!$H$2,"")</f>
        <v/>
      </c>
      <c r="R510" s="8"/>
      <c r="S510" s="11" t="str">
        <f>IF(Tb_Base[[#This Row],[CA]]="CA",Param!$H$2,"")</f>
        <v/>
      </c>
      <c r="T510" s="8"/>
      <c r="U510" s="8"/>
      <c r="V510" s="8"/>
    </row>
    <row r="511" spans="1:22" x14ac:dyDescent="0.2">
      <c r="A511" s="7">
        <v>43133</v>
      </c>
      <c r="B511" s="12">
        <f t="shared" si="14"/>
        <v>5</v>
      </c>
      <c r="C511" s="12" t="str">
        <f>TEXT(Tb_Base[[#This Row],[Date]],"mmmm")</f>
        <v>février</v>
      </c>
      <c r="D511" s="12" t="str">
        <f>TEXT(Tb_Base[[#This Row],[Date]],"aaaa")</f>
        <v>2018</v>
      </c>
      <c r="E511" s="9" t="s">
        <v>57</v>
      </c>
      <c r="F511" s="10">
        <v>0.33333333333333331</v>
      </c>
      <c r="G511" s="10">
        <v>0.70833333333333337</v>
      </c>
      <c r="H511" s="11">
        <f>IF(Tb_Base[[#This Row],[Hr fin prévi]]="","",Tb_Base[Hr fin prévi]-Tb_Base[Hr déb prévi])</f>
        <v>0.37500000000000006</v>
      </c>
      <c r="I511" s="12" t="str">
        <f>IF(Tb_Base[[#This Row],[AT]]&lt;&gt;"","AT",IF(Tb_Base[[#This Row],[Hr fin eff]]&lt;&gt;"","Trv",""))</f>
        <v>Trv</v>
      </c>
      <c r="J511" s="10">
        <v>0.35416666666666669</v>
      </c>
      <c r="K511" s="10">
        <v>0.71875</v>
      </c>
      <c r="L511" s="11">
        <f>IF(Tb_Base[[#This Row],[Hr fin eff]]="","",Tb_Base[Hr fin eff]-Tb_Base[Hr déb eff])</f>
        <v>0.36458333333333331</v>
      </c>
      <c r="M511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11" s="8"/>
      <c r="O511" s="11" t="str">
        <f>IF(Tb_Base[[#This Row],[Retard]]&lt;&gt;"",Tb_Base[[#This Row],[Hr déb eff]]-Tb_Base[[#This Row],[Hr déb prévi]],"")</f>
        <v/>
      </c>
      <c r="P511" s="8"/>
      <c r="Q511" s="11" t="str">
        <f>IF(Tb_Base[[#This Row],[CP]]="CP",Param!$H$2,"")</f>
        <v/>
      </c>
      <c r="R511" s="8"/>
      <c r="S511" s="11" t="str">
        <f>IF(Tb_Base[[#This Row],[CA]]="CA",Param!$H$2,"")</f>
        <v/>
      </c>
      <c r="T511" s="8"/>
      <c r="U511" s="8"/>
      <c r="V511" s="8"/>
    </row>
    <row r="512" spans="1:22" x14ac:dyDescent="0.2">
      <c r="A512" s="7">
        <v>43133</v>
      </c>
      <c r="B512" s="12">
        <f t="shared" si="14"/>
        <v>5</v>
      </c>
      <c r="C512" s="12" t="str">
        <f>TEXT(Tb_Base[[#This Row],[Date]],"mmmm")</f>
        <v>février</v>
      </c>
      <c r="D512" s="12" t="str">
        <f>TEXT(Tb_Base[[#This Row],[Date]],"aaaa")</f>
        <v>2018</v>
      </c>
      <c r="E512" s="9" t="s">
        <v>58</v>
      </c>
      <c r="H512" s="11" t="str">
        <f>IF(Tb_Base[[#This Row],[Hr fin prévi]]="","",Tb_Base[Hr fin prévi]-Tb_Base[Hr déb prévi])</f>
        <v/>
      </c>
      <c r="I512" s="12" t="str">
        <f>IF(Tb_Base[[#This Row],[AT]]&lt;&gt;"","AT",IF(Tb_Base[[#This Row],[Hr fin eff]]&lt;&gt;"","Trv",""))</f>
        <v/>
      </c>
      <c r="L512" s="11" t="str">
        <f>IF(Tb_Base[[#This Row],[Hr fin eff]]="","",Tb_Base[Hr fin eff]-Tb_Base[Hr déb eff])</f>
        <v/>
      </c>
      <c r="M512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12" s="8"/>
      <c r="O512" s="11" t="str">
        <f>IF(Tb_Base[[#This Row],[Retard]]&lt;&gt;"",Tb_Base[[#This Row],[Hr déb eff]]-Tb_Base[[#This Row],[Hr déb prévi]],"")</f>
        <v/>
      </c>
      <c r="P512" s="8" t="s">
        <v>11</v>
      </c>
      <c r="Q512" s="11">
        <f>IF(Tb_Base[[#This Row],[CP]]="CP",Param!$H$2,"")</f>
        <v>0.24305555555555555</v>
      </c>
      <c r="R512" s="8"/>
      <c r="S512" s="11" t="str">
        <f>IF(Tb_Base[[#This Row],[CA]]="CA",Param!$H$2,"")</f>
        <v/>
      </c>
      <c r="T512" s="8"/>
      <c r="U512" s="8"/>
      <c r="V512" s="8"/>
    </row>
    <row r="513" spans="1:22" x14ac:dyDescent="0.2">
      <c r="A513" s="7">
        <v>43133</v>
      </c>
      <c r="B513" s="12">
        <f t="shared" si="14"/>
        <v>5</v>
      </c>
      <c r="C513" s="12" t="str">
        <f>TEXT(Tb_Base[[#This Row],[Date]],"mmmm")</f>
        <v>février</v>
      </c>
      <c r="D513" s="12" t="str">
        <f>TEXT(Tb_Base[[#This Row],[Date]],"aaaa")</f>
        <v>2018</v>
      </c>
      <c r="E513" s="9" t="s">
        <v>59</v>
      </c>
      <c r="F513" s="10">
        <v>0.33333333333333331</v>
      </c>
      <c r="G513" s="10">
        <v>0.70833333333333337</v>
      </c>
      <c r="H513" s="11">
        <f>IF(Tb_Base[[#This Row],[Hr fin prévi]]="","",Tb_Base[Hr fin prévi]-Tb_Base[Hr déb prévi])</f>
        <v>0.37500000000000006</v>
      </c>
      <c r="I513" s="12" t="str">
        <f>IF(Tb_Base[[#This Row],[AT]]&lt;&gt;"","AT",IF(Tb_Base[[#This Row],[Hr fin eff]]&lt;&gt;"","Trv",""))</f>
        <v>Trv</v>
      </c>
      <c r="J513" s="10">
        <v>0.33333333333333331</v>
      </c>
      <c r="K513" s="10">
        <v>0.70833333333333337</v>
      </c>
      <c r="L513" s="11">
        <f>IF(Tb_Base[[#This Row],[Hr fin eff]]="","",Tb_Base[Hr fin eff]-Tb_Base[Hr déb eff])</f>
        <v>0.37500000000000006</v>
      </c>
      <c r="M513" s="12" t="str">
        <f>IF(Tb_Base[[#This Row],[Hr fin eff]]&lt;&gt;"","",IF(Tb_Base[[#This Row],[Hr fin prévi]]&lt;&gt;"","",IF(Tb_Base[[#This Row],[CP]]&lt;&gt;"","",IF(Tb_Base[[#This Row],[CA]]&lt;&gt;"","",IF(Tb_Base[[#This Row],[AT]]&lt;&gt;"","",IF(Tb_Base[[#This Row],[Hr fin prévi]]="","Repos"))))))</f>
        <v/>
      </c>
      <c r="N513" s="8"/>
      <c r="O513" s="11" t="str">
        <f>IF(Tb_Base[[#This Row],[Retard]]&lt;&gt;"",Tb_Base[[#This Row],[Hr déb eff]]-Tb_Base[[#This Row],[Hr déb prévi]],"")</f>
        <v/>
      </c>
      <c r="P513" s="8"/>
      <c r="Q513" s="11" t="str">
        <f>IF(Tb_Base[[#This Row],[CP]]="CP",Param!$H$2,"")</f>
        <v/>
      </c>
      <c r="R513" s="8"/>
      <c r="S513" s="11" t="str">
        <f>IF(Tb_Base[[#This Row],[CA]]="CA",Param!$H$2,"")</f>
        <v/>
      </c>
      <c r="T513" s="8"/>
      <c r="U513" s="8"/>
      <c r="V513" s="8"/>
    </row>
  </sheetData>
  <dataValidations count="1">
    <dataValidation type="list" allowBlank="1" showInputMessage="1" showErrorMessage="1" sqref="E2:E513" xr:uid="{D94FA42B-F529-4962-A2B9-2BE7E5864DD4}">
      <formula1>ListNom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D952E-4C08-4A33-B819-166FBC31F24A}">
  <sheetPr codeName="Feuil3"/>
  <dimension ref="B1:R518"/>
  <sheetViews>
    <sheetView workbookViewId="0">
      <selection activeCell="R20" sqref="R20"/>
    </sheetView>
  </sheetViews>
  <sheetFormatPr baseColWidth="10" defaultRowHeight="12.75" x14ac:dyDescent="0.2"/>
  <cols>
    <col min="2" max="2" width="10.6640625" style="22" customWidth="1"/>
    <col min="3" max="3" width="27.1640625" style="15" bestFit="1" customWidth="1"/>
    <col min="4" max="4" width="6.83203125" style="16" customWidth="1"/>
    <col min="5" max="7" width="8.83203125" style="24" customWidth="1"/>
    <col min="8" max="10" width="8.83203125" style="15" customWidth="1"/>
    <col min="11" max="12" width="5.83203125" style="16" customWidth="1"/>
    <col min="13" max="13" width="6.83203125" style="16" customWidth="1"/>
    <col min="14" max="14" width="5.83203125" style="16" customWidth="1"/>
    <col min="15" max="15" width="5.83203125" style="32" customWidth="1"/>
    <col min="16" max="16" width="5.83203125" style="16" customWidth="1"/>
    <col min="17" max="17" width="5.83203125" customWidth="1"/>
    <col min="18" max="63" width="27.1640625" bestFit="1" customWidth="1"/>
  </cols>
  <sheetData>
    <row r="1" spans="2:18" ht="39" customHeight="1" x14ac:dyDescent="0.2">
      <c r="O1" s="35"/>
    </row>
    <row r="2" spans="2:18" x14ac:dyDescent="0.2">
      <c r="O2" s="35"/>
    </row>
    <row r="3" spans="2:18" x14ac:dyDescent="0.2">
      <c r="O3" s="35"/>
    </row>
    <row r="4" spans="2:18" x14ac:dyDescent="0.2">
      <c r="E4" s="36" t="s">
        <v>65</v>
      </c>
      <c r="F4" s="37"/>
      <c r="G4" s="37"/>
      <c r="H4" s="38" t="s">
        <v>64</v>
      </c>
      <c r="I4" s="38"/>
      <c r="J4" s="38"/>
      <c r="K4" s="38" t="s">
        <v>66</v>
      </c>
      <c r="L4" s="38"/>
      <c r="M4" s="39" t="s">
        <v>67</v>
      </c>
      <c r="N4" s="38" t="s">
        <v>25</v>
      </c>
      <c r="O4" s="40"/>
      <c r="P4" s="42" t="s">
        <v>95</v>
      </c>
      <c r="Q4" s="43" t="s">
        <v>78</v>
      </c>
    </row>
    <row r="5" spans="2:18" ht="36" x14ac:dyDescent="0.2">
      <c r="B5" s="44" t="s">
        <v>123</v>
      </c>
      <c r="C5" s="20" t="s">
        <v>1</v>
      </c>
      <c r="D5" s="20" t="s">
        <v>2</v>
      </c>
      <c r="E5" s="21" t="s">
        <v>36</v>
      </c>
      <c r="F5" s="28" t="s">
        <v>29</v>
      </c>
      <c r="G5" s="28" t="s">
        <v>28</v>
      </c>
      <c r="H5" s="28" t="s">
        <v>30</v>
      </c>
      <c r="I5" s="29" t="s">
        <v>31</v>
      </c>
      <c r="J5" s="29" t="s">
        <v>32</v>
      </c>
      <c r="K5" s="29" t="s">
        <v>33</v>
      </c>
      <c r="L5" s="26" t="s">
        <v>60</v>
      </c>
      <c r="M5" s="26" t="s">
        <v>61</v>
      </c>
      <c r="N5" s="27" t="s">
        <v>62</v>
      </c>
      <c r="O5" s="18" t="s">
        <v>119</v>
      </c>
      <c r="P5" s="33" t="s">
        <v>120</v>
      </c>
      <c r="Q5" s="18" t="s">
        <v>117</v>
      </c>
      <c r="R5" s="18" t="s">
        <v>118</v>
      </c>
    </row>
    <row r="6" spans="2:18" x14ac:dyDescent="0.2">
      <c r="B6" t="s">
        <v>192</v>
      </c>
      <c r="C6" s="23" t="s">
        <v>128</v>
      </c>
      <c r="D6" t="s">
        <v>56</v>
      </c>
      <c r="E6" t="s">
        <v>36</v>
      </c>
      <c r="F6" s="25"/>
      <c r="G6" s="25"/>
      <c r="H6" s="25">
        <v>0</v>
      </c>
      <c r="I6" s="17"/>
      <c r="J6" s="17"/>
      <c r="K6" s="17">
        <v>0</v>
      </c>
      <c r="L6" s="19"/>
      <c r="M6" s="19"/>
      <c r="N6" s="19"/>
      <c r="O6" s="19"/>
      <c r="P6" s="34">
        <v>0</v>
      </c>
      <c r="Q6" s="19"/>
      <c r="R6" s="19"/>
    </row>
    <row r="7" spans="2:18" x14ac:dyDescent="0.2">
      <c r="B7"/>
      <c r="C7" s="22"/>
      <c r="D7" t="s">
        <v>58</v>
      </c>
      <c r="E7" t="s">
        <v>36</v>
      </c>
      <c r="F7" s="25"/>
      <c r="G7" s="25"/>
      <c r="H7" s="25">
        <v>0</v>
      </c>
      <c r="I7" s="17"/>
      <c r="J7" s="17"/>
      <c r="K7" s="17">
        <v>0</v>
      </c>
      <c r="L7" s="19"/>
      <c r="M7" s="19"/>
      <c r="N7" s="19"/>
      <c r="O7" s="19"/>
      <c r="P7" s="34">
        <v>0</v>
      </c>
      <c r="Q7" s="19"/>
      <c r="R7" s="19"/>
    </row>
    <row r="8" spans="2:18" x14ac:dyDescent="0.2">
      <c r="B8"/>
      <c r="C8" s="22"/>
      <c r="D8" t="s">
        <v>53</v>
      </c>
      <c r="E8"/>
      <c r="F8" s="25">
        <v>0.375</v>
      </c>
      <c r="G8" s="25">
        <v>0.83333333333333337</v>
      </c>
      <c r="H8" s="25">
        <v>0.45833333333333331</v>
      </c>
      <c r="I8" s="17">
        <v>0.375</v>
      </c>
      <c r="J8" s="17">
        <v>0.85416666666666663</v>
      </c>
      <c r="K8" s="17">
        <v>0.47916666666666669</v>
      </c>
      <c r="L8" s="19"/>
      <c r="M8" s="19"/>
      <c r="N8" s="19"/>
      <c r="O8" s="19"/>
      <c r="P8" s="34">
        <v>0</v>
      </c>
      <c r="Q8" s="19"/>
      <c r="R8" s="19"/>
    </row>
    <row r="9" spans="2:18" x14ac:dyDescent="0.2">
      <c r="B9"/>
      <c r="C9" s="22"/>
      <c r="D9" t="s">
        <v>55</v>
      </c>
      <c r="E9"/>
      <c r="F9" s="25">
        <v>0.375</v>
      </c>
      <c r="G9" s="25">
        <v>0.83333333333333337</v>
      </c>
      <c r="H9" s="25">
        <v>0.45833333333333331</v>
      </c>
      <c r="I9" s="17">
        <v>0.375</v>
      </c>
      <c r="J9" s="17">
        <v>0.85416666666666663</v>
      </c>
      <c r="K9" s="17">
        <v>0.47916666666666669</v>
      </c>
      <c r="L9" s="19"/>
      <c r="M9" s="19"/>
      <c r="N9" s="19"/>
      <c r="O9" s="19"/>
      <c r="P9" s="34">
        <v>0</v>
      </c>
      <c r="Q9" s="19"/>
      <c r="R9" s="19"/>
    </row>
    <row r="10" spans="2:18" x14ac:dyDescent="0.2">
      <c r="B10"/>
      <c r="C10" s="22"/>
      <c r="D10" t="s">
        <v>52</v>
      </c>
      <c r="E10" t="s">
        <v>36</v>
      </c>
      <c r="F10" s="25"/>
      <c r="G10" s="25"/>
      <c r="H10" s="25">
        <v>0</v>
      </c>
      <c r="I10" s="17"/>
      <c r="J10" s="17"/>
      <c r="K10" s="17">
        <v>0</v>
      </c>
      <c r="L10" s="19"/>
      <c r="M10" s="19"/>
      <c r="N10" s="19"/>
      <c r="O10" s="19"/>
      <c r="P10" s="34">
        <v>0</v>
      </c>
      <c r="Q10" s="19"/>
      <c r="R10" s="19"/>
    </row>
    <row r="11" spans="2:18" x14ac:dyDescent="0.2">
      <c r="B11"/>
      <c r="C11" s="22"/>
      <c r="D11" t="s">
        <v>54</v>
      </c>
      <c r="E11"/>
      <c r="F11" s="25">
        <v>0.375</v>
      </c>
      <c r="G11" s="25">
        <v>0.83333333333333337</v>
      </c>
      <c r="H11" s="25">
        <v>0.45833333333333331</v>
      </c>
      <c r="I11" s="17">
        <v>0.375</v>
      </c>
      <c r="J11" s="17">
        <v>0.85416666666666663</v>
      </c>
      <c r="K11" s="17">
        <v>0.47916666666666669</v>
      </c>
      <c r="L11" s="19"/>
      <c r="M11" s="19"/>
      <c r="N11" s="19"/>
      <c r="O11" s="19"/>
      <c r="P11" s="34">
        <v>0</v>
      </c>
      <c r="Q11" s="19"/>
      <c r="R11" s="19"/>
    </row>
    <row r="12" spans="2:18" x14ac:dyDescent="0.2">
      <c r="B12"/>
      <c r="C12" s="22"/>
      <c r="D12" t="s">
        <v>57</v>
      </c>
      <c r="E12"/>
      <c r="F12" s="25">
        <v>0.375</v>
      </c>
      <c r="G12" s="25">
        <v>0.83333333333333337</v>
      </c>
      <c r="H12" s="25">
        <v>0.45833333333333331</v>
      </c>
      <c r="I12" s="17">
        <v>0.375</v>
      </c>
      <c r="J12" s="17">
        <v>0.85416666666666663</v>
      </c>
      <c r="K12" s="17">
        <v>0.47916666666666669</v>
      </c>
      <c r="L12" s="19"/>
      <c r="M12" s="19"/>
      <c r="N12" s="19"/>
      <c r="O12" s="19"/>
      <c r="P12" s="34">
        <v>0</v>
      </c>
      <c r="Q12" s="19"/>
      <c r="R12" s="19"/>
    </row>
    <row r="13" spans="2:18" x14ac:dyDescent="0.2">
      <c r="B13"/>
      <c r="C13" s="22"/>
      <c r="D13" t="s">
        <v>59</v>
      </c>
      <c r="E13" t="s">
        <v>36</v>
      </c>
      <c r="F13" s="25"/>
      <c r="G13" s="25"/>
      <c r="H13" s="25">
        <v>0</v>
      </c>
      <c r="I13" s="17"/>
      <c r="J13" s="17"/>
      <c r="K13" s="17">
        <v>0</v>
      </c>
      <c r="L13" s="19"/>
      <c r="M13" s="19"/>
      <c r="N13" s="19"/>
      <c r="O13" s="19"/>
      <c r="P13" s="34">
        <v>0</v>
      </c>
      <c r="Q13" s="19"/>
      <c r="R13" s="19"/>
    </row>
    <row r="14" spans="2:18" x14ac:dyDescent="0.2">
      <c r="B14"/>
      <c r="C14" s="23" t="s">
        <v>129</v>
      </c>
      <c r="D14" t="s">
        <v>56</v>
      </c>
      <c r="E14" t="s">
        <v>36</v>
      </c>
      <c r="F14" s="25"/>
      <c r="G14" s="25"/>
      <c r="H14" s="25">
        <v>0</v>
      </c>
      <c r="I14" s="17"/>
      <c r="J14" s="17"/>
      <c r="K14" s="17">
        <v>0</v>
      </c>
      <c r="L14" s="19"/>
      <c r="M14" s="19"/>
      <c r="N14" s="19"/>
      <c r="O14" s="19"/>
      <c r="P14" s="34">
        <v>0</v>
      </c>
      <c r="Q14" s="19"/>
      <c r="R14" s="19"/>
    </row>
    <row r="15" spans="2:18" x14ac:dyDescent="0.2">
      <c r="B15"/>
      <c r="C15" s="22"/>
      <c r="D15" t="s">
        <v>58</v>
      </c>
      <c r="E15"/>
      <c r="F15" s="25">
        <v>0.375</v>
      </c>
      <c r="G15" s="25">
        <v>0.83333333333333337</v>
      </c>
      <c r="H15" s="25">
        <v>0.45833333333333331</v>
      </c>
      <c r="I15" s="17">
        <v>0.375</v>
      </c>
      <c r="J15" s="17">
        <v>0.83333333333333337</v>
      </c>
      <c r="K15" s="17">
        <v>0.45833333333333331</v>
      </c>
      <c r="L15" s="19"/>
      <c r="M15" s="19"/>
      <c r="N15" s="19"/>
      <c r="O15" s="19"/>
      <c r="P15" s="34">
        <v>0</v>
      </c>
      <c r="Q15" s="19"/>
      <c r="R15" s="19"/>
    </row>
    <row r="16" spans="2:18" x14ac:dyDescent="0.2">
      <c r="B16"/>
      <c r="C16" s="22"/>
      <c r="D16" t="s">
        <v>53</v>
      </c>
      <c r="E16"/>
      <c r="F16" s="25">
        <v>0.375</v>
      </c>
      <c r="G16" s="25">
        <v>0.83333333333333337</v>
      </c>
      <c r="H16" s="25">
        <v>0.45833333333333331</v>
      </c>
      <c r="I16" s="17">
        <v>0.33333333333333331</v>
      </c>
      <c r="J16" s="17">
        <v>0.57638888888888895</v>
      </c>
      <c r="K16" s="17">
        <v>0.24305555555555555</v>
      </c>
      <c r="L16" s="19"/>
      <c r="M16" s="19"/>
      <c r="N16" s="19"/>
      <c r="O16" s="19"/>
      <c r="P16" s="34">
        <v>0</v>
      </c>
      <c r="Q16" s="19"/>
      <c r="R16" s="19"/>
    </row>
    <row r="17" spans="2:18" x14ac:dyDescent="0.2">
      <c r="B17"/>
      <c r="C17" s="22"/>
      <c r="D17" t="s">
        <v>55</v>
      </c>
      <c r="E17"/>
      <c r="F17" s="25">
        <v>0.375</v>
      </c>
      <c r="G17" s="25">
        <v>0.83333333333333337</v>
      </c>
      <c r="H17" s="25">
        <v>0.45833333333333331</v>
      </c>
      <c r="I17" s="17">
        <v>0.375</v>
      </c>
      <c r="J17" s="17">
        <v>0.83333333333333337</v>
      </c>
      <c r="K17" s="17">
        <v>0.45833333333333331</v>
      </c>
      <c r="L17" s="19"/>
      <c r="M17" s="19"/>
      <c r="N17" s="19"/>
      <c r="O17" s="19"/>
      <c r="P17" s="34">
        <v>0</v>
      </c>
      <c r="Q17" s="19"/>
      <c r="R17" s="19"/>
    </row>
    <row r="18" spans="2:18" x14ac:dyDescent="0.2">
      <c r="B18"/>
      <c r="C18" s="22"/>
      <c r="D18" t="s">
        <v>52</v>
      </c>
      <c r="E18"/>
      <c r="F18" s="25">
        <v>0.375</v>
      </c>
      <c r="G18" s="25">
        <v>0.83333333333333337</v>
      </c>
      <c r="H18" s="25">
        <v>0.45833333333333331</v>
      </c>
      <c r="I18" s="17">
        <v>0.375</v>
      </c>
      <c r="J18" s="17">
        <v>0.83333333333333337</v>
      </c>
      <c r="K18" s="17">
        <v>0.45833333333333331</v>
      </c>
      <c r="L18" s="19"/>
      <c r="M18" s="19"/>
      <c r="N18" s="19"/>
      <c r="O18" s="19"/>
      <c r="P18" s="34">
        <v>0</v>
      </c>
      <c r="Q18" s="19"/>
      <c r="R18" s="19"/>
    </row>
    <row r="19" spans="2:18" x14ac:dyDescent="0.2">
      <c r="B19"/>
      <c r="C19" s="22"/>
      <c r="D19" t="s">
        <v>54</v>
      </c>
      <c r="E19" t="s">
        <v>36</v>
      </c>
      <c r="F19" s="25"/>
      <c r="G19" s="25"/>
      <c r="H19" s="25">
        <v>0</v>
      </c>
      <c r="I19" s="17"/>
      <c r="J19" s="17"/>
      <c r="K19" s="17">
        <v>0</v>
      </c>
      <c r="L19" s="19"/>
      <c r="M19" s="19"/>
      <c r="N19" s="19"/>
      <c r="O19" s="19"/>
      <c r="P19" s="34">
        <v>0</v>
      </c>
      <c r="Q19" s="19"/>
      <c r="R19" s="19"/>
    </row>
    <row r="20" spans="2:18" x14ac:dyDescent="0.2">
      <c r="B20"/>
      <c r="C20" s="22"/>
      <c r="D20" t="s">
        <v>57</v>
      </c>
      <c r="E20" t="s">
        <v>36</v>
      </c>
      <c r="F20" s="25"/>
      <c r="G20" s="25"/>
      <c r="H20" s="25">
        <v>0</v>
      </c>
      <c r="I20" s="17"/>
      <c r="J20" s="17"/>
      <c r="K20" s="17">
        <v>0</v>
      </c>
      <c r="L20" s="19"/>
      <c r="M20" s="19"/>
      <c r="N20" s="19"/>
      <c r="O20" s="19"/>
      <c r="P20" s="34">
        <v>0</v>
      </c>
      <c r="Q20" s="19"/>
      <c r="R20" s="19"/>
    </row>
    <row r="21" spans="2:18" x14ac:dyDescent="0.2">
      <c r="B21"/>
      <c r="C21" s="22"/>
      <c r="D21" t="s">
        <v>59</v>
      </c>
      <c r="E21"/>
      <c r="F21" s="25">
        <v>0.33333333333333331</v>
      </c>
      <c r="G21" s="25">
        <v>0.70833333333333337</v>
      </c>
      <c r="H21" s="25">
        <v>0.375</v>
      </c>
      <c r="I21" s="17">
        <v>0.35416666666666669</v>
      </c>
      <c r="J21" s="17">
        <v>0.71875</v>
      </c>
      <c r="K21" s="17">
        <v>0.36458333333333331</v>
      </c>
      <c r="L21" s="19"/>
      <c r="M21" s="19"/>
      <c r="N21" s="19"/>
      <c r="O21" s="19"/>
      <c r="P21" s="34">
        <v>0</v>
      </c>
      <c r="Q21" s="19"/>
      <c r="R21" s="19"/>
    </row>
    <row r="22" spans="2:18" x14ac:dyDescent="0.2">
      <c r="B22"/>
      <c r="C22" s="23" t="s">
        <v>130</v>
      </c>
      <c r="D22" t="s">
        <v>56</v>
      </c>
      <c r="E22"/>
      <c r="F22" s="25">
        <v>0.375</v>
      </c>
      <c r="G22" s="25">
        <v>0.83333333333333337</v>
      </c>
      <c r="H22" s="25">
        <v>0.45833333333333331</v>
      </c>
      <c r="I22" s="17"/>
      <c r="J22" s="17"/>
      <c r="K22" s="17">
        <v>0</v>
      </c>
      <c r="L22" s="19"/>
      <c r="M22" s="19"/>
      <c r="N22" s="19"/>
      <c r="O22" s="19"/>
      <c r="P22" s="34">
        <v>0</v>
      </c>
      <c r="Q22" s="19"/>
      <c r="R22" s="19"/>
    </row>
    <row r="23" spans="2:18" x14ac:dyDescent="0.2">
      <c r="B23"/>
      <c r="C23" s="22"/>
      <c r="D23" t="s">
        <v>58</v>
      </c>
      <c r="E23"/>
      <c r="F23" s="25">
        <v>0.375</v>
      </c>
      <c r="G23" s="25">
        <v>0.70833333333333337</v>
      </c>
      <c r="H23" s="25">
        <v>0.33333333333333331</v>
      </c>
      <c r="I23" s="17">
        <v>0.375</v>
      </c>
      <c r="J23" s="17">
        <v>0.70833333333333337</v>
      </c>
      <c r="K23" s="17">
        <v>0.33333333333333331</v>
      </c>
      <c r="L23" s="19"/>
      <c r="M23" s="19"/>
      <c r="N23" s="19"/>
      <c r="O23" s="19"/>
      <c r="P23" s="34">
        <v>0</v>
      </c>
      <c r="Q23" s="19"/>
      <c r="R23" s="19"/>
    </row>
    <row r="24" spans="2:18" x14ac:dyDescent="0.2">
      <c r="B24"/>
      <c r="C24" s="22"/>
      <c r="D24" t="s">
        <v>53</v>
      </c>
      <c r="E24"/>
      <c r="F24" s="25">
        <v>0.33333333333333331</v>
      </c>
      <c r="G24" s="25">
        <v>0.70833333333333337</v>
      </c>
      <c r="H24" s="25">
        <v>0.375</v>
      </c>
      <c r="I24" s="17">
        <v>0.33333333333333331</v>
      </c>
      <c r="J24" s="17">
        <v>0.70833333333333337</v>
      </c>
      <c r="K24" s="17">
        <v>0.375</v>
      </c>
      <c r="L24" s="19"/>
      <c r="M24" s="19"/>
      <c r="N24" s="19"/>
      <c r="O24" s="19"/>
      <c r="P24" s="34">
        <v>0</v>
      </c>
      <c r="Q24" s="19"/>
      <c r="R24" s="19"/>
    </row>
    <row r="25" spans="2:18" x14ac:dyDescent="0.2">
      <c r="B25"/>
      <c r="C25" s="22"/>
      <c r="D25" t="s">
        <v>55</v>
      </c>
      <c r="E25"/>
      <c r="F25" s="25">
        <v>0.375</v>
      </c>
      <c r="G25" s="25">
        <v>0.83333333333333337</v>
      </c>
      <c r="H25" s="25">
        <v>0.45833333333333331</v>
      </c>
      <c r="I25" s="17">
        <v>0.375</v>
      </c>
      <c r="J25" s="17">
        <v>0.83333333333333337</v>
      </c>
      <c r="K25" s="17">
        <v>0.45833333333333331</v>
      </c>
      <c r="L25" s="19"/>
      <c r="M25" s="19"/>
      <c r="N25" s="19"/>
      <c r="O25" s="19"/>
      <c r="P25" s="34">
        <v>0</v>
      </c>
      <c r="Q25" s="19"/>
      <c r="R25" s="19"/>
    </row>
    <row r="26" spans="2:18" x14ac:dyDescent="0.2">
      <c r="B26"/>
      <c r="C26" s="22"/>
      <c r="D26" t="s">
        <v>52</v>
      </c>
      <c r="E26" t="s">
        <v>36</v>
      </c>
      <c r="F26" s="25"/>
      <c r="G26" s="25"/>
      <c r="H26" s="25">
        <v>0</v>
      </c>
      <c r="I26" s="17"/>
      <c r="J26" s="17"/>
      <c r="K26" s="17">
        <v>0</v>
      </c>
      <c r="L26" s="19"/>
      <c r="M26" s="19"/>
      <c r="N26" s="19"/>
      <c r="O26" s="19"/>
      <c r="P26" s="34">
        <v>0</v>
      </c>
      <c r="Q26" s="19"/>
      <c r="R26" s="19"/>
    </row>
    <row r="27" spans="2:18" x14ac:dyDescent="0.2">
      <c r="B27"/>
      <c r="C27" s="22"/>
      <c r="D27" t="s">
        <v>54</v>
      </c>
      <c r="E27" t="s">
        <v>36</v>
      </c>
      <c r="F27" s="25"/>
      <c r="G27" s="25"/>
      <c r="H27" s="25">
        <v>0</v>
      </c>
      <c r="I27" s="17"/>
      <c r="J27" s="17"/>
      <c r="K27" s="17">
        <v>0</v>
      </c>
      <c r="L27" s="19"/>
      <c r="M27" s="19"/>
      <c r="N27" s="19"/>
      <c r="O27" s="19"/>
      <c r="P27" s="34">
        <v>0</v>
      </c>
      <c r="Q27" s="19"/>
      <c r="R27" s="19"/>
    </row>
    <row r="28" spans="2:18" x14ac:dyDescent="0.2">
      <c r="B28"/>
      <c r="C28" s="22"/>
      <c r="D28" t="s">
        <v>57</v>
      </c>
      <c r="E28"/>
      <c r="F28" s="25">
        <v>0.375</v>
      </c>
      <c r="G28" s="25">
        <v>0.70833333333333337</v>
      </c>
      <c r="H28" s="25">
        <v>0.33333333333333331</v>
      </c>
      <c r="I28" s="17">
        <v>0.375</v>
      </c>
      <c r="J28" s="17">
        <v>0.70833333333333337</v>
      </c>
      <c r="K28" s="17">
        <v>0.33333333333333331</v>
      </c>
      <c r="L28" s="19"/>
      <c r="M28" s="19"/>
      <c r="N28" s="19"/>
      <c r="O28" s="19"/>
      <c r="P28" s="34">
        <v>0</v>
      </c>
      <c r="Q28" s="19"/>
      <c r="R28" s="19"/>
    </row>
    <row r="29" spans="2:18" x14ac:dyDescent="0.2">
      <c r="B29"/>
      <c r="C29" s="22"/>
      <c r="D29" t="s">
        <v>59</v>
      </c>
      <c r="E29"/>
      <c r="F29" s="25">
        <v>0.375</v>
      </c>
      <c r="G29" s="25">
        <v>0.70833333333333337</v>
      </c>
      <c r="H29" s="25">
        <v>0.33333333333333331</v>
      </c>
      <c r="I29" s="17"/>
      <c r="J29" s="17"/>
      <c r="K29" s="17">
        <v>0</v>
      </c>
      <c r="L29" s="19"/>
      <c r="M29" s="19"/>
      <c r="N29" s="19"/>
      <c r="O29" s="19"/>
      <c r="P29" s="34">
        <v>0</v>
      </c>
      <c r="Q29" s="19"/>
      <c r="R29" s="19"/>
    </row>
    <row r="30" spans="2:18" x14ac:dyDescent="0.2">
      <c r="B30"/>
      <c r="C30" s="23" t="s">
        <v>131</v>
      </c>
      <c r="D30" t="s">
        <v>56</v>
      </c>
      <c r="E30"/>
      <c r="F30" s="25">
        <v>0.375</v>
      </c>
      <c r="G30" s="25">
        <v>0.70833333333333337</v>
      </c>
      <c r="H30" s="25">
        <v>0.33333333333333331</v>
      </c>
      <c r="I30" s="17">
        <v>0.375</v>
      </c>
      <c r="J30" s="17">
        <v>0.70833333333333337</v>
      </c>
      <c r="K30" s="17">
        <v>0.33333333333333331</v>
      </c>
      <c r="L30" s="19"/>
      <c r="M30" s="19"/>
      <c r="N30" s="19"/>
      <c r="O30" s="19"/>
      <c r="P30" s="34">
        <v>0</v>
      </c>
      <c r="Q30" s="19"/>
      <c r="R30" s="19"/>
    </row>
    <row r="31" spans="2:18" x14ac:dyDescent="0.2">
      <c r="B31"/>
      <c r="C31" s="22"/>
      <c r="D31" t="s">
        <v>58</v>
      </c>
      <c r="E31"/>
      <c r="F31" s="25">
        <v>0.375</v>
      </c>
      <c r="G31" s="25">
        <v>0.70833333333333337</v>
      </c>
      <c r="H31" s="25">
        <v>0.33333333333333331</v>
      </c>
      <c r="I31" s="17"/>
      <c r="J31" s="17"/>
      <c r="K31" s="17">
        <v>0</v>
      </c>
      <c r="L31" s="19"/>
      <c r="M31" s="19"/>
      <c r="N31" s="19"/>
      <c r="O31" s="19"/>
      <c r="P31" s="34">
        <v>0</v>
      </c>
      <c r="Q31" s="19"/>
      <c r="R31" s="19"/>
    </row>
    <row r="32" spans="2:18" x14ac:dyDescent="0.2">
      <c r="B32"/>
      <c r="C32" s="22"/>
      <c r="D32" t="s">
        <v>53</v>
      </c>
      <c r="E32"/>
      <c r="F32" s="25">
        <v>0.33333333333333331</v>
      </c>
      <c r="G32" s="25">
        <v>0.75</v>
      </c>
      <c r="H32" s="25">
        <v>0.41666666666666669</v>
      </c>
      <c r="I32" s="17">
        <v>0.33333333333333331</v>
      </c>
      <c r="J32" s="17">
        <v>0.75</v>
      </c>
      <c r="K32" s="17">
        <v>0.41666666666666669</v>
      </c>
      <c r="L32" s="19"/>
      <c r="M32" s="19"/>
      <c r="N32" s="19"/>
      <c r="O32" s="19"/>
      <c r="P32" s="34">
        <v>0</v>
      </c>
      <c r="Q32" s="19"/>
      <c r="R32" s="19"/>
    </row>
    <row r="33" spans="2:18" x14ac:dyDescent="0.2">
      <c r="B33"/>
      <c r="C33" s="22"/>
      <c r="D33" t="s">
        <v>55</v>
      </c>
      <c r="E33"/>
      <c r="F33" s="25">
        <v>0.33333333333333331</v>
      </c>
      <c r="G33" s="25">
        <v>0.75</v>
      </c>
      <c r="H33" s="25">
        <v>0.41666666666666669</v>
      </c>
      <c r="I33" s="17">
        <v>0.33333333333333331</v>
      </c>
      <c r="J33" s="17">
        <v>0.75</v>
      </c>
      <c r="K33" s="17">
        <v>0.41666666666666669</v>
      </c>
      <c r="L33" s="19"/>
      <c r="M33" s="19"/>
      <c r="N33" s="19"/>
      <c r="O33" s="19"/>
      <c r="P33" s="34">
        <v>0</v>
      </c>
      <c r="Q33" s="19"/>
      <c r="R33" s="19"/>
    </row>
    <row r="34" spans="2:18" x14ac:dyDescent="0.2">
      <c r="B34"/>
      <c r="C34" s="22"/>
      <c r="D34" t="s">
        <v>52</v>
      </c>
      <c r="E34"/>
      <c r="F34" s="25">
        <v>0.375</v>
      </c>
      <c r="G34" s="25">
        <v>0.70833333333333337</v>
      </c>
      <c r="H34" s="25">
        <v>0.33333333333333331</v>
      </c>
      <c r="I34" s="17">
        <v>0.375</v>
      </c>
      <c r="J34" s="17">
        <v>0.70833333333333337</v>
      </c>
      <c r="K34" s="17">
        <v>0.33333333333333331</v>
      </c>
      <c r="L34" s="19"/>
      <c r="M34" s="19"/>
      <c r="N34" s="19"/>
      <c r="O34" s="19"/>
      <c r="P34" s="34">
        <v>0</v>
      </c>
      <c r="Q34" s="19"/>
      <c r="R34" s="19"/>
    </row>
    <row r="35" spans="2:18" x14ac:dyDescent="0.2">
      <c r="B35"/>
      <c r="C35" s="22"/>
      <c r="D35" t="s">
        <v>54</v>
      </c>
      <c r="E35"/>
      <c r="F35" s="25">
        <v>0.33333333333333331</v>
      </c>
      <c r="G35" s="25">
        <v>0.75</v>
      </c>
      <c r="H35" s="25">
        <v>0.41666666666666669</v>
      </c>
      <c r="I35" s="17">
        <v>0.35416666666666669</v>
      </c>
      <c r="J35" s="17">
        <v>0.75</v>
      </c>
      <c r="K35" s="17">
        <v>0.39583333333333331</v>
      </c>
      <c r="L35" s="19"/>
      <c r="M35" s="19"/>
      <c r="N35" s="19"/>
      <c r="O35" s="19"/>
      <c r="P35" s="34">
        <v>0</v>
      </c>
      <c r="Q35" s="19"/>
      <c r="R35" s="19"/>
    </row>
    <row r="36" spans="2:18" x14ac:dyDescent="0.2">
      <c r="B36"/>
      <c r="C36" s="22"/>
      <c r="D36" t="s">
        <v>57</v>
      </c>
      <c r="E36"/>
      <c r="F36" s="25">
        <v>0.375</v>
      </c>
      <c r="G36" s="25">
        <v>0.70833333333333337</v>
      </c>
      <c r="H36" s="25">
        <v>0.33333333333333331</v>
      </c>
      <c r="I36" s="17">
        <v>0.39583333333333331</v>
      </c>
      <c r="J36" s="17">
        <v>0.70833333333333337</v>
      </c>
      <c r="K36" s="17">
        <v>0.3125</v>
      </c>
      <c r="L36" s="19"/>
      <c r="M36" s="19"/>
      <c r="N36" s="19"/>
      <c r="O36" s="19"/>
      <c r="P36" s="34">
        <v>0</v>
      </c>
      <c r="Q36" s="19"/>
      <c r="R36" s="19"/>
    </row>
    <row r="37" spans="2:18" x14ac:dyDescent="0.2">
      <c r="B37"/>
      <c r="C37" s="22"/>
      <c r="D37" t="s">
        <v>59</v>
      </c>
      <c r="E37"/>
      <c r="F37" s="25">
        <v>0.375</v>
      </c>
      <c r="G37" s="25">
        <v>0.70833333333333337</v>
      </c>
      <c r="H37" s="25">
        <v>0.33333333333333331</v>
      </c>
      <c r="I37" s="17">
        <v>0.375</v>
      </c>
      <c r="J37" s="17">
        <v>0.70833333333333337</v>
      </c>
      <c r="K37" s="17">
        <v>0.33333333333333331</v>
      </c>
      <c r="L37" s="19"/>
      <c r="M37" s="19"/>
      <c r="N37" s="19"/>
      <c r="O37" s="19"/>
      <c r="P37" s="34">
        <v>0</v>
      </c>
      <c r="Q37" s="19"/>
      <c r="R37" s="19"/>
    </row>
    <row r="38" spans="2:18" x14ac:dyDescent="0.2">
      <c r="B38"/>
      <c r="C38" s="23" t="s">
        <v>132</v>
      </c>
      <c r="D38" t="s">
        <v>56</v>
      </c>
      <c r="E38"/>
      <c r="F38" s="25">
        <v>0.33333333333333331</v>
      </c>
      <c r="G38" s="25">
        <v>0.70833333333333337</v>
      </c>
      <c r="H38" s="25">
        <v>0.375</v>
      </c>
      <c r="I38" s="17">
        <v>0.33333333333333331</v>
      </c>
      <c r="J38" s="17">
        <v>0.70833333333333337</v>
      </c>
      <c r="K38" s="17">
        <v>0.375</v>
      </c>
      <c r="L38" s="19"/>
      <c r="M38" s="19"/>
      <c r="N38" s="19"/>
      <c r="O38" s="19"/>
      <c r="P38" s="34">
        <v>0</v>
      </c>
      <c r="Q38" s="19"/>
      <c r="R38" s="19"/>
    </row>
    <row r="39" spans="2:18" x14ac:dyDescent="0.2">
      <c r="B39"/>
      <c r="C39" s="22"/>
      <c r="D39" t="s">
        <v>58</v>
      </c>
      <c r="E39"/>
      <c r="F39" s="25">
        <v>0.33333333333333331</v>
      </c>
      <c r="G39" s="25">
        <v>0.70833333333333337</v>
      </c>
      <c r="H39" s="25">
        <v>0.375</v>
      </c>
      <c r="I39" s="17">
        <v>0.33333333333333331</v>
      </c>
      <c r="J39" s="17">
        <v>0.70833333333333337</v>
      </c>
      <c r="K39" s="17">
        <v>0.375</v>
      </c>
      <c r="L39" s="19"/>
      <c r="M39" s="19"/>
      <c r="N39" s="19"/>
      <c r="O39" s="19"/>
      <c r="P39" s="34">
        <v>0</v>
      </c>
      <c r="Q39" s="19"/>
      <c r="R39" s="19"/>
    </row>
    <row r="40" spans="2:18" x14ac:dyDescent="0.2">
      <c r="B40"/>
      <c r="C40" s="22"/>
      <c r="D40" t="s">
        <v>53</v>
      </c>
      <c r="E40"/>
      <c r="F40" s="25">
        <v>0.375</v>
      </c>
      <c r="G40" s="25">
        <v>0.70833333333333337</v>
      </c>
      <c r="H40" s="25">
        <v>0.33333333333333331</v>
      </c>
      <c r="I40" s="17">
        <v>0.375</v>
      </c>
      <c r="J40" s="17">
        <v>0.70833333333333337</v>
      </c>
      <c r="K40" s="17">
        <v>0.33333333333333331</v>
      </c>
      <c r="L40" s="19"/>
      <c r="M40" s="19"/>
      <c r="N40" s="19"/>
      <c r="O40" s="19"/>
      <c r="P40" s="34">
        <v>0</v>
      </c>
      <c r="Q40" s="19"/>
      <c r="R40" s="19"/>
    </row>
    <row r="41" spans="2:18" x14ac:dyDescent="0.2">
      <c r="B41"/>
      <c r="C41" s="22"/>
      <c r="D41" t="s">
        <v>55</v>
      </c>
      <c r="E41"/>
      <c r="F41" s="25">
        <v>0.33333333333333331</v>
      </c>
      <c r="G41" s="25">
        <v>0.70833333333333337</v>
      </c>
      <c r="H41" s="25">
        <v>0.375</v>
      </c>
      <c r="I41" s="17">
        <v>0.33333333333333331</v>
      </c>
      <c r="J41" s="17">
        <v>0.70833333333333337</v>
      </c>
      <c r="K41" s="17">
        <v>0.375</v>
      </c>
      <c r="L41" s="19"/>
      <c r="M41" s="19"/>
      <c r="N41" s="19"/>
      <c r="O41" s="19"/>
      <c r="P41" s="34">
        <v>0</v>
      </c>
      <c r="Q41" s="19"/>
      <c r="R41" s="19"/>
    </row>
    <row r="42" spans="2:18" x14ac:dyDescent="0.2">
      <c r="B42"/>
      <c r="C42" s="22"/>
      <c r="D42" t="s">
        <v>52</v>
      </c>
      <c r="E42"/>
      <c r="F42" s="25">
        <v>0.375</v>
      </c>
      <c r="G42" s="25">
        <v>0.70833333333333337</v>
      </c>
      <c r="H42" s="25">
        <v>0.33333333333333331</v>
      </c>
      <c r="I42" s="17">
        <v>0.375</v>
      </c>
      <c r="J42" s="17">
        <v>0.70833333333333337</v>
      </c>
      <c r="K42" s="17">
        <v>0.33333333333333331</v>
      </c>
      <c r="L42" s="19"/>
      <c r="M42" s="19"/>
      <c r="N42" s="19"/>
      <c r="O42" s="19"/>
      <c r="P42" s="34">
        <v>0</v>
      </c>
      <c r="Q42" s="19"/>
      <c r="R42" s="19"/>
    </row>
    <row r="43" spans="2:18" x14ac:dyDescent="0.2">
      <c r="B43"/>
      <c r="C43" s="22"/>
      <c r="D43" t="s">
        <v>54</v>
      </c>
      <c r="E43"/>
      <c r="F43" s="25"/>
      <c r="G43" s="25"/>
      <c r="H43" s="25">
        <v>0</v>
      </c>
      <c r="I43" s="17">
        <v>0.375</v>
      </c>
      <c r="J43" s="17">
        <v>0.70833333333333337</v>
      </c>
      <c r="K43" s="17">
        <v>0.33333333333333331</v>
      </c>
      <c r="L43" s="19"/>
      <c r="M43" s="19"/>
      <c r="N43" s="19"/>
      <c r="O43" s="19"/>
      <c r="P43" s="34">
        <v>0</v>
      </c>
      <c r="Q43" s="19"/>
      <c r="R43" s="19"/>
    </row>
    <row r="44" spans="2:18" x14ac:dyDescent="0.2">
      <c r="B44"/>
      <c r="C44" s="22"/>
      <c r="D44" t="s">
        <v>57</v>
      </c>
      <c r="E44"/>
      <c r="F44" s="25">
        <v>0.33333333333333331</v>
      </c>
      <c r="G44" s="25">
        <v>0.70833333333333337</v>
      </c>
      <c r="H44" s="25">
        <v>0.375</v>
      </c>
      <c r="I44" s="17">
        <v>0.33333333333333331</v>
      </c>
      <c r="J44" s="17">
        <v>0.70833333333333337</v>
      </c>
      <c r="K44" s="17">
        <v>0.375</v>
      </c>
      <c r="L44" s="19"/>
      <c r="M44" s="19"/>
      <c r="N44" s="19"/>
      <c r="O44" s="19"/>
      <c r="P44" s="34">
        <v>0</v>
      </c>
      <c r="Q44" s="19"/>
      <c r="R44" s="19"/>
    </row>
    <row r="45" spans="2:18" x14ac:dyDescent="0.2">
      <c r="B45"/>
      <c r="C45" s="22"/>
      <c r="D45" t="s">
        <v>59</v>
      </c>
      <c r="E45" t="s">
        <v>36</v>
      </c>
      <c r="F45" s="25"/>
      <c r="G45" s="25"/>
      <c r="H45" s="25">
        <v>0</v>
      </c>
      <c r="I45" s="17"/>
      <c r="J45" s="17"/>
      <c r="K45" s="17">
        <v>0</v>
      </c>
      <c r="L45" s="19"/>
      <c r="M45" s="19"/>
      <c r="N45" s="19"/>
      <c r="O45" s="19"/>
      <c r="P45" s="34">
        <v>0</v>
      </c>
      <c r="Q45" s="19"/>
      <c r="R45" s="19"/>
    </row>
    <row r="46" spans="2:18" x14ac:dyDescent="0.2">
      <c r="B46"/>
      <c r="C46" s="23" t="s">
        <v>133</v>
      </c>
      <c r="D46" t="s">
        <v>56</v>
      </c>
      <c r="E46"/>
      <c r="F46" s="25">
        <v>0.375</v>
      </c>
      <c r="G46" s="25">
        <v>0.83333333333333337</v>
      </c>
      <c r="H46" s="25">
        <v>0.45833333333333331</v>
      </c>
      <c r="I46" s="17">
        <v>0.375</v>
      </c>
      <c r="J46" s="17">
        <v>0.85416666666666663</v>
      </c>
      <c r="K46" s="17">
        <v>0.47916666666666669</v>
      </c>
      <c r="L46" s="19"/>
      <c r="M46" s="19"/>
      <c r="N46" s="19"/>
      <c r="O46" s="19"/>
      <c r="P46" s="34">
        <v>0</v>
      </c>
      <c r="Q46" s="19"/>
      <c r="R46" s="19"/>
    </row>
    <row r="47" spans="2:18" x14ac:dyDescent="0.2">
      <c r="B47"/>
      <c r="C47" s="22"/>
      <c r="D47" t="s">
        <v>58</v>
      </c>
      <c r="E47" t="s">
        <v>36</v>
      </c>
      <c r="F47" s="25"/>
      <c r="G47" s="25"/>
      <c r="H47" s="25">
        <v>0</v>
      </c>
      <c r="I47" s="17"/>
      <c r="J47" s="17"/>
      <c r="K47" s="17">
        <v>0</v>
      </c>
      <c r="L47" s="19"/>
      <c r="M47" s="19"/>
      <c r="N47" s="19"/>
      <c r="O47" s="19"/>
      <c r="P47" s="34">
        <v>0</v>
      </c>
      <c r="Q47" s="19"/>
      <c r="R47" s="19"/>
    </row>
    <row r="48" spans="2:18" x14ac:dyDescent="0.2">
      <c r="B48"/>
      <c r="C48" s="22"/>
      <c r="D48" t="s">
        <v>53</v>
      </c>
      <c r="E48"/>
      <c r="F48" s="25">
        <v>0.375</v>
      </c>
      <c r="G48" s="25">
        <v>0.83333333333333337</v>
      </c>
      <c r="H48" s="25">
        <v>0.45833333333333331</v>
      </c>
      <c r="I48" s="17">
        <v>0.375</v>
      </c>
      <c r="J48" s="17">
        <v>0.85416666666666663</v>
      </c>
      <c r="K48" s="17">
        <v>0.47916666666666669</v>
      </c>
      <c r="L48" s="19"/>
      <c r="M48" s="19"/>
      <c r="N48" s="19"/>
      <c r="O48" s="19"/>
      <c r="P48" s="34">
        <v>0</v>
      </c>
      <c r="Q48" s="19"/>
      <c r="R48" s="19"/>
    </row>
    <row r="49" spans="2:18" x14ac:dyDescent="0.2">
      <c r="B49"/>
      <c r="C49" s="22"/>
      <c r="D49" t="s">
        <v>55</v>
      </c>
      <c r="E49" t="s">
        <v>36</v>
      </c>
      <c r="F49" s="25"/>
      <c r="G49" s="25"/>
      <c r="H49" s="25">
        <v>0</v>
      </c>
      <c r="I49" s="17"/>
      <c r="J49" s="17"/>
      <c r="K49" s="17">
        <v>0</v>
      </c>
      <c r="L49" s="19"/>
      <c r="M49" s="19"/>
      <c r="N49" s="19"/>
      <c r="O49" s="19"/>
      <c r="P49" s="34">
        <v>0</v>
      </c>
      <c r="Q49" s="19"/>
      <c r="R49" s="19"/>
    </row>
    <row r="50" spans="2:18" x14ac:dyDescent="0.2">
      <c r="B50"/>
      <c r="C50" s="22"/>
      <c r="D50" t="s">
        <v>52</v>
      </c>
      <c r="E50"/>
      <c r="F50" s="25">
        <v>0.375</v>
      </c>
      <c r="G50" s="25">
        <v>0.83333333333333337</v>
      </c>
      <c r="H50" s="25">
        <v>0.45833333333333331</v>
      </c>
      <c r="I50" s="17">
        <v>0.375</v>
      </c>
      <c r="J50" s="17">
        <v>0.85416666666666663</v>
      </c>
      <c r="K50" s="17">
        <v>0.47916666666666669</v>
      </c>
      <c r="L50" s="19"/>
      <c r="M50" s="19"/>
      <c r="N50" s="19"/>
      <c r="O50" s="19"/>
      <c r="P50" s="34">
        <v>0</v>
      </c>
      <c r="Q50" s="19"/>
      <c r="R50" s="19"/>
    </row>
    <row r="51" spans="2:18" x14ac:dyDescent="0.2">
      <c r="B51"/>
      <c r="C51" s="22"/>
      <c r="D51" t="s">
        <v>54</v>
      </c>
      <c r="E51"/>
      <c r="F51" s="25">
        <v>0.375</v>
      </c>
      <c r="G51" s="25">
        <v>0.83333333333333337</v>
      </c>
      <c r="H51" s="25">
        <v>0.45833333333333331</v>
      </c>
      <c r="I51" s="17">
        <v>0.375</v>
      </c>
      <c r="J51" s="17">
        <v>0.85416666666666663</v>
      </c>
      <c r="K51" s="17">
        <v>0.47916666666666669</v>
      </c>
      <c r="L51" s="19"/>
      <c r="M51" s="19"/>
      <c r="N51" s="19"/>
      <c r="O51" s="19"/>
      <c r="P51" s="34">
        <v>0</v>
      </c>
      <c r="Q51" s="19"/>
      <c r="R51" s="19"/>
    </row>
    <row r="52" spans="2:18" x14ac:dyDescent="0.2">
      <c r="B52"/>
      <c r="C52" s="22"/>
      <c r="D52" t="s">
        <v>57</v>
      </c>
      <c r="E52" t="s">
        <v>36</v>
      </c>
      <c r="F52" s="25"/>
      <c r="G52" s="25"/>
      <c r="H52" s="25">
        <v>0</v>
      </c>
      <c r="I52" s="17"/>
      <c r="J52" s="17"/>
      <c r="K52" s="17">
        <v>0</v>
      </c>
      <c r="L52" s="19"/>
      <c r="M52" s="19"/>
      <c r="N52" s="19"/>
      <c r="O52" s="19"/>
      <c r="P52" s="34">
        <v>0</v>
      </c>
      <c r="Q52" s="19"/>
      <c r="R52" s="19"/>
    </row>
    <row r="53" spans="2:18" x14ac:dyDescent="0.2">
      <c r="B53"/>
      <c r="C53" s="22"/>
      <c r="D53" t="s">
        <v>59</v>
      </c>
      <c r="E53"/>
      <c r="F53" s="25">
        <v>0.375</v>
      </c>
      <c r="G53" s="25">
        <v>0.83333333333333337</v>
      </c>
      <c r="H53" s="25">
        <v>0.45833333333333331</v>
      </c>
      <c r="I53" s="17">
        <v>0.375</v>
      </c>
      <c r="J53" s="17">
        <v>0.83333333333333337</v>
      </c>
      <c r="K53" s="17">
        <v>0.45833333333333331</v>
      </c>
      <c r="L53" s="19"/>
      <c r="M53" s="19"/>
      <c r="N53" s="19"/>
      <c r="O53" s="19"/>
      <c r="P53" s="34">
        <v>0</v>
      </c>
      <c r="Q53" s="19"/>
      <c r="R53" s="19"/>
    </row>
    <row r="54" spans="2:18" x14ac:dyDescent="0.2">
      <c r="B54"/>
      <c r="C54" s="23" t="s">
        <v>134</v>
      </c>
      <c r="D54" t="s">
        <v>56</v>
      </c>
      <c r="E54" t="s">
        <v>36</v>
      </c>
      <c r="F54" s="25"/>
      <c r="G54" s="25"/>
      <c r="H54" s="25">
        <v>0</v>
      </c>
      <c r="I54" s="17"/>
      <c r="J54" s="17"/>
      <c r="K54" s="17">
        <v>0</v>
      </c>
      <c r="L54" s="19"/>
      <c r="M54" s="19"/>
      <c r="N54" s="19"/>
      <c r="O54" s="19"/>
      <c r="P54" s="34">
        <v>0</v>
      </c>
      <c r="Q54" s="19"/>
      <c r="R54" s="19"/>
    </row>
    <row r="55" spans="2:18" x14ac:dyDescent="0.2">
      <c r="B55"/>
      <c r="C55" s="22"/>
      <c r="D55" t="s">
        <v>58</v>
      </c>
      <c r="E55"/>
      <c r="F55" s="25">
        <v>0.33333333333333331</v>
      </c>
      <c r="G55" s="25">
        <v>0.70833333333333337</v>
      </c>
      <c r="H55" s="25">
        <v>0.375</v>
      </c>
      <c r="I55" s="17">
        <v>0.35416666666666669</v>
      </c>
      <c r="J55" s="17">
        <v>0.71875</v>
      </c>
      <c r="K55" s="17">
        <v>0.36458333333333331</v>
      </c>
      <c r="L55" s="19"/>
      <c r="M55" s="19"/>
      <c r="N55" s="19"/>
      <c r="O55" s="19"/>
      <c r="P55" s="34">
        <v>0</v>
      </c>
      <c r="Q55" s="19"/>
      <c r="R55" s="19"/>
    </row>
    <row r="56" spans="2:18" x14ac:dyDescent="0.2">
      <c r="B56"/>
      <c r="C56" s="22"/>
      <c r="D56" t="s">
        <v>53</v>
      </c>
      <c r="E56" t="s">
        <v>36</v>
      </c>
      <c r="F56" s="25"/>
      <c r="G56" s="25"/>
      <c r="H56" s="25">
        <v>0</v>
      </c>
      <c r="I56" s="17"/>
      <c r="J56" s="17"/>
      <c r="K56" s="17">
        <v>0</v>
      </c>
      <c r="L56" s="19"/>
      <c r="M56" s="19"/>
      <c r="N56" s="19"/>
      <c r="O56" s="19"/>
      <c r="P56" s="34">
        <v>0</v>
      </c>
      <c r="Q56" s="19"/>
      <c r="R56" s="19"/>
    </row>
    <row r="57" spans="2:18" x14ac:dyDescent="0.2">
      <c r="B57"/>
      <c r="C57" s="22"/>
      <c r="D57" t="s">
        <v>55</v>
      </c>
      <c r="E57" t="s">
        <v>36</v>
      </c>
      <c r="F57" s="25"/>
      <c r="G57" s="25"/>
      <c r="H57" s="25">
        <v>0</v>
      </c>
      <c r="I57" s="17"/>
      <c r="J57" s="17"/>
      <c r="K57" s="17">
        <v>0</v>
      </c>
      <c r="L57" s="19"/>
      <c r="M57" s="19"/>
      <c r="N57" s="19"/>
      <c r="O57" s="19"/>
      <c r="P57" s="34">
        <v>0</v>
      </c>
      <c r="Q57" s="19"/>
      <c r="R57" s="19"/>
    </row>
    <row r="58" spans="2:18" x14ac:dyDescent="0.2">
      <c r="B58"/>
      <c r="C58" s="22"/>
      <c r="D58" t="s">
        <v>52</v>
      </c>
      <c r="E58"/>
      <c r="F58" s="25">
        <v>0.375</v>
      </c>
      <c r="G58" s="25">
        <v>0.83333333333333337</v>
      </c>
      <c r="H58" s="25">
        <v>0.45833333333333331</v>
      </c>
      <c r="I58" s="17">
        <v>0.33333333333333331</v>
      </c>
      <c r="J58" s="17">
        <v>0.57638888888888895</v>
      </c>
      <c r="K58" s="17">
        <v>0.24305555555555555</v>
      </c>
      <c r="L58" s="19"/>
      <c r="M58" s="19"/>
      <c r="N58" s="19"/>
      <c r="O58" s="19"/>
      <c r="P58" s="34">
        <v>0</v>
      </c>
      <c r="Q58" s="19"/>
      <c r="R58" s="19"/>
    </row>
    <row r="59" spans="2:18" x14ac:dyDescent="0.2">
      <c r="B59"/>
      <c r="C59" s="22"/>
      <c r="D59" t="s">
        <v>54</v>
      </c>
      <c r="E59"/>
      <c r="F59" s="25">
        <v>0.375</v>
      </c>
      <c r="G59" s="25">
        <v>0.83333333333333337</v>
      </c>
      <c r="H59" s="25">
        <v>0.45833333333333331</v>
      </c>
      <c r="I59" s="17">
        <v>0.375</v>
      </c>
      <c r="J59" s="17">
        <v>0.83333333333333337</v>
      </c>
      <c r="K59" s="17">
        <v>0.45833333333333331</v>
      </c>
      <c r="L59" s="19"/>
      <c r="M59" s="19"/>
      <c r="N59" s="19"/>
      <c r="O59" s="19"/>
      <c r="P59" s="34">
        <v>0</v>
      </c>
      <c r="Q59" s="19"/>
      <c r="R59" s="19"/>
    </row>
    <row r="60" spans="2:18" x14ac:dyDescent="0.2">
      <c r="B60"/>
      <c r="C60" s="22"/>
      <c r="D60" t="s">
        <v>57</v>
      </c>
      <c r="E60"/>
      <c r="F60" s="25">
        <v>0.375</v>
      </c>
      <c r="G60" s="25">
        <v>0.83333333333333337</v>
      </c>
      <c r="H60" s="25">
        <v>0.45833333333333331</v>
      </c>
      <c r="I60" s="17">
        <v>0.375</v>
      </c>
      <c r="J60" s="17">
        <v>0.83333333333333337</v>
      </c>
      <c r="K60" s="17">
        <v>0.45833333333333331</v>
      </c>
      <c r="L60" s="19"/>
      <c r="M60" s="19"/>
      <c r="N60" s="19"/>
      <c r="O60" s="19"/>
      <c r="P60" s="34">
        <v>0</v>
      </c>
      <c r="Q60" s="19"/>
      <c r="R60" s="19"/>
    </row>
    <row r="61" spans="2:18" x14ac:dyDescent="0.2">
      <c r="B61"/>
      <c r="C61" s="22"/>
      <c r="D61" t="s">
        <v>59</v>
      </c>
      <c r="E61" t="s">
        <v>36</v>
      </c>
      <c r="F61" s="25"/>
      <c r="G61" s="25"/>
      <c r="H61" s="25">
        <v>0</v>
      </c>
      <c r="I61" s="17"/>
      <c r="J61" s="17"/>
      <c r="K61" s="17">
        <v>0</v>
      </c>
      <c r="L61" s="19"/>
      <c r="M61" s="19"/>
      <c r="N61" s="19"/>
      <c r="O61" s="19"/>
      <c r="P61" s="34">
        <v>0</v>
      </c>
      <c r="Q61" s="19"/>
      <c r="R61" s="19"/>
    </row>
    <row r="62" spans="2:18" x14ac:dyDescent="0.2">
      <c r="B62"/>
      <c r="C62" s="23" t="s">
        <v>135</v>
      </c>
      <c r="D62" t="s">
        <v>56</v>
      </c>
      <c r="E62"/>
      <c r="F62" s="25">
        <v>0.375</v>
      </c>
      <c r="G62" s="25">
        <v>0.70833333333333337</v>
      </c>
      <c r="H62" s="25">
        <v>0.33333333333333331</v>
      </c>
      <c r="I62" s="17">
        <v>0.375</v>
      </c>
      <c r="J62" s="17">
        <v>0.70833333333333337</v>
      </c>
      <c r="K62" s="17">
        <v>0.33333333333333331</v>
      </c>
      <c r="L62" s="19"/>
      <c r="M62" s="19"/>
      <c r="N62" s="19"/>
      <c r="O62" s="19"/>
      <c r="P62" s="34">
        <v>0</v>
      </c>
      <c r="Q62" s="19"/>
      <c r="R62" s="19"/>
    </row>
    <row r="63" spans="2:18" x14ac:dyDescent="0.2">
      <c r="B63"/>
      <c r="C63" s="22"/>
      <c r="D63" t="s">
        <v>58</v>
      </c>
      <c r="E63"/>
      <c r="F63" s="25">
        <v>0.375</v>
      </c>
      <c r="G63" s="25">
        <v>0.70833333333333337</v>
      </c>
      <c r="H63" s="25">
        <v>0.33333333333333331</v>
      </c>
      <c r="I63" s="17"/>
      <c r="J63" s="17"/>
      <c r="K63" s="17">
        <v>0</v>
      </c>
      <c r="L63" s="19"/>
      <c r="M63" s="19"/>
      <c r="N63" s="19"/>
      <c r="O63" s="19"/>
      <c r="P63" s="34">
        <v>0</v>
      </c>
      <c r="Q63" s="19"/>
      <c r="R63" s="19"/>
    </row>
    <row r="64" spans="2:18" x14ac:dyDescent="0.2">
      <c r="B64"/>
      <c r="C64" s="22"/>
      <c r="D64" t="s">
        <v>53</v>
      </c>
      <c r="E64" t="s">
        <v>36</v>
      </c>
      <c r="F64" s="25"/>
      <c r="G64" s="25"/>
      <c r="H64" s="25">
        <v>0</v>
      </c>
      <c r="I64" s="17"/>
      <c r="J64" s="17"/>
      <c r="K64" s="17">
        <v>0</v>
      </c>
      <c r="L64" s="19"/>
      <c r="M64" s="19"/>
      <c r="N64" s="19"/>
      <c r="O64" s="19"/>
      <c r="P64" s="34">
        <v>0</v>
      </c>
      <c r="Q64" s="19"/>
      <c r="R64" s="19"/>
    </row>
    <row r="65" spans="2:18" x14ac:dyDescent="0.2">
      <c r="B65"/>
      <c r="C65" s="22"/>
      <c r="D65" t="s">
        <v>55</v>
      </c>
      <c r="E65"/>
      <c r="F65" s="25">
        <v>0.375</v>
      </c>
      <c r="G65" s="25">
        <v>0.83333333333333337</v>
      </c>
      <c r="H65" s="25">
        <v>0.45833333333333331</v>
      </c>
      <c r="I65" s="17"/>
      <c r="J65" s="17"/>
      <c r="K65" s="17">
        <v>0</v>
      </c>
      <c r="L65" s="19"/>
      <c r="M65" s="19"/>
      <c r="N65" s="19"/>
      <c r="O65" s="19"/>
      <c r="P65" s="34">
        <v>0</v>
      </c>
      <c r="Q65" s="19"/>
      <c r="R65" s="19"/>
    </row>
    <row r="66" spans="2:18" x14ac:dyDescent="0.2">
      <c r="B66"/>
      <c r="C66" s="22"/>
      <c r="D66" t="s">
        <v>52</v>
      </c>
      <c r="E66"/>
      <c r="F66" s="25">
        <v>0.33333333333333331</v>
      </c>
      <c r="G66" s="25">
        <v>0.70833333333333337</v>
      </c>
      <c r="H66" s="25">
        <v>0.375</v>
      </c>
      <c r="I66" s="17">
        <v>0.33333333333333331</v>
      </c>
      <c r="J66" s="17">
        <v>0.70833333333333337</v>
      </c>
      <c r="K66" s="17">
        <v>0.375</v>
      </c>
      <c r="L66" s="19"/>
      <c r="M66" s="19"/>
      <c r="N66" s="19"/>
      <c r="O66" s="19"/>
      <c r="P66" s="34">
        <v>0</v>
      </c>
      <c r="Q66" s="19"/>
      <c r="R66" s="19"/>
    </row>
    <row r="67" spans="2:18" x14ac:dyDescent="0.2">
      <c r="B67"/>
      <c r="C67" s="22"/>
      <c r="D67" t="s">
        <v>54</v>
      </c>
      <c r="E67"/>
      <c r="F67" s="25">
        <v>0.375</v>
      </c>
      <c r="G67" s="25">
        <v>0.83333333333333337</v>
      </c>
      <c r="H67" s="25">
        <v>0.45833333333333331</v>
      </c>
      <c r="I67" s="17">
        <v>0.375</v>
      </c>
      <c r="J67" s="17">
        <v>0.83333333333333337</v>
      </c>
      <c r="K67" s="17">
        <v>0.45833333333333331</v>
      </c>
      <c r="L67" s="19"/>
      <c r="M67" s="19"/>
      <c r="N67" s="19"/>
      <c r="O67" s="19"/>
      <c r="P67" s="34">
        <v>0</v>
      </c>
      <c r="Q67" s="19"/>
      <c r="R67" s="19"/>
    </row>
    <row r="68" spans="2:18" x14ac:dyDescent="0.2">
      <c r="B68"/>
      <c r="C68" s="22"/>
      <c r="D68" t="s">
        <v>57</v>
      </c>
      <c r="E68"/>
      <c r="F68" s="25">
        <v>0.375</v>
      </c>
      <c r="G68" s="25">
        <v>0.70833333333333337</v>
      </c>
      <c r="H68" s="25">
        <v>0.33333333333333331</v>
      </c>
      <c r="I68" s="17">
        <v>0.375</v>
      </c>
      <c r="J68" s="17">
        <v>0.70833333333333337</v>
      </c>
      <c r="K68" s="17">
        <v>0.33333333333333331</v>
      </c>
      <c r="L68" s="19"/>
      <c r="M68" s="19"/>
      <c r="N68" s="19"/>
      <c r="O68" s="19"/>
      <c r="P68" s="34">
        <v>0</v>
      </c>
      <c r="Q68" s="19"/>
      <c r="R68" s="19"/>
    </row>
    <row r="69" spans="2:18" x14ac:dyDescent="0.2">
      <c r="B69"/>
      <c r="C69" s="22"/>
      <c r="D69" t="s">
        <v>59</v>
      </c>
      <c r="E69"/>
      <c r="F69" s="25">
        <v>0.375</v>
      </c>
      <c r="G69" s="25">
        <v>0.70833333333333337</v>
      </c>
      <c r="H69" s="25">
        <v>0.33333333333333331</v>
      </c>
      <c r="I69" s="17">
        <v>0.375</v>
      </c>
      <c r="J69" s="17">
        <v>0.70833333333333337</v>
      </c>
      <c r="K69" s="17">
        <v>0.33333333333333331</v>
      </c>
      <c r="L69" s="19"/>
      <c r="M69" s="19"/>
      <c r="N69" s="19"/>
      <c r="O69" s="19"/>
      <c r="P69" s="34">
        <v>0</v>
      </c>
      <c r="Q69" s="19"/>
      <c r="R69" s="19"/>
    </row>
    <row r="70" spans="2:18" x14ac:dyDescent="0.2">
      <c r="B70"/>
      <c r="C70" s="23" t="s">
        <v>136</v>
      </c>
      <c r="D70" t="s">
        <v>56</v>
      </c>
      <c r="E70"/>
      <c r="F70" s="25">
        <v>0.375</v>
      </c>
      <c r="G70" s="25">
        <v>0.70833333333333337</v>
      </c>
      <c r="H70" s="25">
        <v>0.33333333333333331</v>
      </c>
      <c r="I70" s="17">
        <v>0.39583333333333331</v>
      </c>
      <c r="J70" s="17">
        <v>0.70833333333333337</v>
      </c>
      <c r="K70" s="17">
        <v>0.3125</v>
      </c>
      <c r="L70" s="19"/>
      <c r="M70" s="19"/>
      <c r="N70" s="19"/>
      <c r="O70" s="19"/>
      <c r="P70" s="34">
        <v>0</v>
      </c>
      <c r="Q70" s="19"/>
      <c r="R70" s="19"/>
    </row>
    <row r="71" spans="2:18" x14ac:dyDescent="0.2">
      <c r="B71"/>
      <c r="C71" s="22"/>
      <c r="D71" t="s">
        <v>58</v>
      </c>
      <c r="E71"/>
      <c r="F71" s="25">
        <v>0.375</v>
      </c>
      <c r="G71" s="25">
        <v>0.70833333333333337</v>
      </c>
      <c r="H71" s="25">
        <v>0.33333333333333331</v>
      </c>
      <c r="I71" s="17">
        <v>0.375</v>
      </c>
      <c r="J71" s="17">
        <v>0.70833333333333337</v>
      </c>
      <c r="K71" s="17">
        <v>0.33333333333333331</v>
      </c>
      <c r="L71" s="19"/>
      <c r="M71" s="19"/>
      <c r="N71" s="19"/>
      <c r="O71" s="19"/>
      <c r="P71" s="34">
        <v>0</v>
      </c>
      <c r="Q71" s="19"/>
      <c r="R71" s="19"/>
    </row>
    <row r="72" spans="2:18" x14ac:dyDescent="0.2">
      <c r="B72"/>
      <c r="C72" s="22"/>
      <c r="D72" t="s">
        <v>53</v>
      </c>
      <c r="E72"/>
      <c r="F72" s="25">
        <v>0.33333333333333331</v>
      </c>
      <c r="G72" s="25">
        <v>0.75</v>
      </c>
      <c r="H72" s="25">
        <v>0.41666666666666669</v>
      </c>
      <c r="I72" s="17">
        <v>0.35416666666666669</v>
      </c>
      <c r="J72" s="17">
        <v>0.75</v>
      </c>
      <c r="K72" s="17">
        <v>0.39583333333333331</v>
      </c>
      <c r="L72" s="19"/>
      <c r="M72" s="19"/>
      <c r="N72" s="19"/>
      <c r="O72" s="19"/>
      <c r="P72" s="34">
        <v>0</v>
      </c>
      <c r="Q72" s="19"/>
      <c r="R72" s="19"/>
    </row>
    <row r="73" spans="2:18" x14ac:dyDescent="0.2">
      <c r="B73"/>
      <c r="C73" s="22"/>
      <c r="D73" t="s">
        <v>55</v>
      </c>
      <c r="E73"/>
      <c r="F73" s="25">
        <v>0.375</v>
      </c>
      <c r="G73" s="25">
        <v>0.70833333333333337</v>
      </c>
      <c r="H73" s="25">
        <v>0.33333333333333331</v>
      </c>
      <c r="I73" s="17">
        <v>0.375</v>
      </c>
      <c r="J73" s="17">
        <v>0.70833333333333337</v>
      </c>
      <c r="K73" s="17">
        <v>0.33333333333333331</v>
      </c>
      <c r="L73" s="19"/>
      <c r="M73" s="19"/>
      <c r="N73" s="19"/>
      <c r="O73" s="19"/>
      <c r="P73" s="34">
        <v>0</v>
      </c>
      <c r="Q73" s="19"/>
      <c r="R73" s="19"/>
    </row>
    <row r="74" spans="2:18" x14ac:dyDescent="0.2">
      <c r="B74"/>
      <c r="C74" s="22"/>
      <c r="D74" t="s">
        <v>52</v>
      </c>
      <c r="E74"/>
      <c r="F74" s="25">
        <v>0.33333333333333331</v>
      </c>
      <c r="G74" s="25">
        <v>0.75</v>
      </c>
      <c r="H74" s="25">
        <v>0.41666666666666669</v>
      </c>
      <c r="I74" s="17">
        <v>0.33333333333333331</v>
      </c>
      <c r="J74" s="17">
        <v>0.75</v>
      </c>
      <c r="K74" s="17">
        <v>0.41666666666666669</v>
      </c>
      <c r="L74" s="19"/>
      <c r="M74" s="19"/>
      <c r="N74" s="19"/>
      <c r="O74" s="19"/>
      <c r="P74" s="34">
        <v>0</v>
      </c>
      <c r="Q74" s="19"/>
      <c r="R74" s="19"/>
    </row>
    <row r="75" spans="2:18" x14ac:dyDescent="0.2">
      <c r="B75"/>
      <c r="C75" s="22"/>
      <c r="D75" t="s">
        <v>54</v>
      </c>
      <c r="E75"/>
      <c r="F75" s="25">
        <v>0.33333333333333331</v>
      </c>
      <c r="G75" s="25">
        <v>0.75</v>
      </c>
      <c r="H75" s="25">
        <v>0.41666666666666669</v>
      </c>
      <c r="I75" s="17">
        <v>0.33333333333333331</v>
      </c>
      <c r="J75" s="17">
        <v>0.75</v>
      </c>
      <c r="K75" s="17">
        <v>0.41666666666666669</v>
      </c>
      <c r="L75" s="19"/>
      <c r="M75" s="19"/>
      <c r="N75" s="19"/>
      <c r="O75" s="19"/>
      <c r="P75" s="34">
        <v>0</v>
      </c>
      <c r="Q75" s="19"/>
      <c r="R75" s="19"/>
    </row>
    <row r="76" spans="2:18" x14ac:dyDescent="0.2">
      <c r="B76"/>
      <c r="C76" s="22"/>
      <c r="D76" t="s">
        <v>57</v>
      </c>
      <c r="E76"/>
      <c r="F76" s="25">
        <v>0.375</v>
      </c>
      <c r="G76" s="25">
        <v>0.70833333333333337</v>
      </c>
      <c r="H76" s="25">
        <v>0.33333333333333331</v>
      </c>
      <c r="I76" s="17"/>
      <c r="J76" s="17"/>
      <c r="K76" s="17">
        <v>0</v>
      </c>
      <c r="L76" s="19"/>
      <c r="M76" s="19"/>
      <c r="N76" s="19"/>
      <c r="O76" s="19"/>
      <c r="P76" s="34">
        <v>0</v>
      </c>
      <c r="Q76" s="19"/>
      <c r="R76" s="19"/>
    </row>
    <row r="77" spans="2:18" x14ac:dyDescent="0.2">
      <c r="B77"/>
      <c r="C77" s="22"/>
      <c r="D77" t="s">
        <v>59</v>
      </c>
      <c r="E77"/>
      <c r="F77" s="25">
        <v>0.375</v>
      </c>
      <c r="G77" s="25">
        <v>0.70833333333333337</v>
      </c>
      <c r="H77" s="25">
        <v>0.33333333333333331</v>
      </c>
      <c r="I77" s="17">
        <v>0.375</v>
      </c>
      <c r="J77" s="17">
        <v>0.70833333333333337</v>
      </c>
      <c r="K77" s="17">
        <v>0.33333333333333331</v>
      </c>
      <c r="L77" s="19"/>
      <c r="M77" s="19"/>
      <c r="N77" s="19"/>
      <c r="O77" s="19"/>
      <c r="P77" s="34">
        <v>0</v>
      </c>
      <c r="Q77" s="19"/>
      <c r="R77" s="19"/>
    </row>
    <row r="78" spans="2:18" x14ac:dyDescent="0.2">
      <c r="B78"/>
      <c r="C78" s="23" t="s">
        <v>137</v>
      </c>
      <c r="D78" t="s">
        <v>56</v>
      </c>
      <c r="E78"/>
      <c r="F78" s="25">
        <v>0.33333333333333331</v>
      </c>
      <c r="G78" s="25">
        <v>0.70833333333333337</v>
      </c>
      <c r="H78" s="25">
        <v>0.375</v>
      </c>
      <c r="I78" s="17">
        <v>0.33333333333333331</v>
      </c>
      <c r="J78" s="17">
        <v>0.70833333333333337</v>
      </c>
      <c r="K78" s="17">
        <v>0.375</v>
      </c>
      <c r="L78" s="19"/>
      <c r="M78" s="19"/>
      <c r="N78" s="19"/>
      <c r="O78" s="19"/>
      <c r="P78" s="34">
        <v>0</v>
      </c>
      <c r="Q78" s="19"/>
      <c r="R78" s="19"/>
    </row>
    <row r="79" spans="2:18" x14ac:dyDescent="0.2">
      <c r="B79"/>
      <c r="C79" s="22"/>
      <c r="D79" t="s">
        <v>58</v>
      </c>
      <c r="E79" t="s">
        <v>36</v>
      </c>
      <c r="F79" s="25"/>
      <c r="G79" s="25"/>
      <c r="H79" s="25">
        <v>0</v>
      </c>
      <c r="I79" s="17"/>
      <c r="J79" s="17"/>
      <c r="K79" s="17">
        <v>0</v>
      </c>
      <c r="L79" s="19"/>
      <c r="M79" s="19"/>
      <c r="N79" s="19"/>
      <c r="O79" s="19"/>
      <c r="P79" s="34">
        <v>0</v>
      </c>
      <c r="Q79" s="19"/>
      <c r="R79" s="19"/>
    </row>
    <row r="80" spans="2:18" x14ac:dyDescent="0.2">
      <c r="B80"/>
      <c r="C80" s="22"/>
      <c r="D80" t="s">
        <v>53</v>
      </c>
      <c r="E80"/>
      <c r="F80" s="25"/>
      <c r="G80" s="25"/>
      <c r="H80" s="25">
        <v>0</v>
      </c>
      <c r="I80" s="17">
        <v>0.375</v>
      </c>
      <c r="J80" s="17">
        <v>0.70833333333333337</v>
      </c>
      <c r="K80" s="17">
        <v>0.33333333333333331</v>
      </c>
      <c r="L80" s="19"/>
      <c r="M80" s="19"/>
      <c r="N80" s="19"/>
      <c r="O80" s="19"/>
      <c r="P80" s="34">
        <v>0</v>
      </c>
      <c r="Q80" s="19"/>
      <c r="R80" s="19"/>
    </row>
    <row r="81" spans="2:18" x14ac:dyDescent="0.2">
      <c r="B81"/>
      <c r="C81" s="22"/>
      <c r="D81" t="s">
        <v>55</v>
      </c>
      <c r="E81"/>
      <c r="F81" s="25">
        <v>0.33333333333333331</v>
      </c>
      <c r="G81" s="25">
        <v>0.70833333333333337</v>
      </c>
      <c r="H81" s="25">
        <v>0.375</v>
      </c>
      <c r="I81" s="17">
        <v>0.33333333333333331</v>
      </c>
      <c r="J81" s="17">
        <v>0.70833333333333337</v>
      </c>
      <c r="K81" s="17">
        <v>0.375</v>
      </c>
      <c r="L81" s="19"/>
      <c r="M81" s="19"/>
      <c r="N81" s="19"/>
      <c r="O81" s="19"/>
      <c r="P81" s="34">
        <v>0</v>
      </c>
      <c r="Q81" s="19"/>
      <c r="R81" s="19"/>
    </row>
    <row r="82" spans="2:18" x14ac:dyDescent="0.2">
      <c r="B82"/>
      <c r="C82" s="22"/>
      <c r="D82" t="s">
        <v>52</v>
      </c>
      <c r="E82"/>
      <c r="F82" s="25">
        <v>0.375</v>
      </c>
      <c r="G82" s="25">
        <v>0.70833333333333337</v>
      </c>
      <c r="H82" s="25">
        <v>0.33333333333333331</v>
      </c>
      <c r="I82" s="17">
        <v>0.375</v>
      </c>
      <c r="J82" s="17">
        <v>0.70833333333333337</v>
      </c>
      <c r="K82" s="17">
        <v>0.33333333333333331</v>
      </c>
      <c r="L82" s="19"/>
      <c r="M82" s="19"/>
      <c r="N82" s="19"/>
      <c r="O82" s="19"/>
      <c r="P82" s="34">
        <v>0</v>
      </c>
      <c r="Q82" s="19"/>
      <c r="R82" s="19"/>
    </row>
    <row r="83" spans="2:18" x14ac:dyDescent="0.2">
      <c r="B83"/>
      <c r="C83" s="22"/>
      <c r="D83" t="s">
        <v>54</v>
      </c>
      <c r="E83"/>
      <c r="F83" s="25">
        <v>0.33333333333333331</v>
      </c>
      <c r="G83" s="25">
        <v>0.70833333333333337</v>
      </c>
      <c r="H83" s="25">
        <v>0.375</v>
      </c>
      <c r="I83" s="17">
        <v>0.33333333333333331</v>
      </c>
      <c r="J83" s="17">
        <v>0.70833333333333337</v>
      </c>
      <c r="K83" s="17">
        <v>0.375</v>
      </c>
      <c r="L83" s="19"/>
      <c r="M83" s="19"/>
      <c r="N83" s="19"/>
      <c r="O83" s="19"/>
      <c r="P83" s="34">
        <v>0</v>
      </c>
      <c r="Q83" s="19"/>
      <c r="R83" s="19"/>
    </row>
    <row r="84" spans="2:18" x14ac:dyDescent="0.2">
      <c r="B84"/>
      <c r="C84" s="22"/>
      <c r="D84" t="s">
        <v>57</v>
      </c>
      <c r="E84"/>
      <c r="F84" s="25">
        <v>0.33333333333333331</v>
      </c>
      <c r="G84" s="25">
        <v>0.70833333333333337</v>
      </c>
      <c r="H84" s="25">
        <v>0.375</v>
      </c>
      <c r="I84" s="17">
        <v>0.33333333333333331</v>
      </c>
      <c r="J84" s="17">
        <v>0.70833333333333337</v>
      </c>
      <c r="K84" s="17">
        <v>0.375</v>
      </c>
      <c r="L84" s="19"/>
      <c r="M84" s="19"/>
      <c r="N84" s="19"/>
      <c r="O84" s="19"/>
      <c r="P84" s="34">
        <v>0</v>
      </c>
      <c r="Q84" s="19"/>
      <c r="R84" s="19"/>
    </row>
    <row r="85" spans="2:18" x14ac:dyDescent="0.2">
      <c r="B85"/>
      <c r="C85" s="22"/>
      <c r="D85" t="s">
        <v>59</v>
      </c>
      <c r="E85"/>
      <c r="F85" s="25">
        <v>0.375</v>
      </c>
      <c r="G85" s="25">
        <v>0.83333333333333337</v>
      </c>
      <c r="H85" s="25">
        <v>0.45833333333333331</v>
      </c>
      <c r="I85" s="17">
        <v>0.375</v>
      </c>
      <c r="J85" s="17">
        <v>0.85416666666666663</v>
      </c>
      <c r="K85" s="17">
        <v>0.47916666666666669</v>
      </c>
      <c r="L85" s="19"/>
      <c r="M85" s="19"/>
      <c r="N85" s="19"/>
      <c r="O85" s="19"/>
      <c r="P85" s="34">
        <v>0</v>
      </c>
      <c r="Q85" s="19"/>
      <c r="R85" s="19"/>
    </row>
    <row r="86" spans="2:18" x14ac:dyDescent="0.2">
      <c r="B86"/>
      <c r="C86" s="23" t="s">
        <v>138</v>
      </c>
      <c r="D86" t="s">
        <v>56</v>
      </c>
      <c r="E86" t="s">
        <v>36</v>
      </c>
      <c r="F86" s="25"/>
      <c r="G86" s="25"/>
      <c r="H86" s="25">
        <v>0</v>
      </c>
      <c r="I86" s="17"/>
      <c r="J86" s="17"/>
      <c r="K86" s="17">
        <v>0</v>
      </c>
      <c r="L86" s="19"/>
      <c r="M86" s="19"/>
      <c r="N86" s="19"/>
      <c r="O86" s="19"/>
      <c r="P86" s="34">
        <v>0</v>
      </c>
      <c r="Q86" s="19"/>
      <c r="R86" s="19"/>
    </row>
    <row r="87" spans="2:18" x14ac:dyDescent="0.2">
      <c r="B87"/>
      <c r="C87" s="22"/>
      <c r="D87" t="s">
        <v>58</v>
      </c>
      <c r="E87"/>
      <c r="F87" s="25">
        <v>0.375</v>
      </c>
      <c r="G87" s="25">
        <v>0.83333333333333337</v>
      </c>
      <c r="H87" s="25">
        <v>0.45833333333333331</v>
      </c>
      <c r="I87" s="17">
        <v>0.375</v>
      </c>
      <c r="J87" s="17">
        <v>0.83333333333333337</v>
      </c>
      <c r="K87" s="17">
        <v>0.45833333333333331</v>
      </c>
      <c r="L87" s="19"/>
      <c r="M87" s="19"/>
      <c r="N87" s="19"/>
      <c r="O87" s="19"/>
      <c r="P87" s="34">
        <v>0</v>
      </c>
      <c r="Q87" s="19"/>
      <c r="R87" s="19"/>
    </row>
    <row r="88" spans="2:18" x14ac:dyDescent="0.2">
      <c r="B88"/>
      <c r="C88" s="22"/>
      <c r="D88" t="s">
        <v>53</v>
      </c>
      <c r="E88"/>
      <c r="F88" s="25">
        <v>0.375</v>
      </c>
      <c r="G88" s="25">
        <v>0.83333333333333337</v>
      </c>
      <c r="H88" s="25">
        <v>0.45833333333333331</v>
      </c>
      <c r="I88" s="17">
        <v>0.375</v>
      </c>
      <c r="J88" s="17">
        <v>0.85416666666666663</v>
      </c>
      <c r="K88" s="17">
        <v>0.47916666666666669</v>
      </c>
      <c r="L88" s="19"/>
      <c r="M88" s="19"/>
      <c r="N88" s="19"/>
      <c r="O88" s="19"/>
      <c r="P88" s="34">
        <v>0</v>
      </c>
      <c r="Q88" s="19"/>
      <c r="R88" s="19"/>
    </row>
    <row r="89" spans="2:18" x14ac:dyDescent="0.2">
      <c r="B89"/>
      <c r="C89" s="22"/>
      <c r="D89" t="s">
        <v>55</v>
      </c>
      <c r="E89"/>
      <c r="F89" s="25">
        <v>0.375</v>
      </c>
      <c r="G89" s="25">
        <v>0.83333333333333337</v>
      </c>
      <c r="H89" s="25">
        <v>0.45833333333333331</v>
      </c>
      <c r="I89" s="17">
        <v>0.375</v>
      </c>
      <c r="J89" s="17">
        <v>0.85416666666666663</v>
      </c>
      <c r="K89" s="17">
        <v>0.47916666666666669</v>
      </c>
      <c r="L89" s="19"/>
      <c r="M89" s="19"/>
      <c r="N89" s="19"/>
      <c r="O89" s="19"/>
      <c r="P89" s="34">
        <v>0</v>
      </c>
      <c r="Q89" s="19"/>
      <c r="R89" s="19"/>
    </row>
    <row r="90" spans="2:18" x14ac:dyDescent="0.2">
      <c r="B90"/>
      <c r="C90" s="22"/>
      <c r="D90" t="s">
        <v>52</v>
      </c>
      <c r="E90"/>
      <c r="F90" s="25">
        <v>0.375</v>
      </c>
      <c r="G90" s="25">
        <v>0.83333333333333337</v>
      </c>
      <c r="H90" s="25">
        <v>0.45833333333333331</v>
      </c>
      <c r="I90" s="17">
        <v>0.375</v>
      </c>
      <c r="J90" s="17">
        <v>0.85416666666666663</v>
      </c>
      <c r="K90" s="17">
        <v>0.47916666666666669</v>
      </c>
      <c r="L90" s="19"/>
      <c r="M90" s="19"/>
      <c r="N90" s="19"/>
      <c r="O90" s="19"/>
      <c r="P90" s="34">
        <v>0</v>
      </c>
      <c r="Q90" s="19"/>
      <c r="R90" s="19"/>
    </row>
    <row r="91" spans="2:18" x14ac:dyDescent="0.2">
      <c r="B91"/>
      <c r="C91" s="22"/>
      <c r="D91" t="s">
        <v>54</v>
      </c>
      <c r="E91" t="s">
        <v>36</v>
      </c>
      <c r="F91" s="25"/>
      <c r="G91" s="25"/>
      <c r="H91" s="25">
        <v>0</v>
      </c>
      <c r="I91" s="17"/>
      <c r="J91" s="17"/>
      <c r="K91" s="17">
        <v>0</v>
      </c>
      <c r="L91" s="19"/>
      <c r="M91" s="19"/>
      <c r="N91" s="19"/>
      <c r="O91" s="19"/>
      <c r="P91" s="34">
        <v>0</v>
      </c>
      <c r="Q91" s="19"/>
      <c r="R91" s="19"/>
    </row>
    <row r="92" spans="2:18" x14ac:dyDescent="0.2">
      <c r="B92"/>
      <c r="C92" s="22"/>
      <c r="D92" t="s">
        <v>57</v>
      </c>
      <c r="E92" t="s">
        <v>36</v>
      </c>
      <c r="F92" s="25"/>
      <c r="G92" s="25"/>
      <c r="H92" s="25">
        <v>0</v>
      </c>
      <c r="I92" s="17"/>
      <c r="J92" s="17"/>
      <c r="K92" s="17">
        <v>0</v>
      </c>
      <c r="L92" s="19"/>
      <c r="M92" s="19"/>
      <c r="N92" s="19"/>
      <c r="O92" s="19"/>
      <c r="P92" s="34">
        <v>0</v>
      </c>
      <c r="Q92" s="19"/>
      <c r="R92" s="19"/>
    </row>
    <row r="93" spans="2:18" x14ac:dyDescent="0.2">
      <c r="B93"/>
      <c r="C93" s="22"/>
      <c r="D93" t="s">
        <v>59</v>
      </c>
      <c r="E93"/>
      <c r="F93" s="25">
        <v>0.375</v>
      </c>
      <c r="G93" s="25">
        <v>0.83333333333333337</v>
      </c>
      <c r="H93" s="25">
        <v>0.45833333333333331</v>
      </c>
      <c r="I93" s="17">
        <v>0.33333333333333331</v>
      </c>
      <c r="J93" s="17">
        <v>0.57638888888888895</v>
      </c>
      <c r="K93" s="17">
        <v>0.24305555555555555</v>
      </c>
      <c r="L93" s="19"/>
      <c r="M93" s="19"/>
      <c r="N93" s="19"/>
      <c r="O93" s="19"/>
      <c r="P93" s="34">
        <v>0</v>
      </c>
      <c r="Q93" s="19"/>
      <c r="R93" s="19"/>
    </row>
    <row r="94" spans="2:18" x14ac:dyDescent="0.2">
      <c r="B94"/>
      <c r="C94" s="23" t="s">
        <v>139</v>
      </c>
      <c r="D94" t="s">
        <v>56</v>
      </c>
      <c r="E94"/>
      <c r="F94" s="25">
        <v>0.375</v>
      </c>
      <c r="G94" s="25">
        <v>0.83333333333333337</v>
      </c>
      <c r="H94" s="25">
        <v>0.45833333333333331</v>
      </c>
      <c r="I94" s="17">
        <v>0.375</v>
      </c>
      <c r="J94" s="17">
        <v>0.83333333333333337</v>
      </c>
      <c r="K94" s="17">
        <v>0.45833333333333331</v>
      </c>
      <c r="L94" s="19"/>
      <c r="M94" s="19"/>
      <c r="N94" s="19"/>
      <c r="O94" s="19"/>
      <c r="P94" s="34">
        <v>0</v>
      </c>
      <c r="Q94" s="19"/>
      <c r="R94" s="19"/>
    </row>
    <row r="95" spans="2:18" x14ac:dyDescent="0.2">
      <c r="B95"/>
      <c r="C95" s="22"/>
      <c r="D95" t="s">
        <v>58</v>
      </c>
      <c r="E95" t="s">
        <v>36</v>
      </c>
      <c r="F95" s="25"/>
      <c r="G95" s="25"/>
      <c r="H95" s="25">
        <v>0</v>
      </c>
      <c r="I95" s="17"/>
      <c r="J95" s="17"/>
      <c r="K95" s="17">
        <v>0</v>
      </c>
      <c r="L95" s="19"/>
      <c r="M95" s="19"/>
      <c r="N95" s="19"/>
      <c r="O95" s="19"/>
      <c r="P95" s="34">
        <v>0</v>
      </c>
      <c r="Q95" s="19"/>
      <c r="R95" s="19"/>
    </row>
    <row r="96" spans="2:18" x14ac:dyDescent="0.2">
      <c r="B96"/>
      <c r="C96" s="22"/>
      <c r="D96" t="s">
        <v>53</v>
      </c>
      <c r="E96"/>
      <c r="F96" s="25">
        <v>0.375</v>
      </c>
      <c r="G96" s="25">
        <v>0.83333333333333337</v>
      </c>
      <c r="H96" s="25">
        <v>0.45833333333333331</v>
      </c>
      <c r="I96" s="17">
        <v>0.375</v>
      </c>
      <c r="J96" s="17">
        <v>0.83333333333333337</v>
      </c>
      <c r="K96" s="17">
        <v>0.45833333333333331</v>
      </c>
      <c r="L96" s="19"/>
      <c r="M96" s="19"/>
      <c r="N96" s="19"/>
      <c r="O96" s="19"/>
      <c r="P96" s="34">
        <v>0</v>
      </c>
      <c r="Q96" s="19"/>
      <c r="R96" s="19"/>
    </row>
    <row r="97" spans="2:18" x14ac:dyDescent="0.2">
      <c r="B97"/>
      <c r="C97" s="22"/>
      <c r="D97" t="s">
        <v>55</v>
      </c>
      <c r="E97" t="s">
        <v>36</v>
      </c>
      <c r="F97" s="25"/>
      <c r="G97" s="25"/>
      <c r="H97" s="25">
        <v>0</v>
      </c>
      <c r="I97" s="17"/>
      <c r="J97" s="17"/>
      <c r="K97" s="17">
        <v>0</v>
      </c>
      <c r="L97" s="19"/>
      <c r="M97" s="19"/>
      <c r="N97" s="19"/>
      <c r="O97" s="19"/>
      <c r="P97" s="34">
        <v>0</v>
      </c>
      <c r="Q97" s="19"/>
      <c r="R97" s="19"/>
    </row>
    <row r="98" spans="2:18" x14ac:dyDescent="0.2">
      <c r="B98"/>
      <c r="C98" s="22"/>
      <c r="D98" t="s">
        <v>52</v>
      </c>
      <c r="E98" t="s">
        <v>36</v>
      </c>
      <c r="F98" s="25"/>
      <c r="G98" s="25"/>
      <c r="H98" s="25">
        <v>0</v>
      </c>
      <c r="I98" s="17"/>
      <c r="J98" s="17"/>
      <c r="K98" s="17">
        <v>0</v>
      </c>
      <c r="L98" s="19"/>
      <c r="M98" s="19"/>
      <c r="N98" s="19"/>
      <c r="O98" s="19"/>
      <c r="P98" s="34">
        <v>0</v>
      </c>
      <c r="Q98" s="19"/>
      <c r="R98" s="19"/>
    </row>
    <row r="99" spans="2:18" x14ac:dyDescent="0.2">
      <c r="B99"/>
      <c r="C99" s="22"/>
      <c r="D99" t="s">
        <v>54</v>
      </c>
      <c r="E99" t="s">
        <v>36</v>
      </c>
      <c r="F99" s="25"/>
      <c r="G99" s="25"/>
      <c r="H99" s="25">
        <v>0</v>
      </c>
      <c r="I99" s="17"/>
      <c r="J99" s="17"/>
      <c r="K99" s="17">
        <v>0</v>
      </c>
      <c r="L99" s="19"/>
      <c r="M99" s="19"/>
      <c r="N99" s="19"/>
      <c r="O99" s="19"/>
      <c r="P99" s="34">
        <v>0</v>
      </c>
      <c r="Q99" s="19"/>
      <c r="R99" s="19"/>
    </row>
    <row r="100" spans="2:18" x14ac:dyDescent="0.2">
      <c r="B100"/>
      <c r="C100" s="22"/>
      <c r="D100" t="s">
        <v>57</v>
      </c>
      <c r="E100"/>
      <c r="F100" s="25">
        <v>0.33333333333333331</v>
      </c>
      <c r="G100" s="25">
        <v>0.70833333333333337</v>
      </c>
      <c r="H100" s="25">
        <v>0.375</v>
      </c>
      <c r="I100" s="17">
        <v>0.35416666666666669</v>
      </c>
      <c r="J100" s="17">
        <v>0.71875</v>
      </c>
      <c r="K100" s="17">
        <v>0.36458333333333331</v>
      </c>
      <c r="L100" s="19"/>
      <c r="M100" s="19"/>
      <c r="N100" s="19"/>
      <c r="O100" s="19"/>
      <c r="P100" s="34">
        <v>0</v>
      </c>
      <c r="Q100" s="19"/>
      <c r="R100" s="19"/>
    </row>
    <row r="101" spans="2:18" x14ac:dyDescent="0.2">
      <c r="B101"/>
      <c r="C101" s="22"/>
      <c r="D101" t="s">
        <v>59</v>
      </c>
      <c r="E101"/>
      <c r="F101" s="25">
        <v>0.33333333333333331</v>
      </c>
      <c r="G101" s="25">
        <v>0.70833333333333337</v>
      </c>
      <c r="H101" s="25">
        <v>0.375</v>
      </c>
      <c r="I101" s="17">
        <v>0.33333333333333331</v>
      </c>
      <c r="J101" s="17">
        <v>0.70833333333333337</v>
      </c>
      <c r="K101" s="17">
        <v>0.375</v>
      </c>
      <c r="L101" s="19"/>
      <c r="M101" s="19"/>
      <c r="N101" s="19"/>
      <c r="O101" s="19"/>
      <c r="P101" s="34">
        <v>0</v>
      </c>
      <c r="Q101" s="19"/>
      <c r="R101" s="19"/>
    </row>
    <row r="102" spans="2:18" x14ac:dyDescent="0.2">
      <c r="B102"/>
      <c r="C102" s="23" t="s">
        <v>140</v>
      </c>
      <c r="D102" t="s">
        <v>56</v>
      </c>
      <c r="E102"/>
      <c r="F102" s="25">
        <v>0.375</v>
      </c>
      <c r="G102" s="25">
        <v>0.70833333333333337</v>
      </c>
      <c r="H102" s="25">
        <v>0.33333333333333331</v>
      </c>
      <c r="I102" s="17">
        <v>0.375</v>
      </c>
      <c r="J102" s="17">
        <v>0.70833333333333337</v>
      </c>
      <c r="K102" s="17">
        <v>0.33333333333333331</v>
      </c>
      <c r="L102" s="19"/>
      <c r="M102" s="19"/>
      <c r="N102" s="19"/>
      <c r="O102" s="19"/>
      <c r="P102" s="34">
        <v>0</v>
      </c>
      <c r="Q102" s="19"/>
      <c r="R102" s="19"/>
    </row>
    <row r="103" spans="2:18" x14ac:dyDescent="0.2">
      <c r="B103"/>
      <c r="C103" s="22"/>
      <c r="D103" t="s">
        <v>58</v>
      </c>
      <c r="E103"/>
      <c r="F103" s="25">
        <v>0.375</v>
      </c>
      <c r="G103" s="25">
        <v>0.70833333333333337</v>
      </c>
      <c r="H103" s="25">
        <v>0.33333333333333331</v>
      </c>
      <c r="I103" s="17">
        <v>0.375</v>
      </c>
      <c r="J103" s="17">
        <v>0.70833333333333337</v>
      </c>
      <c r="K103" s="17">
        <v>0.33333333333333331</v>
      </c>
      <c r="L103" s="19"/>
      <c r="M103" s="19"/>
      <c r="N103" s="19"/>
      <c r="O103" s="19"/>
      <c r="P103" s="34">
        <v>0</v>
      </c>
      <c r="Q103" s="19"/>
      <c r="R103" s="19"/>
    </row>
    <row r="104" spans="2:18" x14ac:dyDescent="0.2">
      <c r="B104"/>
      <c r="C104" s="22"/>
      <c r="D104" t="s">
        <v>53</v>
      </c>
      <c r="E104"/>
      <c r="F104" s="25">
        <v>0.375</v>
      </c>
      <c r="G104" s="25">
        <v>0.83333333333333337</v>
      </c>
      <c r="H104" s="25">
        <v>0.45833333333333331</v>
      </c>
      <c r="I104" s="17">
        <v>0.375</v>
      </c>
      <c r="J104" s="17">
        <v>0.83333333333333337</v>
      </c>
      <c r="K104" s="17">
        <v>0.45833333333333331</v>
      </c>
      <c r="L104" s="19"/>
      <c r="M104" s="19"/>
      <c r="N104" s="19"/>
      <c r="O104" s="19"/>
      <c r="P104" s="34">
        <v>0</v>
      </c>
      <c r="Q104" s="19"/>
      <c r="R104" s="19"/>
    </row>
    <row r="105" spans="2:18" x14ac:dyDescent="0.2">
      <c r="B105"/>
      <c r="C105" s="22"/>
      <c r="D105" t="s">
        <v>55</v>
      </c>
      <c r="E105"/>
      <c r="F105" s="25">
        <v>0.375</v>
      </c>
      <c r="G105" s="25">
        <v>0.70833333333333337</v>
      </c>
      <c r="H105" s="25">
        <v>0.33333333333333331</v>
      </c>
      <c r="I105" s="17">
        <v>0.375</v>
      </c>
      <c r="J105" s="17">
        <v>0.70833333333333337</v>
      </c>
      <c r="K105" s="17">
        <v>0.33333333333333331</v>
      </c>
      <c r="L105" s="19"/>
      <c r="M105" s="19"/>
      <c r="N105" s="19"/>
      <c r="O105" s="19"/>
      <c r="P105" s="34">
        <v>0</v>
      </c>
      <c r="Q105" s="19"/>
      <c r="R105" s="19"/>
    </row>
    <row r="106" spans="2:18" x14ac:dyDescent="0.2">
      <c r="B106"/>
      <c r="C106" s="22"/>
      <c r="D106" t="s">
        <v>52</v>
      </c>
      <c r="E106" t="s">
        <v>36</v>
      </c>
      <c r="F106" s="25"/>
      <c r="G106" s="25"/>
      <c r="H106" s="25">
        <v>0</v>
      </c>
      <c r="I106" s="17"/>
      <c r="J106" s="17"/>
      <c r="K106" s="17">
        <v>0</v>
      </c>
      <c r="L106" s="19"/>
      <c r="M106" s="19"/>
      <c r="N106" s="19"/>
      <c r="O106" s="19"/>
      <c r="P106" s="34">
        <v>0</v>
      </c>
      <c r="Q106" s="19"/>
      <c r="R106" s="19"/>
    </row>
    <row r="107" spans="2:18" x14ac:dyDescent="0.2">
      <c r="B107"/>
      <c r="C107" s="22"/>
      <c r="D107" t="s">
        <v>54</v>
      </c>
      <c r="E107"/>
      <c r="F107" s="25">
        <v>0.375</v>
      </c>
      <c r="G107" s="25">
        <v>0.83333333333333337</v>
      </c>
      <c r="H107" s="25">
        <v>0.45833333333333331</v>
      </c>
      <c r="I107" s="17"/>
      <c r="J107" s="17"/>
      <c r="K107" s="17">
        <v>0</v>
      </c>
      <c r="L107" s="19"/>
      <c r="M107" s="19"/>
      <c r="N107" s="19"/>
      <c r="O107" s="19"/>
      <c r="P107" s="34">
        <v>0</v>
      </c>
      <c r="Q107" s="19"/>
      <c r="R107" s="19"/>
    </row>
    <row r="108" spans="2:18" x14ac:dyDescent="0.2">
      <c r="B108"/>
      <c r="C108" s="22"/>
      <c r="D108" t="s">
        <v>57</v>
      </c>
      <c r="E108"/>
      <c r="F108" s="25">
        <v>0.375</v>
      </c>
      <c r="G108" s="25">
        <v>0.70833333333333337</v>
      </c>
      <c r="H108" s="25">
        <v>0.33333333333333331</v>
      </c>
      <c r="I108" s="17"/>
      <c r="J108" s="17"/>
      <c r="K108" s="17">
        <v>0</v>
      </c>
      <c r="L108" s="19"/>
      <c r="M108" s="19"/>
      <c r="N108" s="19"/>
      <c r="O108" s="19"/>
      <c r="P108" s="34">
        <v>0</v>
      </c>
      <c r="Q108" s="19"/>
      <c r="R108" s="19"/>
    </row>
    <row r="109" spans="2:18" x14ac:dyDescent="0.2">
      <c r="B109"/>
      <c r="C109" s="22"/>
      <c r="D109" t="s">
        <v>59</v>
      </c>
      <c r="E109"/>
      <c r="F109" s="25">
        <v>0.33333333333333331</v>
      </c>
      <c r="G109" s="25">
        <v>0.75</v>
      </c>
      <c r="H109" s="25">
        <v>0.41666666666666669</v>
      </c>
      <c r="I109" s="17">
        <v>0.33333333333333331</v>
      </c>
      <c r="J109" s="17">
        <v>0.75</v>
      </c>
      <c r="K109" s="17">
        <v>0.41666666666666669</v>
      </c>
      <c r="L109" s="19"/>
      <c r="M109" s="19"/>
      <c r="N109" s="19"/>
      <c r="O109" s="19"/>
      <c r="P109" s="34">
        <v>0</v>
      </c>
      <c r="Q109" s="19"/>
      <c r="R109" s="19"/>
    </row>
    <row r="110" spans="2:18" x14ac:dyDescent="0.2">
      <c r="B110"/>
      <c r="C110" s="23" t="s">
        <v>141</v>
      </c>
      <c r="D110" t="s">
        <v>56</v>
      </c>
      <c r="E110"/>
      <c r="F110" s="25">
        <v>0.375</v>
      </c>
      <c r="G110" s="25">
        <v>0.70833333333333337</v>
      </c>
      <c r="H110" s="25">
        <v>0.33333333333333331</v>
      </c>
      <c r="I110" s="17"/>
      <c r="J110" s="17"/>
      <c r="K110" s="17">
        <v>0</v>
      </c>
      <c r="L110" s="19"/>
      <c r="M110" s="19"/>
      <c r="N110" s="19"/>
      <c r="O110" s="19"/>
      <c r="P110" s="34">
        <v>0</v>
      </c>
      <c r="Q110" s="19"/>
      <c r="R110" s="19"/>
    </row>
    <row r="111" spans="2:18" x14ac:dyDescent="0.2">
      <c r="B111"/>
      <c r="C111" s="22"/>
      <c r="D111" t="s">
        <v>58</v>
      </c>
      <c r="E111"/>
      <c r="F111" s="25">
        <v>0.375</v>
      </c>
      <c r="G111" s="25">
        <v>0.70833333333333337</v>
      </c>
      <c r="H111" s="25">
        <v>0.33333333333333331</v>
      </c>
      <c r="I111" s="17">
        <v>0.375</v>
      </c>
      <c r="J111" s="17">
        <v>0.70833333333333337</v>
      </c>
      <c r="K111" s="17">
        <v>0.33333333333333331</v>
      </c>
      <c r="L111" s="19"/>
      <c r="M111" s="19"/>
      <c r="N111" s="19"/>
      <c r="O111" s="19"/>
      <c r="P111" s="34">
        <v>0</v>
      </c>
      <c r="Q111" s="19"/>
      <c r="R111" s="19"/>
    </row>
    <row r="112" spans="2:18" x14ac:dyDescent="0.2">
      <c r="B112"/>
      <c r="C112" s="22"/>
      <c r="D112" t="s">
        <v>53</v>
      </c>
      <c r="E112"/>
      <c r="F112" s="25">
        <v>0.33333333333333331</v>
      </c>
      <c r="G112" s="25">
        <v>0.75</v>
      </c>
      <c r="H112" s="25">
        <v>0.41666666666666669</v>
      </c>
      <c r="I112" s="17">
        <v>0.33333333333333331</v>
      </c>
      <c r="J112" s="17">
        <v>0.75</v>
      </c>
      <c r="K112" s="17">
        <v>0.41666666666666669</v>
      </c>
      <c r="L112" s="19"/>
      <c r="M112" s="19"/>
      <c r="N112" s="19"/>
      <c r="O112" s="19"/>
      <c r="P112" s="34">
        <v>0</v>
      </c>
      <c r="Q112" s="19"/>
      <c r="R112" s="19"/>
    </row>
    <row r="113" spans="2:18" x14ac:dyDescent="0.2">
      <c r="B113"/>
      <c r="C113" s="22"/>
      <c r="D113" t="s">
        <v>55</v>
      </c>
      <c r="E113"/>
      <c r="F113" s="25">
        <v>0.375</v>
      </c>
      <c r="G113" s="25">
        <v>0.70833333333333337</v>
      </c>
      <c r="H113" s="25">
        <v>0.33333333333333331</v>
      </c>
      <c r="I113" s="17">
        <v>0.39583333333333331</v>
      </c>
      <c r="J113" s="17">
        <v>0.70833333333333337</v>
      </c>
      <c r="K113" s="17">
        <v>0.3125</v>
      </c>
      <c r="L113" s="19"/>
      <c r="M113" s="19"/>
      <c r="N113" s="19"/>
      <c r="O113" s="19"/>
      <c r="P113" s="34">
        <v>0</v>
      </c>
      <c r="Q113" s="19"/>
      <c r="R113" s="19"/>
    </row>
    <row r="114" spans="2:18" x14ac:dyDescent="0.2">
      <c r="B114"/>
      <c r="C114" s="22"/>
      <c r="D114" t="s">
        <v>52</v>
      </c>
      <c r="E114"/>
      <c r="F114" s="25">
        <v>0.33333333333333331</v>
      </c>
      <c r="G114" s="25">
        <v>0.75</v>
      </c>
      <c r="H114" s="25">
        <v>0.41666666666666669</v>
      </c>
      <c r="I114" s="17">
        <v>0.35416666666666669</v>
      </c>
      <c r="J114" s="17">
        <v>0.75</v>
      </c>
      <c r="K114" s="17">
        <v>0.39583333333333331</v>
      </c>
      <c r="L114" s="19"/>
      <c r="M114" s="19"/>
      <c r="N114" s="19"/>
      <c r="O114" s="19"/>
      <c r="P114" s="34">
        <v>0</v>
      </c>
      <c r="Q114" s="19"/>
      <c r="R114" s="19"/>
    </row>
    <row r="115" spans="2:18" x14ac:dyDescent="0.2">
      <c r="B115"/>
      <c r="C115" s="22"/>
      <c r="D115" t="s">
        <v>54</v>
      </c>
      <c r="E115"/>
      <c r="F115" s="25">
        <v>0.375</v>
      </c>
      <c r="G115" s="25">
        <v>0.70833333333333337</v>
      </c>
      <c r="H115" s="25">
        <v>0.33333333333333331</v>
      </c>
      <c r="I115" s="17">
        <v>0.375</v>
      </c>
      <c r="J115" s="17">
        <v>0.70833333333333337</v>
      </c>
      <c r="K115" s="17">
        <v>0.33333333333333331</v>
      </c>
      <c r="L115" s="19"/>
      <c r="M115" s="19"/>
      <c r="N115" s="19"/>
      <c r="O115" s="19"/>
      <c r="P115" s="34">
        <v>0</v>
      </c>
      <c r="Q115" s="19"/>
      <c r="R115" s="19"/>
    </row>
    <row r="116" spans="2:18" x14ac:dyDescent="0.2">
      <c r="B116"/>
      <c r="C116" s="22"/>
      <c r="D116" t="s">
        <v>57</v>
      </c>
      <c r="E116"/>
      <c r="F116" s="25">
        <v>0.375</v>
      </c>
      <c r="G116" s="25">
        <v>0.70833333333333337</v>
      </c>
      <c r="H116" s="25">
        <v>0.33333333333333331</v>
      </c>
      <c r="I116" s="17">
        <v>0.375</v>
      </c>
      <c r="J116" s="17">
        <v>0.70833333333333337</v>
      </c>
      <c r="K116" s="17">
        <v>0.33333333333333331</v>
      </c>
      <c r="L116" s="19"/>
      <c r="M116" s="19"/>
      <c r="N116" s="19"/>
      <c r="O116" s="19"/>
      <c r="P116" s="34">
        <v>0</v>
      </c>
      <c r="Q116" s="19"/>
      <c r="R116" s="19"/>
    </row>
    <row r="117" spans="2:18" x14ac:dyDescent="0.2">
      <c r="B117"/>
      <c r="C117" s="22"/>
      <c r="D117" t="s">
        <v>59</v>
      </c>
      <c r="E117"/>
      <c r="F117" s="25">
        <v>0.375</v>
      </c>
      <c r="G117" s="25">
        <v>0.70833333333333337</v>
      </c>
      <c r="H117" s="25">
        <v>0.33333333333333331</v>
      </c>
      <c r="I117" s="17">
        <v>0.375</v>
      </c>
      <c r="J117" s="17">
        <v>0.70833333333333337</v>
      </c>
      <c r="K117" s="17">
        <v>0.33333333333333331</v>
      </c>
      <c r="L117" s="19"/>
      <c r="M117" s="19"/>
      <c r="N117" s="19"/>
      <c r="O117" s="19"/>
      <c r="P117" s="34">
        <v>0</v>
      </c>
      <c r="Q117" s="19"/>
      <c r="R117" s="19"/>
    </row>
    <row r="118" spans="2:18" x14ac:dyDescent="0.2">
      <c r="B118"/>
      <c r="C118" s="23" t="s">
        <v>142</v>
      </c>
      <c r="D118" t="s">
        <v>56</v>
      </c>
      <c r="E118"/>
      <c r="F118" s="25">
        <v>0.33333333333333331</v>
      </c>
      <c r="G118" s="25">
        <v>0.70833333333333337</v>
      </c>
      <c r="H118" s="25">
        <v>0.375</v>
      </c>
      <c r="I118" s="17">
        <v>0.33333333333333331</v>
      </c>
      <c r="J118" s="17">
        <v>0.70833333333333337</v>
      </c>
      <c r="K118" s="17">
        <v>0.375</v>
      </c>
      <c r="L118" s="19"/>
      <c r="M118" s="19"/>
      <c r="N118" s="19"/>
      <c r="O118" s="19"/>
      <c r="P118" s="34">
        <v>0</v>
      </c>
      <c r="Q118" s="19"/>
      <c r="R118" s="19"/>
    </row>
    <row r="119" spans="2:18" x14ac:dyDescent="0.2">
      <c r="B119"/>
      <c r="C119" s="22"/>
      <c r="D119" t="s">
        <v>58</v>
      </c>
      <c r="E119"/>
      <c r="F119" s="25">
        <v>0.375</v>
      </c>
      <c r="G119" s="25">
        <v>0.83333333333333337</v>
      </c>
      <c r="H119" s="25">
        <v>0.45833333333333331</v>
      </c>
      <c r="I119" s="17">
        <v>0.375</v>
      </c>
      <c r="J119" s="17">
        <v>0.85416666666666663</v>
      </c>
      <c r="K119" s="17">
        <v>0.47916666666666669</v>
      </c>
      <c r="L119" s="19"/>
      <c r="M119" s="19"/>
      <c r="N119" s="19"/>
      <c r="O119" s="19"/>
      <c r="P119" s="34">
        <v>0</v>
      </c>
      <c r="Q119" s="19"/>
      <c r="R119" s="19"/>
    </row>
    <row r="120" spans="2:18" x14ac:dyDescent="0.2">
      <c r="B120"/>
      <c r="C120" s="22"/>
      <c r="D120" t="s">
        <v>53</v>
      </c>
      <c r="E120"/>
      <c r="F120" s="25">
        <v>0.33333333333333331</v>
      </c>
      <c r="G120" s="25">
        <v>0.70833333333333337</v>
      </c>
      <c r="H120" s="25">
        <v>0.375</v>
      </c>
      <c r="I120" s="17">
        <v>0.33333333333333331</v>
      </c>
      <c r="J120" s="17">
        <v>0.70833333333333337</v>
      </c>
      <c r="K120" s="17">
        <v>0.375</v>
      </c>
      <c r="L120" s="19"/>
      <c r="M120" s="19"/>
      <c r="N120" s="19"/>
      <c r="O120" s="19"/>
      <c r="P120" s="34">
        <v>0</v>
      </c>
      <c r="Q120" s="19"/>
      <c r="R120" s="19"/>
    </row>
    <row r="121" spans="2:18" x14ac:dyDescent="0.2">
      <c r="B121"/>
      <c r="C121" s="22"/>
      <c r="D121" t="s">
        <v>55</v>
      </c>
      <c r="E121"/>
      <c r="F121" s="25">
        <v>0.33333333333333331</v>
      </c>
      <c r="G121" s="25">
        <v>0.70833333333333337</v>
      </c>
      <c r="H121" s="25">
        <v>0.375</v>
      </c>
      <c r="I121" s="17">
        <v>0.33333333333333331</v>
      </c>
      <c r="J121" s="17">
        <v>0.70833333333333337</v>
      </c>
      <c r="K121" s="17">
        <v>0.375</v>
      </c>
      <c r="L121" s="19"/>
      <c r="M121" s="19"/>
      <c r="N121" s="19"/>
      <c r="O121" s="19"/>
      <c r="P121" s="34">
        <v>0</v>
      </c>
      <c r="Q121" s="19"/>
      <c r="R121" s="19"/>
    </row>
    <row r="122" spans="2:18" x14ac:dyDescent="0.2">
      <c r="B122"/>
      <c r="C122" s="22"/>
      <c r="D122" t="s">
        <v>52</v>
      </c>
      <c r="E122"/>
      <c r="F122" s="25"/>
      <c r="G122" s="25"/>
      <c r="H122" s="25">
        <v>0</v>
      </c>
      <c r="I122" s="17">
        <v>0.375</v>
      </c>
      <c r="J122" s="17">
        <v>0.70833333333333337</v>
      </c>
      <c r="K122" s="17">
        <v>0.33333333333333331</v>
      </c>
      <c r="L122" s="19"/>
      <c r="M122" s="19"/>
      <c r="N122" s="19"/>
      <c r="O122" s="19"/>
      <c r="P122" s="34">
        <v>0</v>
      </c>
      <c r="Q122" s="19"/>
      <c r="R122" s="19"/>
    </row>
    <row r="123" spans="2:18" x14ac:dyDescent="0.2">
      <c r="B123"/>
      <c r="C123" s="22"/>
      <c r="D123" t="s">
        <v>54</v>
      </c>
      <c r="E123"/>
      <c r="F123" s="25">
        <v>0.33333333333333331</v>
      </c>
      <c r="G123" s="25">
        <v>0.70833333333333337</v>
      </c>
      <c r="H123" s="25">
        <v>0.375</v>
      </c>
      <c r="I123" s="17">
        <v>0.33333333333333331</v>
      </c>
      <c r="J123" s="17">
        <v>0.70833333333333337</v>
      </c>
      <c r="K123" s="17">
        <v>0.375</v>
      </c>
      <c r="L123" s="19"/>
      <c r="M123" s="19"/>
      <c r="N123" s="19"/>
      <c r="O123" s="19"/>
      <c r="P123" s="34">
        <v>0</v>
      </c>
      <c r="Q123" s="19"/>
      <c r="R123" s="19"/>
    </row>
    <row r="124" spans="2:18" x14ac:dyDescent="0.2">
      <c r="B124"/>
      <c r="C124" s="22"/>
      <c r="D124" t="s">
        <v>57</v>
      </c>
      <c r="E124" t="s">
        <v>36</v>
      </c>
      <c r="F124" s="25"/>
      <c r="G124" s="25"/>
      <c r="H124" s="25">
        <v>0</v>
      </c>
      <c r="I124" s="17"/>
      <c r="J124" s="17"/>
      <c r="K124" s="17">
        <v>0</v>
      </c>
      <c r="L124" s="19"/>
      <c r="M124" s="19"/>
      <c r="N124" s="19"/>
      <c r="O124" s="19"/>
      <c r="P124" s="34">
        <v>0</v>
      </c>
      <c r="Q124" s="19"/>
      <c r="R124" s="19"/>
    </row>
    <row r="125" spans="2:18" x14ac:dyDescent="0.2">
      <c r="B125"/>
      <c r="C125" s="22"/>
      <c r="D125" t="s">
        <v>59</v>
      </c>
      <c r="E125"/>
      <c r="F125" s="25">
        <v>0.375</v>
      </c>
      <c r="G125" s="25">
        <v>0.83333333333333337</v>
      </c>
      <c r="H125" s="25">
        <v>0.45833333333333331</v>
      </c>
      <c r="I125" s="17">
        <v>0.375</v>
      </c>
      <c r="J125" s="17">
        <v>0.85416666666666663</v>
      </c>
      <c r="K125" s="17">
        <v>0.47916666666666669</v>
      </c>
      <c r="L125" s="19"/>
      <c r="M125" s="19"/>
      <c r="N125" s="19"/>
      <c r="O125" s="19"/>
      <c r="P125" s="34">
        <v>0</v>
      </c>
      <c r="Q125" s="19"/>
      <c r="R125" s="19"/>
    </row>
    <row r="126" spans="2:18" x14ac:dyDescent="0.2">
      <c r="B126"/>
      <c r="C126" s="23" t="s">
        <v>143</v>
      </c>
      <c r="D126" t="s">
        <v>56</v>
      </c>
      <c r="E126" t="s">
        <v>36</v>
      </c>
      <c r="F126" s="25"/>
      <c r="G126" s="25"/>
      <c r="H126" s="25">
        <v>0</v>
      </c>
      <c r="I126" s="17"/>
      <c r="J126" s="17"/>
      <c r="K126" s="17">
        <v>0</v>
      </c>
      <c r="L126" s="19"/>
      <c r="M126" s="19"/>
      <c r="N126" s="19"/>
      <c r="O126" s="19"/>
      <c r="P126" s="34">
        <v>0</v>
      </c>
      <c r="Q126" s="19"/>
      <c r="R126" s="19"/>
    </row>
    <row r="127" spans="2:18" x14ac:dyDescent="0.2">
      <c r="B127"/>
      <c r="C127" s="22"/>
      <c r="D127" t="s">
        <v>58</v>
      </c>
      <c r="E127"/>
      <c r="F127" s="25">
        <v>0.375</v>
      </c>
      <c r="G127" s="25">
        <v>0.83333333333333337</v>
      </c>
      <c r="H127" s="25">
        <v>0.45833333333333331</v>
      </c>
      <c r="I127" s="17">
        <v>0.33333333333333331</v>
      </c>
      <c r="J127" s="17">
        <v>0.57638888888888895</v>
      </c>
      <c r="K127" s="17">
        <v>0.24305555555555555</v>
      </c>
      <c r="L127" s="19"/>
      <c r="M127" s="19"/>
      <c r="N127" s="19"/>
      <c r="O127" s="19"/>
      <c r="P127" s="34">
        <v>0</v>
      </c>
      <c r="Q127" s="19"/>
      <c r="R127" s="19"/>
    </row>
    <row r="128" spans="2:18" x14ac:dyDescent="0.2">
      <c r="B128"/>
      <c r="C128" s="22"/>
      <c r="D128" t="s">
        <v>53</v>
      </c>
      <c r="E128" t="s">
        <v>36</v>
      </c>
      <c r="F128" s="25"/>
      <c r="G128" s="25"/>
      <c r="H128" s="25">
        <v>0</v>
      </c>
      <c r="I128" s="17"/>
      <c r="J128" s="17"/>
      <c r="K128" s="17">
        <v>0</v>
      </c>
      <c r="L128" s="19"/>
      <c r="M128" s="19"/>
      <c r="N128" s="19"/>
      <c r="O128" s="19"/>
      <c r="P128" s="34">
        <v>0</v>
      </c>
      <c r="Q128" s="19"/>
      <c r="R128" s="19"/>
    </row>
    <row r="129" spans="2:18" x14ac:dyDescent="0.2">
      <c r="B129"/>
      <c r="C129" s="22"/>
      <c r="D129" t="s">
        <v>55</v>
      </c>
      <c r="E129" t="s">
        <v>36</v>
      </c>
      <c r="F129" s="25"/>
      <c r="G129" s="25"/>
      <c r="H129" s="25">
        <v>0</v>
      </c>
      <c r="I129" s="17"/>
      <c r="J129" s="17"/>
      <c r="K129" s="17">
        <v>0</v>
      </c>
      <c r="L129" s="19"/>
      <c r="M129" s="19"/>
      <c r="N129" s="19"/>
      <c r="O129" s="19"/>
      <c r="P129" s="34">
        <v>0</v>
      </c>
      <c r="Q129" s="19"/>
      <c r="R129" s="19"/>
    </row>
    <row r="130" spans="2:18" x14ac:dyDescent="0.2">
      <c r="B130"/>
      <c r="C130" s="22"/>
      <c r="D130" t="s">
        <v>52</v>
      </c>
      <c r="E130"/>
      <c r="F130" s="25">
        <v>0.375</v>
      </c>
      <c r="G130" s="25">
        <v>0.83333333333333337</v>
      </c>
      <c r="H130" s="25">
        <v>0.45833333333333331</v>
      </c>
      <c r="I130" s="17">
        <v>0.375</v>
      </c>
      <c r="J130" s="17">
        <v>0.85416666666666663</v>
      </c>
      <c r="K130" s="17">
        <v>0.47916666666666669</v>
      </c>
      <c r="L130" s="19"/>
      <c r="M130" s="19"/>
      <c r="N130" s="19"/>
      <c r="O130" s="19"/>
      <c r="P130" s="34">
        <v>0</v>
      </c>
      <c r="Q130" s="19"/>
      <c r="R130" s="19"/>
    </row>
    <row r="131" spans="2:18" x14ac:dyDescent="0.2">
      <c r="B131"/>
      <c r="C131" s="22"/>
      <c r="D131" t="s">
        <v>54</v>
      </c>
      <c r="E131"/>
      <c r="F131" s="25">
        <v>0.375</v>
      </c>
      <c r="G131" s="25">
        <v>0.83333333333333337</v>
      </c>
      <c r="H131" s="25">
        <v>0.45833333333333331</v>
      </c>
      <c r="I131" s="17">
        <v>0.375</v>
      </c>
      <c r="J131" s="17">
        <v>0.85416666666666663</v>
      </c>
      <c r="K131" s="17">
        <v>0.47916666666666669</v>
      </c>
      <c r="L131" s="19"/>
      <c r="M131" s="19"/>
      <c r="N131" s="19"/>
      <c r="O131" s="19"/>
      <c r="P131" s="34">
        <v>0</v>
      </c>
      <c r="Q131" s="19"/>
      <c r="R131" s="19"/>
    </row>
    <row r="132" spans="2:18" x14ac:dyDescent="0.2">
      <c r="B132"/>
      <c r="C132" s="22"/>
      <c r="D132" t="s">
        <v>57</v>
      </c>
      <c r="E132"/>
      <c r="F132" s="25">
        <v>0.375</v>
      </c>
      <c r="G132" s="25">
        <v>0.83333333333333337</v>
      </c>
      <c r="H132" s="25">
        <v>0.45833333333333331</v>
      </c>
      <c r="I132" s="17">
        <v>0.375</v>
      </c>
      <c r="J132" s="17">
        <v>0.83333333333333337</v>
      </c>
      <c r="K132" s="17">
        <v>0.45833333333333331</v>
      </c>
      <c r="L132" s="19"/>
      <c r="M132" s="19"/>
      <c r="N132" s="19"/>
      <c r="O132" s="19"/>
      <c r="P132" s="34">
        <v>0</v>
      </c>
      <c r="Q132" s="19"/>
      <c r="R132" s="19"/>
    </row>
    <row r="133" spans="2:18" x14ac:dyDescent="0.2">
      <c r="B133"/>
      <c r="C133" s="22"/>
      <c r="D133" t="s">
        <v>59</v>
      </c>
      <c r="E133" t="s">
        <v>36</v>
      </c>
      <c r="F133" s="25"/>
      <c r="G133" s="25"/>
      <c r="H133" s="25">
        <v>0</v>
      </c>
      <c r="I133" s="17"/>
      <c r="J133" s="17"/>
      <c r="K133" s="17">
        <v>0</v>
      </c>
      <c r="L133" s="19"/>
      <c r="M133" s="19"/>
      <c r="N133" s="19"/>
      <c r="O133" s="19"/>
      <c r="P133" s="34">
        <v>0</v>
      </c>
      <c r="Q133" s="19"/>
      <c r="R133" s="19"/>
    </row>
    <row r="134" spans="2:18" x14ac:dyDescent="0.2">
      <c r="B134"/>
      <c r="C134" s="23" t="s">
        <v>144</v>
      </c>
      <c r="D134" t="s">
        <v>56</v>
      </c>
      <c r="E134"/>
      <c r="F134" s="25">
        <v>0.33333333333333331</v>
      </c>
      <c r="G134" s="25">
        <v>0.70833333333333337</v>
      </c>
      <c r="H134" s="25">
        <v>0.375</v>
      </c>
      <c r="I134" s="17">
        <v>0.35416666666666669</v>
      </c>
      <c r="J134" s="17">
        <v>0.71875</v>
      </c>
      <c r="K134" s="17">
        <v>0.36458333333333331</v>
      </c>
      <c r="L134" s="19"/>
      <c r="M134" s="19"/>
      <c r="N134" s="19"/>
      <c r="O134" s="19"/>
      <c r="P134" s="34">
        <v>0</v>
      </c>
      <c r="Q134" s="19"/>
      <c r="R134" s="19"/>
    </row>
    <row r="135" spans="2:18" x14ac:dyDescent="0.2">
      <c r="B135"/>
      <c r="C135" s="22"/>
      <c r="D135" t="s">
        <v>58</v>
      </c>
      <c r="E135"/>
      <c r="F135" s="25">
        <v>0.33333333333333331</v>
      </c>
      <c r="G135" s="25">
        <v>0.70833333333333337</v>
      </c>
      <c r="H135" s="25">
        <v>0.375</v>
      </c>
      <c r="I135" s="17">
        <v>0.33333333333333331</v>
      </c>
      <c r="J135" s="17">
        <v>0.70833333333333337</v>
      </c>
      <c r="K135" s="17">
        <v>0.375</v>
      </c>
      <c r="L135" s="19"/>
      <c r="M135" s="19"/>
      <c r="N135" s="19"/>
      <c r="O135" s="19"/>
      <c r="P135" s="34">
        <v>0</v>
      </c>
      <c r="Q135" s="19"/>
      <c r="R135" s="19"/>
    </row>
    <row r="136" spans="2:18" x14ac:dyDescent="0.2">
      <c r="B136"/>
      <c r="C136" s="22"/>
      <c r="D136" t="s">
        <v>53</v>
      </c>
      <c r="E136" t="s">
        <v>36</v>
      </c>
      <c r="F136" s="25"/>
      <c r="G136" s="25"/>
      <c r="H136" s="25">
        <v>0</v>
      </c>
      <c r="I136" s="17"/>
      <c r="J136" s="17"/>
      <c r="K136" s="17">
        <v>0</v>
      </c>
      <c r="L136" s="19"/>
      <c r="M136" s="19"/>
      <c r="N136" s="19"/>
      <c r="O136" s="19"/>
      <c r="P136" s="34">
        <v>0</v>
      </c>
      <c r="Q136" s="19"/>
      <c r="R136" s="19"/>
    </row>
    <row r="137" spans="2:18" x14ac:dyDescent="0.2">
      <c r="B137"/>
      <c r="C137" s="22"/>
      <c r="D137" t="s">
        <v>55</v>
      </c>
      <c r="E137"/>
      <c r="F137" s="25">
        <v>0.375</v>
      </c>
      <c r="G137" s="25">
        <v>0.83333333333333337</v>
      </c>
      <c r="H137" s="25">
        <v>0.45833333333333331</v>
      </c>
      <c r="I137" s="17">
        <v>0.375</v>
      </c>
      <c r="J137" s="17">
        <v>0.83333333333333337</v>
      </c>
      <c r="K137" s="17">
        <v>0.45833333333333331</v>
      </c>
      <c r="L137" s="19"/>
      <c r="M137" s="19"/>
      <c r="N137" s="19"/>
      <c r="O137" s="19"/>
      <c r="P137" s="34">
        <v>0</v>
      </c>
      <c r="Q137" s="19"/>
      <c r="R137" s="19"/>
    </row>
    <row r="138" spans="2:18" x14ac:dyDescent="0.2">
      <c r="B138"/>
      <c r="C138" s="22"/>
      <c r="D138" t="s">
        <v>52</v>
      </c>
      <c r="E138"/>
      <c r="F138" s="25">
        <v>0.375</v>
      </c>
      <c r="G138" s="25">
        <v>0.83333333333333337</v>
      </c>
      <c r="H138" s="25">
        <v>0.45833333333333331</v>
      </c>
      <c r="I138" s="17">
        <v>0.375</v>
      </c>
      <c r="J138" s="17">
        <v>0.83333333333333337</v>
      </c>
      <c r="K138" s="17">
        <v>0.45833333333333331</v>
      </c>
      <c r="L138" s="19"/>
      <c r="M138" s="19"/>
      <c r="N138" s="19"/>
      <c r="O138" s="19"/>
      <c r="P138" s="34">
        <v>0</v>
      </c>
      <c r="Q138" s="19"/>
      <c r="R138" s="19"/>
    </row>
    <row r="139" spans="2:18" x14ac:dyDescent="0.2">
      <c r="B139"/>
      <c r="C139" s="22"/>
      <c r="D139" t="s">
        <v>54</v>
      </c>
      <c r="E139" t="s">
        <v>36</v>
      </c>
      <c r="F139" s="25"/>
      <c r="G139" s="25"/>
      <c r="H139" s="25">
        <v>0</v>
      </c>
      <c r="I139" s="17"/>
      <c r="J139" s="17"/>
      <c r="K139" s="17">
        <v>0</v>
      </c>
      <c r="L139" s="19"/>
      <c r="M139" s="19"/>
      <c r="N139" s="19"/>
      <c r="O139" s="19"/>
      <c r="P139" s="34">
        <v>0</v>
      </c>
      <c r="Q139" s="19"/>
      <c r="R139" s="19"/>
    </row>
    <row r="140" spans="2:18" x14ac:dyDescent="0.2">
      <c r="B140"/>
      <c r="C140" s="22"/>
      <c r="D140" t="s">
        <v>57</v>
      </c>
      <c r="E140" t="s">
        <v>36</v>
      </c>
      <c r="F140" s="25"/>
      <c r="G140" s="25"/>
      <c r="H140" s="25">
        <v>0</v>
      </c>
      <c r="I140" s="17"/>
      <c r="J140" s="17"/>
      <c r="K140" s="17">
        <v>0</v>
      </c>
      <c r="L140" s="19"/>
      <c r="M140" s="19"/>
      <c r="N140" s="19"/>
      <c r="O140" s="19"/>
      <c r="P140" s="34">
        <v>0</v>
      </c>
      <c r="Q140" s="19"/>
      <c r="R140" s="19"/>
    </row>
    <row r="141" spans="2:18" x14ac:dyDescent="0.2">
      <c r="B141"/>
      <c r="C141" s="22"/>
      <c r="D141" t="s">
        <v>59</v>
      </c>
      <c r="E141" t="s">
        <v>36</v>
      </c>
      <c r="F141" s="25"/>
      <c r="G141" s="25"/>
      <c r="H141" s="25">
        <v>0</v>
      </c>
      <c r="I141" s="17"/>
      <c r="J141" s="17"/>
      <c r="K141" s="17">
        <v>0</v>
      </c>
      <c r="L141" s="19"/>
      <c r="M141" s="19"/>
      <c r="N141" s="19"/>
      <c r="O141" s="19"/>
      <c r="P141" s="34">
        <v>0</v>
      </c>
      <c r="Q141" s="19"/>
      <c r="R141" s="19"/>
    </row>
    <row r="142" spans="2:18" x14ac:dyDescent="0.2">
      <c r="B142"/>
      <c r="C142" s="23" t="s">
        <v>145</v>
      </c>
      <c r="D142" t="s">
        <v>56</v>
      </c>
      <c r="E142"/>
      <c r="F142" s="25">
        <v>0.375</v>
      </c>
      <c r="G142" s="25">
        <v>0.70833333333333337</v>
      </c>
      <c r="H142" s="25">
        <v>0.33333333333333331</v>
      </c>
      <c r="I142" s="17"/>
      <c r="J142" s="17"/>
      <c r="K142" s="17">
        <v>0</v>
      </c>
      <c r="L142" s="19"/>
      <c r="M142" s="19"/>
      <c r="N142" s="19"/>
      <c r="O142" s="19"/>
      <c r="P142" s="34">
        <v>0</v>
      </c>
      <c r="Q142" s="19"/>
      <c r="R142" s="19"/>
    </row>
    <row r="143" spans="2:18" x14ac:dyDescent="0.2">
      <c r="B143"/>
      <c r="C143" s="22"/>
      <c r="D143" t="s">
        <v>58</v>
      </c>
      <c r="E143"/>
      <c r="F143" s="25">
        <v>0.33333333333333331</v>
      </c>
      <c r="G143" s="25">
        <v>0.75</v>
      </c>
      <c r="H143" s="25">
        <v>0.41666666666666669</v>
      </c>
      <c r="I143" s="17">
        <v>0.33333333333333331</v>
      </c>
      <c r="J143" s="17">
        <v>0.75</v>
      </c>
      <c r="K143" s="17">
        <v>0.41666666666666669</v>
      </c>
      <c r="L143" s="19"/>
      <c r="M143" s="19"/>
      <c r="N143" s="19"/>
      <c r="O143" s="19"/>
      <c r="P143" s="34">
        <v>0</v>
      </c>
      <c r="Q143" s="19"/>
      <c r="R143" s="19"/>
    </row>
    <row r="144" spans="2:18" x14ac:dyDescent="0.2">
      <c r="B144"/>
      <c r="C144" s="22"/>
      <c r="D144" t="s">
        <v>53</v>
      </c>
      <c r="E144"/>
      <c r="F144" s="25">
        <v>0.375</v>
      </c>
      <c r="G144" s="25">
        <v>0.83333333333333337</v>
      </c>
      <c r="H144" s="25">
        <v>0.45833333333333331</v>
      </c>
      <c r="I144" s="17"/>
      <c r="J144" s="17"/>
      <c r="K144" s="17">
        <v>0</v>
      </c>
      <c r="L144" s="19"/>
      <c r="M144" s="19"/>
      <c r="N144" s="19"/>
      <c r="O144" s="19"/>
      <c r="P144" s="34">
        <v>0</v>
      </c>
      <c r="Q144" s="19"/>
      <c r="R144" s="19"/>
    </row>
    <row r="145" spans="2:18" x14ac:dyDescent="0.2">
      <c r="B145"/>
      <c r="C145" s="22"/>
      <c r="D145" t="s">
        <v>55</v>
      </c>
      <c r="E145"/>
      <c r="F145" s="25">
        <v>0.375</v>
      </c>
      <c r="G145" s="25">
        <v>0.70833333333333337</v>
      </c>
      <c r="H145" s="25">
        <v>0.33333333333333331</v>
      </c>
      <c r="I145" s="17">
        <v>0.375</v>
      </c>
      <c r="J145" s="17">
        <v>0.70833333333333337</v>
      </c>
      <c r="K145" s="17">
        <v>0.33333333333333331</v>
      </c>
      <c r="L145" s="19"/>
      <c r="M145" s="19"/>
      <c r="N145" s="19"/>
      <c r="O145" s="19"/>
      <c r="P145" s="34">
        <v>0</v>
      </c>
      <c r="Q145" s="19"/>
      <c r="R145" s="19"/>
    </row>
    <row r="146" spans="2:18" x14ac:dyDescent="0.2">
      <c r="B146"/>
      <c r="C146" s="22"/>
      <c r="D146" t="s">
        <v>52</v>
      </c>
      <c r="E146"/>
      <c r="F146" s="25">
        <v>0.375</v>
      </c>
      <c r="G146" s="25">
        <v>0.83333333333333337</v>
      </c>
      <c r="H146" s="25">
        <v>0.45833333333333331</v>
      </c>
      <c r="I146" s="17">
        <v>0.375</v>
      </c>
      <c r="J146" s="17">
        <v>0.83333333333333337</v>
      </c>
      <c r="K146" s="17">
        <v>0.45833333333333331</v>
      </c>
      <c r="L146" s="19"/>
      <c r="M146" s="19"/>
      <c r="N146" s="19"/>
      <c r="O146" s="19"/>
      <c r="P146" s="34">
        <v>0</v>
      </c>
      <c r="Q146" s="19"/>
      <c r="R146" s="19"/>
    </row>
    <row r="147" spans="2:18" x14ac:dyDescent="0.2">
      <c r="B147"/>
      <c r="C147" s="22"/>
      <c r="D147" t="s">
        <v>54</v>
      </c>
      <c r="E147"/>
      <c r="F147" s="25">
        <v>0.375</v>
      </c>
      <c r="G147" s="25">
        <v>0.70833333333333337</v>
      </c>
      <c r="H147" s="25">
        <v>0.33333333333333331</v>
      </c>
      <c r="I147" s="17">
        <v>0.375</v>
      </c>
      <c r="J147" s="17">
        <v>0.70833333333333337</v>
      </c>
      <c r="K147" s="17">
        <v>0.33333333333333331</v>
      </c>
      <c r="L147" s="19"/>
      <c r="M147" s="19"/>
      <c r="N147" s="19"/>
      <c r="O147" s="19"/>
      <c r="P147" s="34">
        <v>0</v>
      </c>
      <c r="Q147" s="19"/>
      <c r="R147" s="19"/>
    </row>
    <row r="148" spans="2:18" x14ac:dyDescent="0.2">
      <c r="B148"/>
      <c r="C148" s="22"/>
      <c r="D148" t="s">
        <v>57</v>
      </c>
      <c r="E148"/>
      <c r="F148" s="25">
        <v>0.375</v>
      </c>
      <c r="G148" s="25">
        <v>0.70833333333333337</v>
      </c>
      <c r="H148" s="25">
        <v>0.33333333333333331</v>
      </c>
      <c r="I148" s="17">
        <v>0.375</v>
      </c>
      <c r="J148" s="17">
        <v>0.70833333333333337</v>
      </c>
      <c r="K148" s="17">
        <v>0.33333333333333331</v>
      </c>
      <c r="L148" s="19"/>
      <c r="M148" s="19"/>
      <c r="N148" s="19"/>
      <c r="O148" s="19"/>
      <c r="P148" s="34">
        <v>0</v>
      </c>
      <c r="Q148" s="19"/>
      <c r="R148" s="19"/>
    </row>
    <row r="149" spans="2:18" x14ac:dyDescent="0.2">
      <c r="B149"/>
      <c r="C149" s="22"/>
      <c r="D149" t="s">
        <v>59</v>
      </c>
      <c r="E149"/>
      <c r="F149" s="25">
        <v>0.33333333333333331</v>
      </c>
      <c r="G149" s="25">
        <v>0.75</v>
      </c>
      <c r="H149" s="25">
        <v>0.41666666666666669</v>
      </c>
      <c r="I149" s="17">
        <v>0.35416666666666669</v>
      </c>
      <c r="J149" s="17">
        <v>0.75</v>
      </c>
      <c r="K149" s="17">
        <v>0.39583333333333331</v>
      </c>
      <c r="L149" s="19"/>
      <c r="M149" s="19"/>
      <c r="N149" s="19"/>
      <c r="O149" s="19"/>
      <c r="P149" s="34">
        <v>0</v>
      </c>
      <c r="Q149" s="19"/>
      <c r="R149" s="19"/>
    </row>
    <row r="150" spans="2:18" x14ac:dyDescent="0.2">
      <c r="B150"/>
      <c r="C150" s="23" t="s">
        <v>146</v>
      </c>
      <c r="D150" t="s">
        <v>56</v>
      </c>
      <c r="E150"/>
      <c r="F150" s="25">
        <v>0.375</v>
      </c>
      <c r="G150" s="25">
        <v>0.70833333333333337</v>
      </c>
      <c r="H150" s="25">
        <v>0.33333333333333331</v>
      </c>
      <c r="I150" s="17">
        <v>0.375</v>
      </c>
      <c r="J150" s="17">
        <v>0.70833333333333337</v>
      </c>
      <c r="K150" s="17">
        <v>0.33333333333333331</v>
      </c>
      <c r="L150" s="19"/>
      <c r="M150" s="19"/>
      <c r="N150" s="19"/>
      <c r="O150" s="19"/>
      <c r="P150" s="34">
        <v>0</v>
      </c>
      <c r="Q150" s="19"/>
      <c r="R150" s="19"/>
    </row>
    <row r="151" spans="2:18" x14ac:dyDescent="0.2">
      <c r="B151"/>
      <c r="C151" s="22"/>
      <c r="D151" t="s">
        <v>58</v>
      </c>
      <c r="E151"/>
      <c r="F151" s="25">
        <v>0.375</v>
      </c>
      <c r="G151" s="25">
        <v>0.70833333333333337</v>
      </c>
      <c r="H151" s="25">
        <v>0.33333333333333331</v>
      </c>
      <c r="I151" s="17">
        <v>0.375</v>
      </c>
      <c r="J151" s="17">
        <v>0.70833333333333337</v>
      </c>
      <c r="K151" s="17">
        <v>0.33333333333333331</v>
      </c>
      <c r="L151" s="19"/>
      <c r="M151" s="19"/>
      <c r="N151" s="19"/>
      <c r="O151" s="19"/>
      <c r="P151" s="34">
        <v>0</v>
      </c>
      <c r="Q151" s="19"/>
      <c r="R151" s="19"/>
    </row>
    <row r="152" spans="2:18" x14ac:dyDescent="0.2">
      <c r="B152"/>
      <c r="C152" s="22"/>
      <c r="D152" t="s">
        <v>53</v>
      </c>
      <c r="E152"/>
      <c r="F152" s="25">
        <v>0.375</v>
      </c>
      <c r="G152" s="25">
        <v>0.70833333333333337</v>
      </c>
      <c r="H152" s="25">
        <v>0.33333333333333331</v>
      </c>
      <c r="I152" s="17">
        <v>0.375</v>
      </c>
      <c r="J152" s="17">
        <v>0.70833333333333337</v>
      </c>
      <c r="K152" s="17">
        <v>0.33333333333333331</v>
      </c>
      <c r="L152" s="19"/>
      <c r="M152" s="19"/>
      <c r="N152" s="19"/>
      <c r="O152" s="19"/>
      <c r="P152" s="34">
        <v>0</v>
      </c>
      <c r="Q152" s="19"/>
      <c r="R152" s="19"/>
    </row>
    <row r="153" spans="2:18" x14ac:dyDescent="0.2">
      <c r="B153"/>
      <c r="C153" s="22"/>
      <c r="D153" t="s">
        <v>55</v>
      </c>
      <c r="E153"/>
      <c r="F153" s="25">
        <v>0.375</v>
      </c>
      <c r="G153" s="25">
        <v>0.70833333333333337</v>
      </c>
      <c r="H153" s="25">
        <v>0.33333333333333331</v>
      </c>
      <c r="I153" s="17"/>
      <c r="J153" s="17"/>
      <c r="K153" s="17">
        <v>0</v>
      </c>
      <c r="L153" s="19"/>
      <c r="M153" s="19"/>
      <c r="N153" s="19"/>
      <c r="O153" s="19"/>
      <c r="P153" s="34">
        <v>0</v>
      </c>
      <c r="Q153" s="19"/>
      <c r="R153" s="19"/>
    </row>
    <row r="154" spans="2:18" x14ac:dyDescent="0.2">
      <c r="B154"/>
      <c r="C154" s="22"/>
      <c r="D154" t="s">
        <v>52</v>
      </c>
      <c r="E154"/>
      <c r="F154" s="25">
        <v>0.33333333333333331</v>
      </c>
      <c r="G154" s="25">
        <v>0.75</v>
      </c>
      <c r="H154" s="25">
        <v>0.41666666666666669</v>
      </c>
      <c r="I154" s="17">
        <v>0.33333333333333331</v>
      </c>
      <c r="J154" s="17">
        <v>0.75</v>
      </c>
      <c r="K154" s="17">
        <v>0.41666666666666669</v>
      </c>
      <c r="L154" s="19"/>
      <c r="M154" s="19"/>
      <c r="N154" s="19"/>
      <c r="O154" s="19"/>
      <c r="P154" s="34">
        <v>0</v>
      </c>
      <c r="Q154" s="19"/>
      <c r="R154" s="19"/>
    </row>
    <row r="155" spans="2:18" x14ac:dyDescent="0.2">
      <c r="B155"/>
      <c r="C155" s="22"/>
      <c r="D155" t="s">
        <v>54</v>
      </c>
      <c r="E155"/>
      <c r="F155" s="25">
        <v>0.375</v>
      </c>
      <c r="G155" s="25">
        <v>0.70833333333333337</v>
      </c>
      <c r="H155" s="25">
        <v>0.33333333333333331</v>
      </c>
      <c r="I155" s="17">
        <v>0.39583333333333331</v>
      </c>
      <c r="J155" s="17">
        <v>0.70833333333333337</v>
      </c>
      <c r="K155" s="17">
        <v>0.3125</v>
      </c>
      <c r="L155" s="19"/>
      <c r="M155" s="19"/>
      <c r="N155" s="19"/>
      <c r="O155" s="19"/>
      <c r="P155" s="34">
        <v>0</v>
      </c>
      <c r="Q155" s="19"/>
      <c r="R155" s="19"/>
    </row>
    <row r="156" spans="2:18" x14ac:dyDescent="0.2">
      <c r="B156"/>
      <c r="C156" s="22"/>
      <c r="D156" t="s">
        <v>57</v>
      </c>
      <c r="E156"/>
      <c r="F156" s="25">
        <v>0.375</v>
      </c>
      <c r="G156" s="25">
        <v>0.70833333333333337</v>
      </c>
      <c r="H156" s="25">
        <v>0.33333333333333331</v>
      </c>
      <c r="I156" s="17">
        <v>0.375</v>
      </c>
      <c r="J156" s="17">
        <v>0.70833333333333337</v>
      </c>
      <c r="K156" s="17">
        <v>0.33333333333333331</v>
      </c>
      <c r="L156" s="19"/>
      <c r="M156" s="19"/>
      <c r="N156" s="19"/>
      <c r="O156" s="19"/>
      <c r="P156" s="34">
        <v>0</v>
      </c>
      <c r="Q156" s="19"/>
      <c r="R156" s="19"/>
    </row>
    <row r="157" spans="2:18" x14ac:dyDescent="0.2">
      <c r="B157"/>
      <c r="C157" s="22"/>
      <c r="D157" t="s">
        <v>59</v>
      </c>
      <c r="E157"/>
      <c r="F157" s="25"/>
      <c r="G157" s="25"/>
      <c r="H157" s="25">
        <v>0</v>
      </c>
      <c r="I157" s="17">
        <v>0.375</v>
      </c>
      <c r="J157" s="17">
        <v>0.70833333333333337</v>
      </c>
      <c r="K157" s="17">
        <v>0.33333333333333331</v>
      </c>
      <c r="L157" s="19"/>
      <c r="M157" s="19"/>
      <c r="N157" s="19"/>
      <c r="O157" s="19"/>
      <c r="P157" s="34">
        <v>0</v>
      </c>
      <c r="Q157" s="19"/>
      <c r="R157" s="19"/>
    </row>
    <row r="158" spans="2:18" x14ac:dyDescent="0.2">
      <c r="B158"/>
      <c r="C158" s="23" t="s">
        <v>147</v>
      </c>
      <c r="D158" t="s">
        <v>56</v>
      </c>
      <c r="E158" t="s">
        <v>36</v>
      </c>
      <c r="F158" s="25"/>
      <c r="G158" s="25"/>
      <c r="H158" s="25">
        <v>0</v>
      </c>
      <c r="I158" s="17"/>
      <c r="J158" s="17"/>
      <c r="K158" s="17">
        <v>0</v>
      </c>
      <c r="L158" s="19"/>
      <c r="M158" s="19"/>
      <c r="N158" s="19"/>
      <c r="O158" s="19"/>
      <c r="P158" s="34">
        <v>0</v>
      </c>
      <c r="Q158" s="19"/>
      <c r="R158" s="19"/>
    </row>
    <row r="159" spans="2:18" x14ac:dyDescent="0.2">
      <c r="B159"/>
      <c r="C159" s="22"/>
      <c r="D159" t="s">
        <v>58</v>
      </c>
      <c r="E159"/>
      <c r="F159" s="25">
        <v>0.375</v>
      </c>
      <c r="G159" s="25">
        <v>0.83333333333333337</v>
      </c>
      <c r="H159" s="25">
        <v>0.45833333333333331</v>
      </c>
      <c r="I159" s="17">
        <v>0.375</v>
      </c>
      <c r="J159" s="17">
        <v>0.85416666666666663</v>
      </c>
      <c r="K159" s="17">
        <v>0.47916666666666669</v>
      </c>
      <c r="L159" s="19"/>
      <c r="M159" s="19"/>
      <c r="N159" s="19"/>
      <c r="O159" s="19"/>
      <c r="P159" s="34">
        <v>0</v>
      </c>
      <c r="Q159" s="19"/>
      <c r="R159" s="19"/>
    </row>
    <row r="160" spans="2:18" x14ac:dyDescent="0.2">
      <c r="B160"/>
      <c r="C160" s="22"/>
      <c r="D160" t="s">
        <v>53</v>
      </c>
      <c r="E160"/>
      <c r="F160" s="25">
        <v>0.33333333333333331</v>
      </c>
      <c r="G160" s="25">
        <v>0.70833333333333337</v>
      </c>
      <c r="H160" s="25">
        <v>0.375</v>
      </c>
      <c r="I160" s="17">
        <v>0.33333333333333331</v>
      </c>
      <c r="J160" s="17">
        <v>0.70833333333333337</v>
      </c>
      <c r="K160" s="17">
        <v>0.375</v>
      </c>
      <c r="L160" s="19"/>
      <c r="M160" s="19"/>
      <c r="N160" s="19"/>
      <c r="O160" s="19"/>
      <c r="P160" s="34">
        <v>0</v>
      </c>
      <c r="Q160" s="19"/>
      <c r="R160" s="19"/>
    </row>
    <row r="161" spans="2:18" x14ac:dyDescent="0.2">
      <c r="B161"/>
      <c r="C161" s="22"/>
      <c r="D161" t="s">
        <v>55</v>
      </c>
      <c r="E161"/>
      <c r="F161" s="25">
        <v>0.33333333333333331</v>
      </c>
      <c r="G161" s="25">
        <v>0.70833333333333337</v>
      </c>
      <c r="H161" s="25">
        <v>0.375</v>
      </c>
      <c r="I161" s="17">
        <v>0.33333333333333331</v>
      </c>
      <c r="J161" s="17">
        <v>0.70833333333333337</v>
      </c>
      <c r="K161" s="17">
        <v>0.375</v>
      </c>
      <c r="L161" s="19"/>
      <c r="M161" s="19"/>
      <c r="N161" s="19"/>
      <c r="O161" s="19"/>
      <c r="P161" s="34">
        <v>0</v>
      </c>
      <c r="Q161" s="19"/>
      <c r="R161" s="19"/>
    </row>
    <row r="162" spans="2:18" x14ac:dyDescent="0.2">
      <c r="B162"/>
      <c r="C162" s="22"/>
      <c r="D162" t="s">
        <v>52</v>
      </c>
      <c r="E162"/>
      <c r="F162" s="25">
        <v>0.33333333333333331</v>
      </c>
      <c r="G162" s="25">
        <v>0.70833333333333337</v>
      </c>
      <c r="H162" s="25">
        <v>0.375</v>
      </c>
      <c r="I162" s="17">
        <v>0.33333333333333331</v>
      </c>
      <c r="J162" s="17">
        <v>0.70833333333333337</v>
      </c>
      <c r="K162" s="17">
        <v>0.375</v>
      </c>
      <c r="L162" s="19"/>
      <c r="M162" s="19"/>
      <c r="N162" s="19"/>
      <c r="O162" s="19"/>
      <c r="P162" s="34">
        <v>0</v>
      </c>
      <c r="Q162" s="19"/>
      <c r="R162" s="19"/>
    </row>
    <row r="163" spans="2:18" x14ac:dyDescent="0.2">
      <c r="B163"/>
      <c r="C163" s="22"/>
      <c r="D163" t="s">
        <v>54</v>
      </c>
      <c r="E163"/>
      <c r="F163" s="25">
        <v>0.33333333333333331</v>
      </c>
      <c r="G163" s="25">
        <v>0.70833333333333337</v>
      </c>
      <c r="H163" s="25">
        <v>0.375</v>
      </c>
      <c r="I163" s="17">
        <v>0.33333333333333331</v>
      </c>
      <c r="J163" s="17">
        <v>0.70833333333333337</v>
      </c>
      <c r="K163" s="17">
        <v>0.375</v>
      </c>
      <c r="L163" s="19"/>
      <c r="M163" s="19"/>
      <c r="N163" s="19"/>
      <c r="O163" s="19"/>
      <c r="P163" s="34">
        <v>0</v>
      </c>
      <c r="Q163" s="19"/>
      <c r="R163" s="19"/>
    </row>
    <row r="164" spans="2:18" x14ac:dyDescent="0.2">
      <c r="B164"/>
      <c r="C164" s="22"/>
      <c r="D164" t="s">
        <v>57</v>
      </c>
      <c r="E164"/>
      <c r="F164" s="25">
        <v>0.375</v>
      </c>
      <c r="G164" s="25">
        <v>0.83333333333333337</v>
      </c>
      <c r="H164" s="25">
        <v>0.45833333333333331</v>
      </c>
      <c r="I164" s="17">
        <v>0.375</v>
      </c>
      <c r="J164" s="17">
        <v>0.85416666666666663</v>
      </c>
      <c r="K164" s="17">
        <v>0.47916666666666669</v>
      </c>
      <c r="L164" s="19"/>
      <c r="M164" s="19"/>
      <c r="N164" s="19"/>
      <c r="O164" s="19"/>
      <c r="P164" s="34">
        <v>0</v>
      </c>
      <c r="Q164" s="19"/>
      <c r="R164" s="19"/>
    </row>
    <row r="165" spans="2:18" x14ac:dyDescent="0.2">
      <c r="B165"/>
      <c r="C165" s="22"/>
      <c r="D165" t="s">
        <v>59</v>
      </c>
      <c r="E165"/>
      <c r="F165" s="25">
        <v>0.375</v>
      </c>
      <c r="G165" s="25">
        <v>0.83333333333333337</v>
      </c>
      <c r="H165" s="25">
        <v>0.45833333333333331</v>
      </c>
      <c r="I165" s="17">
        <v>0.375</v>
      </c>
      <c r="J165" s="17">
        <v>0.85416666666666663</v>
      </c>
      <c r="K165" s="17">
        <v>0.47916666666666669</v>
      </c>
      <c r="L165" s="19"/>
      <c r="M165" s="19"/>
      <c r="N165" s="19"/>
      <c r="O165" s="19"/>
      <c r="P165" s="34">
        <v>0</v>
      </c>
      <c r="Q165" s="19"/>
      <c r="R165" s="19"/>
    </row>
    <row r="166" spans="2:18" x14ac:dyDescent="0.2">
      <c r="B166"/>
      <c r="C166" s="23" t="s">
        <v>148</v>
      </c>
      <c r="D166" t="s">
        <v>56</v>
      </c>
      <c r="E166"/>
      <c r="F166" s="25">
        <v>0.375</v>
      </c>
      <c r="G166" s="25">
        <v>0.83333333333333337</v>
      </c>
      <c r="H166" s="25">
        <v>0.45833333333333331</v>
      </c>
      <c r="I166" s="17">
        <v>0.375</v>
      </c>
      <c r="J166" s="17">
        <v>0.83333333333333337</v>
      </c>
      <c r="K166" s="17">
        <v>0.45833333333333331</v>
      </c>
      <c r="L166" s="19"/>
      <c r="M166" s="19"/>
      <c r="N166" s="19"/>
      <c r="O166" s="19"/>
      <c r="P166" s="34">
        <v>0</v>
      </c>
      <c r="Q166" s="19"/>
      <c r="R166" s="19"/>
    </row>
    <row r="167" spans="2:18" x14ac:dyDescent="0.2">
      <c r="B167"/>
      <c r="C167" s="22"/>
      <c r="D167" t="s">
        <v>58</v>
      </c>
      <c r="E167" t="s">
        <v>36</v>
      </c>
      <c r="F167" s="25"/>
      <c r="G167" s="25"/>
      <c r="H167" s="25">
        <v>0</v>
      </c>
      <c r="I167" s="17"/>
      <c r="J167" s="17"/>
      <c r="K167" s="17">
        <v>0</v>
      </c>
      <c r="L167" s="19"/>
      <c r="M167" s="19"/>
      <c r="N167" s="19"/>
      <c r="O167" s="19"/>
      <c r="P167" s="34">
        <v>0</v>
      </c>
      <c r="Q167" s="19"/>
      <c r="R167" s="19"/>
    </row>
    <row r="168" spans="2:18" x14ac:dyDescent="0.2">
      <c r="B168"/>
      <c r="C168" s="22"/>
      <c r="D168" t="s">
        <v>53</v>
      </c>
      <c r="E168"/>
      <c r="F168" s="25">
        <v>0.375</v>
      </c>
      <c r="G168" s="25">
        <v>0.83333333333333337</v>
      </c>
      <c r="H168" s="25">
        <v>0.45833333333333331</v>
      </c>
      <c r="I168" s="17">
        <v>0.375</v>
      </c>
      <c r="J168" s="17">
        <v>0.85416666666666663</v>
      </c>
      <c r="K168" s="17">
        <v>0.47916666666666669</v>
      </c>
      <c r="L168" s="19"/>
      <c r="M168" s="19"/>
      <c r="N168" s="19"/>
      <c r="O168" s="19"/>
      <c r="P168" s="34">
        <v>0</v>
      </c>
      <c r="Q168" s="19"/>
      <c r="R168" s="19"/>
    </row>
    <row r="169" spans="2:18" x14ac:dyDescent="0.2">
      <c r="B169"/>
      <c r="C169" s="22"/>
      <c r="D169" t="s">
        <v>55</v>
      </c>
      <c r="E169" t="s">
        <v>36</v>
      </c>
      <c r="F169" s="25"/>
      <c r="G169" s="25"/>
      <c r="H169" s="25">
        <v>0</v>
      </c>
      <c r="I169" s="17"/>
      <c r="J169" s="17"/>
      <c r="K169" s="17">
        <v>0</v>
      </c>
      <c r="L169" s="19"/>
      <c r="M169" s="19"/>
      <c r="N169" s="19"/>
      <c r="O169" s="19"/>
      <c r="P169" s="34">
        <v>0</v>
      </c>
      <c r="Q169" s="19"/>
      <c r="R169" s="19"/>
    </row>
    <row r="170" spans="2:18" x14ac:dyDescent="0.2">
      <c r="B170"/>
      <c r="C170" s="22"/>
      <c r="D170" t="s">
        <v>52</v>
      </c>
      <c r="E170" t="s">
        <v>36</v>
      </c>
      <c r="F170" s="25"/>
      <c r="G170" s="25"/>
      <c r="H170" s="25">
        <v>0</v>
      </c>
      <c r="I170" s="17"/>
      <c r="J170" s="17"/>
      <c r="K170" s="17">
        <v>0</v>
      </c>
      <c r="L170" s="19"/>
      <c r="M170" s="19"/>
      <c r="N170" s="19"/>
      <c r="O170" s="19"/>
      <c r="P170" s="34">
        <v>0</v>
      </c>
      <c r="Q170" s="19"/>
      <c r="R170" s="19"/>
    </row>
    <row r="171" spans="2:18" x14ac:dyDescent="0.2">
      <c r="B171"/>
      <c r="C171" s="22"/>
      <c r="D171" t="s">
        <v>54</v>
      </c>
      <c r="E171" t="s">
        <v>36</v>
      </c>
      <c r="F171" s="25"/>
      <c r="G171" s="25"/>
      <c r="H171" s="25">
        <v>0</v>
      </c>
      <c r="I171" s="17"/>
      <c r="J171" s="17"/>
      <c r="K171" s="17">
        <v>0</v>
      </c>
      <c r="L171" s="19"/>
      <c r="M171" s="19"/>
      <c r="N171" s="19"/>
      <c r="O171" s="19"/>
      <c r="P171" s="34">
        <v>0</v>
      </c>
      <c r="Q171" s="19"/>
      <c r="R171" s="19"/>
    </row>
    <row r="172" spans="2:18" x14ac:dyDescent="0.2">
      <c r="B172"/>
      <c r="C172" s="22"/>
      <c r="D172" t="s">
        <v>57</v>
      </c>
      <c r="E172"/>
      <c r="F172" s="25">
        <v>0.375</v>
      </c>
      <c r="G172" s="25">
        <v>0.83333333333333337</v>
      </c>
      <c r="H172" s="25">
        <v>0.45833333333333331</v>
      </c>
      <c r="I172" s="17">
        <v>0.33333333333333331</v>
      </c>
      <c r="J172" s="17">
        <v>0.57638888888888895</v>
      </c>
      <c r="K172" s="17">
        <v>0.24305555555555555</v>
      </c>
      <c r="L172" s="19"/>
      <c r="M172" s="19"/>
      <c r="N172" s="19"/>
      <c r="O172" s="19"/>
      <c r="P172" s="34">
        <v>0</v>
      </c>
      <c r="Q172" s="19"/>
      <c r="R172" s="19"/>
    </row>
    <row r="173" spans="2:18" x14ac:dyDescent="0.2">
      <c r="B173"/>
      <c r="C173" s="22"/>
      <c r="D173" t="s">
        <v>59</v>
      </c>
      <c r="E173"/>
      <c r="F173" s="25">
        <v>0.375</v>
      </c>
      <c r="G173" s="25">
        <v>0.83333333333333337</v>
      </c>
      <c r="H173" s="25">
        <v>0.45833333333333331</v>
      </c>
      <c r="I173" s="17">
        <v>0.375</v>
      </c>
      <c r="J173" s="17">
        <v>0.83333333333333337</v>
      </c>
      <c r="K173" s="17">
        <v>0.45833333333333331</v>
      </c>
      <c r="L173" s="19"/>
      <c r="M173" s="19"/>
      <c r="N173" s="19"/>
      <c r="O173" s="19"/>
      <c r="P173" s="34">
        <v>0</v>
      </c>
      <c r="Q173" s="19"/>
      <c r="R173" s="19"/>
    </row>
    <row r="174" spans="2:18" x14ac:dyDescent="0.2">
      <c r="B174"/>
      <c r="C174" s="23" t="s">
        <v>149</v>
      </c>
      <c r="D174" t="s">
        <v>56</v>
      </c>
      <c r="E174" t="s">
        <v>36</v>
      </c>
      <c r="F174" s="25"/>
      <c r="G174" s="25"/>
      <c r="H174" s="25">
        <v>0</v>
      </c>
      <c r="I174" s="17"/>
      <c r="J174" s="17"/>
      <c r="K174" s="17">
        <v>0</v>
      </c>
      <c r="L174" s="19"/>
      <c r="M174" s="19"/>
      <c r="N174" s="19"/>
      <c r="O174" s="19"/>
      <c r="P174" s="34">
        <v>0</v>
      </c>
      <c r="Q174" s="19"/>
      <c r="R174" s="19"/>
    </row>
    <row r="175" spans="2:18" x14ac:dyDescent="0.2">
      <c r="B175"/>
      <c r="C175" s="22"/>
      <c r="D175" t="s">
        <v>58</v>
      </c>
      <c r="E175" t="s">
        <v>36</v>
      </c>
      <c r="F175" s="25"/>
      <c r="G175" s="25"/>
      <c r="H175" s="25">
        <v>0</v>
      </c>
      <c r="I175" s="17"/>
      <c r="J175" s="17"/>
      <c r="K175" s="17">
        <v>0</v>
      </c>
      <c r="L175" s="19"/>
      <c r="M175" s="19"/>
      <c r="N175" s="19"/>
      <c r="O175" s="19"/>
      <c r="P175" s="34">
        <v>0</v>
      </c>
      <c r="Q175" s="19"/>
      <c r="R175" s="19"/>
    </row>
    <row r="176" spans="2:18" x14ac:dyDescent="0.2">
      <c r="B176"/>
      <c r="C176" s="22"/>
      <c r="D176" t="s">
        <v>53</v>
      </c>
      <c r="E176" t="s">
        <v>36</v>
      </c>
      <c r="F176" s="25"/>
      <c r="G176" s="25"/>
      <c r="H176" s="25">
        <v>0</v>
      </c>
      <c r="I176" s="17"/>
      <c r="J176" s="17"/>
      <c r="K176" s="17">
        <v>0</v>
      </c>
      <c r="L176" s="19"/>
      <c r="M176" s="19"/>
      <c r="N176" s="19"/>
      <c r="O176" s="19"/>
      <c r="P176" s="34">
        <v>0</v>
      </c>
      <c r="Q176" s="19"/>
      <c r="R176" s="19"/>
    </row>
    <row r="177" spans="2:18" x14ac:dyDescent="0.2">
      <c r="B177"/>
      <c r="C177" s="22"/>
      <c r="D177" t="s">
        <v>55</v>
      </c>
      <c r="E177"/>
      <c r="F177" s="25">
        <v>0.33333333333333331</v>
      </c>
      <c r="G177" s="25">
        <v>0.70833333333333337</v>
      </c>
      <c r="H177" s="25">
        <v>0.375</v>
      </c>
      <c r="I177" s="17">
        <v>0.35416666666666669</v>
      </c>
      <c r="J177" s="17">
        <v>0.71875</v>
      </c>
      <c r="K177" s="17">
        <v>0.36458333333333331</v>
      </c>
      <c r="L177" s="19"/>
      <c r="M177" s="19"/>
      <c r="N177" s="19"/>
      <c r="O177" s="19"/>
      <c r="P177" s="34">
        <v>0</v>
      </c>
      <c r="Q177" s="19"/>
      <c r="R177" s="19"/>
    </row>
    <row r="178" spans="2:18" x14ac:dyDescent="0.2">
      <c r="B178"/>
      <c r="C178" s="22"/>
      <c r="D178" t="s">
        <v>52</v>
      </c>
      <c r="E178" t="s">
        <v>36</v>
      </c>
      <c r="F178" s="25"/>
      <c r="G178" s="25"/>
      <c r="H178" s="25">
        <v>0</v>
      </c>
      <c r="I178" s="17"/>
      <c r="J178" s="17"/>
      <c r="K178" s="17">
        <v>0</v>
      </c>
      <c r="L178" s="19"/>
      <c r="M178" s="19"/>
      <c r="N178" s="19"/>
      <c r="O178" s="19"/>
      <c r="P178" s="34">
        <v>0</v>
      </c>
      <c r="Q178" s="19"/>
      <c r="R178" s="19"/>
    </row>
    <row r="179" spans="2:18" x14ac:dyDescent="0.2">
      <c r="B179"/>
      <c r="C179" s="22"/>
      <c r="D179" t="s">
        <v>54</v>
      </c>
      <c r="E179"/>
      <c r="F179" s="25">
        <v>0.375</v>
      </c>
      <c r="G179" s="25">
        <v>0.83333333333333337</v>
      </c>
      <c r="H179" s="25">
        <v>0.45833333333333331</v>
      </c>
      <c r="I179" s="17">
        <v>0.375</v>
      </c>
      <c r="J179" s="17">
        <v>0.83333333333333337</v>
      </c>
      <c r="K179" s="17">
        <v>0.45833333333333331</v>
      </c>
      <c r="L179" s="19"/>
      <c r="M179" s="19"/>
      <c r="N179" s="19"/>
      <c r="O179" s="19"/>
      <c r="P179" s="34">
        <v>0</v>
      </c>
      <c r="Q179" s="19"/>
      <c r="R179" s="19"/>
    </row>
    <row r="180" spans="2:18" x14ac:dyDescent="0.2">
      <c r="B180"/>
      <c r="C180" s="22"/>
      <c r="D180" t="s">
        <v>57</v>
      </c>
      <c r="E180"/>
      <c r="F180" s="25">
        <v>0.33333333333333331</v>
      </c>
      <c r="G180" s="25">
        <v>0.70833333333333337</v>
      </c>
      <c r="H180" s="25">
        <v>0.375</v>
      </c>
      <c r="I180" s="17">
        <v>0.33333333333333331</v>
      </c>
      <c r="J180" s="17">
        <v>0.70833333333333337</v>
      </c>
      <c r="K180" s="17">
        <v>0.375</v>
      </c>
      <c r="L180" s="19"/>
      <c r="M180" s="19"/>
      <c r="N180" s="19"/>
      <c r="O180" s="19"/>
      <c r="P180" s="34">
        <v>0</v>
      </c>
      <c r="Q180" s="19"/>
      <c r="R180" s="19"/>
    </row>
    <row r="181" spans="2:18" x14ac:dyDescent="0.2">
      <c r="B181"/>
      <c r="C181" s="22"/>
      <c r="D181" t="s">
        <v>59</v>
      </c>
      <c r="E181"/>
      <c r="F181" s="25">
        <v>0.375</v>
      </c>
      <c r="G181" s="25">
        <v>0.83333333333333337</v>
      </c>
      <c r="H181" s="25">
        <v>0.45833333333333331</v>
      </c>
      <c r="I181" s="17">
        <v>0.375</v>
      </c>
      <c r="J181" s="17">
        <v>0.83333333333333337</v>
      </c>
      <c r="K181" s="17">
        <v>0.45833333333333331</v>
      </c>
      <c r="L181" s="19"/>
      <c r="M181" s="19"/>
      <c r="N181" s="19"/>
      <c r="O181" s="19"/>
      <c r="P181" s="34">
        <v>0</v>
      </c>
      <c r="Q181" s="19"/>
      <c r="R181" s="19"/>
    </row>
    <row r="182" spans="2:18" x14ac:dyDescent="0.2">
      <c r="B182"/>
      <c r="C182" s="23" t="s">
        <v>150</v>
      </c>
      <c r="D182" t="s">
        <v>56</v>
      </c>
      <c r="E182"/>
      <c r="F182" s="25">
        <v>0.375</v>
      </c>
      <c r="G182" s="25">
        <v>0.70833333333333337</v>
      </c>
      <c r="H182" s="25">
        <v>0.33333333333333331</v>
      </c>
      <c r="I182" s="17">
        <v>0.375</v>
      </c>
      <c r="J182" s="17">
        <v>0.70833333333333337</v>
      </c>
      <c r="K182" s="17">
        <v>0.33333333333333331</v>
      </c>
      <c r="L182" s="19"/>
      <c r="M182" s="19"/>
      <c r="N182" s="19"/>
      <c r="O182" s="19"/>
      <c r="P182" s="34">
        <v>0</v>
      </c>
      <c r="Q182" s="19"/>
      <c r="R182" s="19"/>
    </row>
    <row r="183" spans="2:18" x14ac:dyDescent="0.2">
      <c r="B183"/>
      <c r="C183" s="22"/>
      <c r="D183" t="s">
        <v>58</v>
      </c>
      <c r="E183"/>
      <c r="F183" s="25">
        <v>0.33333333333333331</v>
      </c>
      <c r="G183" s="25">
        <v>0.75</v>
      </c>
      <c r="H183" s="25">
        <v>0.41666666666666669</v>
      </c>
      <c r="I183" s="17">
        <v>0.35416666666666669</v>
      </c>
      <c r="J183" s="17">
        <v>0.75</v>
      </c>
      <c r="K183" s="17">
        <v>0.39583333333333331</v>
      </c>
      <c r="L183" s="19"/>
      <c r="M183" s="19"/>
      <c r="N183" s="19"/>
      <c r="O183" s="19"/>
      <c r="P183" s="34">
        <v>0</v>
      </c>
      <c r="Q183" s="19"/>
      <c r="R183" s="19"/>
    </row>
    <row r="184" spans="2:18" x14ac:dyDescent="0.2">
      <c r="B184"/>
      <c r="C184" s="22"/>
      <c r="D184" t="s">
        <v>53</v>
      </c>
      <c r="E184"/>
      <c r="F184" s="25">
        <v>0.375</v>
      </c>
      <c r="G184" s="25">
        <v>0.70833333333333337</v>
      </c>
      <c r="H184" s="25">
        <v>0.33333333333333331</v>
      </c>
      <c r="I184" s="17">
        <v>0.375</v>
      </c>
      <c r="J184" s="17">
        <v>0.70833333333333337</v>
      </c>
      <c r="K184" s="17">
        <v>0.33333333333333331</v>
      </c>
      <c r="L184" s="19"/>
      <c r="M184" s="19"/>
      <c r="N184" s="19"/>
      <c r="O184" s="19"/>
      <c r="P184" s="34">
        <v>0</v>
      </c>
      <c r="Q184" s="19"/>
      <c r="R184" s="19"/>
    </row>
    <row r="185" spans="2:18" x14ac:dyDescent="0.2">
      <c r="B185"/>
      <c r="C185" s="22"/>
      <c r="D185" t="s">
        <v>55</v>
      </c>
      <c r="E185"/>
      <c r="F185" s="25">
        <v>0.375</v>
      </c>
      <c r="G185" s="25">
        <v>0.70833333333333337</v>
      </c>
      <c r="H185" s="25">
        <v>0.33333333333333331</v>
      </c>
      <c r="I185" s="17"/>
      <c r="J185" s="17"/>
      <c r="K185" s="17">
        <v>0</v>
      </c>
      <c r="L185" s="19"/>
      <c r="M185" s="19"/>
      <c r="N185" s="19"/>
      <c r="O185" s="19"/>
      <c r="P185" s="34">
        <v>0</v>
      </c>
      <c r="Q185" s="19"/>
      <c r="R185" s="19"/>
    </row>
    <row r="186" spans="2:18" x14ac:dyDescent="0.2">
      <c r="B186"/>
      <c r="C186" s="22"/>
      <c r="D186" t="s">
        <v>52</v>
      </c>
      <c r="E186"/>
      <c r="F186" s="25">
        <v>0.375</v>
      </c>
      <c r="G186" s="25">
        <v>0.83333333333333337</v>
      </c>
      <c r="H186" s="25">
        <v>0.45833333333333331</v>
      </c>
      <c r="I186" s="17"/>
      <c r="J186" s="17"/>
      <c r="K186" s="17">
        <v>0</v>
      </c>
      <c r="L186" s="19"/>
      <c r="M186" s="19"/>
      <c r="N186" s="19"/>
      <c r="O186" s="19"/>
      <c r="P186" s="34">
        <v>0</v>
      </c>
      <c r="Q186" s="19"/>
      <c r="R186" s="19"/>
    </row>
    <row r="187" spans="2:18" x14ac:dyDescent="0.2">
      <c r="B187"/>
      <c r="C187" s="22"/>
      <c r="D187" t="s">
        <v>54</v>
      </c>
      <c r="E187"/>
      <c r="F187" s="25">
        <v>0.375</v>
      </c>
      <c r="G187" s="25">
        <v>0.70833333333333337</v>
      </c>
      <c r="H187" s="25">
        <v>0.33333333333333331</v>
      </c>
      <c r="I187" s="17">
        <v>0.375</v>
      </c>
      <c r="J187" s="17">
        <v>0.70833333333333337</v>
      </c>
      <c r="K187" s="17">
        <v>0.33333333333333331</v>
      </c>
      <c r="L187" s="19"/>
      <c r="M187" s="19"/>
      <c r="N187" s="19"/>
      <c r="O187" s="19"/>
      <c r="P187" s="34">
        <v>0</v>
      </c>
      <c r="Q187" s="19"/>
      <c r="R187" s="19"/>
    </row>
    <row r="188" spans="2:18" x14ac:dyDescent="0.2">
      <c r="B188"/>
      <c r="C188" s="22"/>
      <c r="D188" t="s">
        <v>57</v>
      </c>
      <c r="E188"/>
      <c r="F188" s="25">
        <v>0.33333333333333331</v>
      </c>
      <c r="G188" s="25">
        <v>0.75</v>
      </c>
      <c r="H188" s="25">
        <v>0.41666666666666669</v>
      </c>
      <c r="I188" s="17">
        <v>0.33333333333333331</v>
      </c>
      <c r="J188" s="17">
        <v>0.75</v>
      </c>
      <c r="K188" s="17">
        <v>0.41666666666666669</v>
      </c>
      <c r="L188" s="19"/>
      <c r="M188" s="19"/>
      <c r="N188" s="19"/>
      <c r="O188" s="19"/>
      <c r="P188" s="34">
        <v>0</v>
      </c>
      <c r="Q188" s="19"/>
      <c r="R188" s="19"/>
    </row>
    <row r="189" spans="2:18" x14ac:dyDescent="0.2">
      <c r="B189"/>
      <c r="C189" s="22"/>
      <c r="D189" t="s">
        <v>59</v>
      </c>
      <c r="E189"/>
      <c r="F189" s="25">
        <v>0.33333333333333331</v>
      </c>
      <c r="G189" s="25">
        <v>0.75</v>
      </c>
      <c r="H189" s="25">
        <v>0.41666666666666669</v>
      </c>
      <c r="I189" s="17">
        <v>0.33333333333333331</v>
      </c>
      <c r="J189" s="17">
        <v>0.75</v>
      </c>
      <c r="K189" s="17">
        <v>0.41666666666666669</v>
      </c>
      <c r="L189" s="19"/>
      <c r="M189" s="19"/>
      <c r="N189" s="19"/>
      <c r="O189" s="19"/>
      <c r="P189" s="34">
        <v>0</v>
      </c>
      <c r="Q189" s="19"/>
      <c r="R189" s="19"/>
    </row>
    <row r="190" spans="2:18" x14ac:dyDescent="0.2">
      <c r="B190"/>
      <c r="C190" s="23" t="s">
        <v>151</v>
      </c>
      <c r="D190" t="s">
        <v>56</v>
      </c>
      <c r="E190"/>
      <c r="F190" s="25">
        <v>0.375</v>
      </c>
      <c r="G190" s="25">
        <v>0.70833333333333337</v>
      </c>
      <c r="H190" s="25">
        <v>0.33333333333333331</v>
      </c>
      <c r="I190" s="17">
        <v>0.375</v>
      </c>
      <c r="J190" s="17">
        <v>0.70833333333333337</v>
      </c>
      <c r="K190" s="17">
        <v>0.33333333333333331</v>
      </c>
      <c r="L190" s="19"/>
      <c r="M190" s="19"/>
      <c r="N190" s="19"/>
      <c r="O190" s="19"/>
      <c r="P190" s="34">
        <v>0</v>
      </c>
      <c r="Q190" s="19"/>
      <c r="R190" s="19"/>
    </row>
    <row r="191" spans="2:18" x14ac:dyDescent="0.2">
      <c r="B191"/>
      <c r="C191" s="22"/>
      <c r="D191" t="s">
        <v>58</v>
      </c>
      <c r="E191"/>
      <c r="F191" s="25"/>
      <c r="G191" s="25"/>
      <c r="H191" s="25">
        <v>0</v>
      </c>
      <c r="I191" s="17">
        <v>0.375</v>
      </c>
      <c r="J191" s="17">
        <v>0.70833333333333337</v>
      </c>
      <c r="K191" s="17">
        <v>0.33333333333333331</v>
      </c>
      <c r="L191" s="19"/>
      <c r="M191" s="19"/>
      <c r="N191" s="19"/>
      <c r="O191" s="19"/>
      <c r="P191" s="34">
        <v>0</v>
      </c>
      <c r="Q191" s="19"/>
      <c r="R191" s="19"/>
    </row>
    <row r="192" spans="2:18" x14ac:dyDescent="0.2">
      <c r="B192"/>
      <c r="C192" s="22"/>
      <c r="D192" t="s">
        <v>53</v>
      </c>
      <c r="E192"/>
      <c r="F192" s="25">
        <v>0.375</v>
      </c>
      <c r="G192" s="25">
        <v>0.70833333333333337</v>
      </c>
      <c r="H192" s="25">
        <v>0.33333333333333331</v>
      </c>
      <c r="I192" s="17">
        <v>0.39583333333333331</v>
      </c>
      <c r="J192" s="17">
        <v>0.70833333333333337</v>
      </c>
      <c r="K192" s="17">
        <v>0.3125</v>
      </c>
      <c r="L192" s="19"/>
      <c r="M192" s="19"/>
      <c r="N192" s="19"/>
      <c r="O192" s="19"/>
      <c r="P192" s="34">
        <v>0</v>
      </c>
      <c r="Q192" s="19"/>
      <c r="R192" s="19"/>
    </row>
    <row r="193" spans="2:18" x14ac:dyDescent="0.2">
      <c r="B193"/>
      <c r="C193" s="22"/>
      <c r="D193" t="s">
        <v>55</v>
      </c>
      <c r="E193"/>
      <c r="F193" s="25">
        <v>0.375</v>
      </c>
      <c r="G193" s="25">
        <v>0.70833333333333337</v>
      </c>
      <c r="H193" s="25">
        <v>0.33333333333333331</v>
      </c>
      <c r="I193" s="17">
        <v>0.375</v>
      </c>
      <c r="J193" s="17">
        <v>0.70833333333333337</v>
      </c>
      <c r="K193" s="17">
        <v>0.33333333333333331</v>
      </c>
      <c r="L193" s="19"/>
      <c r="M193" s="19"/>
      <c r="N193" s="19"/>
      <c r="O193" s="19"/>
      <c r="P193" s="34">
        <v>0</v>
      </c>
      <c r="Q193" s="19"/>
      <c r="R193" s="19"/>
    </row>
    <row r="194" spans="2:18" x14ac:dyDescent="0.2">
      <c r="B194"/>
      <c r="C194" s="22"/>
      <c r="D194" t="s">
        <v>52</v>
      </c>
      <c r="E194"/>
      <c r="F194" s="25">
        <v>0.375</v>
      </c>
      <c r="G194" s="25">
        <v>0.70833333333333337</v>
      </c>
      <c r="H194" s="25">
        <v>0.33333333333333331</v>
      </c>
      <c r="I194" s="17">
        <v>0.375</v>
      </c>
      <c r="J194" s="17">
        <v>0.70833333333333337</v>
      </c>
      <c r="K194" s="17">
        <v>0.33333333333333331</v>
      </c>
      <c r="L194" s="19"/>
      <c r="M194" s="19"/>
      <c r="N194" s="19"/>
      <c r="O194" s="19"/>
      <c r="P194" s="34">
        <v>0</v>
      </c>
      <c r="Q194" s="19"/>
      <c r="R194" s="19"/>
    </row>
    <row r="195" spans="2:18" x14ac:dyDescent="0.2">
      <c r="B195"/>
      <c r="C195" s="22"/>
      <c r="D195" t="s">
        <v>54</v>
      </c>
      <c r="E195"/>
      <c r="F195" s="25">
        <v>0.375</v>
      </c>
      <c r="G195" s="25">
        <v>0.70833333333333337</v>
      </c>
      <c r="H195" s="25">
        <v>0.33333333333333331</v>
      </c>
      <c r="I195" s="17"/>
      <c r="J195" s="17"/>
      <c r="K195" s="17">
        <v>0</v>
      </c>
      <c r="L195" s="19"/>
      <c r="M195" s="19"/>
      <c r="N195" s="19"/>
      <c r="O195" s="19"/>
      <c r="P195" s="34">
        <v>0</v>
      </c>
      <c r="Q195" s="19"/>
      <c r="R195" s="19"/>
    </row>
    <row r="196" spans="2:18" x14ac:dyDescent="0.2">
      <c r="B196"/>
      <c r="C196" s="22"/>
      <c r="D196" t="s">
        <v>57</v>
      </c>
      <c r="E196"/>
      <c r="F196" s="25">
        <v>0.375</v>
      </c>
      <c r="G196" s="25">
        <v>0.70833333333333337</v>
      </c>
      <c r="H196" s="25">
        <v>0.33333333333333331</v>
      </c>
      <c r="I196" s="17">
        <v>0.375</v>
      </c>
      <c r="J196" s="17">
        <v>0.70833333333333337</v>
      </c>
      <c r="K196" s="17">
        <v>0.33333333333333331</v>
      </c>
      <c r="L196" s="19"/>
      <c r="M196" s="19"/>
      <c r="N196" s="19"/>
      <c r="O196" s="19"/>
      <c r="P196" s="34">
        <v>0</v>
      </c>
      <c r="Q196" s="19"/>
      <c r="R196" s="19"/>
    </row>
    <row r="197" spans="2:18" x14ac:dyDescent="0.2">
      <c r="B197"/>
      <c r="C197" s="22"/>
      <c r="D197" t="s">
        <v>59</v>
      </c>
      <c r="E197"/>
      <c r="F197" s="25">
        <v>0.33333333333333331</v>
      </c>
      <c r="G197" s="25">
        <v>0.70833333333333337</v>
      </c>
      <c r="H197" s="25">
        <v>0.375</v>
      </c>
      <c r="I197" s="17">
        <v>0.33333333333333331</v>
      </c>
      <c r="J197" s="17">
        <v>0.70833333333333337</v>
      </c>
      <c r="K197" s="17">
        <v>0.375</v>
      </c>
      <c r="L197" s="19"/>
      <c r="M197" s="19"/>
      <c r="N197" s="19"/>
      <c r="O197" s="19"/>
      <c r="P197" s="34">
        <v>0</v>
      </c>
      <c r="Q197" s="19"/>
      <c r="R197" s="19"/>
    </row>
    <row r="198" spans="2:18" x14ac:dyDescent="0.2">
      <c r="B198"/>
      <c r="C198" s="23" t="s">
        <v>152</v>
      </c>
      <c r="D198" t="s">
        <v>56</v>
      </c>
      <c r="E198"/>
      <c r="F198" s="25">
        <v>0.375</v>
      </c>
      <c r="G198" s="25">
        <v>0.83333333333333337</v>
      </c>
      <c r="H198" s="25">
        <v>0.45833333333333331</v>
      </c>
      <c r="I198" s="17">
        <v>0.375</v>
      </c>
      <c r="J198" s="17">
        <v>0.85416666666666663</v>
      </c>
      <c r="K198" s="17">
        <v>0.47916666666666669</v>
      </c>
      <c r="L198" s="19"/>
      <c r="M198" s="19"/>
      <c r="N198" s="19"/>
      <c r="O198" s="19"/>
      <c r="P198" s="34">
        <v>0</v>
      </c>
      <c r="Q198" s="19"/>
      <c r="R198" s="19"/>
    </row>
    <row r="199" spans="2:18" x14ac:dyDescent="0.2">
      <c r="B199"/>
      <c r="C199" s="22"/>
      <c r="D199" t="s">
        <v>58</v>
      </c>
      <c r="E199"/>
      <c r="F199" s="25">
        <v>0.375</v>
      </c>
      <c r="G199" s="25">
        <v>0.83333333333333337</v>
      </c>
      <c r="H199" s="25">
        <v>0.45833333333333331</v>
      </c>
      <c r="I199" s="17">
        <v>0.375</v>
      </c>
      <c r="J199" s="17">
        <v>0.85416666666666663</v>
      </c>
      <c r="K199" s="17">
        <v>0.47916666666666669</v>
      </c>
      <c r="L199" s="19"/>
      <c r="M199" s="19"/>
      <c r="N199" s="19"/>
      <c r="O199" s="19"/>
      <c r="P199" s="34">
        <v>0</v>
      </c>
      <c r="Q199" s="19"/>
      <c r="R199" s="19"/>
    </row>
    <row r="200" spans="2:18" x14ac:dyDescent="0.2">
      <c r="B200"/>
      <c r="C200" s="22"/>
      <c r="D200" t="s">
        <v>53</v>
      </c>
      <c r="E200"/>
      <c r="F200" s="25">
        <v>0.33333333333333331</v>
      </c>
      <c r="G200" s="25">
        <v>0.70833333333333337</v>
      </c>
      <c r="H200" s="25">
        <v>0.375</v>
      </c>
      <c r="I200" s="17">
        <v>0.33333333333333331</v>
      </c>
      <c r="J200" s="17">
        <v>0.70833333333333337</v>
      </c>
      <c r="K200" s="17">
        <v>0.375</v>
      </c>
      <c r="L200" s="19"/>
      <c r="M200" s="19"/>
      <c r="N200" s="19"/>
      <c r="O200" s="19"/>
      <c r="P200" s="34">
        <v>0</v>
      </c>
      <c r="Q200" s="19"/>
      <c r="R200" s="19"/>
    </row>
    <row r="201" spans="2:18" x14ac:dyDescent="0.2">
      <c r="B201"/>
      <c r="C201" s="22"/>
      <c r="D201" t="s">
        <v>55</v>
      </c>
      <c r="E201" t="s">
        <v>36</v>
      </c>
      <c r="F201" s="25"/>
      <c r="G201" s="25"/>
      <c r="H201" s="25">
        <v>0</v>
      </c>
      <c r="I201" s="17"/>
      <c r="J201" s="17"/>
      <c r="K201" s="17">
        <v>0</v>
      </c>
      <c r="L201" s="19"/>
      <c r="M201" s="19"/>
      <c r="N201" s="19"/>
      <c r="O201" s="19"/>
      <c r="P201" s="34">
        <v>0</v>
      </c>
      <c r="Q201" s="19"/>
      <c r="R201" s="19"/>
    </row>
    <row r="202" spans="2:18" x14ac:dyDescent="0.2">
      <c r="B202"/>
      <c r="C202" s="22"/>
      <c r="D202" t="s">
        <v>52</v>
      </c>
      <c r="E202"/>
      <c r="F202" s="25">
        <v>0.33333333333333331</v>
      </c>
      <c r="G202" s="25">
        <v>0.70833333333333337</v>
      </c>
      <c r="H202" s="25">
        <v>0.375</v>
      </c>
      <c r="I202" s="17">
        <v>0.33333333333333331</v>
      </c>
      <c r="J202" s="17">
        <v>0.70833333333333337</v>
      </c>
      <c r="K202" s="17">
        <v>0.375</v>
      </c>
      <c r="L202" s="19"/>
      <c r="M202" s="19"/>
      <c r="N202" s="19"/>
      <c r="O202" s="19"/>
      <c r="P202" s="34">
        <v>0</v>
      </c>
      <c r="Q202" s="19"/>
      <c r="R202" s="19"/>
    </row>
    <row r="203" spans="2:18" x14ac:dyDescent="0.2">
      <c r="B203"/>
      <c r="C203" s="22"/>
      <c r="D203" t="s">
        <v>54</v>
      </c>
      <c r="E203"/>
      <c r="F203" s="25">
        <v>0.33333333333333331</v>
      </c>
      <c r="G203" s="25">
        <v>0.70833333333333337</v>
      </c>
      <c r="H203" s="25">
        <v>0.375</v>
      </c>
      <c r="I203" s="17">
        <v>0.33333333333333331</v>
      </c>
      <c r="J203" s="17">
        <v>0.70833333333333337</v>
      </c>
      <c r="K203" s="17">
        <v>0.375</v>
      </c>
      <c r="L203" s="19"/>
      <c r="M203" s="19"/>
      <c r="N203" s="19"/>
      <c r="O203" s="19"/>
      <c r="P203" s="34">
        <v>0</v>
      </c>
      <c r="Q203" s="19"/>
      <c r="R203" s="19"/>
    </row>
    <row r="204" spans="2:18" x14ac:dyDescent="0.2">
      <c r="B204"/>
      <c r="C204" s="22"/>
      <c r="D204" t="s">
        <v>57</v>
      </c>
      <c r="E204"/>
      <c r="F204" s="25">
        <v>0.375</v>
      </c>
      <c r="G204" s="25">
        <v>0.83333333333333337</v>
      </c>
      <c r="H204" s="25">
        <v>0.45833333333333331</v>
      </c>
      <c r="I204" s="17">
        <v>0.375</v>
      </c>
      <c r="J204" s="17">
        <v>0.85416666666666663</v>
      </c>
      <c r="K204" s="17">
        <v>0.47916666666666669</v>
      </c>
      <c r="L204" s="19"/>
      <c r="M204" s="19"/>
      <c r="N204" s="19"/>
      <c r="O204" s="19"/>
      <c r="P204" s="34">
        <v>0</v>
      </c>
      <c r="Q204" s="19"/>
      <c r="R204" s="19"/>
    </row>
    <row r="205" spans="2:18" x14ac:dyDescent="0.2">
      <c r="B205"/>
      <c r="C205" s="22"/>
      <c r="D205" t="s">
        <v>59</v>
      </c>
      <c r="E205" t="s">
        <v>36</v>
      </c>
      <c r="F205" s="25"/>
      <c r="G205" s="25"/>
      <c r="H205" s="25">
        <v>0</v>
      </c>
      <c r="I205" s="17"/>
      <c r="J205" s="17"/>
      <c r="K205" s="17">
        <v>0</v>
      </c>
      <c r="L205" s="19"/>
      <c r="M205" s="19"/>
      <c r="N205" s="19"/>
      <c r="O205" s="19"/>
      <c r="P205" s="34">
        <v>0</v>
      </c>
      <c r="Q205" s="19"/>
      <c r="R205" s="19"/>
    </row>
    <row r="206" spans="2:18" x14ac:dyDescent="0.2">
      <c r="B206"/>
      <c r="C206" s="23" t="s">
        <v>153</v>
      </c>
      <c r="D206" t="s">
        <v>56</v>
      </c>
      <c r="E206"/>
      <c r="F206" s="25">
        <v>0.375</v>
      </c>
      <c r="G206" s="25">
        <v>0.83333333333333337</v>
      </c>
      <c r="H206" s="25">
        <v>0.45833333333333331</v>
      </c>
      <c r="I206" s="17">
        <v>0.33333333333333331</v>
      </c>
      <c r="J206" s="17">
        <v>0.57638888888888895</v>
      </c>
      <c r="K206" s="17">
        <v>0.24305555555555555</v>
      </c>
      <c r="L206" s="19"/>
      <c r="M206" s="19"/>
      <c r="N206" s="19"/>
      <c r="O206" s="19"/>
      <c r="P206" s="34">
        <v>0</v>
      </c>
      <c r="Q206" s="19"/>
      <c r="R206" s="19"/>
    </row>
    <row r="207" spans="2:18" x14ac:dyDescent="0.2">
      <c r="B207"/>
      <c r="C207" s="22"/>
      <c r="D207" t="s">
        <v>58</v>
      </c>
      <c r="E207"/>
      <c r="F207" s="25">
        <v>0.375</v>
      </c>
      <c r="G207" s="25">
        <v>0.83333333333333337</v>
      </c>
      <c r="H207" s="25">
        <v>0.45833333333333331</v>
      </c>
      <c r="I207" s="17">
        <v>0.375</v>
      </c>
      <c r="J207" s="17">
        <v>0.83333333333333337</v>
      </c>
      <c r="K207" s="17">
        <v>0.45833333333333331</v>
      </c>
      <c r="L207" s="19"/>
      <c r="M207" s="19"/>
      <c r="N207" s="19"/>
      <c r="O207" s="19"/>
      <c r="P207" s="34">
        <v>0</v>
      </c>
      <c r="Q207" s="19"/>
      <c r="R207" s="19"/>
    </row>
    <row r="208" spans="2:18" x14ac:dyDescent="0.2">
      <c r="B208"/>
      <c r="C208" s="22"/>
      <c r="D208" t="s">
        <v>53</v>
      </c>
      <c r="E208" t="s">
        <v>36</v>
      </c>
      <c r="F208" s="25"/>
      <c r="G208" s="25"/>
      <c r="H208" s="25">
        <v>0</v>
      </c>
      <c r="I208" s="17"/>
      <c r="J208" s="17"/>
      <c r="K208" s="17">
        <v>0</v>
      </c>
      <c r="L208" s="19"/>
      <c r="M208" s="19"/>
      <c r="N208" s="19"/>
      <c r="O208" s="19"/>
      <c r="P208" s="34">
        <v>0</v>
      </c>
      <c r="Q208" s="19"/>
      <c r="R208" s="19"/>
    </row>
    <row r="209" spans="2:18" x14ac:dyDescent="0.2">
      <c r="B209"/>
      <c r="C209" s="22"/>
      <c r="D209" t="s">
        <v>55</v>
      </c>
      <c r="E209"/>
      <c r="F209" s="25">
        <v>0.375</v>
      </c>
      <c r="G209" s="25">
        <v>0.83333333333333337</v>
      </c>
      <c r="H209" s="25">
        <v>0.45833333333333331</v>
      </c>
      <c r="I209" s="17">
        <v>0.375</v>
      </c>
      <c r="J209" s="17">
        <v>0.83333333333333337</v>
      </c>
      <c r="K209" s="17">
        <v>0.45833333333333331</v>
      </c>
      <c r="L209" s="19"/>
      <c r="M209" s="19"/>
      <c r="N209" s="19"/>
      <c r="O209" s="19"/>
      <c r="P209" s="34">
        <v>0</v>
      </c>
      <c r="Q209" s="19"/>
      <c r="R209" s="19"/>
    </row>
    <row r="210" spans="2:18" x14ac:dyDescent="0.2">
      <c r="B210"/>
      <c r="C210" s="22"/>
      <c r="D210" t="s">
        <v>52</v>
      </c>
      <c r="E210"/>
      <c r="F210" s="25">
        <v>0.375</v>
      </c>
      <c r="G210" s="25">
        <v>0.83333333333333337</v>
      </c>
      <c r="H210" s="25">
        <v>0.45833333333333331</v>
      </c>
      <c r="I210" s="17">
        <v>0.375</v>
      </c>
      <c r="J210" s="17">
        <v>0.85416666666666663</v>
      </c>
      <c r="K210" s="17">
        <v>0.47916666666666669</v>
      </c>
      <c r="L210" s="19"/>
      <c r="M210" s="19"/>
      <c r="N210" s="19"/>
      <c r="O210" s="19"/>
      <c r="P210" s="34">
        <v>0</v>
      </c>
      <c r="Q210" s="19"/>
      <c r="R210" s="19"/>
    </row>
    <row r="211" spans="2:18" x14ac:dyDescent="0.2">
      <c r="B211"/>
      <c r="C211" s="22"/>
      <c r="D211" t="s">
        <v>54</v>
      </c>
      <c r="E211" t="s">
        <v>36</v>
      </c>
      <c r="F211" s="25"/>
      <c r="G211" s="25"/>
      <c r="H211" s="25">
        <v>0</v>
      </c>
      <c r="I211" s="17"/>
      <c r="J211" s="17"/>
      <c r="K211" s="17">
        <v>0</v>
      </c>
      <c r="L211" s="19"/>
      <c r="M211" s="19"/>
      <c r="N211" s="19"/>
      <c r="O211" s="19"/>
      <c r="P211" s="34">
        <v>0</v>
      </c>
      <c r="Q211" s="19"/>
      <c r="R211" s="19"/>
    </row>
    <row r="212" spans="2:18" x14ac:dyDescent="0.2">
      <c r="B212"/>
      <c r="C212" s="22"/>
      <c r="D212" t="s">
        <v>57</v>
      </c>
      <c r="E212" t="s">
        <v>36</v>
      </c>
      <c r="F212" s="25"/>
      <c r="G212" s="25"/>
      <c r="H212" s="25">
        <v>0</v>
      </c>
      <c r="I212" s="17"/>
      <c r="J212" s="17"/>
      <c r="K212" s="17">
        <v>0</v>
      </c>
      <c r="L212" s="19"/>
      <c r="M212" s="19"/>
      <c r="N212" s="19"/>
      <c r="O212" s="19"/>
      <c r="P212" s="34">
        <v>0</v>
      </c>
      <c r="Q212" s="19"/>
      <c r="R212" s="19"/>
    </row>
    <row r="213" spans="2:18" x14ac:dyDescent="0.2">
      <c r="B213"/>
      <c r="C213" s="22"/>
      <c r="D213" t="s">
        <v>59</v>
      </c>
      <c r="E213" t="s">
        <v>36</v>
      </c>
      <c r="F213" s="25"/>
      <c r="G213" s="25"/>
      <c r="H213" s="25">
        <v>0</v>
      </c>
      <c r="I213" s="17"/>
      <c r="J213" s="17"/>
      <c r="K213" s="17">
        <v>0</v>
      </c>
      <c r="L213" s="19"/>
      <c r="M213" s="19"/>
      <c r="N213" s="19"/>
      <c r="O213" s="19"/>
      <c r="P213" s="34">
        <v>0</v>
      </c>
      <c r="Q213" s="19"/>
      <c r="R213" s="19"/>
    </row>
    <row r="214" spans="2:18" x14ac:dyDescent="0.2">
      <c r="B214"/>
      <c r="C214" s="23" t="s">
        <v>154</v>
      </c>
      <c r="D214" t="s">
        <v>56</v>
      </c>
      <c r="E214"/>
      <c r="F214" s="25">
        <v>0.33333333333333331</v>
      </c>
      <c r="G214" s="25">
        <v>0.70833333333333337</v>
      </c>
      <c r="H214" s="25">
        <v>0.375</v>
      </c>
      <c r="I214" s="17">
        <v>0.33333333333333331</v>
      </c>
      <c r="J214" s="17">
        <v>0.70833333333333337</v>
      </c>
      <c r="K214" s="17">
        <v>0.375</v>
      </c>
      <c r="L214" s="19"/>
      <c r="M214" s="19"/>
      <c r="N214" s="19"/>
      <c r="O214" s="19"/>
      <c r="P214" s="34">
        <v>0</v>
      </c>
      <c r="Q214" s="19"/>
      <c r="R214" s="19"/>
    </row>
    <row r="215" spans="2:18" x14ac:dyDescent="0.2">
      <c r="B215"/>
      <c r="C215" s="22"/>
      <c r="D215" t="s">
        <v>58</v>
      </c>
      <c r="E215"/>
      <c r="F215" s="25">
        <v>0.375</v>
      </c>
      <c r="G215" s="25">
        <v>0.83333333333333337</v>
      </c>
      <c r="H215" s="25">
        <v>0.45833333333333331</v>
      </c>
      <c r="I215" s="17">
        <v>0.375</v>
      </c>
      <c r="J215" s="17">
        <v>0.83333333333333337</v>
      </c>
      <c r="K215" s="17">
        <v>0.45833333333333331</v>
      </c>
      <c r="L215" s="19"/>
      <c r="M215" s="19"/>
      <c r="N215" s="19"/>
      <c r="O215" s="19"/>
      <c r="P215" s="34">
        <v>0</v>
      </c>
      <c r="Q215" s="19"/>
      <c r="R215" s="19"/>
    </row>
    <row r="216" spans="2:18" x14ac:dyDescent="0.2">
      <c r="B216"/>
      <c r="C216" s="22"/>
      <c r="D216" t="s">
        <v>53</v>
      </c>
      <c r="E216"/>
      <c r="F216" s="25">
        <v>0.375</v>
      </c>
      <c r="G216" s="25">
        <v>0.83333333333333337</v>
      </c>
      <c r="H216" s="25">
        <v>0.45833333333333331</v>
      </c>
      <c r="I216" s="17">
        <v>0.375</v>
      </c>
      <c r="J216" s="17">
        <v>0.83333333333333337</v>
      </c>
      <c r="K216" s="17">
        <v>0.45833333333333331</v>
      </c>
      <c r="L216" s="19"/>
      <c r="M216" s="19"/>
      <c r="N216" s="19"/>
      <c r="O216" s="19"/>
      <c r="P216" s="34">
        <v>0</v>
      </c>
      <c r="Q216" s="19"/>
      <c r="R216" s="19"/>
    </row>
    <row r="217" spans="2:18" x14ac:dyDescent="0.2">
      <c r="B217"/>
      <c r="C217" s="22"/>
      <c r="D217" t="s">
        <v>55</v>
      </c>
      <c r="E217" t="s">
        <v>36</v>
      </c>
      <c r="F217" s="25"/>
      <c r="G217" s="25"/>
      <c r="H217" s="25">
        <v>0</v>
      </c>
      <c r="I217" s="17"/>
      <c r="J217" s="17"/>
      <c r="K217" s="17">
        <v>0</v>
      </c>
      <c r="L217" s="19"/>
      <c r="M217" s="19"/>
      <c r="N217" s="19"/>
      <c r="O217" s="19"/>
      <c r="P217" s="34">
        <v>0</v>
      </c>
      <c r="Q217" s="19"/>
      <c r="R217" s="19"/>
    </row>
    <row r="218" spans="2:18" x14ac:dyDescent="0.2">
      <c r="B218"/>
      <c r="C218" s="22"/>
      <c r="D218" t="s">
        <v>52</v>
      </c>
      <c r="E218" t="s">
        <v>36</v>
      </c>
      <c r="F218" s="25"/>
      <c r="G218" s="25"/>
      <c r="H218" s="25">
        <v>0</v>
      </c>
      <c r="I218" s="17"/>
      <c r="J218" s="17"/>
      <c r="K218" s="17">
        <v>0</v>
      </c>
      <c r="L218" s="19"/>
      <c r="M218" s="19"/>
      <c r="N218" s="19"/>
      <c r="O218" s="19"/>
      <c r="P218" s="34">
        <v>0</v>
      </c>
      <c r="Q218" s="19"/>
      <c r="R218" s="19"/>
    </row>
    <row r="219" spans="2:18" x14ac:dyDescent="0.2">
      <c r="B219"/>
      <c r="C219" s="22"/>
      <c r="D219" t="s">
        <v>54</v>
      </c>
      <c r="E219"/>
      <c r="F219" s="25">
        <v>0.33333333333333331</v>
      </c>
      <c r="G219" s="25">
        <v>0.70833333333333337</v>
      </c>
      <c r="H219" s="25">
        <v>0.375</v>
      </c>
      <c r="I219" s="17">
        <v>0.35416666666666669</v>
      </c>
      <c r="J219" s="17">
        <v>0.71875</v>
      </c>
      <c r="K219" s="17">
        <v>0.36458333333333331</v>
      </c>
      <c r="L219" s="19"/>
      <c r="M219" s="19"/>
      <c r="N219" s="19"/>
      <c r="O219" s="19"/>
      <c r="P219" s="34">
        <v>0</v>
      </c>
      <c r="Q219" s="19"/>
      <c r="R219" s="19"/>
    </row>
    <row r="220" spans="2:18" x14ac:dyDescent="0.2">
      <c r="B220"/>
      <c r="C220" s="22"/>
      <c r="D220" t="s">
        <v>57</v>
      </c>
      <c r="E220" t="s">
        <v>36</v>
      </c>
      <c r="F220" s="25"/>
      <c r="G220" s="25"/>
      <c r="H220" s="25">
        <v>0</v>
      </c>
      <c r="I220" s="17"/>
      <c r="J220" s="17"/>
      <c r="K220" s="17">
        <v>0</v>
      </c>
      <c r="L220" s="19"/>
      <c r="M220" s="19"/>
      <c r="N220" s="19"/>
      <c r="O220" s="19"/>
      <c r="P220" s="34">
        <v>0</v>
      </c>
      <c r="Q220" s="19"/>
      <c r="R220" s="19"/>
    </row>
    <row r="221" spans="2:18" x14ac:dyDescent="0.2">
      <c r="B221"/>
      <c r="C221" s="22"/>
      <c r="D221" t="s">
        <v>59</v>
      </c>
      <c r="E221"/>
      <c r="F221" s="25">
        <v>0.375</v>
      </c>
      <c r="G221" s="25">
        <v>0.83333333333333337</v>
      </c>
      <c r="H221" s="25">
        <v>0.45833333333333331</v>
      </c>
      <c r="I221" s="17"/>
      <c r="J221" s="17"/>
      <c r="K221" s="17">
        <v>0</v>
      </c>
      <c r="L221" s="19"/>
      <c r="M221" s="19"/>
      <c r="N221" s="19"/>
      <c r="O221" s="19"/>
      <c r="P221" s="34">
        <v>0</v>
      </c>
      <c r="Q221" s="19"/>
      <c r="R221" s="19"/>
    </row>
    <row r="222" spans="2:18" x14ac:dyDescent="0.2">
      <c r="B222"/>
      <c r="C222" s="23" t="s">
        <v>155</v>
      </c>
      <c r="D222" t="s">
        <v>56</v>
      </c>
      <c r="E222"/>
      <c r="F222" s="25">
        <v>0.33333333333333331</v>
      </c>
      <c r="G222" s="25">
        <v>0.75</v>
      </c>
      <c r="H222" s="25">
        <v>0.41666666666666669</v>
      </c>
      <c r="I222" s="17">
        <v>0.33333333333333331</v>
      </c>
      <c r="J222" s="17">
        <v>0.75</v>
      </c>
      <c r="K222" s="17">
        <v>0.41666666666666669</v>
      </c>
      <c r="L222" s="19"/>
      <c r="M222" s="19"/>
      <c r="N222" s="19"/>
      <c r="O222" s="19"/>
      <c r="P222" s="34">
        <v>0</v>
      </c>
      <c r="Q222" s="19"/>
      <c r="R222" s="19"/>
    </row>
    <row r="223" spans="2:18" x14ac:dyDescent="0.2">
      <c r="B223"/>
      <c r="C223" s="22"/>
      <c r="D223" t="s">
        <v>58</v>
      </c>
      <c r="E223"/>
      <c r="F223" s="25">
        <v>0.33333333333333331</v>
      </c>
      <c r="G223" s="25">
        <v>0.75</v>
      </c>
      <c r="H223" s="25">
        <v>0.41666666666666669</v>
      </c>
      <c r="I223" s="17">
        <v>0.33333333333333331</v>
      </c>
      <c r="J223" s="17">
        <v>0.75</v>
      </c>
      <c r="K223" s="17">
        <v>0.41666666666666669</v>
      </c>
      <c r="L223" s="19"/>
      <c r="M223" s="19"/>
      <c r="N223" s="19"/>
      <c r="O223" s="19"/>
      <c r="P223" s="34">
        <v>0</v>
      </c>
      <c r="Q223" s="19"/>
      <c r="R223" s="19"/>
    </row>
    <row r="224" spans="2:18" x14ac:dyDescent="0.2">
      <c r="B224"/>
      <c r="C224" s="22"/>
      <c r="D224" t="s">
        <v>53</v>
      </c>
      <c r="E224"/>
      <c r="F224" s="25">
        <v>0.375</v>
      </c>
      <c r="G224" s="25">
        <v>0.70833333333333337</v>
      </c>
      <c r="H224" s="25">
        <v>0.33333333333333331</v>
      </c>
      <c r="I224" s="17">
        <v>0.375</v>
      </c>
      <c r="J224" s="17">
        <v>0.70833333333333337</v>
      </c>
      <c r="K224" s="17">
        <v>0.33333333333333331</v>
      </c>
      <c r="L224" s="19"/>
      <c r="M224" s="19"/>
      <c r="N224" s="19"/>
      <c r="O224" s="19"/>
      <c r="P224" s="34">
        <v>0</v>
      </c>
      <c r="Q224" s="19"/>
      <c r="R224" s="19"/>
    </row>
    <row r="225" spans="2:18" x14ac:dyDescent="0.2">
      <c r="B225"/>
      <c r="C225" s="22"/>
      <c r="D225" t="s">
        <v>55</v>
      </c>
      <c r="E225"/>
      <c r="F225" s="25">
        <v>0.375</v>
      </c>
      <c r="G225" s="25">
        <v>0.70833333333333337</v>
      </c>
      <c r="H225" s="25">
        <v>0.33333333333333331</v>
      </c>
      <c r="I225" s="17">
        <v>0.375</v>
      </c>
      <c r="J225" s="17">
        <v>0.70833333333333337</v>
      </c>
      <c r="K225" s="17">
        <v>0.33333333333333331</v>
      </c>
      <c r="L225" s="19"/>
      <c r="M225" s="19"/>
      <c r="N225" s="19"/>
      <c r="O225" s="19"/>
      <c r="P225" s="34">
        <v>0</v>
      </c>
      <c r="Q225" s="19"/>
      <c r="R225" s="19"/>
    </row>
    <row r="226" spans="2:18" x14ac:dyDescent="0.2">
      <c r="B226"/>
      <c r="C226" s="22"/>
      <c r="D226" t="s">
        <v>52</v>
      </c>
      <c r="E226"/>
      <c r="F226" s="25">
        <v>0.375</v>
      </c>
      <c r="G226" s="25">
        <v>0.70833333333333337</v>
      </c>
      <c r="H226" s="25">
        <v>0.33333333333333331</v>
      </c>
      <c r="I226" s="17">
        <v>0.375</v>
      </c>
      <c r="J226" s="17">
        <v>0.70833333333333337</v>
      </c>
      <c r="K226" s="17">
        <v>0.33333333333333331</v>
      </c>
      <c r="L226" s="19"/>
      <c r="M226" s="19"/>
      <c r="N226" s="19"/>
      <c r="O226" s="19"/>
      <c r="P226" s="34">
        <v>0</v>
      </c>
      <c r="Q226" s="19"/>
      <c r="R226" s="19"/>
    </row>
    <row r="227" spans="2:18" x14ac:dyDescent="0.2">
      <c r="B227"/>
      <c r="C227" s="22"/>
      <c r="D227" t="s">
        <v>54</v>
      </c>
      <c r="E227"/>
      <c r="F227" s="25">
        <v>0.375</v>
      </c>
      <c r="G227" s="25">
        <v>0.70833333333333337</v>
      </c>
      <c r="H227" s="25">
        <v>0.33333333333333331</v>
      </c>
      <c r="I227" s="17"/>
      <c r="J227" s="17"/>
      <c r="K227" s="17">
        <v>0</v>
      </c>
      <c r="L227" s="19"/>
      <c r="M227" s="19"/>
      <c r="N227" s="19"/>
      <c r="O227" s="19"/>
      <c r="P227" s="34">
        <v>0</v>
      </c>
      <c r="Q227" s="19"/>
      <c r="R227" s="19"/>
    </row>
    <row r="228" spans="2:18" x14ac:dyDescent="0.2">
      <c r="B228"/>
      <c r="C228" s="22"/>
      <c r="D228" t="s">
        <v>57</v>
      </c>
      <c r="E228"/>
      <c r="F228" s="25">
        <v>0.33333333333333331</v>
      </c>
      <c r="G228" s="25">
        <v>0.75</v>
      </c>
      <c r="H228" s="25">
        <v>0.41666666666666669</v>
      </c>
      <c r="I228" s="17">
        <v>0.35416666666666669</v>
      </c>
      <c r="J228" s="17">
        <v>0.75</v>
      </c>
      <c r="K228" s="17">
        <v>0.39583333333333331</v>
      </c>
      <c r="L228" s="19"/>
      <c r="M228" s="19"/>
      <c r="N228" s="19"/>
      <c r="O228" s="19"/>
      <c r="P228" s="34">
        <v>0</v>
      </c>
      <c r="Q228" s="19"/>
      <c r="R228" s="19"/>
    </row>
    <row r="229" spans="2:18" x14ac:dyDescent="0.2">
      <c r="B229"/>
      <c r="C229" s="22"/>
      <c r="D229" t="s">
        <v>59</v>
      </c>
      <c r="E229"/>
      <c r="F229" s="25">
        <v>0.375</v>
      </c>
      <c r="G229" s="25">
        <v>0.70833333333333337</v>
      </c>
      <c r="H229" s="25">
        <v>0.33333333333333331</v>
      </c>
      <c r="I229" s="17">
        <v>0.375</v>
      </c>
      <c r="J229" s="17">
        <v>0.70833333333333337</v>
      </c>
      <c r="K229" s="17">
        <v>0.33333333333333331</v>
      </c>
      <c r="L229" s="19"/>
      <c r="M229" s="19"/>
      <c r="N229" s="19"/>
      <c r="O229" s="19"/>
      <c r="P229" s="34">
        <v>0</v>
      </c>
      <c r="Q229" s="19"/>
      <c r="R229" s="19"/>
    </row>
    <row r="230" spans="2:18" x14ac:dyDescent="0.2">
      <c r="B230"/>
      <c r="C230" s="23" t="s">
        <v>156</v>
      </c>
      <c r="D230" t="s">
        <v>56</v>
      </c>
      <c r="E230"/>
      <c r="F230" s="25">
        <v>0.375</v>
      </c>
      <c r="G230" s="25">
        <v>0.70833333333333337</v>
      </c>
      <c r="H230" s="25">
        <v>0.33333333333333331</v>
      </c>
      <c r="I230" s="17">
        <v>0.375</v>
      </c>
      <c r="J230" s="17">
        <v>0.70833333333333337</v>
      </c>
      <c r="K230" s="17">
        <v>0.33333333333333331</v>
      </c>
      <c r="L230" s="19"/>
      <c r="M230" s="19"/>
      <c r="N230" s="19"/>
      <c r="O230" s="19"/>
      <c r="P230" s="34">
        <v>0</v>
      </c>
      <c r="Q230" s="19"/>
      <c r="R230" s="19"/>
    </row>
    <row r="231" spans="2:18" x14ac:dyDescent="0.2">
      <c r="B231"/>
      <c r="C231" s="22"/>
      <c r="D231" t="s">
        <v>58</v>
      </c>
      <c r="E231"/>
      <c r="F231" s="25">
        <v>0.33333333333333331</v>
      </c>
      <c r="G231" s="25">
        <v>0.70833333333333337</v>
      </c>
      <c r="H231" s="25">
        <v>0.375</v>
      </c>
      <c r="I231" s="17">
        <v>0.33333333333333331</v>
      </c>
      <c r="J231" s="17">
        <v>0.70833333333333337</v>
      </c>
      <c r="K231" s="17">
        <v>0.375</v>
      </c>
      <c r="L231" s="19"/>
      <c r="M231" s="19"/>
      <c r="N231" s="19"/>
      <c r="O231" s="19"/>
      <c r="P231" s="34">
        <v>0</v>
      </c>
      <c r="Q231" s="19"/>
      <c r="R231" s="19"/>
    </row>
    <row r="232" spans="2:18" x14ac:dyDescent="0.2">
      <c r="B232"/>
      <c r="C232" s="22"/>
      <c r="D232" t="s">
        <v>53</v>
      </c>
      <c r="E232"/>
      <c r="F232" s="25">
        <v>0.375</v>
      </c>
      <c r="G232" s="25">
        <v>0.70833333333333337</v>
      </c>
      <c r="H232" s="25">
        <v>0.33333333333333331</v>
      </c>
      <c r="I232" s="17"/>
      <c r="J232" s="17"/>
      <c r="K232" s="17">
        <v>0</v>
      </c>
      <c r="L232" s="19"/>
      <c r="M232" s="19"/>
      <c r="N232" s="19"/>
      <c r="O232" s="19"/>
      <c r="P232" s="34">
        <v>0</v>
      </c>
      <c r="Q232" s="19"/>
      <c r="R232" s="19"/>
    </row>
    <row r="233" spans="2:18" x14ac:dyDescent="0.2">
      <c r="B233"/>
      <c r="C233" s="22"/>
      <c r="D233" t="s">
        <v>55</v>
      </c>
      <c r="E233"/>
      <c r="F233" s="25">
        <v>0.375</v>
      </c>
      <c r="G233" s="25">
        <v>0.70833333333333337</v>
      </c>
      <c r="H233" s="25">
        <v>0.33333333333333331</v>
      </c>
      <c r="I233" s="17">
        <v>0.375</v>
      </c>
      <c r="J233" s="17">
        <v>0.70833333333333337</v>
      </c>
      <c r="K233" s="17">
        <v>0.33333333333333331</v>
      </c>
      <c r="L233" s="19"/>
      <c r="M233" s="19"/>
      <c r="N233" s="19"/>
      <c r="O233" s="19"/>
      <c r="P233" s="34">
        <v>0</v>
      </c>
      <c r="Q233" s="19"/>
      <c r="R233" s="19"/>
    </row>
    <row r="234" spans="2:18" x14ac:dyDescent="0.2">
      <c r="B234"/>
      <c r="C234" s="22"/>
      <c r="D234" t="s">
        <v>52</v>
      </c>
      <c r="E234"/>
      <c r="F234" s="25">
        <v>0.375</v>
      </c>
      <c r="G234" s="25">
        <v>0.70833333333333337</v>
      </c>
      <c r="H234" s="25">
        <v>0.33333333333333331</v>
      </c>
      <c r="I234" s="17">
        <v>0.39583333333333331</v>
      </c>
      <c r="J234" s="17">
        <v>0.70833333333333337</v>
      </c>
      <c r="K234" s="17">
        <v>0.3125</v>
      </c>
      <c r="L234" s="19"/>
      <c r="M234" s="19"/>
      <c r="N234" s="19"/>
      <c r="O234" s="19"/>
      <c r="P234" s="34">
        <v>0</v>
      </c>
      <c r="Q234" s="19"/>
      <c r="R234" s="19"/>
    </row>
    <row r="235" spans="2:18" x14ac:dyDescent="0.2">
      <c r="B235"/>
      <c r="C235" s="22"/>
      <c r="D235" t="s">
        <v>54</v>
      </c>
      <c r="E235"/>
      <c r="F235" s="25">
        <v>0.375</v>
      </c>
      <c r="G235" s="25">
        <v>0.70833333333333337</v>
      </c>
      <c r="H235" s="25">
        <v>0.33333333333333331</v>
      </c>
      <c r="I235" s="17">
        <v>0.375</v>
      </c>
      <c r="J235" s="17">
        <v>0.70833333333333337</v>
      </c>
      <c r="K235" s="17">
        <v>0.33333333333333331</v>
      </c>
      <c r="L235" s="19"/>
      <c r="M235" s="19"/>
      <c r="N235" s="19"/>
      <c r="O235" s="19"/>
      <c r="P235" s="34">
        <v>0</v>
      </c>
      <c r="Q235" s="19"/>
      <c r="R235" s="19"/>
    </row>
    <row r="236" spans="2:18" x14ac:dyDescent="0.2">
      <c r="B236"/>
      <c r="C236" s="22"/>
      <c r="D236" t="s">
        <v>57</v>
      </c>
      <c r="E236"/>
      <c r="F236" s="25"/>
      <c r="G236" s="25"/>
      <c r="H236" s="25">
        <v>0</v>
      </c>
      <c r="I236" s="17">
        <v>0.375</v>
      </c>
      <c r="J236" s="17">
        <v>0.70833333333333337</v>
      </c>
      <c r="K236" s="17">
        <v>0.33333333333333331</v>
      </c>
      <c r="L236" s="19"/>
      <c r="M236" s="19"/>
      <c r="N236" s="19"/>
      <c r="O236" s="19"/>
      <c r="P236" s="34">
        <v>0</v>
      </c>
      <c r="Q236" s="19"/>
      <c r="R236" s="19"/>
    </row>
    <row r="237" spans="2:18" x14ac:dyDescent="0.2">
      <c r="B237"/>
      <c r="C237" s="22"/>
      <c r="D237" t="s">
        <v>59</v>
      </c>
      <c r="E237"/>
      <c r="F237" s="25">
        <v>0.33333333333333331</v>
      </c>
      <c r="G237" s="25">
        <v>0.70833333333333337</v>
      </c>
      <c r="H237" s="25">
        <v>0.375</v>
      </c>
      <c r="I237" s="17">
        <v>0.33333333333333331</v>
      </c>
      <c r="J237" s="17">
        <v>0.70833333333333337</v>
      </c>
      <c r="K237" s="17">
        <v>0.375</v>
      </c>
      <c r="L237" s="19"/>
      <c r="M237" s="19"/>
      <c r="N237" s="19"/>
      <c r="O237" s="19"/>
      <c r="P237" s="34">
        <v>0</v>
      </c>
      <c r="Q237" s="19"/>
      <c r="R237" s="19"/>
    </row>
    <row r="238" spans="2:18" x14ac:dyDescent="0.2">
      <c r="B238"/>
      <c r="C238" s="23" t="s">
        <v>157</v>
      </c>
      <c r="D238" t="s">
        <v>56</v>
      </c>
      <c r="E238"/>
      <c r="F238" s="25">
        <v>0.375</v>
      </c>
      <c r="G238" s="25">
        <v>0.83333333333333337</v>
      </c>
      <c r="H238" s="25">
        <v>0.45833333333333331</v>
      </c>
      <c r="I238" s="17">
        <v>0.375</v>
      </c>
      <c r="J238" s="17">
        <v>0.85416666666666663</v>
      </c>
      <c r="K238" s="17">
        <v>0.47916666666666669</v>
      </c>
      <c r="L238" s="19"/>
      <c r="M238" s="19"/>
      <c r="N238" s="19"/>
      <c r="O238" s="19"/>
      <c r="P238" s="34">
        <v>0</v>
      </c>
      <c r="Q238" s="19"/>
      <c r="R238" s="19"/>
    </row>
    <row r="239" spans="2:18" x14ac:dyDescent="0.2">
      <c r="B239"/>
      <c r="C239" s="22"/>
      <c r="D239" t="s">
        <v>58</v>
      </c>
      <c r="E239" t="s">
        <v>36</v>
      </c>
      <c r="F239" s="25"/>
      <c r="G239" s="25"/>
      <c r="H239" s="25">
        <v>0</v>
      </c>
      <c r="I239" s="17"/>
      <c r="J239" s="17"/>
      <c r="K239" s="17">
        <v>0</v>
      </c>
      <c r="L239" s="19"/>
      <c r="M239" s="19"/>
      <c r="N239" s="19"/>
      <c r="O239" s="19"/>
      <c r="P239" s="34">
        <v>0</v>
      </c>
      <c r="Q239" s="19"/>
      <c r="R239" s="19"/>
    </row>
    <row r="240" spans="2:18" x14ac:dyDescent="0.2">
      <c r="B240"/>
      <c r="C240" s="22"/>
      <c r="D240" t="s">
        <v>53</v>
      </c>
      <c r="E240"/>
      <c r="F240" s="25">
        <v>0.33333333333333331</v>
      </c>
      <c r="G240" s="25">
        <v>0.70833333333333337</v>
      </c>
      <c r="H240" s="25">
        <v>0.375</v>
      </c>
      <c r="I240" s="17">
        <v>0.33333333333333331</v>
      </c>
      <c r="J240" s="17">
        <v>0.70833333333333337</v>
      </c>
      <c r="K240" s="17">
        <v>0.375</v>
      </c>
      <c r="L240" s="19"/>
      <c r="M240" s="19"/>
      <c r="N240" s="19"/>
      <c r="O240" s="19"/>
      <c r="P240" s="34">
        <v>0</v>
      </c>
      <c r="Q240" s="19"/>
      <c r="R240" s="19"/>
    </row>
    <row r="241" spans="2:18" x14ac:dyDescent="0.2">
      <c r="B241"/>
      <c r="C241" s="22"/>
      <c r="D241" t="s">
        <v>55</v>
      </c>
      <c r="E241"/>
      <c r="F241" s="25">
        <v>0.375</v>
      </c>
      <c r="G241" s="25">
        <v>0.83333333333333337</v>
      </c>
      <c r="H241" s="25">
        <v>0.45833333333333331</v>
      </c>
      <c r="I241" s="17">
        <v>0.375</v>
      </c>
      <c r="J241" s="17">
        <v>0.85416666666666663</v>
      </c>
      <c r="K241" s="17">
        <v>0.47916666666666669</v>
      </c>
      <c r="L241" s="19"/>
      <c r="M241" s="19"/>
      <c r="N241" s="19"/>
      <c r="O241" s="19"/>
      <c r="P241" s="34">
        <v>0</v>
      </c>
      <c r="Q241" s="19"/>
      <c r="R241" s="19"/>
    </row>
    <row r="242" spans="2:18" x14ac:dyDescent="0.2">
      <c r="B242"/>
      <c r="C242" s="22"/>
      <c r="D242" t="s">
        <v>52</v>
      </c>
      <c r="E242"/>
      <c r="F242" s="25">
        <v>0.33333333333333331</v>
      </c>
      <c r="G242" s="25">
        <v>0.70833333333333337</v>
      </c>
      <c r="H242" s="25">
        <v>0.375</v>
      </c>
      <c r="I242" s="17">
        <v>0.33333333333333331</v>
      </c>
      <c r="J242" s="17">
        <v>0.70833333333333337</v>
      </c>
      <c r="K242" s="17">
        <v>0.375</v>
      </c>
      <c r="L242" s="19"/>
      <c r="M242" s="19"/>
      <c r="N242" s="19"/>
      <c r="O242" s="19"/>
      <c r="P242" s="34">
        <v>0</v>
      </c>
      <c r="Q242" s="19"/>
      <c r="R242" s="19"/>
    </row>
    <row r="243" spans="2:18" x14ac:dyDescent="0.2">
      <c r="B243"/>
      <c r="C243" s="22"/>
      <c r="D243" t="s">
        <v>54</v>
      </c>
      <c r="E243" t="s">
        <v>36</v>
      </c>
      <c r="F243" s="25"/>
      <c r="G243" s="25"/>
      <c r="H243" s="25">
        <v>0</v>
      </c>
      <c r="I243" s="17"/>
      <c r="J243" s="17"/>
      <c r="K243" s="17">
        <v>0</v>
      </c>
      <c r="L243" s="19"/>
      <c r="M243" s="19"/>
      <c r="N243" s="19"/>
      <c r="O243" s="19"/>
      <c r="P243" s="34">
        <v>0</v>
      </c>
      <c r="Q243" s="19"/>
      <c r="R243" s="19"/>
    </row>
    <row r="244" spans="2:18" x14ac:dyDescent="0.2">
      <c r="B244"/>
      <c r="C244" s="22"/>
      <c r="D244" t="s">
        <v>57</v>
      </c>
      <c r="E244"/>
      <c r="F244" s="25">
        <v>0.375</v>
      </c>
      <c r="G244" s="25">
        <v>0.83333333333333337</v>
      </c>
      <c r="H244" s="25">
        <v>0.45833333333333331</v>
      </c>
      <c r="I244" s="17">
        <v>0.375</v>
      </c>
      <c r="J244" s="17">
        <v>0.85416666666666663</v>
      </c>
      <c r="K244" s="17">
        <v>0.47916666666666669</v>
      </c>
      <c r="L244" s="19"/>
      <c r="M244" s="19"/>
      <c r="N244" s="19"/>
      <c r="O244" s="19"/>
      <c r="P244" s="34">
        <v>0</v>
      </c>
      <c r="Q244" s="19"/>
      <c r="R244" s="19"/>
    </row>
    <row r="245" spans="2:18" x14ac:dyDescent="0.2">
      <c r="B245"/>
      <c r="C245" s="22"/>
      <c r="D245" t="s">
        <v>59</v>
      </c>
      <c r="E245"/>
      <c r="F245" s="25">
        <v>0.375</v>
      </c>
      <c r="G245" s="25">
        <v>0.83333333333333337</v>
      </c>
      <c r="H245" s="25">
        <v>0.45833333333333331</v>
      </c>
      <c r="I245" s="17">
        <v>0.375</v>
      </c>
      <c r="J245" s="17">
        <v>0.85416666666666663</v>
      </c>
      <c r="K245" s="17">
        <v>0.47916666666666669</v>
      </c>
      <c r="L245" s="19"/>
      <c r="M245" s="19"/>
      <c r="N245" s="19"/>
      <c r="O245" s="19"/>
      <c r="P245" s="34">
        <v>0</v>
      </c>
      <c r="Q245" s="19"/>
      <c r="R245" s="19"/>
    </row>
    <row r="246" spans="2:18" x14ac:dyDescent="0.2">
      <c r="B246"/>
      <c r="C246" s="23" t="s">
        <v>158</v>
      </c>
      <c r="D246" t="s">
        <v>56</v>
      </c>
      <c r="E246" t="s">
        <v>36</v>
      </c>
      <c r="F246" s="25"/>
      <c r="G246" s="25"/>
      <c r="H246" s="25">
        <v>0</v>
      </c>
      <c r="I246" s="17"/>
      <c r="J246" s="17"/>
      <c r="K246" s="17">
        <v>0</v>
      </c>
      <c r="L246" s="19"/>
      <c r="M246" s="19"/>
      <c r="N246" s="19"/>
      <c r="O246" s="19"/>
      <c r="P246" s="34">
        <v>0</v>
      </c>
      <c r="Q246" s="19"/>
      <c r="R246" s="19"/>
    </row>
    <row r="247" spans="2:18" x14ac:dyDescent="0.2">
      <c r="B247"/>
      <c r="C247" s="22"/>
      <c r="D247" t="s">
        <v>58</v>
      </c>
      <c r="E247" t="s">
        <v>36</v>
      </c>
      <c r="F247" s="25"/>
      <c r="G247" s="25"/>
      <c r="H247" s="25">
        <v>0</v>
      </c>
      <c r="I247" s="17"/>
      <c r="J247" s="17"/>
      <c r="K247" s="17">
        <v>0</v>
      </c>
      <c r="L247" s="19"/>
      <c r="M247" s="19"/>
      <c r="N247" s="19"/>
      <c r="O247" s="19"/>
      <c r="P247" s="34">
        <v>0</v>
      </c>
      <c r="Q247" s="19"/>
      <c r="R247" s="19"/>
    </row>
    <row r="248" spans="2:18" x14ac:dyDescent="0.2">
      <c r="B248"/>
      <c r="C248" s="22"/>
      <c r="D248" t="s">
        <v>53</v>
      </c>
      <c r="E248" t="s">
        <v>36</v>
      </c>
      <c r="F248" s="25"/>
      <c r="G248" s="25"/>
      <c r="H248" s="25">
        <v>0</v>
      </c>
      <c r="I248" s="17"/>
      <c r="J248" s="17"/>
      <c r="K248" s="17">
        <v>0</v>
      </c>
      <c r="L248" s="19"/>
      <c r="M248" s="19"/>
      <c r="N248" s="19"/>
      <c r="O248" s="19"/>
      <c r="P248" s="34">
        <v>0</v>
      </c>
      <c r="Q248" s="19"/>
      <c r="R248" s="19"/>
    </row>
    <row r="249" spans="2:18" x14ac:dyDescent="0.2">
      <c r="B249"/>
      <c r="C249" s="22"/>
      <c r="D249" t="s">
        <v>55</v>
      </c>
      <c r="E249"/>
      <c r="F249" s="25">
        <v>0.375</v>
      </c>
      <c r="G249" s="25">
        <v>0.83333333333333337</v>
      </c>
      <c r="H249" s="25">
        <v>0.45833333333333331</v>
      </c>
      <c r="I249" s="17">
        <v>0.33333333333333331</v>
      </c>
      <c r="J249" s="17">
        <v>0.57638888888888895</v>
      </c>
      <c r="K249" s="17">
        <v>0.24305555555555555</v>
      </c>
      <c r="L249" s="19"/>
      <c r="M249" s="19"/>
      <c r="N249" s="19"/>
      <c r="O249" s="19"/>
      <c r="P249" s="34">
        <v>0</v>
      </c>
      <c r="Q249" s="19"/>
      <c r="R249" s="19"/>
    </row>
    <row r="250" spans="2:18" x14ac:dyDescent="0.2">
      <c r="B250"/>
      <c r="C250" s="22"/>
      <c r="D250" t="s">
        <v>52</v>
      </c>
      <c r="E250" t="s">
        <v>36</v>
      </c>
      <c r="F250" s="25"/>
      <c r="G250" s="25"/>
      <c r="H250" s="25">
        <v>0</v>
      </c>
      <c r="I250" s="17"/>
      <c r="J250" s="17"/>
      <c r="K250" s="17">
        <v>0</v>
      </c>
      <c r="L250" s="19"/>
      <c r="M250" s="19"/>
      <c r="N250" s="19"/>
      <c r="O250" s="19"/>
      <c r="P250" s="34">
        <v>0</v>
      </c>
      <c r="Q250" s="19"/>
      <c r="R250" s="19"/>
    </row>
    <row r="251" spans="2:18" x14ac:dyDescent="0.2">
      <c r="B251"/>
      <c r="C251" s="22"/>
      <c r="D251" t="s">
        <v>54</v>
      </c>
      <c r="E251"/>
      <c r="F251" s="25">
        <v>0.375</v>
      </c>
      <c r="G251" s="25">
        <v>0.83333333333333337</v>
      </c>
      <c r="H251" s="25">
        <v>0.45833333333333331</v>
      </c>
      <c r="I251" s="17">
        <v>0.375</v>
      </c>
      <c r="J251" s="17">
        <v>0.83333333333333337</v>
      </c>
      <c r="K251" s="17">
        <v>0.45833333333333331</v>
      </c>
      <c r="L251" s="19"/>
      <c r="M251" s="19"/>
      <c r="N251" s="19"/>
      <c r="O251" s="19"/>
      <c r="P251" s="34">
        <v>0</v>
      </c>
      <c r="Q251" s="19"/>
      <c r="R251" s="19"/>
    </row>
    <row r="252" spans="2:18" x14ac:dyDescent="0.2">
      <c r="B252"/>
      <c r="C252" s="22"/>
      <c r="D252" t="s">
        <v>57</v>
      </c>
      <c r="E252"/>
      <c r="F252" s="25">
        <v>0.375</v>
      </c>
      <c r="G252" s="25">
        <v>0.83333333333333337</v>
      </c>
      <c r="H252" s="25">
        <v>0.45833333333333331</v>
      </c>
      <c r="I252" s="17">
        <v>0.375</v>
      </c>
      <c r="J252" s="17">
        <v>0.83333333333333337</v>
      </c>
      <c r="K252" s="17">
        <v>0.45833333333333331</v>
      </c>
      <c r="L252" s="19"/>
      <c r="M252" s="19"/>
      <c r="N252" s="19"/>
      <c r="O252" s="19"/>
      <c r="P252" s="34">
        <v>0</v>
      </c>
      <c r="Q252" s="19"/>
      <c r="R252" s="19"/>
    </row>
    <row r="253" spans="2:18" x14ac:dyDescent="0.2">
      <c r="B253"/>
      <c r="C253" s="22"/>
      <c r="D253" t="s">
        <v>59</v>
      </c>
      <c r="E253" t="s">
        <v>36</v>
      </c>
      <c r="F253" s="25"/>
      <c r="G253" s="25"/>
      <c r="H253" s="25">
        <v>0</v>
      </c>
      <c r="I253" s="17"/>
      <c r="J253" s="17"/>
      <c r="K253" s="17">
        <v>0</v>
      </c>
      <c r="L253" s="19"/>
      <c r="M253" s="19"/>
      <c r="N253" s="19"/>
      <c r="O253" s="19"/>
      <c r="P253" s="34">
        <v>0</v>
      </c>
      <c r="Q253" s="19"/>
      <c r="R253" s="19"/>
    </row>
    <row r="254" spans="2:18" x14ac:dyDescent="0.2">
      <c r="B254" t="s">
        <v>193</v>
      </c>
      <c r="C254" s="23" t="s">
        <v>159</v>
      </c>
      <c r="D254" t="s">
        <v>56</v>
      </c>
      <c r="E254" t="s">
        <v>36</v>
      </c>
      <c r="F254" s="25"/>
      <c r="G254" s="25"/>
      <c r="H254" s="25">
        <v>0</v>
      </c>
      <c r="I254" s="17"/>
      <c r="J254" s="17"/>
      <c r="K254" s="17">
        <v>0</v>
      </c>
      <c r="L254" s="19"/>
      <c r="M254" s="19"/>
      <c r="N254" s="19"/>
      <c r="O254" s="19"/>
      <c r="P254" s="34">
        <v>0</v>
      </c>
      <c r="Q254" s="19"/>
      <c r="R254" s="19"/>
    </row>
    <row r="255" spans="2:18" x14ac:dyDescent="0.2">
      <c r="B255"/>
      <c r="C255" s="22"/>
      <c r="D255" t="s">
        <v>58</v>
      </c>
      <c r="E255"/>
      <c r="F255" s="25">
        <v>0.375</v>
      </c>
      <c r="G255" s="25">
        <v>0.83333333333333337</v>
      </c>
      <c r="H255" s="25">
        <v>0.45833333333333331</v>
      </c>
      <c r="I255" s="17"/>
      <c r="J255" s="17"/>
      <c r="K255" s="17">
        <v>0</v>
      </c>
      <c r="L255" s="19"/>
      <c r="M255" s="19"/>
      <c r="N255" s="19"/>
      <c r="O255" s="19"/>
      <c r="P255" s="34">
        <v>0</v>
      </c>
      <c r="Q255" s="19"/>
      <c r="R255" s="19"/>
    </row>
    <row r="256" spans="2:18" x14ac:dyDescent="0.2">
      <c r="B256"/>
      <c r="C256" s="22"/>
      <c r="D256" t="s">
        <v>53</v>
      </c>
      <c r="E256"/>
      <c r="F256" s="25">
        <v>0.33333333333333331</v>
      </c>
      <c r="G256" s="25">
        <v>0.70833333333333337</v>
      </c>
      <c r="H256" s="25">
        <v>0.375</v>
      </c>
      <c r="I256" s="17">
        <v>0.35416666666666669</v>
      </c>
      <c r="J256" s="17">
        <v>0.71875</v>
      </c>
      <c r="K256" s="17">
        <v>0.36458333333333331</v>
      </c>
      <c r="L256" s="19"/>
      <c r="M256" s="19"/>
      <c r="N256" s="19"/>
      <c r="O256" s="19"/>
      <c r="P256" s="34">
        <v>0</v>
      </c>
      <c r="Q256" s="19"/>
      <c r="R256" s="19"/>
    </row>
    <row r="257" spans="2:18" x14ac:dyDescent="0.2">
      <c r="B257"/>
      <c r="C257" s="22"/>
      <c r="D257" t="s">
        <v>55</v>
      </c>
      <c r="E257"/>
      <c r="F257" s="25">
        <v>0.33333333333333331</v>
      </c>
      <c r="G257" s="25">
        <v>0.70833333333333337</v>
      </c>
      <c r="H257" s="25">
        <v>0.375</v>
      </c>
      <c r="I257" s="17">
        <v>0.33333333333333331</v>
      </c>
      <c r="J257" s="17">
        <v>0.70833333333333337</v>
      </c>
      <c r="K257" s="17">
        <v>0.375</v>
      </c>
      <c r="L257" s="19"/>
      <c r="M257" s="19"/>
      <c r="N257" s="19"/>
      <c r="O257" s="19"/>
      <c r="P257" s="34">
        <v>0</v>
      </c>
      <c r="Q257" s="19"/>
      <c r="R257" s="19"/>
    </row>
    <row r="258" spans="2:18" x14ac:dyDescent="0.2">
      <c r="B258"/>
      <c r="C258" s="22"/>
      <c r="D258" t="s">
        <v>52</v>
      </c>
      <c r="E258"/>
      <c r="F258" s="25">
        <v>0.375</v>
      </c>
      <c r="G258" s="25">
        <v>0.83333333333333337</v>
      </c>
      <c r="H258" s="25">
        <v>0.45833333333333331</v>
      </c>
      <c r="I258" s="17">
        <v>0.375</v>
      </c>
      <c r="J258" s="17">
        <v>0.83333333333333337</v>
      </c>
      <c r="K258" s="17">
        <v>0.45833333333333331</v>
      </c>
      <c r="L258" s="19"/>
      <c r="M258" s="19"/>
      <c r="N258" s="19"/>
      <c r="O258" s="19"/>
      <c r="P258" s="34">
        <v>0</v>
      </c>
      <c r="Q258" s="19"/>
      <c r="R258" s="19"/>
    </row>
    <row r="259" spans="2:18" x14ac:dyDescent="0.2">
      <c r="B259"/>
      <c r="C259" s="22"/>
      <c r="D259" t="s">
        <v>54</v>
      </c>
      <c r="E259" t="s">
        <v>36</v>
      </c>
      <c r="F259" s="25"/>
      <c r="G259" s="25"/>
      <c r="H259" s="25">
        <v>0</v>
      </c>
      <c r="I259" s="17"/>
      <c r="J259" s="17"/>
      <c r="K259" s="17">
        <v>0</v>
      </c>
      <c r="L259" s="19"/>
      <c r="M259" s="19"/>
      <c r="N259" s="19"/>
      <c r="O259" s="19"/>
      <c r="P259" s="34">
        <v>0</v>
      </c>
      <c r="Q259" s="19"/>
      <c r="R259" s="19"/>
    </row>
    <row r="260" spans="2:18" x14ac:dyDescent="0.2">
      <c r="B260"/>
      <c r="C260" s="22"/>
      <c r="D260" t="s">
        <v>57</v>
      </c>
      <c r="E260"/>
      <c r="F260" s="25">
        <v>0.375</v>
      </c>
      <c r="G260" s="25">
        <v>0.83333333333333337</v>
      </c>
      <c r="H260" s="25">
        <v>0.45833333333333331</v>
      </c>
      <c r="I260" s="17">
        <v>0.375</v>
      </c>
      <c r="J260" s="17">
        <v>0.83333333333333337</v>
      </c>
      <c r="K260" s="17">
        <v>0.45833333333333331</v>
      </c>
      <c r="L260" s="19"/>
      <c r="M260" s="19"/>
      <c r="N260" s="19"/>
      <c r="O260" s="19"/>
      <c r="P260" s="34">
        <v>0</v>
      </c>
      <c r="Q260" s="19"/>
      <c r="R260" s="19"/>
    </row>
    <row r="261" spans="2:18" x14ac:dyDescent="0.2">
      <c r="B261"/>
      <c r="C261" s="22"/>
      <c r="D261" t="s">
        <v>59</v>
      </c>
      <c r="E261"/>
      <c r="F261" s="25">
        <v>0.375</v>
      </c>
      <c r="G261" s="25">
        <v>0.70833333333333337</v>
      </c>
      <c r="H261" s="25">
        <v>0.33333333333333331</v>
      </c>
      <c r="I261" s="17">
        <v>0.375</v>
      </c>
      <c r="J261" s="17">
        <v>0.70833333333333337</v>
      </c>
      <c r="K261" s="17">
        <v>0.33333333333333331</v>
      </c>
      <c r="L261" s="19"/>
      <c r="M261" s="19"/>
      <c r="N261" s="19"/>
      <c r="O261" s="19"/>
      <c r="P261" s="34">
        <v>0</v>
      </c>
      <c r="Q261" s="19"/>
      <c r="R261" s="19"/>
    </row>
    <row r="262" spans="2:18" x14ac:dyDescent="0.2">
      <c r="B262"/>
      <c r="C262" s="23" t="s">
        <v>160</v>
      </c>
      <c r="D262" t="s">
        <v>56</v>
      </c>
      <c r="E262"/>
      <c r="F262" s="25">
        <v>0.375</v>
      </c>
      <c r="G262" s="25">
        <v>0.83333333333333337</v>
      </c>
      <c r="H262" s="25">
        <v>0.45833333333333331</v>
      </c>
      <c r="I262" s="17">
        <v>0.375</v>
      </c>
      <c r="J262" s="17">
        <v>0.83333333333333337</v>
      </c>
      <c r="K262" s="17">
        <v>0.45833333333333331</v>
      </c>
      <c r="L262" s="19"/>
      <c r="M262" s="19"/>
      <c r="N262" s="19"/>
      <c r="O262" s="19"/>
      <c r="P262" s="34">
        <v>0</v>
      </c>
      <c r="Q262" s="19"/>
      <c r="R262" s="19"/>
    </row>
    <row r="263" spans="2:18" x14ac:dyDescent="0.2">
      <c r="B263"/>
      <c r="C263" s="22"/>
      <c r="D263" t="s">
        <v>58</v>
      </c>
      <c r="E263"/>
      <c r="F263" s="25"/>
      <c r="G263" s="25"/>
      <c r="H263" s="25">
        <v>0</v>
      </c>
      <c r="I263" s="17"/>
      <c r="J263" s="17"/>
      <c r="K263" s="17">
        <v>0</v>
      </c>
      <c r="L263" s="19">
        <v>1</v>
      </c>
      <c r="M263" s="19"/>
      <c r="N263" s="19"/>
      <c r="O263" s="19"/>
      <c r="P263" s="34">
        <v>0</v>
      </c>
      <c r="Q263" s="19"/>
      <c r="R263" s="19"/>
    </row>
    <row r="264" spans="2:18" x14ac:dyDescent="0.2">
      <c r="B264"/>
      <c r="C264" s="22"/>
      <c r="D264" t="s">
        <v>53</v>
      </c>
      <c r="E264"/>
      <c r="F264" s="25">
        <v>0.375</v>
      </c>
      <c r="G264" s="25">
        <v>0.70833333333333337</v>
      </c>
      <c r="H264" s="25">
        <v>0.33333333333333331</v>
      </c>
      <c r="I264" s="17"/>
      <c r="J264" s="17"/>
      <c r="K264" s="17">
        <v>0</v>
      </c>
      <c r="L264" s="19"/>
      <c r="M264" s="19"/>
      <c r="N264" s="19"/>
      <c r="O264" s="19"/>
      <c r="P264" s="34">
        <v>0</v>
      </c>
      <c r="Q264" s="19"/>
      <c r="R264" s="19"/>
    </row>
    <row r="265" spans="2:18" x14ac:dyDescent="0.2">
      <c r="B265"/>
      <c r="C265" s="22"/>
      <c r="D265" t="s">
        <v>55</v>
      </c>
      <c r="E265" t="s">
        <v>36</v>
      </c>
      <c r="F265" s="25"/>
      <c r="G265" s="25"/>
      <c r="H265" s="25">
        <v>0</v>
      </c>
      <c r="I265" s="17"/>
      <c r="J265" s="17"/>
      <c r="K265" s="17">
        <v>0</v>
      </c>
      <c r="L265" s="19"/>
      <c r="M265" s="19"/>
      <c r="N265" s="19"/>
      <c r="O265" s="19"/>
      <c r="P265" s="34">
        <v>0</v>
      </c>
      <c r="Q265" s="19"/>
      <c r="R265" s="19"/>
    </row>
    <row r="266" spans="2:18" x14ac:dyDescent="0.2">
      <c r="B266"/>
      <c r="C266" s="22"/>
      <c r="D266" t="s">
        <v>52</v>
      </c>
      <c r="E266"/>
      <c r="F266" s="25">
        <v>0.375</v>
      </c>
      <c r="G266" s="25">
        <v>0.70833333333333337</v>
      </c>
      <c r="H266" s="25">
        <v>0.33333333333333331</v>
      </c>
      <c r="I266" s="17">
        <v>0.375</v>
      </c>
      <c r="J266" s="17">
        <v>0.70833333333333337</v>
      </c>
      <c r="K266" s="17">
        <v>0.33333333333333331</v>
      </c>
      <c r="L266" s="19"/>
      <c r="M266" s="19"/>
      <c r="N266" s="19"/>
      <c r="O266" s="19"/>
      <c r="P266" s="34">
        <v>0</v>
      </c>
      <c r="Q266" s="19"/>
      <c r="R266" s="19"/>
    </row>
    <row r="267" spans="2:18" x14ac:dyDescent="0.2">
      <c r="B267"/>
      <c r="C267" s="22"/>
      <c r="D267" t="s">
        <v>54</v>
      </c>
      <c r="E267"/>
      <c r="F267" s="25">
        <v>0.375</v>
      </c>
      <c r="G267" s="25">
        <v>0.70833333333333337</v>
      </c>
      <c r="H267" s="25">
        <v>0.33333333333333331</v>
      </c>
      <c r="I267" s="17">
        <v>0.375</v>
      </c>
      <c r="J267" s="17">
        <v>0.70833333333333337</v>
      </c>
      <c r="K267" s="17">
        <v>0.33333333333333331</v>
      </c>
      <c r="L267" s="19"/>
      <c r="M267" s="19"/>
      <c r="N267" s="19"/>
      <c r="O267" s="19"/>
      <c r="P267" s="34">
        <v>0</v>
      </c>
      <c r="Q267" s="19"/>
      <c r="R267" s="19"/>
    </row>
    <row r="268" spans="2:18" x14ac:dyDescent="0.2">
      <c r="B268"/>
      <c r="C268" s="22"/>
      <c r="D268" t="s">
        <v>57</v>
      </c>
      <c r="E268"/>
      <c r="F268" s="25">
        <v>0.33333333333333331</v>
      </c>
      <c r="G268" s="25">
        <v>0.70833333333333337</v>
      </c>
      <c r="H268" s="25">
        <v>0.375</v>
      </c>
      <c r="I268" s="17">
        <v>0.35416666666666669</v>
      </c>
      <c r="J268" s="17">
        <v>0.71875</v>
      </c>
      <c r="K268" s="17">
        <v>0.36458333333333331</v>
      </c>
      <c r="L268" s="19"/>
      <c r="M268" s="19"/>
      <c r="N268" s="19"/>
      <c r="O268" s="19"/>
      <c r="P268" s="34">
        <v>0</v>
      </c>
      <c r="Q268" s="19"/>
      <c r="R268" s="19"/>
    </row>
    <row r="269" spans="2:18" x14ac:dyDescent="0.2">
      <c r="B269"/>
      <c r="C269" s="22"/>
      <c r="D269" t="s">
        <v>59</v>
      </c>
      <c r="E269"/>
      <c r="F269" s="25">
        <v>0.33333333333333331</v>
      </c>
      <c r="G269" s="25">
        <v>0.70833333333333337</v>
      </c>
      <c r="H269" s="25">
        <v>0.375</v>
      </c>
      <c r="I269" s="17">
        <v>0.33333333333333331</v>
      </c>
      <c r="J269" s="17">
        <v>0.70833333333333337</v>
      </c>
      <c r="K269" s="17">
        <v>0.375</v>
      </c>
      <c r="L269" s="19"/>
      <c r="M269" s="19"/>
      <c r="N269" s="19"/>
      <c r="O269" s="19"/>
      <c r="P269" s="34">
        <v>0</v>
      </c>
      <c r="Q269" s="19"/>
      <c r="R269" s="19"/>
    </row>
    <row r="270" spans="2:18" x14ac:dyDescent="0.2">
      <c r="B270" t="s">
        <v>194</v>
      </c>
      <c r="C270" s="23" t="s">
        <v>161</v>
      </c>
      <c r="D270" t="s">
        <v>56</v>
      </c>
      <c r="E270"/>
      <c r="F270" s="25">
        <v>0.375</v>
      </c>
      <c r="G270" s="25">
        <v>0.70833333333333337</v>
      </c>
      <c r="H270" s="25">
        <v>0.33333333333333331</v>
      </c>
      <c r="I270" s="17">
        <v>0.39583333333333331</v>
      </c>
      <c r="J270" s="17">
        <v>0.70833333333333337</v>
      </c>
      <c r="K270" s="17">
        <v>0.3125</v>
      </c>
      <c r="L270" s="19"/>
      <c r="M270" s="19"/>
      <c r="N270" s="19"/>
      <c r="O270" s="19"/>
      <c r="P270" s="34">
        <v>0</v>
      </c>
      <c r="Q270" s="19"/>
      <c r="R270" s="19"/>
    </row>
    <row r="271" spans="2:18" x14ac:dyDescent="0.2">
      <c r="B271"/>
      <c r="C271" s="22"/>
      <c r="D271" t="s">
        <v>58</v>
      </c>
      <c r="E271"/>
      <c r="F271" s="25">
        <v>0.375</v>
      </c>
      <c r="G271" s="25">
        <v>0.70833333333333337</v>
      </c>
      <c r="H271" s="25">
        <v>0.33333333333333331</v>
      </c>
      <c r="I271" s="17">
        <v>0.375</v>
      </c>
      <c r="J271" s="17">
        <v>0.70833333333333337</v>
      </c>
      <c r="K271" s="17">
        <v>0.33333333333333331</v>
      </c>
      <c r="L271" s="19"/>
      <c r="M271" s="19"/>
      <c r="N271" s="19"/>
      <c r="O271" s="19"/>
      <c r="P271" s="34">
        <v>0</v>
      </c>
      <c r="Q271" s="19"/>
      <c r="R271" s="19"/>
    </row>
    <row r="272" spans="2:18" x14ac:dyDescent="0.2">
      <c r="B272"/>
      <c r="C272" s="22"/>
      <c r="D272" t="s">
        <v>53</v>
      </c>
      <c r="E272"/>
      <c r="F272" s="25">
        <v>0.33333333333333331</v>
      </c>
      <c r="G272" s="25">
        <v>0.75</v>
      </c>
      <c r="H272" s="25">
        <v>0.41666666666666669</v>
      </c>
      <c r="I272" s="17">
        <v>0.35416666666666669</v>
      </c>
      <c r="J272" s="17">
        <v>0.75</v>
      </c>
      <c r="K272" s="17">
        <v>0.39583333333333331</v>
      </c>
      <c r="L272" s="19"/>
      <c r="M272" s="19"/>
      <c r="N272" s="19"/>
      <c r="O272" s="19">
        <v>1</v>
      </c>
      <c r="P272" s="34">
        <v>2.0833333333333332E-2</v>
      </c>
      <c r="Q272" s="19"/>
      <c r="R272" s="19"/>
    </row>
    <row r="273" spans="2:18" x14ac:dyDescent="0.2">
      <c r="B273"/>
      <c r="C273" s="22"/>
      <c r="D273" t="s">
        <v>55</v>
      </c>
      <c r="E273"/>
      <c r="F273" s="25">
        <v>0.375</v>
      </c>
      <c r="G273" s="25">
        <v>0.70833333333333337</v>
      </c>
      <c r="H273" s="25">
        <v>0.33333333333333331</v>
      </c>
      <c r="I273" s="17">
        <v>0.375</v>
      </c>
      <c r="J273" s="17">
        <v>0.70833333333333337</v>
      </c>
      <c r="K273" s="17">
        <v>0.33333333333333331</v>
      </c>
      <c r="L273" s="19"/>
      <c r="M273" s="19">
        <v>1</v>
      </c>
      <c r="N273" s="19"/>
      <c r="O273" s="19"/>
      <c r="P273" s="34">
        <v>0</v>
      </c>
      <c r="Q273" s="19"/>
      <c r="R273" s="19"/>
    </row>
    <row r="274" spans="2:18" x14ac:dyDescent="0.2">
      <c r="B274"/>
      <c r="C274" s="22"/>
      <c r="D274" t="s">
        <v>52</v>
      </c>
      <c r="E274"/>
      <c r="F274" s="25">
        <v>0.33333333333333331</v>
      </c>
      <c r="G274" s="25">
        <v>0.75</v>
      </c>
      <c r="H274" s="25">
        <v>0.41666666666666669</v>
      </c>
      <c r="I274" s="17">
        <v>0.33333333333333331</v>
      </c>
      <c r="J274" s="17">
        <v>0.75</v>
      </c>
      <c r="K274" s="17">
        <v>0.41666666666666669</v>
      </c>
      <c r="L274" s="19"/>
      <c r="M274" s="19"/>
      <c r="N274" s="19"/>
      <c r="O274" s="19"/>
      <c r="P274" s="34">
        <v>0</v>
      </c>
      <c r="Q274" s="19"/>
      <c r="R274" s="19"/>
    </row>
    <row r="275" spans="2:18" x14ac:dyDescent="0.2">
      <c r="B275"/>
      <c r="C275" s="22"/>
      <c r="D275" t="s">
        <v>54</v>
      </c>
      <c r="E275"/>
      <c r="F275" s="25">
        <v>0.33333333333333331</v>
      </c>
      <c r="G275" s="25">
        <v>0.75</v>
      </c>
      <c r="H275" s="25">
        <v>0.41666666666666669</v>
      </c>
      <c r="I275" s="17">
        <v>0.33333333333333331</v>
      </c>
      <c r="J275" s="17">
        <v>0.75</v>
      </c>
      <c r="K275" s="17">
        <v>0.41666666666666669</v>
      </c>
      <c r="L275" s="19"/>
      <c r="M275" s="19"/>
      <c r="N275" s="19">
        <v>1</v>
      </c>
      <c r="O275" s="19"/>
      <c r="P275" s="34">
        <v>0</v>
      </c>
      <c r="Q275" s="19"/>
      <c r="R275" s="19"/>
    </row>
    <row r="276" spans="2:18" x14ac:dyDescent="0.2">
      <c r="B276"/>
      <c r="C276" s="22"/>
      <c r="D276" t="s">
        <v>57</v>
      </c>
      <c r="E276"/>
      <c r="F276" s="25">
        <v>0.375</v>
      </c>
      <c r="G276" s="25">
        <v>0.70833333333333337</v>
      </c>
      <c r="H276" s="25">
        <v>0.33333333333333331</v>
      </c>
      <c r="I276" s="17"/>
      <c r="J276" s="17"/>
      <c r="K276" s="17">
        <v>0</v>
      </c>
      <c r="L276" s="19"/>
      <c r="M276" s="19"/>
      <c r="N276" s="19"/>
      <c r="O276" s="19"/>
      <c r="P276" s="34">
        <v>0</v>
      </c>
      <c r="Q276" s="19">
        <v>1</v>
      </c>
      <c r="R276" s="19"/>
    </row>
    <row r="277" spans="2:18" x14ac:dyDescent="0.2">
      <c r="B277"/>
      <c r="C277" s="22"/>
      <c r="D277" t="s">
        <v>59</v>
      </c>
      <c r="E277"/>
      <c r="F277" s="25">
        <v>0.375</v>
      </c>
      <c r="G277" s="25">
        <v>0.70833333333333337</v>
      </c>
      <c r="H277" s="25">
        <v>0.33333333333333331</v>
      </c>
      <c r="I277" s="17">
        <v>0.375</v>
      </c>
      <c r="J277" s="17">
        <v>0.70833333333333337</v>
      </c>
      <c r="K277" s="17">
        <v>0.33333333333333331</v>
      </c>
      <c r="L277" s="19"/>
      <c r="M277" s="19"/>
      <c r="N277" s="19"/>
      <c r="O277" s="19"/>
      <c r="P277" s="34">
        <v>0</v>
      </c>
      <c r="Q277" s="19"/>
      <c r="R277" s="19"/>
    </row>
    <row r="278" spans="2:18" x14ac:dyDescent="0.2">
      <c r="B278"/>
      <c r="C278" s="23" t="s">
        <v>162</v>
      </c>
      <c r="D278" t="s">
        <v>56</v>
      </c>
      <c r="E278"/>
      <c r="F278" s="25">
        <v>0.33333333333333331</v>
      </c>
      <c r="G278" s="25">
        <v>0.70833333333333337</v>
      </c>
      <c r="H278" s="25">
        <v>0.375</v>
      </c>
      <c r="I278" s="17">
        <v>0.33333333333333331</v>
      </c>
      <c r="J278" s="17">
        <v>0.70833333333333337</v>
      </c>
      <c r="K278" s="17">
        <v>0.375</v>
      </c>
      <c r="L278" s="19"/>
      <c r="M278" s="19"/>
      <c r="N278" s="19"/>
      <c r="O278" s="19"/>
      <c r="P278" s="34">
        <v>0</v>
      </c>
      <c r="Q278" s="19"/>
      <c r="R278" s="19"/>
    </row>
    <row r="279" spans="2:18" x14ac:dyDescent="0.2">
      <c r="B279"/>
      <c r="C279" s="22"/>
      <c r="D279" t="s">
        <v>58</v>
      </c>
      <c r="E279" t="s">
        <v>36</v>
      </c>
      <c r="F279" s="25"/>
      <c r="G279" s="25"/>
      <c r="H279" s="25">
        <v>0</v>
      </c>
      <c r="I279" s="17"/>
      <c r="J279" s="17"/>
      <c r="K279" s="17">
        <v>0</v>
      </c>
      <c r="L279" s="19"/>
      <c r="M279" s="19"/>
      <c r="N279" s="19"/>
      <c r="O279" s="19"/>
      <c r="P279" s="34">
        <v>0</v>
      </c>
      <c r="Q279" s="19"/>
      <c r="R279" s="19"/>
    </row>
    <row r="280" spans="2:18" x14ac:dyDescent="0.2">
      <c r="B280"/>
      <c r="C280" s="22"/>
      <c r="D280" t="s">
        <v>53</v>
      </c>
      <c r="E280"/>
      <c r="F280" s="25"/>
      <c r="G280" s="25"/>
      <c r="H280" s="25">
        <v>0</v>
      </c>
      <c r="I280" s="17">
        <v>0.375</v>
      </c>
      <c r="J280" s="17">
        <v>0.70833333333333337</v>
      </c>
      <c r="K280" s="17">
        <v>0.33333333333333331</v>
      </c>
      <c r="L280" s="19"/>
      <c r="M280" s="19"/>
      <c r="N280" s="19"/>
      <c r="O280" s="19"/>
      <c r="P280" s="34">
        <v>0</v>
      </c>
      <c r="Q280" s="19">
        <v>1</v>
      </c>
      <c r="R280" s="19">
        <v>1</v>
      </c>
    </row>
    <row r="281" spans="2:18" x14ac:dyDescent="0.2">
      <c r="B281"/>
      <c r="C281" s="22"/>
      <c r="D281" t="s">
        <v>55</v>
      </c>
      <c r="E281"/>
      <c r="F281" s="25">
        <v>0.33333333333333331</v>
      </c>
      <c r="G281" s="25">
        <v>0.70833333333333337</v>
      </c>
      <c r="H281" s="25">
        <v>0.375</v>
      </c>
      <c r="I281" s="17">
        <v>0.33333333333333331</v>
      </c>
      <c r="J281" s="17">
        <v>0.70833333333333337</v>
      </c>
      <c r="K281" s="17">
        <v>0.375</v>
      </c>
      <c r="L281" s="19"/>
      <c r="M281" s="19"/>
      <c r="N281" s="19"/>
      <c r="O281" s="19"/>
      <c r="P281" s="34">
        <v>0</v>
      </c>
      <c r="Q281" s="19"/>
      <c r="R281" s="19"/>
    </row>
    <row r="282" spans="2:18" x14ac:dyDescent="0.2">
      <c r="B282"/>
      <c r="C282" s="22"/>
      <c r="D282" t="s">
        <v>52</v>
      </c>
      <c r="E282"/>
      <c r="F282" s="25">
        <v>0.375</v>
      </c>
      <c r="G282" s="25">
        <v>0.70833333333333337</v>
      </c>
      <c r="H282" s="25">
        <v>0.33333333333333331</v>
      </c>
      <c r="I282" s="17">
        <v>0.375</v>
      </c>
      <c r="J282" s="17">
        <v>0.70833333333333337</v>
      </c>
      <c r="K282" s="17">
        <v>0.33333333333333331</v>
      </c>
      <c r="L282" s="19"/>
      <c r="M282" s="19"/>
      <c r="N282" s="19"/>
      <c r="O282" s="19"/>
      <c r="P282" s="34">
        <v>0</v>
      </c>
      <c r="Q282" s="19"/>
      <c r="R282" s="19"/>
    </row>
    <row r="283" spans="2:18" x14ac:dyDescent="0.2">
      <c r="B283"/>
      <c r="C283" s="22"/>
      <c r="D283" t="s">
        <v>54</v>
      </c>
      <c r="E283"/>
      <c r="F283" s="25">
        <v>0.33333333333333331</v>
      </c>
      <c r="G283" s="25">
        <v>0.70833333333333337</v>
      </c>
      <c r="H283" s="25">
        <v>0.375</v>
      </c>
      <c r="I283" s="17">
        <v>0.33333333333333331</v>
      </c>
      <c r="J283" s="17">
        <v>0.70833333333333337</v>
      </c>
      <c r="K283" s="17">
        <v>0.375</v>
      </c>
      <c r="L283" s="19"/>
      <c r="M283" s="19"/>
      <c r="N283" s="19"/>
      <c r="O283" s="19"/>
      <c r="P283" s="34">
        <v>0</v>
      </c>
      <c r="Q283" s="19"/>
      <c r="R283" s="19"/>
    </row>
    <row r="284" spans="2:18" x14ac:dyDescent="0.2">
      <c r="B284"/>
      <c r="C284" s="22"/>
      <c r="D284" t="s">
        <v>57</v>
      </c>
      <c r="E284"/>
      <c r="F284" s="25">
        <v>0.33333333333333331</v>
      </c>
      <c r="G284" s="25">
        <v>0.70833333333333337</v>
      </c>
      <c r="H284" s="25">
        <v>0.375</v>
      </c>
      <c r="I284" s="17">
        <v>0.33333333333333331</v>
      </c>
      <c r="J284" s="17">
        <v>0.70833333333333337</v>
      </c>
      <c r="K284" s="17">
        <v>0.375</v>
      </c>
      <c r="L284" s="19"/>
      <c r="M284" s="19"/>
      <c r="N284" s="19"/>
      <c r="O284" s="19"/>
      <c r="P284" s="34">
        <v>0</v>
      </c>
      <c r="Q284" s="19"/>
      <c r="R284" s="19"/>
    </row>
    <row r="285" spans="2:18" x14ac:dyDescent="0.2">
      <c r="B285"/>
      <c r="C285" s="22"/>
      <c r="D285" t="s">
        <v>59</v>
      </c>
      <c r="E285"/>
      <c r="F285" s="25">
        <v>0.375</v>
      </c>
      <c r="G285" s="25">
        <v>0.83333333333333337</v>
      </c>
      <c r="H285" s="25">
        <v>0.45833333333333331</v>
      </c>
      <c r="I285" s="17">
        <v>0.375</v>
      </c>
      <c r="J285" s="17">
        <v>0.85416666666666663</v>
      </c>
      <c r="K285" s="17">
        <v>0.47916666666666669</v>
      </c>
      <c r="L285" s="19"/>
      <c r="M285" s="19"/>
      <c r="N285" s="19"/>
      <c r="O285" s="19"/>
      <c r="P285" s="34">
        <v>0</v>
      </c>
      <c r="Q285" s="19"/>
      <c r="R285" s="19"/>
    </row>
    <row r="286" spans="2:18" x14ac:dyDescent="0.2">
      <c r="B286"/>
      <c r="C286" s="23" t="s">
        <v>163</v>
      </c>
      <c r="D286" t="s">
        <v>56</v>
      </c>
      <c r="E286" t="s">
        <v>36</v>
      </c>
      <c r="F286" s="25"/>
      <c r="G286" s="25"/>
      <c r="H286" s="25">
        <v>0</v>
      </c>
      <c r="I286" s="17"/>
      <c r="J286" s="17"/>
      <c r="K286" s="17">
        <v>0</v>
      </c>
      <c r="L286" s="19"/>
      <c r="M286" s="19"/>
      <c r="N286" s="19"/>
      <c r="O286" s="19"/>
      <c r="P286" s="34">
        <v>0</v>
      </c>
      <c r="Q286" s="19"/>
      <c r="R286" s="19"/>
    </row>
    <row r="287" spans="2:18" x14ac:dyDescent="0.2">
      <c r="B287"/>
      <c r="C287" s="22"/>
      <c r="D287" t="s">
        <v>58</v>
      </c>
      <c r="E287"/>
      <c r="F287" s="25">
        <v>0.375</v>
      </c>
      <c r="G287" s="25">
        <v>0.83333333333333337</v>
      </c>
      <c r="H287" s="25">
        <v>0.45833333333333331</v>
      </c>
      <c r="I287" s="17">
        <v>0.375</v>
      </c>
      <c r="J287" s="17">
        <v>0.83333333333333337</v>
      </c>
      <c r="K287" s="17">
        <v>0.45833333333333331</v>
      </c>
      <c r="L287" s="19"/>
      <c r="M287" s="19"/>
      <c r="N287" s="19"/>
      <c r="O287" s="19"/>
      <c r="P287" s="34">
        <v>0</v>
      </c>
      <c r="Q287" s="19"/>
      <c r="R287" s="19"/>
    </row>
    <row r="288" spans="2:18" x14ac:dyDescent="0.2">
      <c r="B288"/>
      <c r="C288" s="22"/>
      <c r="D288" t="s">
        <v>53</v>
      </c>
      <c r="E288"/>
      <c r="F288" s="25">
        <v>0.375</v>
      </c>
      <c r="G288" s="25">
        <v>0.83333333333333337</v>
      </c>
      <c r="H288" s="25">
        <v>0.45833333333333331</v>
      </c>
      <c r="I288" s="17">
        <v>0.375</v>
      </c>
      <c r="J288" s="17">
        <v>0.85416666666666663</v>
      </c>
      <c r="K288" s="17">
        <v>0.47916666666666669</v>
      </c>
      <c r="L288" s="19"/>
      <c r="M288" s="19"/>
      <c r="N288" s="19"/>
      <c r="O288" s="19"/>
      <c r="P288" s="34">
        <v>0</v>
      </c>
      <c r="Q288" s="19"/>
      <c r="R288" s="19"/>
    </row>
    <row r="289" spans="2:18" x14ac:dyDescent="0.2">
      <c r="B289"/>
      <c r="C289" s="22"/>
      <c r="D289" t="s">
        <v>55</v>
      </c>
      <c r="E289"/>
      <c r="F289" s="25">
        <v>0.375</v>
      </c>
      <c r="G289" s="25">
        <v>0.83333333333333337</v>
      </c>
      <c r="H289" s="25">
        <v>0.45833333333333331</v>
      </c>
      <c r="I289" s="17">
        <v>0.375</v>
      </c>
      <c r="J289" s="17">
        <v>0.85416666666666663</v>
      </c>
      <c r="K289" s="17">
        <v>0.47916666666666669</v>
      </c>
      <c r="L289" s="19"/>
      <c r="M289" s="19"/>
      <c r="N289" s="19"/>
      <c r="O289" s="19"/>
      <c r="P289" s="34">
        <v>0</v>
      </c>
      <c r="Q289" s="19"/>
      <c r="R289" s="19"/>
    </row>
    <row r="290" spans="2:18" x14ac:dyDescent="0.2">
      <c r="B290"/>
      <c r="C290" s="22"/>
      <c r="D290" t="s">
        <v>52</v>
      </c>
      <c r="E290"/>
      <c r="F290" s="25">
        <v>0.375</v>
      </c>
      <c r="G290" s="25">
        <v>0.83333333333333337</v>
      </c>
      <c r="H290" s="25">
        <v>0.45833333333333331</v>
      </c>
      <c r="I290" s="17">
        <v>0.375</v>
      </c>
      <c r="J290" s="17">
        <v>0.85416666666666663</v>
      </c>
      <c r="K290" s="17">
        <v>0.47916666666666669</v>
      </c>
      <c r="L290" s="19">
        <v>1</v>
      </c>
      <c r="M290" s="19"/>
      <c r="N290" s="19"/>
      <c r="O290" s="19"/>
      <c r="P290" s="34">
        <v>0</v>
      </c>
      <c r="Q290" s="19"/>
      <c r="R290" s="19"/>
    </row>
    <row r="291" spans="2:18" x14ac:dyDescent="0.2">
      <c r="B291"/>
      <c r="C291" s="22"/>
      <c r="D291" t="s">
        <v>54</v>
      </c>
      <c r="E291" t="s">
        <v>36</v>
      </c>
      <c r="F291" s="25"/>
      <c r="G291" s="25"/>
      <c r="H291" s="25">
        <v>0</v>
      </c>
      <c r="I291" s="17"/>
      <c r="J291" s="17"/>
      <c r="K291" s="17">
        <v>0</v>
      </c>
      <c r="L291" s="19"/>
      <c r="M291" s="19"/>
      <c r="N291" s="19"/>
      <c r="O291" s="19"/>
      <c r="P291" s="34">
        <v>0</v>
      </c>
      <c r="Q291" s="19"/>
      <c r="R291" s="19"/>
    </row>
    <row r="292" spans="2:18" x14ac:dyDescent="0.2">
      <c r="B292"/>
      <c r="C292" s="22"/>
      <c r="D292" t="s">
        <v>57</v>
      </c>
      <c r="E292" t="s">
        <v>36</v>
      </c>
      <c r="F292" s="25"/>
      <c r="G292" s="25"/>
      <c r="H292" s="25">
        <v>0</v>
      </c>
      <c r="I292" s="17"/>
      <c r="J292" s="17"/>
      <c r="K292" s="17">
        <v>0</v>
      </c>
      <c r="L292" s="19"/>
      <c r="M292" s="19"/>
      <c r="N292" s="19"/>
      <c r="O292" s="19"/>
      <c r="P292" s="34">
        <v>0</v>
      </c>
      <c r="Q292" s="19"/>
      <c r="R292" s="19"/>
    </row>
    <row r="293" spans="2:18" x14ac:dyDescent="0.2">
      <c r="B293"/>
      <c r="C293" s="22"/>
      <c r="D293" t="s">
        <v>59</v>
      </c>
      <c r="E293"/>
      <c r="F293" s="25">
        <v>0.375</v>
      </c>
      <c r="G293" s="25">
        <v>0.83333333333333337</v>
      </c>
      <c r="H293" s="25">
        <v>0.45833333333333331</v>
      </c>
      <c r="I293" s="17">
        <v>0.33333333333333331</v>
      </c>
      <c r="J293" s="17">
        <v>0.57638888888888895</v>
      </c>
      <c r="K293" s="17">
        <v>0.24305555555555555</v>
      </c>
      <c r="L293" s="19"/>
      <c r="M293" s="19"/>
      <c r="N293" s="19">
        <v>1</v>
      </c>
      <c r="O293" s="19"/>
      <c r="P293" s="34">
        <v>0</v>
      </c>
      <c r="Q293" s="19"/>
      <c r="R293" s="19"/>
    </row>
    <row r="294" spans="2:18" x14ac:dyDescent="0.2">
      <c r="B294"/>
      <c r="C294" s="23" t="s">
        <v>164</v>
      </c>
      <c r="D294" t="s">
        <v>56</v>
      </c>
      <c r="E294"/>
      <c r="F294" s="25">
        <v>0.375</v>
      </c>
      <c r="G294" s="25">
        <v>0.83333333333333337</v>
      </c>
      <c r="H294" s="25">
        <v>0.45833333333333331</v>
      </c>
      <c r="I294" s="17">
        <v>0.375</v>
      </c>
      <c r="J294" s="17">
        <v>0.83333333333333337</v>
      </c>
      <c r="K294" s="17">
        <v>0.45833333333333331</v>
      </c>
      <c r="L294" s="19"/>
      <c r="M294" s="19"/>
      <c r="N294" s="19">
        <v>1</v>
      </c>
      <c r="O294" s="19"/>
      <c r="P294" s="34">
        <v>0</v>
      </c>
      <c r="Q294" s="19"/>
      <c r="R294" s="19"/>
    </row>
    <row r="295" spans="2:18" x14ac:dyDescent="0.2">
      <c r="B295"/>
      <c r="C295" s="22"/>
      <c r="D295" t="s">
        <v>58</v>
      </c>
      <c r="E295" t="s">
        <v>36</v>
      </c>
      <c r="F295" s="25"/>
      <c r="G295" s="25"/>
      <c r="H295" s="25">
        <v>0</v>
      </c>
      <c r="I295" s="17"/>
      <c r="J295" s="17"/>
      <c r="K295" s="17">
        <v>0</v>
      </c>
      <c r="L295" s="19"/>
      <c r="M295" s="19"/>
      <c r="N295" s="19"/>
      <c r="O295" s="19"/>
      <c r="P295" s="34">
        <v>0</v>
      </c>
      <c r="Q295" s="19"/>
      <c r="R295" s="19"/>
    </row>
    <row r="296" spans="2:18" x14ac:dyDescent="0.2">
      <c r="B296"/>
      <c r="C296" s="22"/>
      <c r="D296" t="s">
        <v>53</v>
      </c>
      <c r="E296"/>
      <c r="F296" s="25">
        <v>0.375</v>
      </c>
      <c r="G296" s="25">
        <v>0.83333333333333337</v>
      </c>
      <c r="H296" s="25">
        <v>0.45833333333333331</v>
      </c>
      <c r="I296" s="17">
        <v>0.375</v>
      </c>
      <c r="J296" s="17">
        <v>0.83333333333333337</v>
      </c>
      <c r="K296" s="17">
        <v>0.45833333333333331</v>
      </c>
      <c r="L296" s="19"/>
      <c r="M296" s="19"/>
      <c r="N296" s="19"/>
      <c r="O296" s="19"/>
      <c r="P296" s="34">
        <v>0</v>
      </c>
      <c r="Q296" s="19"/>
      <c r="R296" s="19"/>
    </row>
    <row r="297" spans="2:18" x14ac:dyDescent="0.2">
      <c r="B297"/>
      <c r="C297" s="22"/>
      <c r="D297" t="s">
        <v>55</v>
      </c>
      <c r="E297"/>
      <c r="F297" s="25"/>
      <c r="G297" s="25"/>
      <c r="H297" s="25">
        <v>0</v>
      </c>
      <c r="I297" s="17"/>
      <c r="J297" s="17"/>
      <c r="K297" s="17">
        <v>0</v>
      </c>
      <c r="L297" s="19"/>
      <c r="M297" s="19"/>
      <c r="N297" s="19">
        <v>1</v>
      </c>
      <c r="O297" s="19"/>
      <c r="P297" s="34">
        <v>0</v>
      </c>
      <c r="Q297" s="19"/>
      <c r="R297" s="19"/>
    </row>
    <row r="298" spans="2:18" x14ac:dyDescent="0.2">
      <c r="B298"/>
      <c r="C298" s="22"/>
      <c r="D298" t="s">
        <v>52</v>
      </c>
      <c r="E298"/>
      <c r="F298" s="25"/>
      <c r="G298" s="25"/>
      <c r="H298" s="25">
        <v>0</v>
      </c>
      <c r="I298" s="17"/>
      <c r="J298" s="17"/>
      <c r="K298" s="17">
        <v>0</v>
      </c>
      <c r="L298" s="19">
        <v>1</v>
      </c>
      <c r="M298" s="19"/>
      <c r="N298" s="19"/>
      <c r="O298" s="19"/>
      <c r="P298" s="34">
        <v>0</v>
      </c>
      <c r="Q298" s="19"/>
      <c r="R298" s="19"/>
    </row>
    <row r="299" spans="2:18" x14ac:dyDescent="0.2">
      <c r="B299"/>
      <c r="C299" s="22"/>
      <c r="D299" t="s">
        <v>54</v>
      </c>
      <c r="E299"/>
      <c r="F299" s="25"/>
      <c r="G299" s="25"/>
      <c r="H299" s="25">
        <v>0</v>
      </c>
      <c r="I299" s="17"/>
      <c r="J299" s="17"/>
      <c r="K299" s="17">
        <v>0</v>
      </c>
      <c r="L299" s="19">
        <v>1</v>
      </c>
      <c r="M299" s="19"/>
      <c r="N299" s="19"/>
      <c r="O299" s="19"/>
      <c r="P299" s="34">
        <v>0</v>
      </c>
      <c r="Q299" s="19"/>
      <c r="R299" s="19"/>
    </row>
    <row r="300" spans="2:18" x14ac:dyDescent="0.2">
      <c r="B300"/>
      <c r="C300" s="22"/>
      <c r="D300" t="s">
        <v>57</v>
      </c>
      <c r="E300"/>
      <c r="F300" s="25">
        <v>0.33333333333333331</v>
      </c>
      <c r="G300" s="25">
        <v>0.70833333333333337</v>
      </c>
      <c r="H300" s="25">
        <v>0.375</v>
      </c>
      <c r="I300" s="17">
        <v>0.35416666666666669</v>
      </c>
      <c r="J300" s="17">
        <v>0.71875</v>
      </c>
      <c r="K300" s="17">
        <v>0.36458333333333331</v>
      </c>
      <c r="L300" s="19"/>
      <c r="M300" s="19"/>
      <c r="N300" s="19"/>
      <c r="O300" s="19">
        <v>1</v>
      </c>
      <c r="P300" s="34">
        <v>2.0833333333333332E-2</v>
      </c>
      <c r="Q300" s="19"/>
      <c r="R300" s="19"/>
    </row>
    <row r="301" spans="2:18" x14ac:dyDescent="0.2">
      <c r="B301"/>
      <c r="C301" s="22"/>
      <c r="D301" t="s">
        <v>59</v>
      </c>
      <c r="E301"/>
      <c r="F301" s="25">
        <v>0.33333333333333331</v>
      </c>
      <c r="G301" s="25">
        <v>0.70833333333333337</v>
      </c>
      <c r="H301" s="25">
        <v>0.375</v>
      </c>
      <c r="I301" s="17">
        <v>0.33333333333333331</v>
      </c>
      <c r="J301" s="17">
        <v>0.70833333333333337</v>
      </c>
      <c r="K301" s="17">
        <v>0.375</v>
      </c>
      <c r="L301" s="19"/>
      <c r="M301" s="19"/>
      <c r="N301" s="19"/>
      <c r="O301" s="19"/>
      <c r="P301" s="34">
        <v>0</v>
      </c>
      <c r="Q301" s="19"/>
      <c r="R301" s="19"/>
    </row>
    <row r="302" spans="2:18" x14ac:dyDescent="0.2">
      <c r="B302"/>
      <c r="C302" s="23" t="s">
        <v>165</v>
      </c>
      <c r="D302" t="s">
        <v>56</v>
      </c>
      <c r="E302"/>
      <c r="F302" s="25">
        <v>0.375</v>
      </c>
      <c r="G302" s="25">
        <v>0.70833333333333337</v>
      </c>
      <c r="H302" s="25">
        <v>0.33333333333333331</v>
      </c>
      <c r="I302" s="17">
        <v>0.375</v>
      </c>
      <c r="J302" s="17">
        <v>0.70833333333333337</v>
      </c>
      <c r="K302" s="17">
        <v>0.33333333333333331</v>
      </c>
      <c r="L302" s="19"/>
      <c r="M302" s="19"/>
      <c r="N302" s="19"/>
      <c r="O302" s="19"/>
      <c r="P302" s="34">
        <v>0</v>
      </c>
      <c r="Q302" s="19"/>
      <c r="R302" s="19"/>
    </row>
    <row r="303" spans="2:18" x14ac:dyDescent="0.2">
      <c r="B303"/>
      <c r="C303" s="22"/>
      <c r="D303" t="s">
        <v>58</v>
      </c>
      <c r="E303"/>
      <c r="F303" s="25">
        <v>0.375</v>
      </c>
      <c r="G303" s="25">
        <v>0.70833333333333337</v>
      </c>
      <c r="H303" s="25">
        <v>0.33333333333333331</v>
      </c>
      <c r="I303" s="17">
        <v>0.375</v>
      </c>
      <c r="J303" s="17">
        <v>0.70833333333333337</v>
      </c>
      <c r="K303" s="17">
        <v>0.33333333333333331</v>
      </c>
      <c r="L303" s="19"/>
      <c r="M303" s="19"/>
      <c r="N303" s="19"/>
      <c r="O303" s="19"/>
      <c r="P303" s="34">
        <v>0</v>
      </c>
      <c r="Q303" s="19"/>
      <c r="R303" s="19"/>
    </row>
    <row r="304" spans="2:18" x14ac:dyDescent="0.2">
      <c r="B304"/>
      <c r="C304" s="22"/>
      <c r="D304" t="s">
        <v>53</v>
      </c>
      <c r="E304"/>
      <c r="F304" s="25">
        <v>0.375</v>
      </c>
      <c r="G304" s="25">
        <v>0.83333333333333337</v>
      </c>
      <c r="H304" s="25">
        <v>0.45833333333333331</v>
      </c>
      <c r="I304" s="17">
        <v>0.375</v>
      </c>
      <c r="J304" s="17">
        <v>0.83333333333333337</v>
      </c>
      <c r="K304" s="17">
        <v>0.45833333333333331</v>
      </c>
      <c r="L304" s="19"/>
      <c r="M304" s="19"/>
      <c r="N304" s="19"/>
      <c r="O304" s="19"/>
      <c r="P304" s="34">
        <v>0</v>
      </c>
      <c r="Q304" s="19"/>
      <c r="R304" s="19"/>
    </row>
    <row r="305" spans="2:18" x14ac:dyDescent="0.2">
      <c r="B305"/>
      <c r="C305" s="22"/>
      <c r="D305" t="s">
        <v>55</v>
      </c>
      <c r="E305"/>
      <c r="F305" s="25">
        <v>0.375</v>
      </c>
      <c r="G305" s="25">
        <v>0.70833333333333337</v>
      </c>
      <c r="H305" s="25">
        <v>0.33333333333333331</v>
      </c>
      <c r="I305" s="17">
        <v>0.375</v>
      </c>
      <c r="J305" s="17">
        <v>0.70833333333333337</v>
      </c>
      <c r="K305" s="17">
        <v>0.33333333333333331</v>
      </c>
      <c r="L305" s="19"/>
      <c r="M305" s="19"/>
      <c r="N305" s="19"/>
      <c r="O305" s="19"/>
      <c r="P305" s="34">
        <v>0</v>
      </c>
      <c r="Q305" s="19"/>
      <c r="R305" s="19"/>
    </row>
    <row r="306" spans="2:18" x14ac:dyDescent="0.2">
      <c r="B306"/>
      <c r="C306" s="22"/>
      <c r="D306" t="s">
        <v>52</v>
      </c>
      <c r="E306"/>
      <c r="F306" s="25"/>
      <c r="G306" s="25"/>
      <c r="H306" s="25">
        <v>0</v>
      </c>
      <c r="I306" s="17"/>
      <c r="J306" s="17"/>
      <c r="K306" s="17">
        <v>0</v>
      </c>
      <c r="L306" s="19">
        <v>1</v>
      </c>
      <c r="M306" s="19"/>
      <c r="N306" s="19"/>
      <c r="O306" s="19"/>
      <c r="P306" s="34">
        <v>0</v>
      </c>
      <c r="Q306" s="19"/>
      <c r="R306" s="19"/>
    </row>
    <row r="307" spans="2:18" x14ac:dyDescent="0.2">
      <c r="B307"/>
      <c r="C307" s="22"/>
      <c r="D307" t="s">
        <v>54</v>
      </c>
      <c r="E307"/>
      <c r="F307" s="25">
        <v>0.375</v>
      </c>
      <c r="G307" s="25">
        <v>0.83333333333333337</v>
      </c>
      <c r="H307" s="25">
        <v>0.45833333333333331</v>
      </c>
      <c r="I307" s="17"/>
      <c r="J307" s="17"/>
      <c r="K307" s="17">
        <v>0</v>
      </c>
      <c r="L307" s="19">
        <v>1</v>
      </c>
      <c r="M307" s="19"/>
      <c r="N307" s="19"/>
      <c r="O307" s="19"/>
      <c r="P307" s="34">
        <v>0</v>
      </c>
      <c r="Q307" s="19"/>
      <c r="R307" s="19"/>
    </row>
    <row r="308" spans="2:18" x14ac:dyDescent="0.2">
      <c r="B308"/>
      <c r="C308" s="22"/>
      <c r="D308" t="s">
        <v>57</v>
      </c>
      <c r="E308"/>
      <c r="F308" s="25">
        <v>0.375</v>
      </c>
      <c r="G308" s="25">
        <v>0.70833333333333337</v>
      </c>
      <c r="H308" s="25">
        <v>0.33333333333333331</v>
      </c>
      <c r="I308" s="17"/>
      <c r="J308" s="17"/>
      <c r="K308" s="17">
        <v>0</v>
      </c>
      <c r="L308" s="19"/>
      <c r="M308" s="19">
        <v>1</v>
      </c>
      <c r="N308" s="19"/>
      <c r="O308" s="19"/>
      <c r="P308" s="34">
        <v>0</v>
      </c>
      <c r="Q308" s="19"/>
      <c r="R308" s="19"/>
    </row>
    <row r="309" spans="2:18" x14ac:dyDescent="0.2">
      <c r="B309"/>
      <c r="C309" s="22"/>
      <c r="D309" t="s">
        <v>59</v>
      </c>
      <c r="E309"/>
      <c r="F309" s="25">
        <v>0.33333333333333331</v>
      </c>
      <c r="G309" s="25">
        <v>0.75</v>
      </c>
      <c r="H309" s="25">
        <v>0.41666666666666669</v>
      </c>
      <c r="I309" s="17">
        <v>0.33333333333333331</v>
      </c>
      <c r="J309" s="17">
        <v>0.75</v>
      </c>
      <c r="K309" s="17">
        <v>0.41666666666666669</v>
      </c>
      <c r="L309" s="19"/>
      <c r="M309" s="19"/>
      <c r="N309" s="19"/>
      <c r="O309" s="19"/>
      <c r="P309" s="34">
        <v>0</v>
      </c>
      <c r="Q309" s="19"/>
      <c r="R309" s="19"/>
    </row>
    <row r="310" spans="2:18" x14ac:dyDescent="0.2">
      <c r="B310"/>
      <c r="C310" s="23" t="s">
        <v>166</v>
      </c>
      <c r="D310" t="s">
        <v>56</v>
      </c>
      <c r="E310"/>
      <c r="F310" s="25">
        <v>0.375</v>
      </c>
      <c r="G310" s="25">
        <v>0.70833333333333337</v>
      </c>
      <c r="H310" s="25">
        <v>0.33333333333333331</v>
      </c>
      <c r="I310" s="17"/>
      <c r="J310" s="17"/>
      <c r="K310" s="17">
        <v>0</v>
      </c>
      <c r="L310" s="19"/>
      <c r="M310" s="19"/>
      <c r="N310" s="19"/>
      <c r="O310" s="19"/>
      <c r="P310" s="34">
        <v>0</v>
      </c>
      <c r="Q310" s="19"/>
      <c r="R310" s="19"/>
    </row>
    <row r="311" spans="2:18" x14ac:dyDescent="0.2">
      <c r="B311"/>
      <c r="C311" s="22"/>
      <c r="D311" t="s">
        <v>58</v>
      </c>
      <c r="E311"/>
      <c r="F311" s="25">
        <v>0.375</v>
      </c>
      <c r="G311" s="25">
        <v>0.70833333333333337</v>
      </c>
      <c r="H311" s="25">
        <v>0.33333333333333331</v>
      </c>
      <c r="I311" s="17">
        <v>0.375</v>
      </c>
      <c r="J311" s="17">
        <v>0.70833333333333337</v>
      </c>
      <c r="K311" s="17">
        <v>0.33333333333333331</v>
      </c>
      <c r="L311" s="19"/>
      <c r="M311" s="19"/>
      <c r="N311" s="19"/>
      <c r="O311" s="19"/>
      <c r="P311" s="34">
        <v>0</v>
      </c>
      <c r="Q311" s="19"/>
      <c r="R311" s="19"/>
    </row>
    <row r="312" spans="2:18" x14ac:dyDescent="0.2">
      <c r="B312"/>
      <c r="C312" s="22"/>
      <c r="D312" t="s">
        <v>53</v>
      </c>
      <c r="E312"/>
      <c r="F312" s="25">
        <v>0.33333333333333331</v>
      </c>
      <c r="G312" s="25">
        <v>0.75</v>
      </c>
      <c r="H312" s="25">
        <v>0.41666666666666669</v>
      </c>
      <c r="I312" s="17">
        <v>0.33333333333333331</v>
      </c>
      <c r="J312" s="17">
        <v>0.75</v>
      </c>
      <c r="K312" s="17">
        <v>0.41666666666666669</v>
      </c>
      <c r="L312" s="19"/>
      <c r="M312" s="19"/>
      <c r="N312" s="19"/>
      <c r="O312" s="19"/>
      <c r="P312" s="34">
        <v>0</v>
      </c>
      <c r="Q312" s="19"/>
      <c r="R312" s="19"/>
    </row>
    <row r="313" spans="2:18" x14ac:dyDescent="0.2">
      <c r="B313"/>
      <c r="C313" s="22"/>
      <c r="D313" t="s">
        <v>55</v>
      </c>
      <c r="E313"/>
      <c r="F313" s="25">
        <v>0.375</v>
      </c>
      <c r="G313" s="25">
        <v>0.70833333333333337</v>
      </c>
      <c r="H313" s="25">
        <v>0.33333333333333331</v>
      </c>
      <c r="I313" s="17">
        <v>0.39583333333333331</v>
      </c>
      <c r="J313" s="17">
        <v>0.70833333333333337</v>
      </c>
      <c r="K313" s="17">
        <v>0.3125</v>
      </c>
      <c r="L313" s="19"/>
      <c r="M313" s="19"/>
      <c r="N313" s="19"/>
      <c r="O313" s="19"/>
      <c r="P313" s="34">
        <v>0</v>
      </c>
      <c r="Q313" s="19"/>
      <c r="R313" s="19"/>
    </row>
    <row r="314" spans="2:18" x14ac:dyDescent="0.2">
      <c r="B314"/>
      <c r="C314" s="22"/>
      <c r="D314" t="s">
        <v>52</v>
      </c>
      <c r="E314"/>
      <c r="F314" s="25">
        <v>0.33333333333333331</v>
      </c>
      <c r="G314" s="25">
        <v>0.75</v>
      </c>
      <c r="H314" s="25">
        <v>0.41666666666666669</v>
      </c>
      <c r="I314" s="17">
        <v>0.35416666666666669</v>
      </c>
      <c r="J314" s="17">
        <v>0.75</v>
      </c>
      <c r="K314" s="17">
        <v>0.39583333333333331</v>
      </c>
      <c r="L314" s="19">
        <v>1</v>
      </c>
      <c r="M314" s="19"/>
      <c r="N314" s="19"/>
      <c r="O314" s="19"/>
      <c r="P314" s="34">
        <v>0</v>
      </c>
      <c r="Q314" s="19"/>
      <c r="R314" s="19"/>
    </row>
    <row r="315" spans="2:18" x14ac:dyDescent="0.2">
      <c r="B315"/>
      <c r="C315" s="22"/>
      <c r="D315" t="s">
        <v>54</v>
      </c>
      <c r="E315"/>
      <c r="F315" s="25">
        <v>0.375</v>
      </c>
      <c r="G315" s="25">
        <v>0.70833333333333337</v>
      </c>
      <c r="H315" s="25">
        <v>0.33333333333333331</v>
      </c>
      <c r="I315" s="17">
        <v>0.375</v>
      </c>
      <c r="J315" s="17">
        <v>0.70833333333333337</v>
      </c>
      <c r="K315" s="17">
        <v>0.33333333333333331</v>
      </c>
      <c r="L315" s="19"/>
      <c r="M315" s="19"/>
      <c r="N315" s="19"/>
      <c r="O315" s="19"/>
      <c r="P315" s="34">
        <v>0</v>
      </c>
      <c r="Q315" s="19"/>
      <c r="R315" s="19"/>
    </row>
    <row r="316" spans="2:18" x14ac:dyDescent="0.2">
      <c r="B316"/>
      <c r="C316" s="22"/>
      <c r="D316" t="s">
        <v>57</v>
      </c>
      <c r="E316"/>
      <c r="F316" s="25">
        <v>0.375</v>
      </c>
      <c r="G316" s="25">
        <v>0.70833333333333337</v>
      </c>
      <c r="H316" s="25">
        <v>0.33333333333333331</v>
      </c>
      <c r="I316" s="17">
        <v>0.375</v>
      </c>
      <c r="J316" s="17">
        <v>0.70833333333333337</v>
      </c>
      <c r="K316" s="17">
        <v>0.33333333333333331</v>
      </c>
      <c r="L316" s="19"/>
      <c r="M316" s="19"/>
      <c r="N316" s="19"/>
      <c r="O316" s="19"/>
      <c r="P316" s="34">
        <v>0</v>
      </c>
      <c r="Q316" s="19"/>
      <c r="R316" s="19"/>
    </row>
    <row r="317" spans="2:18" x14ac:dyDescent="0.2">
      <c r="B317"/>
      <c r="C317" s="22"/>
      <c r="D317" t="s">
        <v>59</v>
      </c>
      <c r="E317"/>
      <c r="F317" s="25">
        <v>0.375</v>
      </c>
      <c r="G317" s="25">
        <v>0.70833333333333337</v>
      </c>
      <c r="H317" s="25">
        <v>0.33333333333333331</v>
      </c>
      <c r="I317" s="17">
        <v>0.375</v>
      </c>
      <c r="J317" s="17">
        <v>0.70833333333333337</v>
      </c>
      <c r="K317" s="17">
        <v>0.33333333333333331</v>
      </c>
      <c r="L317" s="19"/>
      <c r="M317" s="19"/>
      <c r="N317" s="19"/>
      <c r="O317" s="19"/>
      <c r="P317" s="34">
        <v>0</v>
      </c>
      <c r="Q317" s="19"/>
      <c r="R317" s="19"/>
    </row>
    <row r="318" spans="2:18" x14ac:dyDescent="0.2">
      <c r="B318"/>
      <c r="C318" s="23" t="s">
        <v>167</v>
      </c>
      <c r="D318" t="s">
        <v>56</v>
      </c>
      <c r="E318"/>
      <c r="F318" s="25">
        <v>0.33333333333333331</v>
      </c>
      <c r="G318" s="25">
        <v>0.70833333333333337</v>
      </c>
      <c r="H318" s="25">
        <v>0.375</v>
      </c>
      <c r="I318" s="17">
        <v>0.33333333333333331</v>
      </c>
      <c r="J318" s="17">
        <v>0.70833333333333337</v>
      </c>
      <c r="K318" s="17">
        <v>0.375</v>
      </c>
      <c r="L318" s="19"/>
      <c r="M318" s="19"/>
      <c r="N318" s="19"/>
      <c r="O318" s="19"/>
      <c r="P318" s="34">
        <v>0</v>
      </c>
      <c r="Q318" s="19"/>
      <c r="R318" s="19"/>
    </row>
    <row r="319" spans="2:18" x14ac:dyDescent="0.2">
      <c r="B319"/>
      <c r="C319" s="22"/>
      <c r="D319" t="s">
        <v>58</v>
      </c>
      <c r="E319"/>
      <c r="F319" s="25">
        <v>0.375</v>
      </c>
      <c r="G319" s="25">
        <v>0.83333333333333337</v>
      </c>
      <c r="H319" s="25">
        <v>0.45833333333333331</v>
      </c>
      <c r="I319" s="17">
        <v>0.375</v>
      </c>
      <c r="J319" s="17">
        <v>0.85416666666666663</v>
      </c>
      <c r="K319" s="17">
        <v>0.47916666666666669</v>
      </c>
      <c r="L319" s="19"/>
      <c r="M319" s="19"/>
      <c r="N319" s="19"/>
      <c r="O319" s="19"/>
      <c r="P319" s="34">
        <v>0</v>
      </c>
      <c r="Q319" s="19"/>
      <c r="R319" s="19"/>
    </row>
    <row r="320" spans="2:18" x14ac:dyDescent="0.2">
      <c r="B320"/>
      <c r="C320" s="22"/>
      <c r="D320" t="s">
        <v>53</v>
      </c>
      <c r="E320"/>
      <c r="F320" s="25">
        <v>0.33333333333333331</v>
      </c>
      <c r="G320" s="25">
        <v>0.70833333333333337</v>
      </c>
      <c r="H320" s="25">
        <v>0.375</v>
      </c>
      <c r="I320" s="17">
        <v>0.33333333333333331</v>
      </c>
      <c r="J320" s="17">
        <v>0.70833333333333337</v>
      </c>
      <c r="K320" s="17">
        <v>0.375</v>
      </c>
      <c r="L320" s="19"/>
      <c r="M320" s="19"/>
      <c r="N320" s="19"/>
      <c r="O320" s="19"/>
      <c r="P320" s="34">
        <v>0</v>
      </c>
      <c r="Q320" s="19"/>
      <c r="R320" s="19"/>
    </row>
    <row r="321" spans="2:18" x14ac:dyDescent="0.2">
      <c r="B321"/>
      <c r="C321" s="22"/>
      <c r="D321" t="s">
        <v>55</v>
      </c>
      <c r="E321"/>
      <c r="F321" s="25">
        <v>0.33333333333333331</v>
      </c>
      <c r="G321" s="25">
        <v>0.70833333333333337</v>
      </c>
      <c r="H321" s="25">
        <v>0.375</v>
      </c>
      <c r="I321" s="17">
        <v>0.33333333333333331</v>
      </c>
      <c r="J321" s="17">
        <v>0.70833333333333337</v>
      </c>
      <c r="K321" s="17">
        <v>0.375</v>
      </c>
      <c r="L321" s="19"/>
      <c r="M321" s="19"/>
      <c r="N321" s="19"/>
      <c r="O321" s="19"/>
      <c r="P321" s="34">
        <v>0</v>
      </c>
      <c r="Q321" s="19"/>
      <c r="R321" s="19"/>
    </row>
    <row r="322" spans="2:18" x14ac:dyDescent="0.2">
      <c r="B322"/>
      <c r="C322" s="22"/>
      <c r="D322" t="s">
        <v>52</v>
      </c>
      <c r="E322"/>
      <c r="F322" s="25"/>
      <c r="G322" s="25"/>
      <c r="H322" s="25">
        <v>0</v>
      </c>
      <c r="I322" s="17"/>
      <c r="J322" s="17"/>
      <c r="K322" s="17">
        <v>0</v>
      </c>
      <c r="L322" s="19">
        <v>1</v>
      </c>
      <c r="M322" s="19"/>
      <c r="N322" s="19"/>
      <c r="O322" s="19"/>
      <c r="P322" s="34">
        <v>0</v>
      </c>
      <c r="Q322" s="19"/>
      <c r="R322" s="19"/>
    </row>
    <row r="323" spans="2:18" x14ac:dyDescent="0.2">
      <c r="B323"/>
      <c r="C323" s="22"/>
      <c r="D323" t="s">
        <v>54</v>
      </c>
      <c r="E323"/>
      <c r="F323" s="25">
        <v>0.33333333333333331</v>
      </c>
      <c r="G323" s="25">
        <v>0.70833333333333337</v>
      </c>
      <c r="H323" s="25">
        <v>0.375</v>
      </c>
      <c r="I323" s="17">
        <v>0.33333333333333331</v>
      </c>
      <c r="J323" s="17">
        <v>0.70833333333333337</v>
      </c>
      <c r="K323" s="17">
        <v>0.375</v>
      </c>
      <c r="L323" s="19"/>
      <c r="M323" s="19"/>
      <c r="N323" s="19"/>
      <c r="O323" s="19"/>
      <c r="P323" s="34">
        <v>0</v>
      </c>
      <c r="Q323" s="19"/>
      <c r="R323" s="19"/>
    </row>
    <row r="324" spans="2:18" x14ac:dyDescent="0.2">
      <c r="B324"/>
      <c r="C324" s="22"/>
      <c r="D324" t="s">
        <v>57</v>
      </c>
      <c r="E324" t="s">
        <v>36</v>
      </c>
      <c r="F324" s="25"/>
      <c r="G324" s="25"/>
      <c r="H324" s="25">
        <v>0</v>
      </c>
      <c r="I324" s="17"/>
      <c r="J324" s="17"/>
      <c r="K324" s="17">
        <v>0</v>
      </c>
      <c r="L324" s="19"/>
      <c r="M324" s="19"/>
      <c r="N324" s="19"/>
      <c r="O324" s="19"/>
      <c r="P324" s="34">
        <v>0</v>
      </c>
      <c r="Q324" s="19"/>
      <c r="R324" s="19"/>
    </row>
    <row r="325" spans="2:18" x14ac:dyDescent="0.2">
      <c r="B325"/>
      <c r="C325" s="22"/>
      <c r="D325" t="s">
        <v>59</v>
      </c>
      <c r="E325"/>
      <c r="F325" s="25">
        <v>0.375</v>
      </c>
      <c r="G325" s="25">
        <v>0.83333333333333337</v>
      </c>
      <c r="H325" s="25">
        <v>0.45833333333333331</v>
      </c>
      <c r="I325" s="17">
        <v>0.375</v>
      </c>
      <c r="J325" s="17">
        <v>0.85416666666666663</v>
      </c>
      <c r="K325" s="17">
        <v>0.47916666666666669</v>
      </c>
      <c r="L325" s="19"/>
      <c r="M325" s="19"/>
      <c r="N325" s="19"/>
      <c r="O325" s="19"/>
      <c r="P325" s="34">
        <v>0</v>
      </c>
      <c r="Q325" s="19"/>
      <c r="R325" s="19"/>
    </row>
    <row r="326" spans="2:18" x14ac:dyDescent="0.2">
      <c r="B326"/>
      <c r="C326" s="23" t="s">
        <v>168</v>
      </c>
      <c r="D326" t="s">
        <v>56</v>
      </c>
      <c r="E326" t="s">
        <v>36</v>
      </c>
      <c r="F326" s="25"/>
      <c r="G326" s="25"/>
      <c r="H326" s="25">
        <v>0</v>
      </c>
      <c r="I326" s="17"/>
      <c r="J326" s="17"/>
      <c r="K326" s="17">
        <v>0</v>
      </c>
      <c r="L326" s="19"/>
      <c r="M326" s="19"/>
      <c r="N326" s="19"/>
      <c r="O326" s="19"/>
      <c r="P326" s="34">
        <v>0</v>
      </c>
      <c r="Q326" s="19"/>
      <c r="R326" s="19"/>
    </row>
    <row r="327" spans="2:18" x14ac:dyDescent="0.2">
      <c r="B327"/>
      <c r="C327" s="22"/>
      <c r="D327" t="s">
        <v>58</v>
      </c>
      <c r="E327"/>
      <c r="F327" s="25">
        <v>0.375</v>
      </c>
      <c r="G327" s="25">
        <v>0.83333333333333337</v>
      </c>
      <c r="H327" s="25">
        <v>0.45833333333333331</v>
      </c>
      <c r="I327" s="17">
        <v>0.33333333333333331</v>
      </c>
      <c r="J327" s="17">
        <v>0.57638888888888895</v>
      </c>
      <c r="K327" s="17">
        <v>0.24305555555555555</v>
      </c>
      <c r="L327" s="19"/>
      <c r="M327" s="19"/>
      <c r="N327" s="19"/>
      <c r="O327" s="19"/>
      <c r="P327" s="34">
        <v>0</v>
      </c>
      <c r="Q327" s="19"/>
      <c r="R327" s="19"/>
    </row>
    <row r="328" spans="2:18" x14ac:dyDescent="0.2">
      <c r="B328"/>
      <c r="C328" s="22"/>
      <c r="D328" t="s">
        <v>53</v>
      </c>
      <c r="E328" t="s">
        <v>36</v>
      </c>
      <c r="F328" s="25"/>
      <c r="G328" s="25"/>
      <c r="H328" s="25">
        <v>0</v>
      </c>
      <c r="I328" s="17"/>
      <c r="J328" s="17"/>
      <c r="K328" s="17">
        <v>0</v>
      </c>
      <c r="L328" s="19"/>
      <c r="M328" s="19"/>
      <c r="N328" s="19"/>
      <c r="O328" s="19"/>
      <c r="P328" s="34">
        <v>0</v>
      </c>
      <c r="Q328" s="19"/>
      <c r="R328" s="19"/>
    </row>
    <row r="329" spans="2:18" x14ac:dyDescent="0.2">
      <c r="B329"/>
      <c r="C329" s="22"/>
      <c r="D329" t="s">
        <v>55</v>
      </c>
      <c r="E329" t="s">
        <v>36</v>
      </c>
      <c r="F329" s="25"/>
      <c r="G329" s="25"/>
      <c r="H329" s="25">
        <v>0</v>
      </c>
      <c r="I329" s="17"/>
      <c r="J329" s="17"/>
      <c r="K329" s="17">
        <v>0</v>
      </c>
      <c r="L329" s="19"/>
      <c r="M329" s="19"/>
      <c r="N329" s="19"/>
      <c r="O329" s="19"/>
      <c r="P329" s="34">
        <v>0</v>
      </c>
      <c r="Q329" s="19"/>
      <c r="R329" s="19"/>
    </row>
    <row r="330" spans="2:18" x14ac:dyDescent="0.2">
      <c r="B330"/>
      <c r="C330" s="22"/>
      <c r="D330" t="s">
        <v>52</v>
      </c>
      <c r="E330"/>
      <c r="F330" s="25">
        <v>0.375</v>
      </c>
      <c r="G330" s="25">
        <v>0.83333333333333337</v>
      </c>
      <c r="H330" s="25">
        <v>0.45833333333333331</v>
      </c>
      <c r="I330" s="17">
        <v>0.375</v>
      </c>
      <c r="J330" s="17">
        <v>0.85416666666666663</v>
      </c>
      <c r="K330" s="17">
        <v>0.47916666666666669</v>
      </c>
      <c r="L330" s="19">
        <v>1</v>
      </c>
      <c r="M330" s="19"/>
      <c r="N330" s="19"/>
      <c r="O330" s="19"/>
      <c r="P330" s="34">
        <v>0</v>
      </c>
      <c r="Q330" s="19"/>
      <c r="R330" s="19"/>
    </row>
    <row r="331" spans="2:18" x14ac:dyDescent="0.2">
      <c r="B331"/>
      <c r="C331" s="22"/>
      <c r="D331" t="s">
        <v>54</v>
      </c>
      <c r="E331"/>
      <c r="F331" s="25">
        <v>0.375</v>
      </c>
      <c r="G331" s="25">
        <v>0.83333333333333337</v>
      </c>
      <c r="H331" s="25">
        <v>0.45833333333333331</v>
      </c>
      <c r="I331" s="17">
        <v>0.375</v>
      </c>
      <c r="J331" s="17">
        <v>0.85416666666666663</v>
      </c>
      <c r="K331" s="17">
        <v>0.47916666666666669</v>
      </c>
      <c r="L331" s="19"/>
      <c r="M331" s="19"/>
      <c r="N331" s="19"/>
      <c r="O331" s="19"/>
      <c r="P331" s="34">
        <v>0</v>
      </c>
      <c r="Q331" s="19"/>
      <c r="R331" s="19"/>
    </row>
    <row r="332" spans="2:18" x14ac:dyDescent="0.2">
      <c r="B332"/>
      <c r="C332" s="22"/>
      <c r="D332" t="s">
        <v>57</v>
      </c>
      <c r="E332"/>
      <c r="F332" s="25">
        <v>0.375</v>
      </c>
      <c r="G332" s="25">
        <v>0.83333333333333337</v>
      </c>
      <c r="H332" s="25">
        <v>0.45833333333333331</v>
      </c>
      <c r="I332" s="17">
        <v>0.375</v>
      </c>
      <c r="J332" s="17">
        <v>0.83333333333333337</v>
      </c>
      <c r="K332" s="17">
        <v>0.45833333333333331</v>
      </c>
      <c r="L332" s="19"/>
      <c r="M332" s="19"/>
      <c r="N332" s="19"/>
      <c r="O332" s="19"/>
      <c r="P332" s="34">
        <v>0</v>
      </c>
      <c r="Q332" s="19"/>
      <c r="R332" s="19"/>
    </row>
    <row r="333" spans="2:18" x14ac:dyDescent="0.2">
      <c r="B333"/>
      <c r="C333" s="22"/>
      <c r="D333" t="s">
        <v>59</v>
      </c>
      <c r="E333" t="s">
        <v>36</v>
      </c>
      <c r="F333" s="25"/>
      <c r="G333" s="25"/>
      <c r="H333" s="25">
        <v>0</v>
      </c>
      <c r="I333" s="17"/>
      <c r="J333" s="17"/>
      <c r="K333" s="17">
        <v>0</v>
      </c>
      <c r="L333" s="19"/>
      <c r="M333" s="19"/>
      <c r="N333" s="19"/>
      <c r="O333" s="19"/>
      <c r="P333" s="34">
        <v>0</v>
      </c>
      <c r="Q333" s="19"/>
      <c r="R333" s="19"/>
    </row>
    <row r="334" spans="2:18" x14ac:dyDescent="0.2">
      <c r="B334"/>
      <c r="C334" s="23" t="s">
        <v>169</v>
      </c>
      <c r="D334" t="s">
        <v>56</v>
      </c>
      <c r="E334"/>
      <c r="F334" s="25">
        <v>0.33333333333333331</v>
      </c>
      <c r="G334" s="25">
        <v>0.70833333333333337</v>
      </c>
      <c r="H334" s="25">
        <v>0.375</v>
      </c>
      <c r="I334" s="17">
        <v>0.35416666666666669</v>
      </c>
      <c r="J334" s="17">
        <v>0.71875</v>
      </c>
      <c r="K334" s="17">
        <v>0.36458333333333331</v>
      </c>
      <c r="L334" s="19"/>
      <c r="M334" s="19"/>
      <c r="N334" s="19"/>
      <c r="O334" s="19"/>
      <c r="P334" s="34">
        <v>0</v>
      </c>
      <c r="Q334" s="19"/>
      <c r="R334" s="19"/>
    </row>
    <row r="335" spans="2:18" x14ac:dyDescent="0.2">
      <c r="B335"/>
      <c r="C335" s="22"/>
      <c r="D335" t="s">
        <v>58</v>
      </c>
      <c r="E335"/>
      <c r="F335" s="25">
        <v>0.33333333333333331</v>
      </c>
      <c r="G335" s="25">
        <v>0.70833333333333337</v>
      </c>
      <c r="H335" s="25">
        <v>0.375</v>
      </c>
      <c r="I335" s="17">
        <v>0.33333333333333331</v>
      </c>
      <c r="J335" s="17">
        <v>0.70833333333333337</v>
      </c>
      <c r="K335" s="17">
        <v>0.375</v>
      </c>
      <c r="L335" s="19"/>
      <c r="M335" s="19"/>
      <c r="N335" s="19"/>
      <c r="O335" s="19"/>
      <c r="P335" s="34">
        <v>0</v>
      </c>
      <c r="Q335" s="19"/>
      <c r="R335" s="19"/>
    </row>
    <row r="336" spans="2:18" x14ac:dyDescent="0.2">
      <c r="B336"/>
      <c r="C336" s="22"/>
      <c r="D336" t="s">
        <v>53</v>
      </c>
      <c r="E336" t="s">
        <v>36</v>
      </c>
      <c r="F336" s="25"/>
      <c r="G336" s="25"/>
      <c r="H336" s="25">
        <v>0</v>
      </c>
      <c r="I336" s="17"/>
      <c r="J336" s="17"/>
      <c r="K336" s="17">
        <v>0</v>
      </c>
      <c r="L336" s="19"/>
      <c r="M336" s="19"/>
      <c r="N336" s="19"/>
      <c r="O336" s="19"/>
      <c r="P336" s="34">
        <v>0</v>
      </c>
      <c r="Q336" s="19"/>
      <c r="R336" s="19"/>
    </row>
    <row r="337" spans="2:18" x14ac:dyDescent="0.2">
      <c r="B337"/>
      <c r="C337" s="22"/>
      <c r="D337" t="s">
        <v>55</v>
      </c>
      <c r="E337"/>
      <c r="F337" s="25">
        <v>0.375</v>
      </c>
      <c r="G337" s="25">
        <v>0.83333333333333337</v>
      </c>
      <c r="H337" s="25">
        <v>0.45833333333333331</v>
      </c>
      <c r="I337" s="17">
        <v>0.375</v>
      </c>
      <c r="J337" s="17">
        <v>0.83333333333333337</v>
      </c>
      <c r="K337" s="17">
        <v>0.45833333333333331</v>
      </c>
      <c r="L337" s="19"/>
      <c r="M337" s="19"/>
      <c r="N337" s="19"/>
      <c r="O337" s="19"/>
      <c r="P337" s="34">
        <v>0</v>
      </c>
      <c r="Q337" s="19"/>
      <c r="R337" s="19"/>
    </row>
    <row r="338" spans="2:18" x14ac:dyDescent="0.2">
      <c r="B338"/>
      <c r="C338" s="22"/>
      <c r="D338" t="s">
        <v>52</v>
      </c>
      <c r="E338"/>
      <c r="F338" s="25">
        <v>0.375</v>
      </c>
      <c r="G338" s="25">
        <v>0.83333333333333337</v>
      </c>
      <c r="H338" s="25">
        <v>0.45833333333333331</v>
      </c>
      <c r="I338" s="17">
        <v>0.375</v>
      </c>
      <c r="J338" s="17">
        <v>0.83333333333333337</v>
      </c>
      <c r="K338" s="17">
        <v>0.45833333333333331</v>
      </c>
      <c r="L338" s="19"/>
      <c r="M338" s="19"/>
      <c r="N338" s="19"/>
      <c r="O338" s="19"/>
      <c r="P338" s="34">
        <v>0</v>
      </c>
      <c r="Q338" s="19"/>
      <c r="R338" s="19"/>
    </row>
    <row r="339" spans="2:18" x14ac:dyDescent="0.2">
      <c r="B339"/>
      <c r="C339" s="22"/>
      <c r="D339" t="s">
        <v>54</v>
      </c>
      <c r="E339" t="s">
        <v>36</v>
      </c>
      <c r="F339" s="25"/>
      <c r="G339" s="25"/>
      <c r="H339" s="25">
        <v>0</v>
      </c>
      <c r="I339" s="17"/>
      <c r="J339" s="17"/>
      <c r="K339" s="17">
        <v>0</v>
      </c>
      <c r="L339" s="19"/>
      <c r="M339" s="19"/>
      <c r="N339" s="19"/>
      <c r="O339" s="19"/>
      <c r="P339" s="34">
        <v>0</v>
      </c>
      <c r="Q339" s="19"/>
      <c r="R339" s="19"/>
    </row>
    <row r="340" spans="2:18" x14ac:dyDescent="0.2">
      <c r="B340"/>
      <c r="C340" s="22"/>
      <c r="D340" t="s">
        <v>57</v>
      </c>
      <c r="E340" t="s">
        <v>36</v>
      </c>
      <c r="F340" s="25"/>
      <c r="G340" s="25"/>
      <c r="H340" s="25">
        <v>0</v>
      </c>
      <c r="I340" s="17"/>
      <c r="J340" s="17"/>
      <c r="K340" s="17">
        <v>0</v>
      </c>
      <c r="L340" s="19"/>
      <c r="M340" s="19"/>
      <c r="N340" s="19"/>
      <c r="O340" s="19"/>
      <c r="P340" s="34">
        <v>0</v>
      </c>
      <c r="Q340" s="19"/>
      <c r="R340" s="19"/>
    </row>
    <row r="341" spans="2:18" x14ac:dyDescent="0.2">
      <c r="B341"/>
      <c r="C341" s="22"/>
      <c r="D341" t="s">
        <v>59</v>
      </c>
      <c r="E341" t="s">
        <v>36</v>
      </c>
      <c r="F341" s="25"/>
      <c r="G341" s="25"/>
      <c r="H341" s="25">
        <v>0</v>
      </c>
      <c r="I341" s="17"/>
      <c r="J341" s="17"/>
      <c r="K341" s="17">
        <v>0</v>
      </c>
      <c r="L341" s="19"/>
      <c r="M341" s="19"/>
      <c r="N341" s="19"/>
      <c r="O341" s="19"/>
      <c r="P341" s="34">
        <v>0</v>
      </c>
      <c r="Q341" s="19"/>
      <c r="R341" s="19"/>
    </row>
    <row r="342" spans="2:18" x14ac:dyDescent="0.2">
      <c r="B342"/>
      <c r="C342" s="23" t="s">
        <v>170</v>
      </c>
      <c r="D342" t="s">
        <v>56</v>
      </c>
      <c r="E342"/>
      <c r="F342" s="25">
        <v>0.375</v>
      </c>
      <c r="G342" s="25">
        <v>0.70833333333333337</v>
      </c>
      <c r="H342" s="25">
        <v>0.33333333333333331</v>
      </c>
      <c r="I342" s="17"/>
      <c r="J342" s="17"/>
      <c r="K342" s="17">
        <v>0</v>
      </c>
      <c r="L342" s="19"/>
      <c r="M342" s="19"/>
      <c r="N342" s="19"/>
      <c r="O342" s="19"/>
      <c r="P342" s="34">
        <v>0</v>
      </c>
      <c r="Q342" s="19"/>
      <c r="R342" s="19"/>
    </row>
    <row r="343" spans="2:18" x14ac:dyDescent="0.2">
      <c r="B343"/>
      <c r="C343" s="22"/>
      <c r="D343" t="s">
        <v>58</v>
      </c>
      <c r="E343"/>
      <c r="F343" s="25">
        <v>0.33333333333333331</v>
      </c>
      <c r="G343" s="25">
        <v>0.75</v>
      </c>
      <c r="H343" s="25">
        <v>0.41666666666666669</v>
      </c>
      <c r="I343" s="17">
        <v>0.33333333333333331</v>
      </c>
      <c r="J343" s="17">
        <v>0.75</v>
      </c>
      <c r="K343" s="17">
        <v>0.41666666666666669</v>
      </c>
      <c r="L343" s="19"/>
      <c r="M343" s="19"/>
      <c r="N343" s="19"/>
      <c r="O343" s="19"/>
      <c r="P343" s="34">
        <v>0</v>
      </c>
      <c r="Q343" s="19"/>
      <c r="R343" s="19"/>
    </row>
    <row r="344" spans="2:18" x14ac:dyDescent="0.2">
      <c r="B344"/>
      <c r="C344" s="22"/>
      <c r="D344" t="s">
        <v>53</v>
      </c>
      <c r="E344"/>
      <c r="F344" s="25">
        <v>0.375</v>
      </c>
      <c r="G344" s="25">
        <v>0.83333333333333337</v>
      </c>
      <c r="H344" s="25">
        <v>0.45833333333333331</v>
      </c>
      <c r="I344" s="17"/>
      <c r="J344" s="17"/>
      <c r="K344" s="17">
        <v>0</v>
      </c>
      <c r="L344" s="19"/>
      <c r="M344" s="19"/>
      <c r="N344" s="19"/>
      <c r="O344" s="19"/>
      <c r="P344" s="34">
        <v>0</v>
      </c>
      <c r="Q344" s="19"/>
      <c r="R344" s="19"/>
    </row>
    <row r="345" spans="2:18" x14ac:dyDescent="0.2">
      <c r="B345"/>
      <c r="C345" s="22"/>
      <c r="D345" t="s">
        <v>55</v>
      </c>
      <c r="E345"/>
      <c r="F345" s="25">
        <v>0.375</v>
      </c>
      <c r="G345" s="25">
        <v>0.70833333333333337</v>
      </c>
      <c r="H345" s="25">
        <v>0.33333333333333331</v>
      </c>
      <c r="I345" s="17">
        <v>0.375</v>
      </c>
      <c r="J345" s="17">
        <v>0.70833333333333337</v>
      </c>
      <c r="K345" s="17">
        <v>0.33333333333333331</v>
      </c>
      <c r="L345" s="19"/>
      <c r="M345" s="19"/>
      <c r="N345" s="19"/>
      <c r="O345" s="19"/>
      <c r="P345" s="34">
        <v>0</v>
      </c>
      <c r="Q345" s="19"/>
      <c r="R345" s="19"/>
    </row>
    <row r="346" spans="2:18" x14ac:dyDescent="0.2">
      <c r="B346"/>
      <c r="C346" s="22"/>
      <c r="D346" t="s">
        <v>52</v>
      </c>
      <c r="E346"/>
      <c r="F346" s="25">
        <v>0.375</v>
      </c>
      <c r="G346" s="25">
        <v>0.83333333333333337</v>
      </c>
      <c r="H346" s="25">
        <v>0.45833333333333331</v>
      </c>
      <c r="I346" s="17">
        <v>0.375</v>
      </c>
      <c r="J346" s="17">
        <v>0.83333333333333337</v>
      </c>
      <c r="K346" s="17">
        <v>0.45833333333333331</v>
      </c>
      <c r="L346" s="19"/>
      <c r="M346" s="19"/>
      <c r="N346" s="19"/>
      <c r="O346" s="19"/>
      <c r="P346" s="34">
        <v>0</v>
      </c>
      <c r="Q346" s="19"/>
      <c r="R346" s="19"/>
    </row>
    <row r="347" spans="2:18" x14ac:dyDescent="0.2">
      <c r="B347"/>
      <c r="C347" s="22"/>
      <c r="D347" t="s">
        <v>54</v>
      </c>
      <c r="E347"/>
      <c r="F347" s="25">
        <v>0.375</v>
      </c>
      <c r="G347" s="25">
        <v>0.70833333333333337</v>
      </c>
      <c r="H347" s="25">
        <v>0.33333333333333331</v>
      </c>
      <c r="I347" s="17">
        <v>0.375</v>
      </c>
      <c r="J347" s="17">
        <v>0.70833333333333337</v>
      </c>
      <c r="K347" s="17">
        <v>0.33333333333333331</v>
      </c>
      <c r="L347" s="19"/>
      <c r="M347" s="19"/>
      <c r="N347" s="19"/>
      <c r="O347" s="19"/>
      <c r="P347" s="34">
        <v>0</v>
      </c>
      <c r="Q347" s="19"/>
      <c r="R347" s="19"/>
    </row>
    <row r="348" spans="2:18" x14ac:dyDescent="0.2">
      <c r="B348"/>
      <c r="C348" s="22"/>
      <c r="D348" t="s">
        <v>57</v>
      </c>
      <c r="E348"/>
      <c r="F348" s="25">
        <v>0.375</v>
      </c>
      <c r="G348" s="25">
        <v>0.70833333333333337</v>
      </c>
      <c r="H348" s="25">
        <v>0.33333333333333331</v>
      </c>
      <c r="I348" s="17">
        <v>0.375</v>
      </c>
      <c r="J348" s="17">
        <v>0.70833333333333337</v>
      </c>
      <c r="K348" s="17">
        <v>0.33333333333333331</v>
      </c>
      <c r="L348" s="19"/>
      <c r="M348" s="19"/>
      <c r="N348" s="19"/>
      <c r="O348" s="19"/>
      <c r="P348" s="34">
        <v>0</v>
      </c>
      <c r="Q348" s="19"/>
      <c r="R348" s="19"/>
    </row>
    <row r="349" spans="2:18" x14ac:dyDescent="0.2">
      <c r="B349"/>
      <c r="C349" s="22"/>
      <c r="D349" t="s">
        <v>59</v>
      </c>
      <c r="E349"/>
      <c r="F349" s="25">
        <v>0.33333333333333331</v>
      </c>
      <c r="G349" s="25">
        <v>0.75</v>
      </c>
      <c r="H349" s="25">
        <v>0.41666666666666669</v>
      </c>
      <c r="I349" s="17">
        <v>0.35416666666666669</v>
      </c>
      <c r="J349" s="17">
        <v>0.75</v>
      </c>
      <c r="K349" s="17">
        <v>0.39583333333333331</v>
      </c>
      <c r="L349" s="19"/>
      <c r="M349" s="19"/>
      <c r="N349" s="19"/>
      <c r="O349" s="19"/>
      <c r="P349" s="34">
        <v>0</v>
      </c>
      <c r="Q349" s="19"/>
      <c r="R349" s="19"/>
    </row>
    <row r="350" spans="2:18" x14ac:dyDescent="0.2">
      <c r="B350"/>
      <c r="C350" s="23" t="s">
        <v>171</v>
      </c>
      <c r="D350" t="s">
        <v>56</v>
      </c>
      <c r="E350"/>
      <c r="F350" s="25">
        <v>0.375</v>
      </c>
      <c r="G350" s="25">
        <v>0.70833333333333337</v>
      </c>
      <c r="H350" s="25">
        <v>0.33333333333333331</v>
      </c>
      <c r="I350" s="17">
        <v>0.375</v>
      </c>
      <c r="J350" s="17">
        <v>0.70833333333333337</v>
      </c>
      <c r="K350" s="17">
        <v>0.33333333333333331</v>
      </c>
      <c r="L350" s="19"/>
      <c r="M350" s="19"/>
      <c r="N350" s="19"/>
      <c r="O350" s="19"/>
      <c r="P350" s="34">
        <v>0</v>
      </c>
      <c r="Q350" s="19"/>
      <c r="R350" s="19"/>
    </row>
    <row r="351" spans="2:18" x14ac:dyDescent="0.2">
      <c r="B351"/>
      <c r="C351" s="22"/>
      <c r="D351" t="s">
        <v>58</v>
      </c>
      <c r="E351"/>
      <c r="F351" s="25">
        <v>0.375</v>
      </c>
      <c r="G351" s="25">
        <v>0.70833333333333337</v>
      </c>
      <c r="H351" s="25">
        <v>0.33333333333333331</v>
      </c>
      <c r="I351" s="17">
        <v>0.375</v>
      </c>
      <c r="J351" s="17">
        <v>0.70833333333333337</v>
      </c>
      <c r="K351" s="17">
        <v>0.33333333333333331</v>
      </c>
      <c r="L351" s="19"/>
      <c r="M351" s="19"/>
      <c r="N351" s="19"/>
      <c r="O351" s="19"/>
      <c r="P351" s="34">
        <v>0</v>
      </c>
      <c r="Q351" s="19"/>
      <c r="R351" s="19"/>
    </row>
    <row r="352" spans="2:18" x14ac:dyDescent="0.2">
      <c r="B352"/>
      <c r="C352" s="22"/>
      <c r="D352" t="s">
        <v>53</v>
      </c>
      <c r="E352"/>
      <c r="F352" s="25">
        <v>0.375</v>
      </c>
      <c r="G352" s="25">
        <v>0.70833333333333337</v>
      </c>
      <c r="H352" s="25">
        <v>0.33333333333333331</v>
      </c>
      <c r="I352" s="17">
        <v>0.375</v>
      </c>
      <c r="J352" s="17">
        <v>0.70833333333333337</v>
      </c>
      <c r="K352" s="17">
        <v>0.33333333333333331</v>
      </c>
      <c r="L352" s="19"/>
      <c r="M352" s="19"/>
      <c r="N352" s="19"/>
      <c r="O352" s="19"/>
      <c r="P352" s="34">
        <v>0</v>
      </c>
      <c r="Q352" s="19"/>
      <c r="R352" s="19"/>
    </row>
    <row r="353" spans="2:18" x14ac:dyDescent="0.2">
      <c r="B353"/>
      <c r="C353" s="22"/>
      <c r="D353" t="s">
        <v>55</v>
      </c>
      <c r="E353"/>
      <c r="F353" s="25">
        <v>0.375</v>
      </c>
      <c r="G353" s="25">
        <v>0.70833333333333337</v>
      </c>
      <c r="H353" s="25">
        <v>0.33333333333333331</v>
      </c>
      <c r="I353" s="17"/>
      <c r="J353" s="17"/>
      <c r="K353" s="17">
        <v>0</v>
      </c>
      <c r="L353" s="19"/>
      <c r="M353" s="19"/>
      <c r="N353" s="19"/>
      <c r="O353" s="19"/>
      <c r="P353" s="34">
        <v>0</v>
      </c>
      <c r="Q353" s="19"/>
      <c r="R353" s="19"/>
    </row>
    <row r="354" spans="2:18" x14ac:dyDescent="0.2">
      <c r="B354"/>
      <c r="C354" s="22"/>
      <c r="D354" t="s">
        <v>52</v>
      </c>
      <c r="E354"/>
      <c r="F354" s="25">
        <v>0.33333333333333331</v>
      </c>
      <c r="G354" s="25">
        <v>0.75</v>
      </c>
      <c r="H354" s="25">
        <v>0.41666666666666669</v>
      </c>
      <c r="I354" s="17">
        <v>0.33333333333333331</v>
      </c>
      <c r="J354" s="17">
        <v>0.75</v>
      </c>
      <c r="K354" s="17">
        <v>0.41666666666666669</v>
      </c>
      <c r="L354" s="19"/>
      <c r="M354" s="19"/>
      <c r="N354" s="19"/>
      <c r="O354" s="19"/>
      <c r="P354" s="34">
        <v>0</v>
      </c>
      <c r="Q354" s="19"/>
      <c r="R354" s="19"/>
    </row>
    <row r="355" spans="2:18" x14ac:dyDescent="0.2">
      <c r="B355"/>
      <c r="C355" s="22"/>
      <c r="D355" t="s">
        <v>54</v>
      </c>
      <c r="E355"/>
      <c r="F355" s="25">
        <v>0.375</v>
      </c>
      <c r="G355" s="25">
        <v>0.70833333333333337</v>
      </c>
      <c r="H355" s="25">
        <v>0.33333333333333331</v>
      </c>
      <c r="I355" s="17">
        <v>0.39583333333333331</v>
      </c>
      <c r="J355" s="17">
        <v>0.70833333333333337</v>
      </c>
      <c r="K355" s="17">
        <v>0.3125</v>
      </c>
      <c r="L355" s="19"/>
      <c r="M355" s="19"/>
      <c r="N355" s="19"/>
      <c r="O355" s="19"/>
      <c r="P355" s="34">
        <v>0</v>
      </c>
      <c r="Q355" s="19"/>
      <c r="R355" s="19"/>
    </row>
    <row r="356" spans="2:18" x14ac:dyDescent="0.2">
      <c r="B356"/>
      <c r="C356" s="22"/>
      <c r="D356" t="s">
        <v>57</v>
      </c>
      <c r="E356"/>
      <c r="F356" s="25">
        <v>0.375</v>
      </c>
      <c r="G356" s="25">
        <v>0.70833333333333337</v>
      </c>
      <c r="H356" s="25">
        <v>0.33333333333333331</v>
      </c>
      <c r="I356" s="17">
        <v>0.375</v>
      </c>
      <c r="J356" s="17">
        <v>0.70833333333333337</v>
      </c>
      <c r="K356" s="17">
        <v>0.33333333333333331</v>
      </c>
      <c r="L356" s="19"/>
      <c r="M356" s="19"/>
      <c r="N356" s="19"/>
      <c r="O356" s="19"/>
      <c r="P356" s="34">
        <v>0</v>
      </c>
      <c r="Q356" s="19"/>
      <c r="R356" s="19"/>
    </row>
    <row r="357" spans="2:18" x14ac:dyDescent="0.2">
      <c r="B357"/>
      <c r="C357" s="22"/>
      <c r="D357" t="s">
        <v>59</v>
      </c>
      <c r="E357"/>
      <c r="F357" s="25"/>
      <c r="G357" s="25"/>
      <c r="H357" s="25">
        <v>0</v>
      </c>
      <c r="I357" s="17">
        <v>0.375</v>
      </c>
      <c r="J357" s="17">
        <v>0.70833333333333337</v>
      </c>
      <c r="K357" s="17">
        <v>0.33333333333333331</v>
      </c>
      <c r="L357" s="19"/>
      <c r="M357" s="19"/>
      <c r="N357" s="19"/>
      <c r="O357" s="19"/>
      <c r="P357" s="34">
        <v>0</v>
      </c>
      <c r="Q357" s="19"/>
      <c r="R357" s="19"/>
    </row>
    <row r="358" spans="2:18" x14ac:dyDescent="0.2">
      <c r="B358"/>
      <c r="C358" s="23" t="s">
        <v>172</v>
      </c>
      <c r="D358" t="s">
        <v>56</v>
      </c>
      <c r="E358" t="s">
        <v>36</v>
      </c>
      <c r="F358" s="25"/>
      <c r="G358" s="25"/>
      <c r="H358" s="25">
        <v>0</v>
      </c>
      <c r="I358" s="17"/>
      <c r="J358" s="17"/>
      <c r="K358" s="17">
        <v>0</v>
      </c>
      <c r="L358" s="19"/>
      <c r="M358" s="19"/>
      <c r="N358" s="19"/>
      <c r="O358" s="19"/>
      <c r="P358" s="34">
        <v>0</v>
      </c>
      <c r="Q358" s="19"/>
      <c r="R358" s="19"/>
    </row>
    <row r="359" spans="2:18" x14ac:dyDescent="0.2">
      <c r="B359"/>
      <c r="C359" s="22"/>
      <c r="D359" t="s">
        <v>58</v>
      </c>
      <c r="E359"/>
      <c r="F359" s="25">
        <v>0.375</v>
      </c>
      <c r="G359" s="25">
        <v>0.83333333333333337</v>
      </c>
      <c r="H359" s="25">
        <v>0.45833333333333331</v>
      </c>
      <c r="I359" s="17">
        <v>0.375</v>
      </c>
      <c r="J359" s="17">
        <v>0.85416666666666663</v>
      </c>
      <c r="K359" s="17">
        <v>0.47916666666666669</v>
      </c>
      <c r="L359" s="19"/>
      <c r="M359" s="19"/>
      <c r="N359" s="19"/>
      <c r="O359" s="19"/>
      <c r="P359" s="34">
        <v>0</v>
      </c>
      <c r="Q359" s="19"/>
      <c r="R359" s="19"/>
    </row>
    <row r="360" spans="2:18" x14ac:dyDescent="0.2">
      <c r="B360"/>
      <c r="C360" s="22"/>
      <c r="D360" t="s">
        <v>53</v>
      </c>
      <c r="E360"/>
      <c r="F360" s="25">
        <v>0.33333333333333331</v>
      </c>
      <c r="G360" s="25">
        <v>0.70833333333333337</v>
      </c>
      <c r="H360" s="25">
        <v>0.375</v>
      </c>
      <c r="I360" s="17">
        <v>0.33333333333333331</v>
      </c>
      <c r="J360" s="17">
        <v>0.70833333333333337</v>
      </c>
      <c r="K360" s="17">
        <v>0.375</v>
      </c>
      <c r="L360" s="19"/>
      <c r="M360" s="19"/>
      <c r="N360" s="19"/>
      <c r="O360" s="19"/>
      <c r="P360" s="34">
        <v>0</v>
      </c>
      <c r="Q360" s="19"/>
      <c r="R360" s="19"/>
    </row>
    <row r="361" spans="2:18" x14ac:dyDescent="0.2">
      <c r="B361"/>
      <c r="C361" s="22"/>
      <c r="D361" t="s">
        <v>55</v>
      </c>
      <c r="E361"/>
      <c r="F361" s="25">
        <v>0.33333333333333331</v>
      </c>
      <c r="G361" s="25">
        <v>0.70833333333333337</v>
      </c>
      <c r="H361" s="25">
        <v>0.375</v>
      </c>
      <c r="I361" s="17">
        <v>0.33333333333333331</v>
      </c>
      <c r="J361" s="17">
        <v>0.70833333333333337</v>
      </c>
      <c r="K361" s="17">
        <v>0.375</v>
      </c>
      <c r="L361" s="19"/>
      <c r="M361" s="19"/>
      <c r="N361" s="19"/>
      <c r="O361" s="19"/>
      <c r="P361" s="34">
        <v>0</v>
      </c>
      <c r="Q361" s="19"/>
      <c r="R361" s="19"/>
    </row>
    <row r="362" spans="2:18" x14ac:dyDescent="0.2">
      <c r="B362"/>
      <c r="C362" s="22"/>
      <c r="D362" t="s">
        <v>52</v>
      </c>
      <c r="E362"/>
      <c r="F362" s="25">
        <v>0.33333333333333331</v>
      </c>
      <c r="G362" s="25">
        <v>0.70833333333333337</v>
      </c>
      <c r="H362" s="25">
        <v>0.375</v>
      </c>
      <c r="I362" s="17">
        <v>0.33333333333333331</v>
      </c>
      <c r="J362" s="17">
        <v>0.70833333333333337</v>
      </c>
      <c r="K362" s="17">
        <v>0.375</v>
      </c>
      <c r="L362" s="19"/>
      <c r="M362" s="19"/>
      <c r="N362" s="19"/>
      <c r="O362" s="19"/>
      <c r="P362" s="34">
        <v>0</v>
      </c>
      <c r="Q362" s="19"/>
      <c r="R362" s="19"/>
    </row>
    <row r="363" spans="2:18" x14ac:dyDescent="0.2">
      <c r="B363"/>
      <c r="C363" s="22"/>
      <c r="D363" t="s">
        <v>54</v>
      </c>
      <c r="E363"/>
      <c r="F363" s="25">
        <v>0.33333333333333331</v>
      </c>
      <c r="G363" s="25">
        <v>0.70833333333333337</v>
      </c>
      <c r="H363" s="25">
        <v>0.375</v>
      </c>
      <c r="I363" s="17">
        <v>0.33333333333333331</v>
      </c>
      <c r="J363" s="17">
        <v>0.70833333333333337</v>
      </c>
      <c r="K363" s="17">
        <v>0.375</v>
      </c>
      <c r="L363" s="19"/>
      <c r="M363" s="19"/>
      <c r="N363" s="19"/>
      <c r="O363" s="19"/>
      <c r="P363" s="34">
        <v>0</v>
      </c>
      <c r="Q363" s="19"/>
      <c r="R363" s="19"/>
    </row>
    <row r="364" spans="2:18" x14ac:dyDescent="0.2">
      <c r="B364"/>
      <c r="C364" s="22"/>
      <c r="D364" t="s">
        <v>57</v>
      </c>
      <c r="E364"/>
      <c r="F364" s="25">
        <v>0.375</v>
      </c>
      <c r="G364" s="25">
        <v>0.83333333333333337</v>
      </c>
      <c r="H364" s="25">
        <v>0.45833333333333331</v>
      </c>
      <c r="I364" s="17">
        <v>0.375</v>
      </c>
      <c r="J364" s="17">
        <v>0.85416666666666663</v>
      </c>
      <c r="K364" s="17">
        <v>0.47916666666666669</v>
      </c>
      <c r="L364" s="19"/>
      <c r="M364" s="19"/>
      <c r="N364" s="19"/>
      <c r="O364" s="19"/>
      <c r="P364" s="34">
        <v>0</v>
      </c>
      <c r="Q364" s="19"/>
      <c r="R364" s="19"/>
    </row>
    <row r="365" spans="2:18" x14ac:dyDescent="0.2">
      <c r="B365"/>
      <c r="C365" s="22"/>
      <c r="D365" t="s">
        <v>59</v>
      </c>
      <c r="E365"/>
      <c r="F365" s="25">
        <v>0.375</v>
      </c>
      <c r="G365" s="25">
        <v>0.83333333333333337</v>
      </c>
      <c r="H365" s="25">
        <v>0.45833333333333331</v>
      </c>
      <c r="I365" s="17">
        <v>0.375</v>
      </c>
      <c r="J365" s="17">
        <v>0.85416666666666663</v>
      </c>
      <c r="K365" s="17">
        <v>0.47916666666666669</v>
      </c>
      <c r="L365" s="19"/>
      <c r="M365" s="19"/>
      <c r="N365" s="19"/>
      <c r="O365" s="19"/>
      <c r="P365" s="34">
        <v>0</v>
      </c>
      <c r="Q365" s="19"/>
      <c r="R365" s="19"/>
    </row>
    <row r="366" spans="2:18" x14ac:dyDescent="0.2">
      <c r="B366"/>
      <c r="C366" s="23" t="s">
        <v>173</v>
      </c>
      <c r="D366" t="s">
        <v>56</v>
      </c>
      <c r="E366"/>
      <c r="F366" s="25">
        <v>0.375</v>
      </c>
      <c r="G366" s="25">
        <v>0.83333333333333337</v>
      </c>
      <c r="H366" s="25">
        <v>0.45833333333333331</v>
      </c>
      <c r="I366" s="17">
        <v>0.375</v>
      </c>
      <c r="J366" s="17">
        <v>0.83333333333333337</v>
      </c>
      <c r="K366" s="17">
        <v>0.45833333333333331</v>
      </c>
      <c r="L366" s="19"/>
      <c r="M366" s="19"/>
      <c r="N366" s="19"/>
      <c r="O366" s="19"/>
      <c r="P366" s="34">
        <v>0</v>
      </c>
      <c r="Q366" s="19"/>
      <c r="R366" s="19"/>
    </row>
    <row r="367" spans="2:18" x14ac:dyDescent="0.2">
      <c r="B367"/>
      <c r="C367" s="22"/>
      <c r="D367" t="s">
        <v>58</v>
      </c>
      <c r="E367" t="s">
        <v>36</v>
      </c>
      <c r="F367" s="25"/>
      <c r="G367" s="25"/>
      <c r="H367" s="25">
        <v>0</v>
      </c>
      <c r="I367" s="17"/>
      <c r="J367" s="17"/>
      <c r="K367" s="17">
        <v>0</v>
      </c>
      <c r="L367" s="19"/>
      <c r="M367" s="19"/>
      <c r="N367" s="19"/>
      <c r="O367" s="19"/>
      <c r="P367" s="34">
        <v>0</v>
      </c>
      <c r="Q367" s="19"/>
      <c r="R367" s="19"/>
    </row>
    <row r="368" spans="2:18" x14ac:dyDescent="0.2">
      <c r="B368"/>
      <c r="C368" s="22"/>
      <c r="D368" t="s">
        <v>53</v>
      </c>
      <c r="E368"/>
      <c r="F368" s="25">
        <v>0.375</v>
      </c>
      <c r="G368" s="25">
        <v>0.83333333333333337</v>
      </c>
      <c r="H368" s="25">
        <v>0.45833333333333331</v>
      </c>
      <c r="I368" s="17">
        <v>0.375</v>
      </c>
      <c r="J368" s="17">
        <v>0.85416666666666663</v>
      </c>
      <c r="K368" s="17">
        <v>0.47916666666666669</v>
      </c>
      <c r="L368" s="19"/>
      <c r="M368" s="19"/>
      <c r="N368" s="19"/>
      <c r="O368" s="19"/>
      <c r="P368" s="34">
        <v>0</v>
      </c>
      <c r="Q368" s="19"/>
      <c r="R368" s="19"/>
    </row>
    <row r="369" spans="2:18" x14ac:dyDescent="0.2">
      <c r="B369"/>
      <c r="C369" s="22"/>
      <c r="D369" t="s">
        <v>55</v>
      </c>
      <c r="E369" t="s">
        <v>36</v>
      </c>
      <c r="F369" s="25"/>
      <c r="G369" s="25"/>
      <c r="H369" s="25">
        <v>0</v>
      </c>
      <c r="I369" s="17"/>
      <c r="J369" s="17"/>
      <c r="K369" s="17">
        <v>0</v>
      </c>
      <c r="L369" s="19"/>
      <c r="M369" s="19"/>
      <c r="N369" s="19"/>
      <c r="O369" s="19"/>
      <c r="P369" s="34">
        <v>0</v>
      </c>
      <c r="Q369" s="19"/>
      <c r="R369" s="19"/>
    </row>
    <row r="370" spans="2:18" x14ac:dyDescent="0.2">
      <c r="B370"/>
      <c r="C370" s="22"/>
      <c r="D370" t="s">
        <v>52</v>
      </c>
      <c r="E370" t="s">
        <v>36</v>
      </c>
      <c r="F370" s="25"/>
      <c r="G370" s="25"/>
      <c r="H370" s="25">
        <v>0</v>
      </c>
      <c r="I370" s="17"/>
      <c r="J370" s="17"/>
      <c r="K370" s="17">
        <v>0</v>
      </c>
      <c r="L370" s="19"/>
      <c r="M370" s="19"/>
      <c r="N370" s="19"/>
      <c r="O370" s="19"/>
      <c r="P370" s="34">
        <v>0</v>
      </c>
      <c r="Q370" s="19"/>
      <c r="R370" s="19"/>
    </row>
    <row r="371" spans="2:18" x14ac:dyDescent="0.2">
      <c r="B371"/>
      <c r="C371" s="22"/>
      <c r="D371" t="s">
        <v>54</v>
      </c>
      <c r="E371" t="s">
        <v>36</v>
      </c>
      <c r="F371" s="25"/>
      <c r="G371" s="25"/>
      <c r="H371" s="25">
        <v>0</v>
      </c>
      <c r="I371" s="17"/>
      <c r="J371" s="17"/>
      <c r="K371" s="17">
        <v>0</v>
      </c>
      <c r="L371" s="19"/>
      <c r="M371" s="19"/>
      <c r="N371" s="19"/>
      <c r="O371" s="19"/>
      <c r="P371" s="34">
        <v>0</v>
      </c>
      <c r="Q371" s="19"/>
      <c r="R371" s="19"/>
    </row>
    <row r="372" spans="2:18" x14ac:dyDescent="0.2">
      <c r="B372"/>
      <c r="C372" s="22"/>
      <c r="D372" t="s">
        <v>57</v>
      </c>
      <c r="E372"/>
      <c r="F372" s="25">
        <v>0.375</v>
      </c>
      <c r="G372" s="25">
        <v>0.83333333333333337</v>
      </c>
      <c r="H372" s="25">
        <v>0.45833333333333331</v>
      </c>
      <c r="I372" s="17">
        <v>0.33333333333333331</v>
      </c>
      <c r="J372" s="17">
        <v>0.57638888888888895</v>
      </c>
      <c r="K372" s="17">
        <v>0.24305555555555555</v>
      </c>
      <c r="L372" s="19"/>
      <c r="M372" s="19"/>
      <c r="N372" s="19"/>
      <c r="O372" s="19"/>
      <c r="P372" s="34">
        <v>0</v>
      </c>
      <c r="Q372" s="19"/>
      <c r="R372" s="19"/>
    </row>
    <row r="373" spans="2:18" x14ac:dyDescent="0.2">
      <c r="B373"/>
      <c r="C373" s="22"/>
      <c r="D373" t="s">
        <v>59</v>
      </c>
      <c r="E373"/>
      <c r="F373" s="25">
        <v>0.375</v>
      </c>
      <c r="G373" s="25">
        <v>0.83333333333333337</v>
      </c>
      <c r="H373" s="25">
        <v>0.45833333333333331</v>
      </c>
      <c r="I373" s="17">
        <v>0.375</v>
      </c>
      <c r="J373" s="17">
        <v>0.83333333333333337</v>
      </c>
      <c r="K373" s="17">
        <v>0.45833333333333331</v>
      </c>
      <c r="L373" s="19"/>
      <c r="M373" s="19"/>
      <c r="N373" s="19"/>
      <c r="O373" s="19"/>
      <c r="P373" s="34">
        <v>0</v>
      </c>
      <c r="Q373" s="19"/>
      <c r="R373" s="19"/>
    </row>
    <row r="374" spans="2:18" x14ac:dyDescent="0.2">
      <c r="B374"/>
      <c r="C374" s="23" t="s">
        <v>174</v>
      </c>
      <c r="D374" t="s">
        <v>56</v>
      </c>
      <c r="E374" t="s">
        <v>36</v>
      </c>
      <c r="F374" s="25"/>
      <c r="G374" s="25"/>
      <c r="H374" s="25">
        <v>0</v>
      </c>
      <c r="I374" s="17"/>
      <c r="J374" s="17"/>
      <c r="K374" s="17">
        <v>0</v>
      </c>
      <c r="L374" s="19"/>
      <c r="M374" s="19"/>
      <c r="N374" s="19"/>
      <c r="O374" s="19"/>
      <c r="P374" s="34">
        <v>0</v>
      </c>
      <c r="Q374" s="19"/>
      <c r="R374" s="19"/>
    </row>
    <row r="375" spans="2:18" x14ac:dyDescent="0.2">
      <c r="B375"/>
      <c r="C375" s="22"/>
      <c r="D375" t="s">
        <v>58</v>
      </c>
      <c r="E375" t="s">
        <v>36</v>
      </c>
      <c r="F375" s="25"/>
      <c r="G375" s="25"/>
      <c r="H375" s="25">
        <v>0</v>
      </c>
      <c r="I375" s="17"/>
      <c r="J375" s="17"/>
      <c r="K375" s="17">
        <v>0</v>
      </c>
      <c r="L375" s="19"/>
      <c r="M375" s="19"/>
      <c r="N375" s="19"/>
      <c r="O375" s="19"/>
      <c r="P375" s="34">
        <v>0</v>
      </c>
      <c r="Q375" s="19"/>
      <c r="R375" s="19"/>
    </row>
    <row r="376" spans="2:18" x14ac:dyDescent="0.2">
      <c r="B376"/>
      <c r="C376" s="22"/>
      <c r="D376" t="s">
        <v>53</v>
      </c>
      <c r="E376"/>
      <c r="F376" s="25"/>
      <c r="G376" s="25"/>
      <c r="H376" s="25">
        <v>0</v>
      </c>
      <c r="I376" s="17"/>
      <c r="J376" s="17"/>
      <c r="K376" s="17">
        <v>0</v>
      </c>
      <c r="L376" s="19"/>
      <c r="M376" s="19"/>
      <c r="N376" s="19">
        <v>1</v>
      </c>
      <c r="O376" s="19"/>
      <c r="P376" s="34">
        <v>0</v>
      </c>
      <c r="Q376" s="19"/>
      <c r="R376" s="19"/>
    </row>
    <row r="377" spans="2:18" x14ac:dyDescent="0.2">
      <c r="B377"/>
      <c r="C377" s="22"/>
      <c r="D377" t="s">
        <v>55</v>
      </c>
      <c r="E377"/>
      <c r="F377" s="25">
        <v>0.33333333333333331</v>
      </c>
      <c r="G377" s="25">
        <v>0.70833333333333337</v>
      </c>
      <c r="H377" s="25">
        <v>0.375</v>
      </c>
      <c r="I377" s="17">
        <v>0.35416666666666669</v>
      </c>
      <c r="J377" s="17">
        <v>0.71875</v>
      </c>
      <c r="K377" s="17">
        <v>0.36458333333333331</v>
      </c>
      <c r="L377" s="19"/>
      <c r="M377" s="19"/>
      <c r="N377" s="19"/>
      <c r="O377" s="19"/>
      <c r="P377" s="34">
        <v>0</v>
      </c>
      <c r="Q377" s="19"/>
      <c r="R377" s="19"/>
    </row>
    <row r="378" spans="2:18" x14ac:dyDescent="0.2">
      <c r="B378"/>
      <c r="C378" s="22"/>
      <c r="D378" t="s">
        <v>52</v>
      </c>
      <c r="E378" t="s">
        <v>36</v>
      </c>
      <c r="F378" s="25"/>
      <c r="G378" s="25"/>
      <c r="H378" s="25">
        <v>0</v>
      </c>
      <c r="I378" s="17"/>
      <c r="J378" s="17"/>
      <c r="K378" s="17">
        <v>0</v>
      </c>
      <c r="L378" s="19"/>
      <c r="M378" s="19"/>
      <c r="N378" s="19"/>
      <c r="O378" s="19"/>
      <c r="P378" s="34">
        <v>0</v>
      </c>
      <c r="Q378" s="19"/>
      <c r="R378" s="19"/>
    </row>
    <row r="379" spans="2:18" x14ac:dyDescent="0.2">
      <c r="B379"/>
      <c r="C379" s="22"/>
      <c r="D379" t="s">
        <v>54</v>
      </c>
      <c r="E379"/>
      <c r="F379" s="25">
        <v>0.375</v>
      </c>
      <c r="G379" s="25">
        <v>0.83333333333333337</v>
      </c>
      <c r="H379" s="25">
        <v>0.45833333333333331</v>
      </c>
      <c r="I379" s="17">
        <v>0.375</v>
      </c>
      <c r="J379" s="17">
        <v>0.83333333333333337</v>
      </c>
      <c r="K379" s="17">
        <v>0.45833333333333331</v>
      </c>
      <c r="L379" s="19"/>
      <c r="M379" s="19"/>
      <c r="N379" s="19"/>
      <c r="O379" s="19"/>
      <c r="P379" s="34">
        <v>0</v>
      </c>
      <c r="Q379" s="19"/>
      <c r="R379" s="19"/>
    </row>
    <row r="380" spans="2:18" x14ac:dyDescent="0.2">
      <c r="B380"/>
      <c r="C380" s="22"/>
      <c r="D380" t="s">
        <v>57</v>
      </c>
      <c r="E380"/>
      <c r="F380" s="25">
        <v>0.33333333333333331</v>
      </c>
      <c r="G380" s="25">
        <v>0.70833333333333337</v>
      </c>
      <c r="H380" s="25">
        <v>0.375</v>
      </c>
      <c r="I380" s="17">
        <v>0.33333333333333331</v>
      </c>
      <c r="J380" s="17">
        <v>0.70833333333333337</v>
      </c>
      <c r="K380" s="17">
        <v>0.375</v>
      </c>
      <c r="L380" s="19"/>
      <c r="M380" s="19"/>
      <c r="N380" s="19"/>
      <c r="O380" s="19"/>
      <c r="P380" s="34">
        <v>0</v>
      </c>
      <c r="Q380" s="19"/>
      <c r="R380" s="19"/>
    </row>
    <row r="381" spans="2:18" x14ac:dyDescent="0.2">
      <c r="B381"/>
      <c r="C381" s="22"/>
      <c r="D381" t="s">
        <v>59</v>
      </c>
      <c r="E381"/>
      <c r="F381" s="25">
        <v>0.375</v>
      </c>
      <c r="G381" s="25">
        <v>0.83333333333333337</v>
      </c>
      <c r="H381" s="25">
        <v>0.45833333333333331</v>
      </c>
      <c r="I381" s="17">
        <v>0.375</v>
      </c>
      <c r="J381" s="17">
        <v>0.83333333333333337</v>
      </c>
      <c r="K381" s="17">
        <v>0.45833333333333331</v>
      </c>
      <c r="L381" s="19"/>
      <c r="M381" s="19"/>
      <c r="N381" s="19"/>
      <c r="O381" s="19"/>
      <c r="P381" s="34">
        <v>0</v>
      </c>
      <c r="Q381" s="19"/>
      <c r="R381" s="19"/>
    </row>
    <row r="382" spans="2:18" x14ac:dyDescent="0.2">
      <c r="B382"/>
      <c r="C382" s="23" t="s">
        <v>175</v>
      </c>
      <c r="D382" t="s">
        <v>56</v>
      </c>
      <c r="E382"/>
      <c r="F382" s="25">
        <v>0.375</v>
      </c>
      <c r="G382" s="25">
        <v>0.70833333333333337</v>
      </c>
      <c r="H382" s="25">
        <v>0.33333333333333331</v>
      </c>
      <c r="I382" s="17">
        <v>0.375</v>
      </c>
      <c r="J382" s="17">
        <v>0.70833333333333337</v>
      </c>
      <c r="K382" s="17">
        <v>0.33333333333333331</v>
      </c>
      <c r="L382" s="19"/>
      <c r="M382" s="19"/>
      <c r="N382" s="19"/>
      <c r="O382" s="19"/>
      <c r="P382" s="34">
        <v>0</v>
      </c>
      <c r="Q382" s="19"/>
      <c r="R382" s="19"/>
    </row>
    <row r="383" spans="2:18" x14ac:dyDescent="0.2">
      <c r="B383"/>
      <c r="C383" s="22"/>
      <c r="D383" t="s">
        <v>58</v>
      </c>
      <c r="E383"/>
      <c r="F383" s="25">
        <v>0.33333333333333331</v>
      </c>
      <c r="G383" s="25">
        <v>0.75</v>
      </c>
      <c r="H383" s="25">
        <v>0.41666666666666669</v>
      </c>
      <c r="I383" s="17">
        <v>0.35416666666666669</v>
      </c>
      <c r="J383" s="17">
        <v>0.75</v>
      </c>
      <c r="K383" s="17">
        <v>0.39583333333333331</v>
      </c>
      <c r="L383" s="19"/>
      <c r="M383" s="19"/>
      <c r="N383" s="19"/>
      <c r="O383" s="19"/>
      <c r="P383" s="34">
        <v>0</v>
      </c>
      <c r="Q383" s="19"/>
      <c r="R383" s="19"/>
    </row>
    <row r="384" spans="2:18" x14ac:dyDescent="0.2">
      <c r="B384"/>
      <c r="C384" s="22"/>
      <c r="D384" t="s">
        <v>53</v>
      </c>
      <c r="E384"/>
      <c r="F384" s="25">
        <v>0.375</v>
      </c>
      <c r="G384" s="25">
        <v>0.70833333333333337</v>
      </c>
      <c r="H384" s="25">
        <v>0.33333333333333331</v>
      </c>
      <c r="I384" s="17">
        <v>0.375</v>
      </c>
      <c r="J384" s="17">
        <v>0.70833333333333337</v>
      </c>
      <c r="K384" s="17">
        <v>0.33333333333333331</v>
      </c>
      <c r="L384" s="19"/>
      <c r="M384" s="19"/>
      <c r="N384" s="19">
        <v>1</v>
      </c>
      <c r="O384" s="19"/>
      <c r="P384" s="34">
        <v>0</v>
      </c>
      <c r="Q384" s="19"/>
      <c r="R384" s="19"/>
    </row>
    <row r="385" spans="2:18" x14ac:dyDescent="0.2">
      <c r="B385"/>
      <c r="C385" s="22"/>
      <c r="D385" t="s">
        <v>55</v>
      </c>
      <c r="E385"/>
      <c r="F385" s="25">
        <v>0.375</v>
      </c>
      <c r="G385" s="25">
        <v>0.70833333333333337</v>
      </c>
      <c r="H385" s="25">
        <v>0.33333333333333331</v>
      </c>
      <c r="I385" s="17"/>
      <c r="J385" s="17"/>
      <c r="K385" s="17">
        <v>0</v>
      </c>
      <c r="L385" s="19"/>
      <c r="M385" s="19"/>
      <c r="N385" s="19"/>
      <c r="O385" s="19"/>
      <c r="P385" s="34">
        <v>0</v>
      </c>
      <c r="Q385" s="19"/>
      <c r="R385" s="19"/>
    </row>
    <row r="386" spans="2:18" x14ac:dyDescent="0.2">
      <c r="B386"/>
      <c r="C386" s="22"/>
      <c r="D386" t="s">
        <v>52</v>
      </c>
      <c r="E386"/>
      <c r="F386" s="25">
        <v>0.375</v>
      </c>
      <c r="G386" s="25">
        <v>0.83333333333333337</v>
      </c>
      <c r="H386" s="25">
        <v>0.45833333333333331</v>
      </c>
      <c r="I386" s="17"/>
      <c r="J386" s="17"/>
      <c r="K386" s="17">
        <v>0</v>
      </c>
      <c r="L386" s="19"/>
      <c r="M386" s="19"/>
      <c r="N386" s="19"/>
      <c r="O386" s="19"/>
      <c r="P386" s="34">
        <v>0</v>
      </c>
      <c r="Q386" s="19"/>
      <c r="R386" s="19"/>
    </row>
    <row r="387" spans="2:18" x14ac:dyDescent="0.2">
      <c r="B387"/>
      <c r="C387" s="22"/>
      <c r="D387" t="s">
        <v>54</v>
      </c>
      <c r="E387"/>
      <c r="F387" s="25">
        <v>0.375</v>
      </c>
      <c r="G387" s="25">
        <v>0.70833333333333337</v>
      </c>
      <c r="H387" s="25">
        <v>0.33333333333333331</v>
      </c>
      <c r="I387" s="17">
        <v>0.375</v>
      </c>
      <c r="J387" s="17">
        <v>0.70833333333333337</v>
      </c>
      <c r="K387" s="17">
        <v>0.33333333333333331</v>
      </c>
      <c r="L387" s="19"/>
      <c r="M387" s="19"/>
      <c r="N387" s="19"/>
      <c r="O387" s="19"/>
      <c r="P387" s="34">
        <v>0</v>
      </c>
      <c r="Q387" s="19"/>
      <c r="R387" s="19"/>
    </row>
    <row r="388" spans="2:18" x14ac:dyDescent="0.2">
      <c r="B388"/>
      <c r="C388" s="22"/>
      <c r="D388" t="s">
        <v>57</v>
      </c>
      <c r="E388"/>
      <c r="F388" s="25">
        <v>0.33333333333333331</v>
      </c>
      <c r="G388" s="25">
        <v>0.75</v>
      </c>
      <c r="H388" s="25">
        <v>0.41666666666666669</v>
      </c>
      <c r="I388" s="17">
        <v>0.33333333333333331</v>
      </c>
      <c r="J388" s="17">
        <v>0.75</v>
      </c>
      <c r="K388" s="17">
        <v>0.41666666666666669</v>
      </c>
      <c r="L388" s="19"/>
      <c r="M388" s="19"/>
      <c r="N388" s="19"/>
      <c r="O388" s="19"/>
      <c r="P388" s="34">
        <v>0</v>
      </c>
      <c r="Q388" s="19"/>
      <c r="R388" s="19"/>
    </row>
    <row r="389" spans="2:18" x14ac:dyDescent="0.2">
      <c r="B389"/>
      <c r="C389" s="22"/>
      <c r="D389" t="s">
        <v>59</v>
      </c>
      <c r="E389"/>
      <c r="F389" s="25">
        <v>0.33333333333333331</v>
      </c>
      <c r="G389" s="25">
        <v>0.75</v>
      </c>
      <c r="H389" s="25">
        <v>0.41666666666666669</v>
      </c>
      <c r="I389" s="17">
        <v>0.33333333333333331</v>
      </c>
      <c r="J389" s="17">
        <v>0.75</v>
      </c>
      <c r="K389" s="17">
        <v>0.41666666666666669</v>
      </c>
      <c r="L389" s="19"/>
      <c r="M389" s="19"/>
      <c r="N389" s="19"/>
      <c r="O389" s="19"/>
      <c r="P389" s="34">
        <v>0</v>
      </c>
      <c r="Q389" s="19"/>
      <c r="R389" s="19"/>
    </row>
    <row r="390" spans="2:18" x14ac:dyDescent="0.2">
      <c r="B390"/>
      <c r="C390" s="23" t="s">
        <v>176</v>
      </c>
      <c r="D390" t="s">
        <v>56</v>
      </c>
      <c r="E390"/>
      <c r="F390" s="25">
        <v>0.375</v>
      </c>
      <c r="G390" s="25">
        <v>0.70833333333333337</v>
      </c>
      <c r="H390" s="25">
        <v>0.33333333333333331</v>
      </c>
      <c r="I390" s="17">
        <v>0.375</v>
      </c>
      <c r="J390" s="17">
        <v>0.70833333333333337</v>
      </c>
      <c r="K390" s="17">
        <v>0.33333333333333331</v>
      </c>
      <c r="L390" s="19"/>
      <c r="M390" s="19"/>
      <c r="N390" s="19"/>
      <c r="O390" s="19"/>
      <c r="P390" s="34">
        <v>0</v>
      </c>
      <c r="Q390" s="19"/>
      <c r="R390" s="19"/>
    </row>
    <row r="391" spans="2:18" x14ac:dyDescent="0.2">
      <c r="B391"/>
      <c r="C391" s="22"/>
      <c r="D391" t="s">
        <v>58</v>
      </c>
      <c r="E391"/>
      <c r="F391" s="25"/>
      <c r="G391" s="25"/>
      <c r="H391" s="25">
        <v>0</v>
      </c>
      <c r="I391" s="17">
        <v>0.375</v>
      </c>
      <c r="J391" s="17">
        <v>0.70833333333333337</v>
      </c>
      <c r="K391" s="17">
        <v>0.33333333333333331</v>
      </c>
      <c r="L391" s="19"/>
      <c r="M391" s="19"/>
      <c r="N391" s="19"/>
      <c r="O391" s="19"/>
      <c r="P391" s="34">
        <v>0</v>
      </c>
      <c r="Q391" s="19"/>
      <c r="R391" s="19"/>
    </row>
    <row r="392" spans="2:18" x14ac:dyDescent="0.2">
      <c r="B392"/>
      <c r="C392" s="22"/>
      <c r="D392" t="s">
        <v>53</v>
      </c>
      <c r="E392"/>
      <c r="F392" s="25">
        <v>0.375</v>
      </c>
      <c r="G392" s="25">
        <v>0.70833333333333337</v>
      </c>
      <c r="H392" s="25">
        <v>0.33333333333333331</v>
      </c>
      <c r="I392" s="17">
        <v>0.39583333333333331</v>
      </c>
      <c r="J392" s="17">
        <v>0.70833333333333337</v>
      </c>
      <c r="K392" s="17">
        <v>0.3125</v>
      </c>
      <c r="L392" s="19"/>
      <c r="M392" s="19"/>
      <c r="N392" s="19">
        <v>1</v>
      </c>
      <c r="O392" s="19"/>
      <c r="P392" s="34">
        <v>0</v>
      </c>
      <c r="Q392" s="19"/>
      <c r="R392" s="19"/>
    </row>
    <row r="393" spans="2:18" x14ac:dyDescent="0.2">
      <c r="B393"/>
      <c r="C393" s="22"/>
      <c r="D393" t="s">
        <v>55</v>
      </c>
      <c r="E393"/>
      <c r="F393" s="25">
        <v>0.375</v>
      </c>
      <c r="G393" s="25">
        <v>0.70833333333333337</v>
      </c>
      <c r="H393" s="25">
        <v>0.33333333333333331</v>
      </c>
      <c r="I393" s="17">
        <v>0.375</v>
      </c>
      <c r="J393" s="17">
        <v>0.70833333333333337</v>
      </c>
      <c r="K393" s="17">
        <v>0.33333333333333331</v>
      </c>
      <c r="L393" s="19"/>
      <c r="M393" s="19"/>
      <c r="N393" s="19"/>
      <c r="O393" s="19"/>
      <c r="P393" s="34">
        <v>0</v>
      </c>
      <c r="Q393" s="19"/>
      <c r="R393" s="19"/>
    </row>
    <row r="394" spans="2:18" x14ac:dyDescent="0.2">
      <c r="B394"/>
      <c r="C394" s="22"/>
      <c r="D394" t="s">
        <v>52</v>
      </c>
      <c r="E394"/>
      <c r="F394" s="25">
        <v>0.375</v>
      </c>
      <c r="G394" s="25">
        <v>0.70833333333333337</v>
      </c>
      <c r="H394" s="25">
        <v>0.33333333333333331</v>
      </c>
      <c r="I394" s="17">
        <v>0.375</v>
      </c>
      <c r="J394" s="17">
        <v>0.70833333333333337</v>
      </c>
      <c r="K394" s="17">
        <v>0.33333333333333331</v>
      </c>
      <c r="L394" s="19"/>
      <c r="M394" s="19"/>
      <c r="N394" s="19"/>
      <c r="O394" s="19"/>
      <c r="P394" s="34">
        <v>0</v>
      </c>
      <c r="Q394" s="19"/>
      <c r="R394" s="19"/>
    </row>
    <row r="395" spans="2:18" x14ac:dyDescent="0.2">
      <c r="B395"/>
      <c r="C395" s="22"/>
      <c r="D395" t="s">
        <v>54</v>
      </c>
      <c r="E395"/>
      <c r="F395" s="25">
        <v>0.375</v>
      </c>
      <c r="G395" s="25">
        <v>0.70833333333333337</v>
      </c>
      <c r="H395" s="25">
        <v>0.33333333333333331</v>
      </c>
      <c r="I395" s="17"/>
      <c r="J395" s="17"/>
      <c r="K395" s="17">
        <v>0</v>
      </c>
      <c r="L395" s="19"/>
      <c r="M395" s="19"/>
      <c r="N395" s="19"/>
      <c r="O395" s="19"/>
      <c r="P395" s="34">
        <v>0</v>
      </c>
      <c r="Q395" s="19"/>
      <c r="R395" s="19"/>
    </row>
    <row r="396" spans="2:18" x14ac:dyDescent="0.2">
      <c r="B396"/>
      <c r="C396" s="22"/>
      <c r="D396" t="s">
        <v>57</v>
      </c>
      <c r="E396"/>
      <c r="F396" s="25">
        <v>0.375</v>
      </c>
      <c r="G396" s="25">
        <v>0.70833333333333337</v>
      </c>
      <c r="H396" s="25">
        <v>0.33333333333333331</v>
      </c>
      <c r="I396" s="17">
        <v>0.375</v>
      </c>
      <c r="J396" s="17">
        <v>0.70833333333333337</v>
      </c>
      <c r="K396" s="17">
        <v>0.33333333333333331</v>
      </c>
      <c r="L396" s="19"/>
      <c r="M396" s="19"/>
      <c r="N396" s="19"/>
      <c r="O396" s="19"/>
      <c r="P396" s="34">
        <v>0</v>
      </c>
      <c r="Q396" s="19"/>
      <c r="R396" s="19"/>
    </row>
    <row r="397" spans="2:18" x14ac:dyDescent="0.2">
      <c r="B397"/>
      <c r="C397" s="22"/>
      <c r="D397" t="s">
        <v>59</v>
      </c>
      <c r="E397"/>
      <c r="F397" s="25">
        <v>0.33333333333333331</v>
      </c>
      <c r="G397" s="25">
        <v>0.70833333333333337</v>
      </c>
      <c r="H397" s="25">
        <v>0.375</v>
      </c>
      <c r="I397" s="17">
        <v>0.33333333333333331</v>
      </c>
      <c r="J397" s="17">
        <v>0.70833333333333337</v>
      </c>
      <c r="K397" s="17">
        <v>0.375</v>
      </c>
      <c r="L397" s="19"/>
      <c r="M397" s="19"/>
      <c r="N397" s="19"/>
      <c r="O397" s="19"/>
      <c r="P397" s="34">
        <v>0</v>
      </c>
      <c r="Q397" s="19"/>
      <c r="R397" s="19"/>
    </row>
    <row r="398" spans="2:18" x14ac:dyDescent="0.2">
      <c r="B398"/>
      <c r="C398" s="23" t="s">
        <v>177</v>
      </c>
      <c r="D398" t="s">
        <v>56</v>
      </c>
      <c r="E398"/>
      <c r="F398" s="25">
        <v>0.375</v>
      </c>
      <c r="G398" s="25">
        <v>0.83333333333333337</v>
      </c>
      <c r="H398" s="25">
        <v>0.45833333333333331</v>
      </c>
      <c r="I398" s="17">
        <v>0.375</v>
      </c>
      <c r="J398" s="17">
        <v>0.85416666666666663</v>
      </c>
      <c r="K398" s="17">
        <v>0.47916666666666669</v>
      </c>
      <c r="L398" s="19"/>
      <c r="M398" s="19"/>
      <c r="N398" s="19"/>
      <c r="O398" s="19"/>
      <c r="P398" s="34">
        <v>0</v>
      </c>
      <c r="Q398" s="19"/>
      <c r="R398" s="19"/>
    </row>
    <row r="399" spans="2:18" x14ac:dyDescent="0.2">
      <c r="B399"/>
      <c r="C399" s="22"/>
      <c r="D399" t="s">
        <v>58</v>
      </c>
      <c r="E399"/>
      <c r="F399" s="25">
        <v>0.375</v>
      </c>
      <c r="G399" s="25">
        <v>0.83333333333333337</v>
      </c>
      <c r="H399" s="25">
        <v>0.45833333333333331</v>
      </c>
      <c r="I399" s="17">
        <v>0.375</v>
      </c>
      <c r="J399" s="17">
        <v>0.85416666666666663</v>
      </c>
      <c r="K399" s="17">
        <v>0.47916666666666669</v>
      </c>
      <c r="L399" s="19"/>
      <c r="M399" s="19"/>
      <c r="N399" s="19"/>
      <c r="O399" s="19"/>
      <c r="P399" s="34">
        <v>0</v>
      </c>
      <c r="Q399" s="19"/>
      <c r="R399" s="19"/>
    </row>
    <row r="400" spans="2:18" x14ac:dyDescent="0.2">
      <c r="B400"/>
      <c r="C400" s="22"/>
      <c r="D400" t="s">
        <v>53</v>
      </c>
      <c r="E400"/>
      <c r="F400" s="25">
        <v>0.33333333333333331</v>
      </c>
      <c r="G400" s="25">
        <v>0.70833333333333337</v>
      </c>
      <c r="H400" s="25">
        <v>0.375</v>
      </c>
      <c r="I400" s="17">
        <v>0.33333333333333331</v>
      </c>
      <c r="J400" s="17">
        <v>0.70833333333333337</v>
      </c>
      <c r="K400" s="17">
        <v>0.375</v>
      </c>
      <c r="L400" s="19"/>
      <c r="M400" s="19"/>
      <c r="N400" s="19">
        <v>1</v>
      </c>
      <c r="O400" s="19"/>
      <c r="P400" s="34">
        <v>0</v>
      </c>
      <c r="Q400" s="19"/>
      <c r="R400" s="19"/>
    </row>
    <row r="401" spans="2:18" x14ac:dyDescent="0.2">
      <c r="B401"/>
      <c r="C401" s="22"/>
      <c r="D401" t="s">
        <v>55</v>
      </c>
      <c r="E401" t="s">
        <v>36</v>
      </c>
      <c r="F401" s="25"/>
      <c r="G401" s="25"/>
      <c r="H401" s="25">
        <v>0</v>
      </c>
      <c r="I401" s="17"/>
      <c r="J401" s="17"/>
      <c r="K401" s="17">
        <v>0</v>
      </c>
      <c r="L401" s="19"/>
      <c r="M401" s="19"/>
      <c r="N401" s="19"/>
      <c r="O401" s="19"/>
      <c r="P401" s="34">
        <v>0</v>
      </c>
      <c r="Q401" s="19"/>
      <c r="R401" s="19"/>
    </row>
    <row r="402" spans="2:18" x14ac:dyDescent="0.2">
      <c r="B402"/>
      <c r="C402" s="22"/>
      <c r="D402" t="s">
        <v>52</v>
      </c>
      <c r="E402"/>
      <c r="F402" s="25">
        <v>0.33333333333333331</v>
      </c>
      <c r="G402" s="25">
        <v>0.70833333333333337</v>
      </c>
      <c r="H402" s="25">
        <v>0.375</v>
      </c>
      <c r="I402" s="17">
        <v>0.33333333333333331</v>
      </c>
      <c r="J402" s="17">
        <v>0.70833333333333337</v>
      </c>
      <c r="K402" s="17">
        <v>0.375</v>
      </c>
      <c r="L402" s="19"/>
      <c r="M402" s="19"/>
      <c r="N402" s="19"/>
      <c r="O402" s="19"/>
      <c r="P402" s="34">
        <v>0</v>
      </c>
      <c r="Q402" s="19"/>
      <c r="R402" s="19"/>
    </row>
    <row r="403" spans="2:18" x14ac:dyDescent="0.2">
      <c r="B403"/>
      <c r="C403" s="22"/>
      <c r="D403" t="s">
        <v>54</v>
      </c>
      <c r="E403"/>
      <c r="F403" s="25">
        <v>0.33333333333333331</v>
      </c>
      <c r="G403" s="25">
        <v>0.70833333333333337</v>
      </c>
      <c r="H403" s="25">
        <v>0.375</v>
      </c>
      <c r="I403" s="17">
        <v>0.33333333333333331</v>
      </c>
      <c r="J403" s="17">
        <v>0.70833333333333337</v>
      </c>
      <c r="K403" s="17">
        <v>0.375</v>
      </c>
      <c r="L403" s="19"/>
      <c r="M403" s="19"/>
      <c r="N403" s="19"/>
      <c r="O403" s="19"/>
      <c r="P403" s="34">
        <v>0</v>
      </c>
      <c r="Q403" s="19"/>
      <c r="R403" s="19"/>
    </row>
    <row r="404" spans="2:18" x14ac:dyDescent="0.2">
      <c r="B404"/>
      <c r="C404" s="22"/>
      <c r="D404" t="s">
        <v>57</v>
      </c>
      <c r="E404"/>
      <c r="F404" s="25">
        <v>0.375</v>
      </c>
      <c r="G404" s="25">
        <v>0.83333333333333337</v>
      </c>
      <c r="H404" s="25">
        <v>0.45833333333333331</v>
      </c>
      <c r="I404" s="17">
        <v>0.375</v>
      </c>
      <c r="J404" s="17">
        <v>0.85416666666666663</v>
      </c>
      <c r="K404" s="17">
        <v>0.47916666666666669</v>
      </c>
      <c r="L404" s="19"/>
      <c r="M404" s="19"/>
      <c r="N404" s="19"/>
      <c r="O404" s="19"/>
      <c r="P404" s="34">
        <v>0</v>
      </c>
      <c r="Q404" s="19"/>
      <c r="R404" s="19"/>
    </row>
    <row r="405" spans="2:18" x14ac:dyDescent="0.2">
      <c r="B405"/>
      <c r="C405" s="22"/>
      <c r="D405" t="s">
        <v>59</v>
      </c>
      <c r="E405" t="s">
        <v>36</v>
      </c>
      <c r="F405" s="25"/>
      <c r="G405" s="25"/>
      <c r="H405" s="25">
        <v>0</v>
      </c>
      <c r="I405" s="17"/>
      <c r="J405" s="17"/>
      <c r="K405" s="17">
        <v>0</v>
      </c>
      <c r="L405" s="19"/>
      <c r="M405" s="19"/>
      <c r="N405" s="19"/>
      <c r="O405" s="19"/>
      <c r="P405" s="34">
        <v>0</v>
      </c>
      <c r="Q405" s="19"/>
      <c r="R405" s="19"/>
    </row>
    <row r="406" spans="2:18" x14ac:dyDescent="0.2">
      <c r="B406"/>
      <c r="C406" s="23" t="s">
        <v>178</v>
      </c>
      <c r="D406" t="s">
        <v>56</v>
      </c>
      <c r="E406"/>
      <c r="F406" s="25">
        <v>0.375</v>
      </c>
      <c r="G406" s="25">
        <v>0.83333333333333337</v>
      </c>
      <c r="H406" s="25">
        <v>0.45833333333333331</v>
      </c>
      <c r="I406" s="17">
        <v>0.33333333333333331</v>
      </c>
      <c r="J406" s="17">
        <v>0.57638888888888895</v>
      </c>
      <c r="K406" s="17">
        <v>0.24305555555555555</v>
      </c>
      <c r="L406" s="19"/>
      <c r="M406" s="19"/>
      <c r="N406" s="19"/>
      <c r="O406" s="19"/>
      <c r="P406" s="34">
        <v>0</v>
      </c>
      <c r="Q406" s="19"/>
      <c r="R406" s="19"/>
    </row>
    <row r="407" spans="2:18" x14ac:dyDescent="0.2">
      <c r="B407"/>
      <c r="C407" s="22"/>
      <c r="D407" t="s">
        <v>58</v>
      </c>
      <c r="E407"/>
      <c r="F407" s="25">
        <v>0.375</v>
      </c>
      <c r="G407" s="25">
        <v>0.83333333333333337</v>
      </c>
      <c r="H407" s="25">
        <v>0.45833333333333331</v>
      </c>
      <c r="I407" s="17">
        <v>0.375</v>
      </c>
      <c r="J407" s="17">
        <v>0.83333333333333337</v>
      </c>
      <c r="K407" s="17">
        <v>0.45833333333333331</v>
      </c>
      <c r="L407" s="19"/>
      <c r="M407" s="19"/>
      <c r="N407" s="19"/>
      <c r="O407" s="19"/>
      <c r="P407" s="34">
        <v>0</v>
      </c>
      <c r="Q407" s="19"/>
      <c r="R407" s="19"/>
    </row>
    <row r="408" spans="2:18" x14ac:dyDescent="0.2">
      <c r="B408"/>
      <c r="C408" s="22"/>
      <c r="D408" t="s">
        <v>53</v>
      </c>
      <c r="E408"/>
      <c r="F408" s="25"/>
      <c r="G408" s="25"/>
      <c r="H408" s="25">
        <v>0</v>
      </c>
      <c r="I408" s="17"/>
      <c r="J408" s="17"/>
      <c r="K408" s="17">
        <v>0</v>
      </c>
      <c r="L408" s="19"/>
      <c r="M408" s="19"/>
      <c r="N408" s="19">
        <v>1</v>
      </c>
      <c r="O408" s="19"/>
      <c r="P408" s="34">
        <v>0</v>
      </c>
      <c r="Q408" s="19"/>
      <c r="R408" s="19"/>
    </row>
    <row r="409" spans="2:18" x14ac:dyDescent="0.2">
      <c r="B409"/>
      <c r="C409" s="22"/>
      <c r="D409" t="s">
        <v>55</v>
      </c>
      <c r="E409"/>
      <c r="F409" s="25">
        <v>0.375</v>
      </c>
      <c r="G409" s="25">
        <v>0.83333333333333337</v>
      </c>
      <c r="H409" s="25">
        <v>0.45833333333333331</v>
      </c>
      <c r="I409" s="17">
        <v>0.375</v>
      </c>
      <c r="J409" s="17">
        <v>0.83333333333333337</v>
      </c>
      <c r="K409" s="17">
        <v>0.45833333333333331</v>
      </c>
      <c r="L409" s="19"/>
      <c r="M409" s="19"/>
      <c r="N409" s="19"/>
      <c r="O409" s="19"/>
      <c r="P409" s="34">
        <v>0</v>
      </c>
      <c r="Q409" s="19"/>
      <c r="R409" s="19"/>
    </row>
    <row r="410" spans="2:18" x14ac:dyDescent="0.2">
      <c r="B410"/>
      <c r="C410" s="22"/>
      <c r="D410" t="s">
        <v>52</v>
      </c>
      <c r="E410"/>
      <c r="F410" s="25">
        <v>0.375</v>
      </c>
      <c r="G410" s="25">
        <v>0.83333333333333337</v>
      </c>
      <c r="H410" s="25">
        <v>0.45833333333333331</v>
      </c>
      <c r="I410" s="17">
        <v>0.375</v>
      </c>
      <c r="J410" s="17">
        <v>0.85416666666666663</v>
      </c>
      <c r="K410" s="17">
        <v>0.47916666666666669</v>
      </c>
      <c r="L410" s="19"/>
      <c r="M410" s="19"/>
      <c r="N410" s="19"/>
      <c r="O410" s="19"/>
      <c r="P410" s="34">
        <v>0</v>
      </c>
      <c r="Q410" s="19"/>
      <c r="R410" s="19"/>
    </row>
    <row r="411" spans="2:18" x14ac:dyDescent="0.2">
      <c r="B411"/>
      <c r="C411" s="22"/>
      <c r="D411" t="s">
        <v>54</v>
      </c>
      <c r="E411" t="s">
        <v>36</v>
      </c>
      <c r="F411" s="25"/>
      <c r="G411" s="25"/>
      <c r="H411" s="25">
        <v>0</v>
      </c>
      <c r="I411" s="17"/>
      <c r="J411" s="17"/>
      <c r="K411" s="17">
        <v>0</v>
      </c>
      <c r="L411" s="19"/>
      <c r="M411" s="19"/>
      <c r="N411" s="19"/>
      <c r="O411" s="19"/>
      <c r="P411" s="34">
        <v>0</v>
      </c>
      <c r="Q411" s="19"/>
      <c r="R411" s="19"/>
    </row>
    <row r="412" spans="2:18" x14ac:dyDescent="0.2">
      <c r="B412"/>
      <c r="C412" s="22"/>
      <c r="D412" t="s">
        <v>57</v>
      </c>
      <c r="E412" t="s">
        <v>36</v>
      </c>
      <c r="F412" s="25"/>
      <c r="G412" s="25"/>
      <c r="H412" s="25">
        <v>0</v>
      </c>
      <c r="I412" s="17"/>
      <c r="J412" s="17"/>
      <c r="K412" s="17">
        <v>0</v>
      </c>
      <c r="L412" s="19"/>
      <c r="M412" s="19"/>
      <c r="N412" s="19"/>
      <c r="O412" s="19"/>
      <c r="P412" s="34">
        <v>0</v>
      </c>
      <c r="Q412" s="19"/>
      <c r="R412" s="19"/>
    </row>
    <row r="413" spans="2:18" x14ac:dyDescent="0.2">
      <c r="B413"/>
      <c r="C413" s="22"/>
      <c r="D413" t="s">
        <v>59</v>
      </c>
      <c r="E413" t="s">
        <v>36</v>
      </c>
      <c r="F413" s="25"/>
      <c r="G413" s="25"/>
      <c r="H413" s="25">
        <v>0</v>
      </c>
      <c r="I413" s="17"/>
      <c r="J413" s="17"/>
      <c r="K413" s="17">
        <v>0</v>
      </c>
      <c r="L413" s="19"/>
      <c r="M413" s="19"/>
      <c r="N413" s="19"/>
      <c r="O413" s="19"/>
      <c r="P413" s="34">
        <v>0</v>
      </c>
      <c r="Q413" s="19"/>
      <c r="R413" s="19"/>
    </row>
    <row r="414" spans="2:18" x14ac:dyDescent="0.2">
      <c r="B414"/>
      <c r="C414" s="23" t="s">
        <v>179</v>
      </c>
      <c r="D414" t="s">
        <v>56</v>
      </c>
      <c r="E414"/>
      <c r="F414" s="25">
        <v>0.33333333333333331</v>
      </c>
      <c r="G414" s="25">
        <v>0.70833333333333337</v>
      </c>
      <c r="H414" s="25">
        <v>0.375</v>
      </c>
      <c r="I414" s="17">
        <v>0.33333333333333331</v>
      </c>
      <c r="J414" s="17">
        <v>0.70833333333333337</v>
      </c>
      <c r="K414" s="17">
        <v>0.375</v>
      </c>
      <c r="L414" s="19"/>
      <c r="M414" s="19"/>
      <c r="N414" s="19"/>
      <c r="O414" s="19"/>
      <c r="P414" s="34">
        <v>0</v>
      </c>
      <c r="Q414" s="19"/>
      <c r="R414" s="19"/>
    </row>
    <row r="415" spans="2:18" x14ac:dyDescent="0.2">
      <c r="B415"/>
      <c r="C415" s="22"/>
      <c r="D415" t="s">
        <v>58</v>
      </c>
      <c r="E415"/>
      <c r="F415" s="25">
        <v>0.375</v>
      </c>
      <c r="G415" s="25">
        <v>0.83333333333333337</v>
      </c>
      <c r="H415" s="25">
        <v>0.45833333333333331</v>
      </c>
      <c r="I415" s="17">
        <v>0.375</v>
      </c>
      <c r="J415" s="17">
        <v>0.83333333333333337</v>
      </c>
      <c r="K415" s="17">
        <v>0.45833333333333331</v>
      </c>
      <c r="L415" s="19"/>
      <c r="M415" s="19"/>
      <c r="N415" s="19"/>
      <c r="O415" s="19"/>
      <c r="P415" s="34">
        <v>0</v>
      </c>
      <c r="Q415" s="19"/>
      <c r="R415" s="19"/>
    </row>
    <row r="416" spans="2:18" x14ac:dyDescent="0.2">
      <c r="B416"/>
      <c r="C416" s="22"/>
      <c r="D416" t="s">
        <v>53</v>
      </c>
      <c r="E416"/>
      <c r="F416" s="25">
        <v>0.375</v>
      </c>
      <c r="G416" s="25">
        <v>0.83333333333333337</v>
      </c>
      <c r="H416" s="25">
        <v>0.45833333333333331</v>
      </c>
      <c r="I416" s="17">
        <v>0.375</v>
      </c>
      <c r="J416" s="17">
        <v>0.83333333333333337</v>
      </c>
      <c r="K416" s="17">
        <v>0.45833333333333331</v>
      </c>
      <c r="L416" s="19"/>
      <c r="M416" s="19"/>
      <c r="N416" s="19">
        <v>1</v>
      </c>
      <c r="O416" s="19"/>
      <c r="P416" s="34">
        <v>0</v>
      </c>
      <c r="Q416" s="19"/>
      <c r="R416" s="19"/>
    </row>
    <row r="417" spans="2:18" x14ac:dyDescent="0.2">
      <c r="B417"/>
      <c r="C417" s="22"/>
      <c r="D417" t="s">
        <v>55</v>
      </c>
      <c r="E417" t="s">
        <v>36</v>
      </c>
      <c r="F417" s="25"/>
      <c r="G417" s="25"/>
      <c r="H417" s="25">
        <v>0</v>
      </c>
      <c r="I417" s="17"/>
      <c r="J417" s="17"/>
      <c r="K417" s="17">
        <v>0</v>
      </c>
      <c r="L417" s="19"/>
      <c r="M417" s="19"/>
      <c r="N417" s="19"/>
      <c r="O417" s="19"/>
      <c r="P417" s="34">
        <v>0</v>
      </c>
      <c r="Q417" s="19"/>
      <c r="R417" s="19"/>
    </row>
    <row r="418" spans="2:18" x14ac:dyDescent="0.2">
      <c r="B418"/>
      <c r="C418" s="22"/>
      <c r="D418" t="s">
        <v>52</v>
      </c>
      <c r="E418" t="s">
        <v>36</v>
      </c>
      <c r="F418" s="25"/>
      <c r="G418" s="25"/>
      <c r="H418" s="25">
        <v>0</v>
      </c>
      <c r="I418" s="17"/>
      <c r="J418" s="17"/>
      <c r="K418" s="17">
        <v>0</v>
      </c>
      <c r="L418" s="19"/>
      <c r="M418" s="19"/>
      <c r="N418" s="19"/>
      <c r="O418" s="19"/>
      <c r="P418" s="34">
        <v>0</v>
      </c>
      <c r="Q418" s="19"/>
      <c r="R418" s="19"/>
    </row>
    <row r="419" spans="2:18" x14ac:dyDescent="0.2">
      <c r="B419"/>
      <c r="C419" s="22"/>
      <c r="D419" t="s">
        <v>54</v>
      </c>
      <c r="E419"/>
      <c r="F419" s="25">
        <v>0.33333333333333331</v>
      </c>
      <c r="G419" s="25">
        <v>0.70833333333333337</v>
      </c>
      <c r="H419" s="25">
        <v>0.375</v>
      </c>
      <c r="I419" s="17">
        <v>0.35416666666666669</v>
      </c>
      <c r="J419" s="17">
        <v>0.71875</v>
      </c>
      <c r="K419" s="17">
        <v>0.36458333333333331</v>
      </c>
      <c r="L419" s="19"/>
      <c r="M419" s="19"/>
      <c r="N419" s="19"/>
      <c r="O419" s="19"/>
      <c r="P419" s="34">
        <v>0</v>
      </c>
      <c r="Q419" s="19"/>
      <c r="R419" s="19"/>
    </row>
    <row r="420" spans="2:18" x14ac:dyDescent="0.2">
      <c r="B420"/>
      <c r="C420" s="22"/>
      <c r="D420" t="s">
        <v>57</v>
      </c>
      <c r="E420" t="s">
        <v>36</v>
      </c>
      <c r="F420" s="25"/>
      <c r="G420" s="25"/>
      <c r="H420" s="25">
        <v>0</v>
      </c>
      <c r="I420" s="17"/>
      <c r="J420" s="17"/>
      <c r="K420" s="17">
        <v>0</v>
      </c>
      <c r="L420" s="19"/>
      <c r="M420" s="19"/>
      <c r="N420" s="19"/>
      <c r="O420" s="19"/>
      <c r="P420" s="34">
        <v>0</v>
      </c>
      <c r="Q420" s="19"/>
      <c r="R420" s="19"/>
    </row>
    <row r="421" spans="2:18" x14ac:dyDescent="0.2">
      <c r="B421"/>
      <c r="C421" s="22"/>
      <c r="D421" t="s">
        <v>59</v>
      </c>
      <c r="E421"/>
      <c r="F421" s="25">
        <v>0.375</v>
      </c>
      <c r="G421" s="25">
        <v>0.83333333333333337</v>
      </c>
      <c r="H421" s="25">
        <v>0.45833333333333331</v>
      </c>
      <c r="I421" s="17"/>
      <c r="J421" s="17"/>
      <c r="K421" s="17">
        <v>0</v>
      </c>
      <c r="L421" s="19"/>
      <c r="M421" s="19"/>
      <c r="N421" s="19"/>
      <c r="O421" s="19"/>
      <c r="P421" s="34">
        <v>0</v>
      </c>
      <c r="Q421" s="19"/>
      <c r="R421" s="19"/>
    </row>
    <row r="422" spans="2:18" x14ac:dyDescent="0.2">
      <c r="B422"/>
      <c r="C422" s="23" t="s">
        <v>180</v>
      </c>
      <c r="D422" t="s">
        <v>56</v>
      </c>
      <c r="E422"/>
      <c r="F422" s="25">
        <v>0.33333333333333331</v>
      </c>
      <c r="G422" s="25">
        <v>0.75</v>
      </c>
      <c r="H422" s="25">
        <v>0.41666666666666669</v>
      </c>
      <c r="I422" s="17">
        <v>0.33333333333333331</v>
      </c>
      <c r="J422" s="17">
        <v>0.75</v>
      </c>
      <c r="K422" s="17">
        <v>0.41666666666666669</v>
      </c>
      <c r="L422" s="19"/>
      <c r="M422" s="19"/>
      <c r="N422" s="19"/>
      <c r="O422" s="19"/>
      <c r="P422" s="34">
        <v>0</v>
      </c>
      <c r="Q422" s="19"/>
      <c r="R422" s="19"/>
    </row>
    <row r="423" spans="2:18" x14ac:dyDescent="0.2">
      <c r="B423"/>
      <c r="C423" s="22"/>
      <c r="D423" t="s">
        <v>58</v>
      </c>
      <c r="E423"/>
      <c r="F423" s="25">
        <v>0.33333333333333331</v>
      </c>
      <c r="G423" s="25">
        <v>0.75</v>
      </c>
      <c r="H423" s="25">
        <v>0.41666666666666669</v>
      </c>
      <c r="I423" s="17">
        <v>0.33333333333333331</v>
      </c>
      <c r="J423" s="17">
        <v>0.75</v>
      </c>
      <c r="K423" s="17">
        <v>0.41666666666666669</v>
      </c>
      <c r="L423" s="19"/>
      <c r="M423" s="19"/>
      <c r="N423" s="19"/>
      <c r="O423" s="19"/>
      <c r="P423" s="34">
        <v>0</v>
      </c>
      <c r="Q423" s="19"/>
      <c r="R423" s="19"/>
    </row>
    <row r="424" spans="2:18" x14ac:dyDescent="0.2">
      <c r="B424"/>
      <c r="C424" s="22"/>
      <c r="D424" t="s">
        <v>53</v>
      </c>
      <c r="E424"/>
      <c r="F424" s="25">
        <v>0.375</v>
      </c>
      <c r="G424" s="25">
        <v>0.70833333333333337</v>
      </c>
      <c r="H424" s="25">
        <v>0.33333333333333331</v>
      </c>
      <c r="I424" s="17">
        <v>0.375</v>
      </c>
      <c r="J424" s="17">
        <v>0.70833333333333337</v>
      </c>
      <c r="K424" s="17">
        <v>0.33333333333333331</v>
      </c>
      <c r="L424" s="19"/>
      <c r="M424" s="19"/>
      <c r="N424" s="19">
        <v>1</v>
      </c>
      <c r="O424" s="19"/>
      <c r="P424" s="34">
        <v>0</v>
      </c>
      <c r="Q424" s="19"/>
      <c r="R424" s="19"/>
    </row>
    <row r="425" spans="2:18" x14ac:dyDescent="0.2">
      <c r="B425"/>
      <c r="C425" s="22"/>
      <c r="D425" t="s">
        <v>55</v>
      </c>
      <c r="E425"/>
      <c r="F425" s="25">
        <v>0.375</v>
      </c>
      <c r="G425" s="25">
        <v>0.70833333333333337</v>
      </c>
      <c r="H425" s="25">
        <v>0.33333333333333331</v>
      </c>
      <c r="I425" s="17">
        <v>0.375</v>
      </c>
      <c r="J425" s="17">
        <v>0.70833333333333337</v>
      </c>
      <c r="K425" s="17">
        <v>0.33333333333333331</v>
      </c>
      <c r="L425" s="19"/>
      <c r="M425" s="19"/>
      <c r="N425" s="19"/>
      <c r="O425" s="19"/>
      <c r="P425" s="34">
        <v>0</v>
      </c>
      <c r="Q425" s="19"/>
      <c r="R425" s="19"/>
    </row>
    <row r="426" spans="2:18" x14ac:dyDescent="0.2">
      <c r="B426"/>
      <c r="C426" s="22"/>
      <c r="D426" t="s">
        <v>52</v>
      </c>
      <c r="E426"/>
      <c r="F426" s="25">
        <v>0.375</v>
      </c>
      <c r="G426" s="25">
        <v>0.70833333333333337</v>
      </c>
      <c r="H426" s="25">
        <v>0.33333333333333331</v>
      </c>
      <c r="I426" s="17">
        <v>0.375</v>
      </c>
      <c r="J426" s="17">
        <v>0.70833333333333337</v>
      </c>
      <c r="K426" s="17">
        <v>0.33333333333333331</v>
      </c>
      <c r="L426" s="19"/>
      <c r="M426" s="19"/>
      <c r="N426" s="19"/>
      <c r="O426" s="19"/>
      <c r="P426" s="34">
        <v>0</v>
      </c>
      <c r="Q426" s="19"/>
      <c r="R426" s="19"/>
    </row>
    <row r="427" spans="2:18" x14ac:dyDescent="0.2">
      <c r="B427"/>
      <c r="C427" s="22"/>
      <c r="D427" t="s">
        <v>54</v>
      </c>
      <c r="E427"/>
      <c r="F427" s="25">
        <v>0.375</v>
      </c>
      <c r="G427" s="25">
        <v>0.70833333333333337</v>
      </c>
      <c r="H427" s="25">
        <v>0.33333333333333331</v>
      </c>
      <c r="I427" s="17"/>
      <c r="J427" s="17"/>
      <c r="K427" s="17">
        <v>0</v>
      </c>
      <c r="L427" s="19"/>
      <c r="M427" s="19"/>
      <c r="N427" s="19"/>
      <c r="O427" s="19"/>
      <c r="P427" s="34">
        <v>0</v>
      </c>
      <c r="Q427" s="19"/>
      <c r="R427" s="19"/>
    </row>
    <row r="428" spans="2:18" x14ac:dyDescent="0.2">
      <c r="B428"/>
      <c r="C428" s="22"/>
      <c r="D428" t="s">
        <v>57</v>
      </c>
      <c r="E428"/>
      <c r="F428" s="25">
        <v>0.33333333333333331</v>
      </c>
      <c r="G428" s="25">
        <v>0.75</v>
      </c>
      <c r="H428" s="25">
        <v>0.41666666666666669</v>
      </c>
      <c r="I428" s="17">
        <v>0.35416666666666669</v>
      </c>
      <c r="J428" s="17">
        <v>0.75</v>
      </c>
      <c r="K428" s="17">
        <v>0.39583333333333331</v>
      </c>
      <c r="L428" s="19"/>
      <c r="M428" s="19"/>
      <c r="N428" s="19"/>
      <c r="O428" s="19"/>
      <c r="P428" s="34">
        <v>0</v>
      </c>
      <c r="Q428" s="19"/>
      <c r="R428" s="19"/>
    </row>
    <row r="429" spans="2:18" x14ac:dyDescent="0.2">
      <c r="B429"/>
      <c r="C429" s="22"/>
      <c r="D429" t="s">
        <v>59</v>
      </c>
      <c r="E429"/>
      <c r="F429" s="25">
        <v>0.375</v>
      </c>
      <c r="G429" s="25">
        <v>0.70833333333333337</v>
      </c>
      <c r="H429" s="25">
        <v>0.33333333333333331</v>
      </c>
      <c r="I429" s="17">
        <v>0.375</v>
      </c>
      <c r="J429" s="17">
        <v>0.70833333333333337</v>
      </c>
      <c r="K429" s="17">
        <v>0.33333333333333331</v>
      </c>
      <c r="L429" s="19"/>
      <c r="M429" s="19"/>
      <c r="N429" s="19"/>
      <c r="O429" s="19"/>
      <c r="P429" s="34">
        <v>0</v>
      </c>
      <c r="Q429" s="19"/>
      <c r="R429" s="19"/>
    </row>
    <row r="430" spans="2:18" x14ac:dyDescent="0.2">
      <c r="B430"/>
      <c r="C430" s="23" t="s">
        <v>181</v>
      </c>
      <c r="D430" t="s">
        <v>56</v>
      </c>
      <c r="E430"/>
      <c r="F430" s="25">
        <v>0.375</v>
      </c>
      <c r="G430" s="25">
        <v>0.70833333333333337</v>
      </c>
      <c r="H430" s="25">
        <v>0.33333333333333331</v>
      </c>
      <c r="I430" s="17">
        <v>0.375</v>
      </c>
      <c r="J430" s="17">
        <v>0.70833333333333337</v>
      </c>
      <c r="K430" s="17">
        <v>0.33333333333333331</v>
      </c>
      <c r="L430" s="19"/>
      <c r="M430" s="19"/>
      <c r="N430" s="19"/>
      <c r="O430" s="19"/>
      <c r="P430" s="34">
        <v>0</v>
      </c>
      <c r="Q430" s="19"/>
      <c r="R430" s="19"/>
    </row>
    <row r="431" spans="2:18" x14ac:dyDescent="0.2">
      <c r="B431"/>
      <c r="C431" s="22"/>
      <c r="D431" t="s">
        <v>58</v>
      </c>
      <c r="E431"/>
      <c r="F431" s="25">
        <v>0.33333333333333331</v>
      </c>
      <c r="G431" s="25">
        <v>0.70833333333333337</v>
      </c>
      <c r="H431" s="25">
        <v>0.375</v>
      </c>
      <c r="I431" s="17">
        <v>0.33333333333333331</v>
      </c>
      <c r="J431" s="17">
        <v>0.70833333333333337</v>
      </c>
      <c r="K431" s="17">
        <v>0.375</v>
      </c>
      <c r="L431" s="19"/>
      <c r="M431" s="19"/>
      <c r="N431" s="19"/>
      <c r="O431" s="19"/>
      <c r="P431" s="34">
        <v>0</v>
      </c>
      <c r="Q431" s="19"/>
      <c r="R431" s="19"/>
    </row>
    <row r="432" spans="2:18" x14ac:dyDescent="0.2">
      <c r="B432"/>
      <c r="C432" s="22"/>
      <c r="D432" t="s">
        <v>53</v>
      </c>
      <c r="E432"/>
      <c r="F432" s="25">
        <v>0.375</v>
      </c>
      <c r="G432" s="25">
        <v>0.70833333333333337</v>
      </c>
      <c r="H432" s="25">
        <v>0.33333333333333331</v>
      </c>
      <c r="I432" s="17"/>
      <c r="J432" s="17"/>
      <c r="K432" s="17">
        <v>0</v>
      </c>
      <c r="L432" s="19"/>
      <c r="M432" s="19"/>
      <c r="N432" s="19">
        <v>1</v>
      </c>
      <c r="O432" s="19"/>
      <c r="P432" s="34">
        <v>0</v>
      </c>
      <c r="Q432" s="19"/>
      <c r="R432" s="19"/>
    </row>
    <row r="433" spans="2:18" x14ac:dyDescent="0.2">
      <c r="B433"/>
      <c r="C433" s="22"/>
      <c r="D433" t="s">
        <v>55</v>
      </c>
      <c r="E433"/>
      <c r="F433" s="25">
        <v>0.375</v>
      </c>
      <c r="G433" s="25">
        <v>0.70833333333333337</v>
      </c>
      <c r="H433" s="25">
        <v>0.33333333333333331</v>
      </c>
      <c r="I433" s="17">
        <v>0.375</v>
      </c>
      <c r="J433" s="17">
        <v>0.70833333333333337</v>
      </c>
      <c r="K433" s="17">
        <v>0.33333333333333331</v>
      </c>
      <c r="L433" s="19"/>
      <c r="M433" s="19"/>
      <c r="N433" s="19"/>
      <c r="O433" s="19"/>
      <c r="P433" s="34">
        <v>0</v>
      </c>
      <c r="Q433" s="19"/>
      <c r="R433" s="19"/>
    </row>
    <row r="434" spans="2:18" x14ac:dyDescent="0.2">
      <c r="B434"/>
      <c r="C434" s="22"/>
      <c r="D434" t="s">
        <v>52</v>
      </c>
      <c r="E434"/>
      <c r="F434" s="25">
        <v>0.375</v>
      </c>
      <c r="G434" s="25">
        <v>0.70833333333333337</v>
      </c>
      <c r="H434" s="25">
        <v>0.33333333333333331</v>
      </c>
      <c r="I434" s="17">
        <v>0.39583333333333331</v>
      </c>
      <c r="J434" s="17">
        <v>0.70833333333333337</v>
      </c>
      <c r="K434" s="17">
        <v>0.3125</v>
      </c>
      <c r="L434" s="19"/>
      <c r="M434" s="19"/>
      <c r="N434" s="19"/>
      <c r="O434" s="19"/>
      <c r="P434" s="34">
        <v>0</v>
      </c>
      <c r="Q434" s="19"/>
      <c r="R434" s="19"/>
    </row>
    <row r="435" spans="2:18" x14ac:dyDescent="0.2">
      <c r="B435"/>
      <c r="C435" s="22"/>
      <c r="D435" t="s">
        <v>54</v>
      </c>
      <c r="E435"/>
      <c r="F435" s="25">
        <v>0.375</v>
      </c>
      <c r="G435" s="25">
        <v>0.70833333333333337</v>
      </c>
      <c r="H435" s="25">
        <v>0.33333333333333331</v>
      </c>
      <c r="I435" s="17">
        <v>0.375</v>
      </c>
      <c r="J435" s="17">
        <v>0.70833333333333337</v>
      </c>
      <c r="K435" s="17">
        <v>0.33333333333333331</v>
      </c>
      <c r="L435" s="19"/>
      <c r="M435" s="19"/>
      <c r="N435" s="19"/>
      <c r="O435" s="19"/>
      <c r="P435" s="34">
        <v>0</v>
      </c>
      <c r="Q435" s="19"/>
      <c r="R435" s="19"/>
    </row>
    <row r="436" spans="2:18" x14ac:dyDescent="0.2">
      <c r="B436"/>
      <c r="C436" s="22"/>
      <c r="D436" t="s">
        <v>57</v>
      </c>
      <c r="E436"/>
      <c r="F436" s="25"/>
      <c r="G436" s="25"/>
      <c r="H436" s="25">
        <v>0</v>
      </c>
      <c r="I436" s="17">
        <v>0.375</v>
      </c>
      <c r="J436" s="17">
        <v>0.70833333333333337</v>
      </c>
      <c r="K436" s="17">
        <v>0.33333333333333331</v>
      </c>
      <c r="L436" s="19"/>
      <c r="M436" s="19"/>
      <c r="N436" s="19"/>
      <c r="O436" s="19"/>
      <c r="P436" s="34">
        <v>0</v>
      </c>
      <c r="Q436" s="19"/>
      <c r="R436" s="19"/>
    </row>
    <row r="437" spans="2:18" x14ac:dyDescent="0.2">
      <c r="B437"/>
      <c r="C437" s="22"/>
      <c r="D437" t="s">
        <v>59</v>
      </c>
      <c r="E437"/>
      <c r="F437" s="25">
        <v>0.33333333333333331</v>
      </c>
      <c r="G437" s="25">
        <v>0.70833333333333337</v>
      </c>
      <c r="H437" s="25">
        <v>0.375</v>
      </c>
      <c r="I437" s="17">
        <v>0.33333333333333331</v>
      </c>
      <c r="J437" s="17">
        <v>0.70833333333333337</v>
      </c>
      <c r="K437" s="17">
        <v>0.375</v>
      </c>
      <c r="L437" s="19"/>
      <c r="M437" s="19"/>
      <c r="N437" s="19"/>
      <c r="O437" s="19"/>
      <c r="P437" s="34">
        <v>0</v>
      </c>
      <c r="Q437" s="19"/>
      <c r="R437" s="19"/>
    </row>
    <row r="438" spans="2:18" x14ac:dyDescent="0.2">
      <c r="B438"/>
      <c r="C438" s="23" t="s">
        <v>182</v>
      </c>
      <c r="D438" t="s">
        <v>56</v>
      </c>
      <c r="E438"/>
      <c r="F438" s="25">
        <v>0.375</v>
      </c>
      <c r="G438" s="25">
        <v>0.83333333333333337</v>
      </c>
      <c r="H438" s="25">
        <v>0.45833333333333331</v>
      </c>
      <c r="I438" s="17">
        <v>0.375</v>
      </c>
      <c r="J438" s="17">
        <v>0.85416666666666663</v>
      </c>
      <c r="K438" s="17">
        <v>0.47916666666666669</v>
      </c>
      <c r="L438" s="19"/>
      <c r="M438" s="19"/>
      <c r="N438" s="19"/>
      <c r="O438" s="19"/>
      <c r="P438" s="34">
        <v>0</v>
      </c>
      <c r="Q438" s="19"/>
      <c r="R438" s="19"/>
    </row>
    <row r="439" spans="2:18" x14ac:dyDescent="0.2">
      <c r="B439"/>
      <c r="C439" s="22"/>
      <c r="D439" t="s">
        <v>58</v>
      </c>
      <c r="E439" t="s">
        <v>36</v>
      </c>
      <c r="F439" s="25"/>
      <c r="G439" s="25"/>
      <c r="H439" s="25">
        <v>0</v>
      </c>
      <c r="I439" s="17"/>
      <c r="J439" s="17"/>
      <c r="K439" s="17">
        <v>0</v>
      </c>
      <c r="L439" s="19"/>
      <c r="M439" s="19"/>
      <c r="N439" s="19"/>
      <c r="O439" s="19"/>
      <c r="P439" s="34">
        <v>0</v>
      </c>
      <c r="Q439" s="19"/>
      <c r="R439" s="19"/>
    </row>
    <row r="440" spans="2:18" x14ac:dyDescent="0.2">
      <c r="B440"/>
      <c r="C440" s="22"/>
      <c r="D440" t="s">
        <v>53</v>
      </c>
      <c r="E440"/>
      <c r="F440" s="25">
        <v>0.33333333333333331</v>
      </c>
      <c r="G440" s="25">
        <v>0.70833333333333337</v>
      </c>
      <c r="H440" s="25">
        <v>0.375</v>
      </c>
      <c r="I440" s="17">
        <v>0.33333333333333331</v>
      </c>
      <c r="J440" s="17">
        <v>0.70833333333333337</v>
      </c>
      <c r="K440" s="17">
        <v>0.375</v>
      </c>
      <c r="L440" s="19"/>
      <c r="M440" s="19"/>
      <c r="N440" s="19">
        <v>1</v>
      </c>
      <c r="O440" s="19"/>
      <c r="P440" s="34">
        <v>0</v>
      </c>
      <c r="Q440" s="19"/>
      <c r="R440" s="19"/>
    </row>
    <row r="441" spans="2:18" x14ac:dyDescent="0.2">
      <c r="B441"/>
      <c r="C441" s="22"/>
      <c r="D441" t="s">
        <v>55</v>
      </c>
      <c r="E441"/>
      <c r="F441" s="25">
        <v>0.375</v>
      </c>
      <c r="G441" s="25">
        <v>0.83333333333333337</v>
      </c>
      <c r="H441" s="25">
        <v>0.45833333333333331</v>
      </c>
      <c r="I441" s="17">
        <v>0.375</v>
      </c>
      <c r="J441" s="17">
        <v>0.85416666666666663</v>
      </c>
      <c r="K441" s="17">
        <v>0.47916666666666669</v>
      </c>
      <c r="L441" s="19"/>
      <c r="M441" s="19"/>
      <c r="N441" s="19"/>
      <c r="O441" s="19"/>
      <c r="P441" s="34">
        <v>0</v>
      </c>
      <c r="Q441" s="19"/>
      <c r="R441" s="19"/>
    </row>
    <row r="442" spans="2:18" x14ac:dyDescent="0.2">
      <c r="B442"/>
      <c r="C442" s="22"/>
      <c r="D442" t="s">
        <v>52</v>
      </c>
      <c r="E442"/>
      <c r="F442" s="25">
        <v>0.33333333333333331</v>
      </c>
      <c r="G442" s="25">
        <v>0.70833333333333337</v>
      </c>
      <c r="H442" s="25">
        <v>0.375</v>
      </c>
      <c r="I442" s="17">
        <v>0.33333333333333331</v>
      </c>
      <c r="J442" s="17">
        <v>0.70833333333333337</v>
      </c>
      <c r="K442" s="17">
        <v>0.375</v>
      </c>
      <c r="L442" s="19"/>
      <c r="M442" s="19"/>
      <c r="N442" s="19"/>
      <c r="O442" s="19"/>
      <c r="P442" s="34">
        <v>0</v>
      </c>
      <c r="Q442" s="19"/>
      <c r="R442" s="19"/>
    </row>
    <row r="443" spans="2:18" x14ac:dyDescent="0.2">
      <c r="B443"/>
      <c r="C443" s="22"/>
      <c r="D443" t="s">
        <v>54</v>
      </c>
      <c r="E443" t="s">
        <v>36</v>
      </c>
      <c r="F443" s="25"/>
      <c r="G443" s="25"/>
      <c r="H443" s="25">
        <v>0</v>
      </c>
      <c r="I443" s="17"/>
      <c r="J443" s="17"/>
      <c r="K443" s="17">
        <v>0</v>
      </c>
      <c r="L443" s="19"/>
      <c r="M443" s="19"/>
      <c r="N443" s="19"/>
      <c r="O443" s="19"/>
      <c r="P443" s="34">
        <v>0</v>
      </c>
      <c r="Q443" s="19"/>
      <c r="R443" s="19"/>
    </row>
    <row r="444" spans="2:18" x14ac:dyDescent="0.2">
      <c r="B444"/>
      <c r="C444" s="22"/>
      <c r="D444" t="s">
        <v>57</v>
      </c>
      <c r="E444"/>
      <c r="F444" s="25">
        <v>0.375</v>
      </c>
      <c r="G444" s="25">
        <v>0.83333333333333337</v>
      </c>
      <c r="H444" s="25">
        <v>0.45833333333333331</v>
      </c>
      <c r="I444" s="17">
        <v>0.375</v>
      </c>
      <c r="J444" s="17">
        <v>0.85416666666666663</v>
      </c>
      <c r="K444" s="17">
        <v>0.47916666666666669</v>
      </c>
      <c r="L444" s="19"/>
      <c r="M444" s="19"/>
      <c r="N444" s="19"/>
      <c r="O444" s="19"/>
      <c r="P444" s="34">
        <v>0</v>
      </c>
      <c r="Q444" s="19"/>
      <c r="R444" s="19"/>
    </row>
    <row r="445" spans="2:18" x14ac:dyDescent="0.2">
      <c r="B445"/>
      <c r="C445" s="22"/>
      <c r="D445" t="s">
        <v>59</v>
      </c>
      <c r="E445"/>
      <c r="F445" s="25">
        <v>0.375</v>
      </c>
      <c r="G445" s="25">
        <v>0.83333333333333337</v>
      </c>
      <c r="H445" s="25">
        <v>0.45833333333333331</v>
      </c>
      <c r="I445" s="17">
        <v>0.375</v>
      </c>
      <c r="J445" s="17">
        <v>0.85416666666666663</v>
      </c>
      <c r="K445" s="17">
        <v>0.47916666666666669</v>
      </c>
      <c r="L445" s="19"/>
      <c r="M445" s="19"/>
      <c r="N445" s="19"/>
      <c r="O445" s="19"/>
      <c r="P445" s="34">
        <v>0</v>
      </c>
      <c r="Q445" s="19"/>
      <c r="R445" s="19"/>
    </row>
    <row r="446" spans="2:18" x14ac:dyDescent="0.2">
      <c r="B446"/>
      <c r="C446" s="23" t="s">
        <v>183</v>
      </c>
      <c r="D446" t="s">
        <v>56</v>
      </c>
      <c r="E446" t="s">
        <v>36</v>
      </c>
      <c r="F446" s="25"/>
      <c r="G446" s="25"/>
      <c r="H446" s="25">
        <v>0</v>
      </c>
      <c r="I446" s="17"/>
      <c r="J446" s="17"/>
      <c r="K446" s="17">
        <v>0</v>
      </c>
      <c r="L446" s="19"/>
      <c r="M446" s="19"/>
      <c r="N446" s="19"/>
      <c r="O446" s="19"/>
      <c r="P446" s="34">
        <v>0</v>
      </c>
      <c r="Q446" s="19"/>
      <c r="R446" s="19"/>
    </row>
    <row r="447" spans="2:18" x14ac:dyDescent="0.2">
      <c r="B447"/>
      <c r="C447" s="22"/>
      <c r="D447" t="s">
        <v>58</v>
      </c>
      <c r="E447" t="s">
        <v>36</v>
      </c>
      <c r="F447" s="25"/>
      <c r="G447" s="25"/>
      <c r="H447" s="25">
        <v>0</v>
      </c>
      <c r="I447" s="17"/>
      <c r="J447" s="17"/>
      <c r="K447" s="17">
        <v>0</v>
      </c>
      <c r="L447" s="19"/>
      <c r="M447" s="19"/>
      <c r="N447" s="19"/>
      <c r="O447" s="19"/>
      <c r="P447" s="34">
        <v>0</v>
      </c>
      <c r="Q447" s="19"/>
      <c r="R447" s="19"/>
    </row>
    <row r="448" spans="2:18" x14ac:dyDescent="0.2">
      <c r="B448"/>
      <c r="C448" s="22"/>
      <c r="D448" t="s">
        <v>53</v>
      </c>
      <c r="E448" t="s">
        <v>36</v>
      </c>
      <c r="F448" s="25"/>
      <c r="G448" s="25"/>
      <c r="H448" s="25">
        <v>0</v>
      </c>
      <c r="I448" s="17"/>
      <c r="J448" s="17"/>
      <c r="K448" s="17">
        <v>0</v>
      </c>
      <c r="L448" s="19"/>
      <c r="M448" s="19"/>
      <c r="N448" s="19"/>
      <c r="O448" s="19"/>
      <c r="P448" s="34">
        <v>0</v>
      </c>
      <c r="Q448" s="19"/>
      <c r="R448" s="19"/>
    </row>
    <row r="449" spans="2:18" x14ac:dyDescent="0.2">
      <c r="B449"/>
      <c r="C449" s="22"/>
      <c r="D449" t="s">
        <v>55</v>
      </c>
      <c r="E449"/>
      <c r="F449" s="25">
        <v>0.375</v>
      </c>
      <c r="G449" s="25">
        <v>0.83333333333333337</v>
      </c>
      <c r="H449" s="25">
        <v>0.45833333333333331</v>
      </c>
      <c r="I449" s="17">
        <v>0.33333333333333331</v>
      </c>
      <c r="J449" s="17">
        <v>0.57638888888888895</v>
      </c>
      <c r="K449" s="17">
        <v>0.24305555555555555</v>
      </c>
      <c r="L449" s="19"/>
      <c r="M449" s="19"/>
      <c r="N449" s="19"/>
      <c r="O449" s="19"/>
      <c r="P449" s="34">
        <v>0</v>
      </c>
      <c r="Q449" s="19"/>
      <c r="R449" s="19"/>
    </row>
    <row r="450" spans="2:18" x14ac:dyDescent="0.2">
      <c r="B450"/>
      <c r="C450" s="22"/>
      <c r="D450" t="s">
        <v>52</v>
      </c>
      <c r="E450" t="s">
        <v>36</v>
      </c>
      <c r="F450" s="25"/>
      <c r="G450" s="25"/>
      <c r="H450" s="25">
        <v>0</v>
      </c>
      <c r="I450" s="17"/>
      <c r="J450" s="17"/>
      <c r="K450" s="17">
        <v>0</v>
      </c>
      <c r="L450" s="19"/>
      <c r="M450" s="19"/>
      <c r="N450" s="19"/>
      <c r="O450" s="19"/>
      <c r="P450" s="34">
        <v>0</v>
      </c>
      <c r="Q450" s="19"/>
      <c r="R450" s="19"/>
    </row>
    <row r="451" spans="2:18" x14ac:dyDescent="0.2">
      <c r="B451"/>
      <c r="C451" s="22"/>
      <c r="D451" t="s">
        <v>54</v>
      </c>
      <c r="E451"/>
      <c r="F451" s="25">
        <v>0.375</v>
      </c>
      <c r="G451" s="25">
        <v>0.83333333333333337</v>
      </c>
      <c r="H451" s="25">
        <v>0.45833333333333331</v>
      </c>
      <c r="I451" s="17">
        <v>0.375</v>
      </c>
      <c r="J451" s="17">
        <v>0.83333333333333337</v>
      </c>
      <c r="K451" s="17">
        <v>0.45833333333333331</v>
      </c>
      <c r="L451" s="19"/>
      <c r="M451" s="19"/>
      <c r="N451" s="19"/>
      <c r="O451" s="19"/>
      <c r="P451" s="34">
        <v>0</v>
      </c>
      <c r="Q451" s="19"/>
      <c r="R451" s="19"/>
    </row>
    <row r="452" spans="2:18" x14ac:dyDescent="0.2">
      <c r="B452"/>
      <c r="C452" s="22"/>
      <c r="D452" t="s">
        <v>57</v>
      </c>
      <c r="E452"/>
      <c r="F452" s="25">
        <v>0.375</v>
      </c>
      <c r="G452" s="25">
        <v>0.83333333333333337</v>
      </c>
      <c r="H452" s="25">
        <v>0.45833333333333331</v>
      </c>
      <c r="I452" s="17">
        <v>0.375</v>
      </c>
      <c r="J452" s="17">
        <v>0.83333333333333337</v>
      </c>
      <c r="K452" s="17">
        <v>0.45833333333333331</v>
      </c>
      <c r="L452" s="19"/>
      <c r="M452" s="19"/>
      <c r="N452" s="19"/>
      <c r="O452" s="19"/>
      <c r="P452" s="34">
        <v>0</v>
      </c>
      <c r="Q452" s="19"/>
      <c r="R452" s="19"/>
    </row>
    <row r="453" spans="2:18" x14ac:dyDescent="0.2">
      <c r="B453"/>
      <c r="C453" s="22"/>
      <c r="D453" t="s">
        <v>59</v>
      </c>
      <c r="E453" t="s">
        <v>36</v>
      </c>
      <c r="F453" s="25"/>
      <c r="G453" s="25"/>
      <c r="H453" s="25">
        <v>0</v>
      </c>
      <c r="I453" s="17"/>
      <c r="J453" s="17"/>
      <c r="K453" s="17">
        <v>0</v>
      </c>
      <c r="L453" s="19"/>
      <c r="M453" s="19"/>
      <c r="N453" s="19"/>
      <c r="O453" s="19"/>
      <c r="P453" s="34">
        <v>0</v>
      </c>
      <c r="Q453" s="19"/>
      <c r="R453" s="19"/>
    </row>
    <row r="454" spans="2:18" x14ac:dyDescent="0.2">
      <c r="B454"/>
      <c r="C454" s="23" t="s">
        <v>184</v>
      </c>
      <c r="D454" t="s">
        <v>56</v>
      </c>
      <c r="E454" t="s">
        <v>36</v>
      </c>
      <c r="F454" s="25"/>
      <c r="G454" s="25"/>
      <c r="H454" s="25">
        <v>0</v>
      </c>
      <c r="I454" s="17"/>
      <c r="J454" s="17"/>
      <c r="K454" s="17">
        <v>0</v>
      </c>
      <c r="L454" s="19"/>
      <c r="M454" s="19"/>
      <c r="N454" s="19"/>
      <c r="O454" s="19"/>
      <c r="P454" s="34">
        <v>0</v>
      </c>
      <c r="Q454" s="19"/>
      <c r="R454" s="19"/>
    </row>
    <row r="455" spans="2:18" x14ac:dyDescent="0.2">
      <c r="B455"/>
      <c r="C455" s="22"/>
      <c r="D455" t="s">
        <v>58</v>
      </c>
      <c r="E455"/>
      <c r="F455" s="25">
        <v>0.375</v>
      </c>
      <c r="G455" s="25">
        <v>0.83333333333333337</v>
      </c>
      <c r="H455" s="25">
        <v>0.45833333333333331</v>
      </c>
      <c r="I455" s="17"/>
      <c r="J455" s="17"/>
      <c r="K455" s="17">
        <v>0</v>
      </c>
      <c r="L455" s="19"/>
      <c r="M455" s="19"/>
      <c r="N455" s="19"/>
      <c r="O455" s="19"/>
      <c r="P455" s="34">
        <v>0</v>
      </c>
      <c r="Q455" s="19"/>
      <c r="R455" s="19"/>
    </row>
    <row r="456" spans="2:18" x14ac:dyDescent="0.2">
      <c r="B456"/>
      <c r="C456" s="22"/>
      <c r="D456" t="s">
        <v>53</v>
      </c>
      <c r="E456"/>
      <c r="F456" s="25">
        <v>0.33333333333333331</v>
      </c>
      <c r="G456" s="25">
        <v>0.70833333333333337</v>
      </c>
      <c r="H456" s="25">
        <v>0.375</v>
      </c>
      <c r="I456" s="17">
        <v>0.35416666666666669</v>
      </c>
      <c r="J456" s="17">
        <v>0.71875</v>
      </c>
      <c r="K456" s="17">
        <v>0.36458333333333331</v>
      </c>
      <c r="L456" s="19"/>
      <c r="M456" s="19"/>
      <c r="N456" s="19"/>
      <c r="O456" s="19"/>
      <c r="P456" s="34">
        <v>0</v>
      </c>
      <c r="Q456" s="19"/>
      <c r="R456" s="19"/>
    </row>
    <row r="457" spans="2:18" x14ac:dyDescent="0.2">
      <c r="B457"/>
      <c r="C457" s="22"/>
      <c r="D457" t="s">
        <v>55</v>
      </c>
      <c r="E457"/>
      <c r="F457" s="25">
        <v>0.33333333333333331</v>
      </c>
      <c r="G457" s="25">
        <v>0.70833333333333337</v>
      </c>
      <c r="H457" s="25">
        <v>0.375</v>
      </c>
      <c r="I457" s="17">
        <v>0.33333333333333331</v>
      </c>
      <c r="J457" s="17">
        <v>0.70833333333333337</v>
      </c>
      <c r="K457" s="17">
        <v>0.375</v>
      </c>
      <c r="L457" s="19"/>
      <c r="M457" s="19"/>
      <c r="N457" s="19"/>
      <c r="O457" s="19"/>
      <c r="P457" s="34">
        <v>0</v>
      </c>
      <c r="Q457" s="19"/>
      <c r="R457" s="19"/>
    </row>
    <row r="458" spans="2:18" x14ac:dyDescent="0.2">
      <c r="B458"/>
      <c r="C458" s="22"/>
      <c r="D458" t="s">
        <v>52</v>
      </c>
      <c r="E458"/>
      <c r="F458" s="25">
        <v>0.375</v>
      </c>
      <c r="G458" s="25">
        <v>0.83333333333333337</v>
      </c>
      <c r="H458" s="25">
        <v>0.45833333333333331</v>
      </c>
      <c r="I458" s="17">
        <v>0.375</v>
      </c>
      <c r="J458" s="17">
        <v>0.83333333333333337</v>
      </c>
      <c r="K458" s="17">
        <v>0.45833333333333331</v>
      </c>
      <c r="L458" s="19"/>
      <c r="M458" s="19"/>
      <c r="N458" s="19"/>
      <c r="O458" s="19"/>
      <c r="P458" s="34">
        <v>0</v>
      </c>
      <c r="Q458" s="19"/>
      <c r="R458" s="19"/>
    </row>
    <row r="459" spans="2:18" x14ac:dyDescent="0.2">
      <c r="B459"/>
      <c r="C459" s="22"/>
      <c r="D459" t="s">
        <v>54</v>
      </c>
      <c r="E459" t="s">
        <v>36</v>
      </c>
      <c r="F459" s="25"/>
      <c r="G459" s="25"/>
      <c r="H459" s="25">
        <v>0</v>
      </c>
      <c r="I459" s="17"/>
      <c r="J459" s="17"/>
      <c r="K459" s="17">
        <v>0</v>
      </c>
      <c r="L459" s="19"/>
      <c r="M459" s="19"/>
      <c r="N459" s="19"/>
      <c r="O459" s="19"/>
      <c r="P459" s="34">
        <v>0</v>
      </c>
      <c r="Q459" s="19"/>
      <c r="R459" s="19"/>
    </row>
    <row r="460" spans="2:18" x14ac:dyDescent="0.2">
      <c r="B460"/>
      <c r="C460" s="22"/>
      <c r="D460" t="s">
        <v>57</v>
      </c>
      <c r="E460"/>
      <c r="F460" s="25">
        <v>0.375</v>
      </c>
      <c r="G460" s="25">
        <v>0.83333333333333337</v>
      </c>
      <c r="H460" s="25">
        <v>0.45833333333333331</v>
      </c>
      <c r="I460" s="17">
        <v>0.375</v>
      </c>
      <c r="J460" s="17">
        <v>0.83333333333333337</v>
      </c>
      <c r="K460" s="17">
        <v>0.45833333333333331</v>
      </c>
      <c r="L460" s="19"/>
      <c r="M460" s="19"/>
      <c r="N460" s="19"/>
      <c r="O460" s="19"/>
      <c r="P460" s="34">
        <v>0</v>
      </c>
      <c r="Q460" s="19"/>
      <c r="R460" s="19"/>
    </row>
    <row r="461" spans="2:18" x14ac:dyDescent="0.2">
      <c r="B461"/>
      <c r="C461" s="22"/>
      <c r="D461" t="s">
        <v>59</v>
      </c>
      <c r="E461"/>
      <c r="F461" s="25">
        <v>0.375</v>
      </c>
      <c r="G461" s="25">
        <v>0.70833333333333337</v>
      </c>
      <c r="H461" s="25">
        <v>0.33333333333333331</v>
      </c>
      <c r="I461" s="17">
        <v>0.375</v>
      </c>
      <c r="J461" s="17">
        <v>0.70833333333333337</v>
      </c>
      <c r="K461" s="17">
        <v>0.33333333333333331</v>
      </c>
      <c r="L461" s="19"/>
      <c r="M461" s="19"/>
      <c r="N461" s="19"/>
      <c r="O461" s="19"/>
      <c r="P461" s="34">
        <v>0</v>
      </c>
      <c r="Q461" s="19"/>
      <c r="R461" s="19"/>
    </row>
    <row r="462" spans="2:18" x14ac:dyDescent="0.2">
      <c r="B462"/>
      <c r="C462" s="23" t="s">
        <v>185</v>
      </c>
      <c r="D462" t="s">
        <v>56</v>
      </c>
      <c r="E462"/>
      <c r="F462" s="25">
        <v>0.33333333333333331</v>
      </c>
      <c r="G462" s="25">
        <v>0.75</v>
      </c>
      <c r="H462" s="25">
        <v>0.41666666666666669</v>
      </c>
      <c r="I462" s="17">
        <v>0.35416666666666669</v>
      </c>
      <c r="J462" s="17">
        <v>0.75</v>
      </c>
      <c r="K462" s="17">
        <v>0.39583333333333331</v>
      </c>
      <c r="L462" s="19"/>
      <c r="M462" s="19"/>
      <c r="N462" s="19"/>
      <c r="O462" s="19"/>
      <c r="P462" s="34">
        <v>0</v>
      </c>
      <c r="Q462" s="19"/>
      <c r="R462" s="19"/>
    </row>
    <row r="463" spans="2:18" x14ac:dyDescent="0.2">
      <c r="B463"/>
      <c r="C463" s="22"/>
      <c r="D463" t="s">
        <v>58</v>
      </c>
      <c r="E463"/>
      <c r="F463" s="25">
        <v>0.375</v>
      </c>
      <c r="G463" s="25">
        <v>0.70833333333333337</v>
      </c>
      <c r="H463" s="25">
        <v>0.33333333333333331</v>
      </c>
      <c r="I463" s="17">
        <v>0.375</v>
      </c>
      <c r="J463" s="17">
        <v>0.70833333333333337</v>
      </c>
      <c r="K463" s="17">
        <v>0.33333333333333331</v>
      </c>
      <c r="L463" s="19"/>
      <c r="M463" s="19"/>
      <c r="N463" s="19"/>
      <c r="O463" s="19"/>
      <c r="P463" s="34">
        <v>0</v>
      </c>
      <c r="Q463" s="19"/>
      <c r="R463" s="19"/>
    </row>
    <row r="464" spans="2:18" x14ac:dyDescent="0.2">
      <c r="B464"/>
      <c r="C464" s="22"/>
      <c r="D464" t="s">
        <v>53</v>
      </c>
      <c r="E464"/>
      <c r="F464" s="25">
        <v>0.375</v>
      </c>
      <c r="G464" s="25">
        <v>0.70833333333333337</v>
      </c>
      <c r="H464" s="25">
        <v>0.33333333333333331</v>
      </c>
      <c r="I464" s="17"/>
      <c r="J464" s="17"/>
      <c r="K464" s="17">
        <v>0</v>
      </c>
      <c r="L464" s="19"/>
      <c r="M464" s="19"/>
      <c r="N464" s="19"/>
      <c r="O464" s="19"/>
      <c r="P464" s="34">
        <v>0</v>
      </c>
      <c r="Q464" s="19"/>
      <c r="R464" s="19"/>
    </row>
    <row r="465" spans="2:18" x14ac:dyDescent="0.2">
      <c r="B465"/>
      <c r="C465" s="22"/>
      <c r="D465" t="s">
        <v>55</v>
      </c>
      <c r="E465"/>
      <c r="F465" s="25">
        <v>0.33333333333333331</v>
      </c>
      <c r="G465" s="25">
        <v>0.75</v>
      </c>
      <c r="H465" s="25">
        <v>0.41666666666666669</v>
      </c>
      <c r="I465" s="17">
        <v>0.33333333333333331</v>
      </c>
      <c r="J465" s="17">
        <v>0.75</v>
      </c>
      <c r="K465" s="17">
        <v>0.41666666666666669</v>
      </c>
      <c r="L465" s="19"/>
      <c r="M465" s="19"/>
      <c r="N465" s="19"/>
      <c r="O465" s="19"/>
      <c r="P465" s="34">
        <v>0</v>
      </c>
      <c r="Q465" s="19"/>
      <c r="R465" s="19"/>
    </row>
    <row r="466" spans="2:18" x14ac:dyDescent="0.2">
      <c r="B466"/>
      <c r="C466" s="22"/>
      <c r="D466" t="s">
        <v>52</v>
      </c>
      <c r="E466"/>
      <c r="F466" s="25">
        <v>0.375</v>
      </c>
      <c r="G466" s="25">
        <v>0.70833333333333337</v>
      </c>
      <c r="H466" s="25">
        <v>0.33333333333333331</v>
      </c>
      <c r="I466" s="17">
        <v>0.375</v>
      </c>
      <c r="J466" s="17">
        <v>0.70833333333333337</v>
      </c>
      <c r="K466" s="17">
        <v>0.33333333333333331</v>
      </c>
      <c r="L466" s="19"/>
      <c r="M466" s="19"/>
      <c r="N466" s="19"/>
      <c r="O466" s="19"/>
      <c r="P466" s="34">
        <v>0</v>
      </c>
      <c r="Q466" s="19"/>
      <c r="R466" s="19"/>
    </row>
    <row r="467" spans="2:18" x14ac:dyDescent="0.2">
      <c r="B467"/>
      <c r="C467" s="22"/>
      <c r="D467" t="s">
        <v>54</v>
      </c>
      <c r="E467"/>
      <c r="F467" s="25">
        <v>0.375</v>
      </c>
      <c r="G467" s="25">
        <v>0.70833333333333337</v>
      </c>
      <c r="H467" s="25">
        <v>0.33333333333333331</v>
      </c>
      <c r="I467" s="17">
        <v>0.375</v>
      </c>
      <c r="J467" s="17">
        <v>0.70833333333333337</v>
      </c>
      <c r="K467" s="17">
        <v>0.33333333333333331</v>
      </c>
      <c r="L467" s="19"/>
      <c r="M467" s="19"/>
      <c r="N467" s="19"/>
      <c r="O467" s="19"/>
      <c r="P467" s="34">
        <v>0</v>
      </c>
      <c r="Q467" s="19"/>
      <c r="R467" s="19"/>
    </row>
    <row r="468" spans="2:18" x14ac:dyDescent="0.2">
      <c r="B468"/>
      <c r="C468" s="22"/>
      <c r="D468" t="s">
        <v>57</v>
      </c>
      <c r="E468"/>
      <c r="F468" s="25">
        <v>0.33333333333333331</v>
      </c>
      <c r="G468" s="25">
        <v>0.75</v>
      </c>
      <c r="H468" s="25">
        <v>0.41666666666666669</v>
      </c>
      <c r="I468" s="17">
        <v>0.33333333333333331</v>
      </c>
      <c r="J468" s="17">
        <v>0.75</v>
      </c>
      <c r="K468" s="17">
        <v>0.41666666666666669</v>
      </c>
      <c r="L468" s="19"/>
      <c r="M468" s="19"/>
      <c r="N468" s="19"/>
      <c r="O468" s="19"/>
      <c r="P468" s="34">
        <v>0</v>
      </c>
      <c r="Q468" s="19"/>
      <c r="R468" s="19"/>
    </row>
    <row r="469" spans="2:18" x14ac:dyDescent="0.2">
      <c r="B469"/>
      <c r="C469" s="22"/>
      <c r="D469" t="s">
        <v>59</v>
      </c>
      <c r="E469"/>
      <c r="F469" s="25">
        <v>0.375</v>
      </c>
      <c r="G469" s="25">
        <v>0.70833333333333337</v>
      </c>
      <c r="H469" s="25">
        <v>0.33333333333333331</v>
      </c>
      <c r="I469" s="17">
        <v>0.39583333333333331</v>
      </c>
      <c r="J469" s="17">
        <v>0.70833333333333337</v>
      </c>
      <c r="K469" s="17">
        <v>0.3125</v>
      </c>
      <c r="L469" s="19"/>
      <c r="M469" s="19"/>
      <c r="N469" s="19"/>
      <c r="O469" s="19"/>
      <c r="P469" s="34">
        <v>0</v>
      </c>
      <c r="Q469" s="19"/>
      <c r="R469" s="19"/>
    </row>
    <row r="470" spans="2:18" x14ac:dyDescent="0.2">
      <c r="B470"/>
      <c r="C470" s="23" t="s">
        <v>186</v>
      </c>
      <c r="D470" t="s">
        <v>56</v>
      </c>
      <c r="E470"/>
      <c r="F470" s="25"/>
      <c r="G470" s="25"/>
      <c r="H470" s="25">
        <v>0</v>
      </c>
      <c r="I470" s="17">
        <v>0.375</v>
      </c>
      <c r="J470" s="17">
        <v>0.70833333333333337</v>
      </c>
      <c r="K470" s="17">
        <v>0.33333333333333331</v>
      </c>
      <c r="L470" s="19"/>
      <c r="M470" s="19"/>
      <c r="N470" s="19"/>
      <c r="O470" s="19"/>
      <c r="P470" s="34">
        <v>0</v>
      </c>
      <c r="Q470" s="19"/>
      <c r="R470" s="19"/>
    </row>
    <row r="471" spans="2:18" x14ac:dyDescent="0.2">
      <c r="B471"/>
      <c r="C471" s="22"/>
      <c r="D471" t="s">
        <v>58</v>
      </c>
      <c r="E471"/>
      <c r="F471" s="25">
        <v>0.33333333333333331</v>
      </c>
      <c r="G471" s="25">
        <v>0.70833333333333337</v>
      </c>
      <c r="H471" s="25">
        <v>0.375</v>
      </c>
      <c r="I471" s="17">
        <v>0.33333333333333331</v>
      </c>
      <c r="J471" s="17">
        <v>0.70833333333333337</v>
      </c>
      <c r="K471" s="17">
        <v>0.375</v>
      </c>
      <c r="L471" s="19"/>
      <c r="M471" s="19"/>
      <c r="N471" s="19"/>
      <c r="O471" s="19"/>
      <c r="P471" s="34">
        <v>0</v>
      </c>
      <c r="Q471" s="19"/>
      <c r="R471" s="19"/>
    </row>
    <row r="472" spans="2:18" x14ac:dyDescent="0.2">
      <c r="B472"/>
      <c r="C472" s="22"/>
      <c r="D472" t="s">
        <v>53</v>
      </c>
      <c r="E472"/>
      <c r="F472" s="25">
        <v>0.375</v>
      </c>
      <c r="G472" s="25">
        <v>0.70833333333333337</v>
      </c>
      <c r="H472" s="25">
        <v>0.33333333333333331</v>
      </c>
      <c r="I472" s="17">
        <v>0.375</v>
      </c>
      <c r="J472" s="17">
        <v>0.70833333333333337</v>
      </c>
      <c r="K472" s="17">
        <v>0.33333333333333331</v>
      </c>
      <c r="L472" s="19"/>
      <c r="M472" s="19"/>
      <c r="N472" s="19"/>
      <c r="O472" s="19"/>
      <c r="P472" s="34">
        <v>0</v>
      </c>
      <c r="Q472" s="19"/>
      <c r="R472" s="19"/>
    </row>
    <row r="473" spans="2:18" x14ac:dyDescent="0.2">
      <c r="B473"/>
      <c r="C473" s="22"/>
      <c r="D473" t="s">
        <v>55</v>
      </c>
      <c r="E473"/>
      <c r="F473" s="25">
        <v>0.375</v>
      </c>
      <c r="G473" s="25">
        <v>0.70833333333333337</v>
      </c>
      <c r="H473" s="25">
        <v>0.33333333333333331</v>
      </c>
      <c r="I473" s="17">
        <v>0.375</v>
      </c>
      <c r="J473" s="17">
        <v>0.70833333333333337</v>
      </c>
      <c r="K473" s="17">
        <v>0.33333333333333331</v>
      </c>
      <c r="L473" s="19"/>
      <c r="M473" s="19"/>
      <c r="N473" s="19"/>
      <c r="O473" s="19"/>
      <c r="P473" s="34">
        <v>0</v>
      </c>
      <c r="Q473" s="19"/>
      <c r="R473" s="19"/>
    </row>
    <row r="474" spans="2:18" x14ac:dyDescent="0.2">
      <c r="B474"/>
      <c r="C474" s="22"/>
      <c r="D474" t="s">
        <v>52</v>
      </c>
      <c r="E474"/>
      <c r="F474" s="25">
        <v>0.375</v>
      </c>
      <c r="G474" s="25">
        <v>0.70833333333333337</v>
      </c>
      <c r="H474" s="25">
        <v>0.33333333333333331</v>
      </c>
      <c r="I474" s="17"/>
      <c r="J474" s="17"/>
      <c r="K474" s="17">
        <v>0</v>
      </c>
      <c r="L474" s="19"/>
      <c r="M474" s="19"/>
      <c r="N474" s="19"/>
      <c r="O474" s="19"/>
      <c r="P474" s="34">
        <v>0</v>
      </c>
      <c r="Q474" s="19"/>
      <c r="R474" s="19"/>
    </row>
    <row r="475" spans="2:18" x14ac:dyDescent="0.2">
      <c r="B475"/>
      <c r="C475" s="22"/>
      <c r="D475" t="s">
        <v>54</v>
      </c>
      <c r="E475"/>
      <c r="F475" s="25">
        <v>0.375</v>
      </c>
      <c r="G475" s="25">
        <v>0.70833333333333337</v>
      </c>
      <c r="H475" s="25">
        <v>0.33333333333333331</v>
      </c>
      <c r="I475" s="17">
        <v>0.375</v>
      </c>
      <c r="J475" s="17">
        <v>0.70833333333333337</v>
      </c>
      <c r="K475" s="17">
        <v>0.33333333333333331</v>
      </c>
      <c r="L475" s="19"/>
      <c r="M475" s="19"/>
      <c r="N475" s="19"/>
      <c r="O475" s="19"/>
      <c r="P475" s="34">
        <v>0</v>
      </c>
      <c r="Q475" s="19"/>
      <c r="R475" s="19"/>
    </row>
    <row r="476" spans="2:18" x14ac:dyDescent="0.2">
      <c r="B476"/>
      <c r="C476" s="22"/>
      <c r="D476" t="s">
        <v>57</v>
      </c>
      <c r="E476"/>
      <c r="F476" s="25">
        <v>0.33333333333333331</v>
      </c>
      <c r="G476" s="25">
        <v>0.70833333333333337</v>
      </c>
      <c r="H476" s="25">
        <v>0.375</v>
      </c>
      <c r="I476" s="17">
        <v>0.33333333333333331</v>
      </c>
      <c r="J476" s="17">
        <v>0.70833333333333337</v>
      </c>
      <c r="K476" s="17">
        <v>0.375</v>
      </c>
      <c r="L476" s="19"/>
      <c r="M476" s="19"/>
      <c r="N476" s="19"/>
      <c r="O476" s="19"/>
      <c r="P476" s="34">
        <v>0</v>
      </c>
      <c r="Q476" s="19"/>
      <c r="R476" s="19"/>
    </row>
    <row r="477" spans="2:18" x14ac:dyDescent="0.2">
      <c r="B477"/>
      <c r="C477" s="22"/>
      <c r="D477" t="s">
        <v>59</v>
      </c>
      <c r="E477"/>
      <c r="F477" s="25">
        <v>0.33333333333333331</v>
      </c>
      <c r="G477" s="25">
        <v>0.70833333333333337</v>
      </c>
      <c r="H477" s="25">
        <v>0.375</v>
      </c>
      <c r="I477" s="17">
        <v>0.33333333333333331</v>
      </c>
      <c r="J477" s="17">
        <v>0.70833333333333337</v>
      </c>
      <c r="K477" s="17">
        <v>0.375</v>
      </c>
      <c r="L477" s="19"/>
      <c r="M477" s="19"/>
      <c r="N477" s="19"/>
      <c r="O477" s="19"/>
      <c r="P477" s="34">
        <v>0</v>
      </c>
      <c r="Q477" s="19"/>
      <c r="R477" s="19"/>
    </row>
    <row r="478" spans="2:18" x14ac:dyDescent="0.2">
      <c r="B478"/>
      <c r="C478" s="23" t="s">
        <v>187</v>
      </c>
      <c r="D478" t="s">
        <v>56</v>
      </c>
      <c r="E478"/>
      <c r="F478" s="25">
        <v>0.375</v>
      </c>
      <c r="G478" s="25">
        <v>0.83333333333333337</v>
      </c>
      <c r="H478" s="25">
        <v>0.45833333333333331</v>
      </c>
      <c r="I478" s="17">
        <v>0.375</v>
      </c>
      <c r="J478" s="17">
        <v>0.85416666666666663</v>
      </c>
      <c r="K478" s="17">
        <v>0.47916666666666669</v>
      </c>
      <c r="L478" s="19"/>
      <c r="M478" s="19"/>
      <c r="N478" s="19"/>
      <c r="O478" s="19"/>
      <c r="P478" s="34">
        <v>0</v>
      </c>
      <c r="Q478" s="19"/>
      <c r="R478" s="19"/>
    </row>
    <row r="479" spans="2:18" x14ac:dyDescent="0.2">
      <c r="B479"/>
      <c r="C479" s="22"/>
      <c r="D479" t="s">
        <v>58</v>
      </c>
      <c r="E479"/>
      <c r="F479" s="25">
        <v>0.375</v>
      </c>
      <c r="G479" s="25">
        <v>0.83333333333333337</v>
      </c>
      <c r="H479" s="25">
        <v>0.45833333333333331</v>
      </c>
      <c r="I479" s="17">
        <v>0.375</v>
      </c>
      <c r="J479" s="17">
        <v>0.85416666666666663</v>
      </c>
      <c r="K479" s="17">
        <v>0.47916666666666669</v>
      </c>
      <c r="L479" s="19"/>
      <c r="M479" s="19"/>
      <c r="N479" s="19"/>
      <c r="O479" s="19"/>
      <c r="P479" s="34">
        <v>0</v>
      </c>
      <c r="Q479" s="19"/>
      <c r="R479" s="19"/>
    </row>
    <row r="480" spans="2:18" x14ac:dyDescent="0.2">
      <c r="B480"/>
      <c r="C480" s="22"/>
      <c r="D480" t="s">
        <v>53</v>
      </c>
      <c r="E480" t="s">
        <v>36</v>
      </c>
      <c r="F480" s="25"/>
      <c r="G480" s="25"/>
      <c r="H480" s="25">
        <v>0</v>
      </c>
      <c r="I480" s="17"/>
      <c r="J480" s="17"/>
      <c r="K480" s="17">
        <v>0</v>
      </c>
      <c r="L480" s="19"/>
      <c r="M480" s="19"/>
      <c r="N480" s="19"/>
      <c r="O480" s="19"/>
      <c r="P480" s="34">
        <v>0</v>
      </c>
      <c r="Q480" s="19"/>
      <c r="R480" s="19"/>
    </row>
    <row r="481" spans="2:18" x14ac:dyDescent="0.2">
      <c r="B481"/>
      <c r="C481" s="22"/>
      <c r="D481" t="s">
        <v>55</v>
      </c>
      <c r="E481"/>
      <c r="F481" s="25">
        <v>0.375</v>
      </c>
      <c r="G481" s="25">
        <v>0.83333333333333337</v>
      </c>
      <c r="H481" s="25">
        <v>0.45833333333333331</v>
      </c>
      <c r="I481" s="17">
        <v>0.375</v>
      </c>
      <c r="J481" s="17">
        <v>0.85416666666666663</v>
      </c>
      <c r="K481" s="17">
        <v>0.47916666666666669</v>
      </c>
      <c r="L481" s="19"/>
      <c r="M481" s="19"/>
      <c r="N481" s="19"/>
      <c r="O481" s="19"/>
      <c r="P481" s="34">
        <v>0</v>
      </c>
      <c r="Q481" s="19"/>
      <c r="R481" s="19"/>
    </row>
    <row r="482" spans="2:18" x14ac:dyDescent="0.2">
      <c r="B482"/>
      <c r="C482" s="22"/>
      <c r="D482" t="s">
        <v>52</v>
      </c>
      <c r="E482"/>
      <c r="F482" s="25">
        <v>0.33333333333333331</v>
      </c>
      <c r="G482" s="25">
        <v>0.70833333333333337</v>
      </c>
      <c r="H482" s="25">
        <v>0.375</v>
      </c>
      <c r="I482" s="17">
        <v>0.33333333333333331</v>
      </c>
      <c r="J482" s="17">
        <v>0.70833333333333337</v>
      </c>
      <c r="K482" s="17">
        <v>0.375</v>
      </c>
      <c r="L482" s="19"/>
      <c r="M482" s="19"/>
      <c r="N482" s="19"/>
      <c r="O482" s="19"/>
      <c r="P482" s="34">
        <v>0</v>
      </c>
      <c r="Q482" s="19"/>
      <c r="R482" s="19"/>
    </row>
    <row r="483" spans="2:18" x14ac:dyDescent="0.2">
      <c r="B483"/>
      <c r="C483" s="22"/>
      <c r="D483" t="s">
        <v>54</v>
      </c>
      <c r="E483"/>
      <c r="F483" s="25">
        <v>0.375</v>
      </c>
      <c r="G483" s="25">
        <v>0.83333333333333337</v>
      </c>
      <c r="H483" s="25">
        <v>0.45833333333333331</v>
      </c>
      <c r="I483" s="17">
        <v>0.375</v>
      </c>
      <c r="J483" s="17">
        <v>0.85416666666666663</v>
      </c>
      <c r="K483" s="17">
        <v>0.47916666666666669</v>
      </c>
      <c r="L483" s="19"/>
      <c r="M483" s="19"/>
      <c r="N483" s="19"/>
      <c r="O483" s="19"/>
      <c r="P483" s="34">
        <v>0</v>
      </c>
      <c r="Q483" s="19"/>
      <c r="R483" s="19"/>
    </row>
    <row r="484" spans="2:18" x14ac:dyDescent="0.2">
      <c r="B484"/>
      <c r="C484" s="22"/>
      <c r="D484" t="s">
        <v>57</v>
      </c>
      <c r="E484" t="s">
        <v>36</v>
      </c>
      <c r="F484" s="25"/>
      <c r="G484" s="25"/>
      <c r="H484" s="25">
        <v>0</v>
      </c>
      <c r="I484" s="17"/>
      <c r="J484" s="17"/>
      <c r="K484" s="17">
        <v>0</v>
      </c>
      <c r="L484" s="19"/>
      <c r="M484" s="19"/>
      <c r="N484" s="19"/>
      <c r="O484" s="19"/>
      <c r="P484" s="34">
        <v>0</v>
      </c>
      <c r="Q484" s="19"/>
      <c r="R484" s="19"/>
    </row>
    <row r="485" spans="2:18" x14ac:dyDescent="0.2">
      <c r="B485"/>
      <c r="C485" s="22"/>
      <c r="D485" t="s">
        <v>59</v>
      </c>
      <c r="E485" t="s">
        <v>36</v>
      </c>
      <c r="F485" s="25"/>
      <c r="G485" s="25"/>
      <c r="H485" s="25">
        <v>0</v>
      </c>
      <c r="I485" s="17"/>
      <c r="J485" s="17"/>
      <c r="K485" s="17">
        <v>0</v>
      </c>
      <c r="L485" s="19"/>
      <c r="M485" s="19"/>
      <c r="N485" s="19"/>
      <c r="O485" s="19"/>
      <c r="P485" s="34">
        <v>0</v>
      </c>
      <c r="Q485" s="19"/>
      <c r="R485" s="19"/>
    </row>
    <row r="486" spans="2:18" x14ac:dyDescent="0.2">
      <c r="B486"/>
      <c r="C486" s="23" t="s">
        <v>188</v>
      </c>
      <c r="D486" t="s">
        <v>56</v>
      </c>
      <c r="E486"/>
      <c r="F486" s="25">
        <v>0.375</v>
      </c>
      <c r="G486" s="25">
        <v>0.83333333333333337</v>
      </c>
      <c r="H486" s="25">
        <v>0.45833333333333331</v>
      </c>
      <c r="I486" s="17">
        <v>0.375</v>
      </c>
      <c r="J486" s="17">
        <v>0.83333333333333337</v>
      </c>
      <c r="K486" s="17">
        <v>0.45833333333333331</v>
      </c>
      <c r="L486" s="19"/>
      <c r="M486" s="19"/>
      <c r="N486" s="19"/>
      <c r="O486" s="19"/>
      <c r="P486" s="34">
        <v>0</v>
      </c>
      <c r="Q486" s="19"/>
      <c r="R486" s="19"/>
    </row>
    <row r="487" spans="2:18" x14ac:dyDescent="0.2">
      <c r="B487"/>
      <c r="C487" s="22"/>
      <c r="D487" t="s">
        <v>58</v>
      </c>
      <c r="E487" t="s">
        <v>36</v>
      </c>
      <c r="F487" s="25"/>
      <c r="G487" s="25"/>
      <c r="H487" s="25">
        <v>0</v>
      </c>
      <c r="I487" s="17"/>
      <c r="J487" s="17"/>
      <c r="K487" s="17">
        <v>0</v>
      </c>
      <c r="L487" s="19"/>
      <c r="M487" s="19"/>
      <c r="N487" s="19"/>
      <c r="O487" s="19"/>
      <c r="P487" s="34">
        <v>0</v>
      </c>
      <c r="Q487" s="19"/>
      <c r="R487" s="19"/>
    </row>
    <row r="488" spans="2:18" x14ac:dyDescent="0.2">
      <c r="B488"/>
      <c r="C488" s="22"/>
      <c r="D488" t="s">
        <v>53</v>
      </c>
      <c r="E488"/>
      <c r="F488" s="25">
        <v>0.375</v>
      </c>
      <c r="G488" s="25">
        <v>0.83333333333333337</v>
      </c>
      <c r="H488" s="25">
        <v>0.45833333333333331</v>
      </c>
      <c r="I488" s="17">
        <v>0.375</v>
      </c>
      <c r="J488" s="17">
        <v>0.83333333333333337</v>
      </c>
      <c r="K488" s="17">
        <v>0.45833333333333331</v>
      </c>
      <c r="L488" s="19"/>
      <c r="M488" s="19"/>
      <c r="N488" s="19"/>
      <c r="O488" s="19"/>
      <c r="P488" s="34">
        <v>0</v>
      </c>
      <c r="Q488" s="19"/>
      <c r="R488" s="19"/>
    </row>
    <row r="489" spans="2:18" x14ac:dyDescent="0.2">
      <c r="B489"/>
      <c r="C489" s="22"/>
      <c r="D489" t="s">
        <v>55</v>
      </c>
      <c r="E489" t="s">
        <v>36</v>
      </c>
      <c r="F489" s="25"/>
      <c r="G489" s="25"/>
      <c r="H489" s="25">
        <v>0</v>
      </c>
      <c r="I489" s="17"/>
      <c r="J489" s="17"/>
      <c r="K489" s="17">
        <v>0</v>
      </c>
      <c r="L489" s="19"/>
      <c r="M489" s="19"/>
      <c r="N489" s="19"/>
      <c r="O489" s="19"/>
      <c r="P489" s="34">
        <v>0</v>
      </c>
      <c r="Q489" s="19"/>
      <c r="R489" s="19"/>
    </row>
    <row r="490" spans="2:18" x14ac:dyDescent="0.2">
      <c r="B490"/>
      <c r="C490" s="22"/>
      <c r="D490" t="s">
        <v>52</v>
      </c>
      <c r="E490" t="s">
        <v>36</v>
      </c>
      <c r="F490" s="25"/>
      <c r="G490" s="25"/>
      <c r="H490" s="25">
        <v>0</v>
      </c>
      <c r="I490" s="17"/>
      <c r="J490" s="17"/>
      <c r="K490" s="17">
        <v>0</v>
      </c>
      <c r="L490" s="19"/>
      <c r="M490" s="19"/>
      <c r="N490" s="19"/>
      <c r="O490" s="19"/>
      <c r="P490" s="34">
        <v>0</v>
      </c>
      <c r="Q490" s="19"/>
      <c r="R490" s="19"/>
    </row>
    <row r="491" spans="2:18" x14ac:dyDescent="0.2">
      <c r="B491"/>
      <c r="C491" s="22"/>
      <c r="D491" t="s">
        <v>54</v>
      </c>
      <c r="E491"/>
      <c r="F491" s="25">
        <v>0.375</v>
      </c>
      <c r="G491" s="25">
        <v>0.83333333333333337</v>
      </c>
      <c r="H491" s="25">
        <v>0.45833333333333331</v>
      </c>
      <c r="I491" s="17">
        <v>0.33333333333333331</v>
      </c>
      <c r="J491" s="17">
        <v>0.57638888888888895</v>
      </c>
      <c r="K491" s="17">
        <v>0.24305555555555555</v>
      </c>
      <c r="L491" s="19"/>
      <c r="M491" s="19"/>
      <c r="N491" s="19"/>
      <c r="O491" s="19"/>
      <c r="P491" s="34">
        <v>0</v>
      </c>
      <c r="Q491" s="19"/>
      <c r="R491" s="19"/>
    </row>
    <row r="492" spans="2:18" x14ac:dyDescent="0.2">
      <c r="B492"/>
      <c r="C492" s="22"/>
      <c r="D492" t="s">
        <v>57</v>
      </c>
      <c r="E492" t="s">
        <v>36</v>
      </c>
      <c r="F492" s="25"/>
      <c r="G492" s="25"/>
      <c r="H492" s="25">
        <v>0</v>
      </c>
      <c r="I492" s="17"/>
      <c r="J492" s="17"/>
      <c r="K492" s="17">
        <v>0</v>
      </c>
      <c r="L492" s="19"/>
      <c r="M492" s="19"/>
      <c r="N492" s="19"/>
      <c r="O492" s="19"/>
      <c r="P492" s="34">
        <v>0</v>
      </c>
      <c r="Q492" s="19"/>
      <c r="R492" s="19"/>
    </row>
    <row r="493" spans="2:18" x14ac:dyDescent="0.2">
      <c r="B493"/>
      <c r="C493" s="22"/>
      <c r="D493" t="s">
        <v>59</v>
      </c>
      <c r="E493"/>
      <c r="F493" s="25">
        <v>0.375</v>
      </c>
      <c r="G493" s="25">
        <v>0.83333333333333337</v>
      </c>
      <c r="H493" s="25">
        <v>0.45833333333333331</v>
      </c>
      <c r="I493" s="17">
        <v>0.375</v>
      </c>
      <c r="J493" s="17">
        <v>0.83333333333333337</v>
      </c>
      <c r="K493" s="17">
        <v>0.45833333333333331</v>
      </c>
      <c r="L493" s="19"/>
      <c r="M493" s="19"/>
      <c r="N493" s="19"/>
      <c r="O493" s="19"/>
      <c r="P493" s="34">
        <v>0</v>
      </c>
      <c r="Q493" s="19"/>
      <c r="R493" s="19"/>
    </row>
    <row r="494" spans="2:18" x14ac:dyDescent="0.2">
      <c r="B494"/>
      <c r="C494" s="23" t="s">
        <v>189</v>
      </c>
      <c r="D494" t="s">
        <v>56</v>
      </c>
      <c r="E494"/>
      <c r="F494" s="25">
        <v>0.375</v>
      </c>
      <c r="G494" s="25">
        <v>0.83333333333333337</v>
      </c>
      <c r="H494" s="25">
        <v>0.45833333333333331</v>
      </c>
      <c r="I494" s="17">
        <v>0.375</v>
      </c>
      <c r="J494" s="17">
        <v>0.83333333333333337</v>
      </c>
      <c r="K494" s="17">
        <v>0.45833333333333331</v>
      </c>
      <c r="L494" s="19"/>
      <c r="M494" s="19"/>
      <c r="N494" s="19"/>
      <c r="O494" s="19"/>
      <c r="P494" s="34">
        <v>0</v>
      </c>
      <c r="Q494" s="19"/>
      <c r="R494" s="19"/>
    </row>
    <row r="495" spans="2:18" x14ac:dyDescent="0.2">
      <c r="B495"/>
      <c r="C495" s="22"/>
      <c r="D495" t="s">
        <v>58</v>
      </c>
      <c r="E495"/>
      <c r="F495" s="25">
        <v>0.375</v>
      </c>
      <c r="G495" s="25">
        <v>0.70833333333333337</v>
      </c>
      <c r="H495" s="25">
        <v>0.33333333333333331</v>
      </c>
      <c r="I495" s="17">
        <v>0.375</v>
      </c>
      <c r="J495" s="17">
        <v>0.70833333333333337</v>
      </c>
      <c r="K495" s="17">
        <v>0.33333333333333331</v>
      </c>
      <c r="L495" s="19"/>
      <c r="M495" s="19"/>
      <c r="N495" s="19"/>
      <c r="O495" s="19"/>
      <c r="P495" s="34">
        <v>0</v>
      </c>
      <c r="Q495" s="19"/>
      <c r="R495" s="19"/>
    </row>
    <row r="496" spans="2:18" x14ac:dyDescent="0.2">
      <c r="B496"/>
      <c r="C496" s="22"/>
      <c r="D496" t="s">
        <v>53</v>
      </c>
      <c r="E496" t="s">
        <v>36</v>
      </c>
      <c r="F496" s="25"/>
      <c r="G496" s="25"/>
      <c r="H496" s="25">
        <v>0</v>
      </c>
      <c r="I496" s="17"/>
      <c r="J496" s="17"/>
      <c r="K496" s="17">
        <v>0</v>
      </c>
      <c r="L496" s="19"/>
      <c r="M496" s="19"/>
      <c r="N496" s="19"/>
      <c r="O496" s="19"/>
      <c r="P496" s="34">
        <v>0</v>
      </c>
      <c r="Q496" s="19"/>
      <c r="R496" s="19"/>
    </row>
    <row r="497" spans="2:18" x14ac:dyDescent="0.2">
      <c r="B497"/>
      <c r="C497" s="22"/>
      <c r="D497" t="s">
        <v>55</v>
      </c>
      <c r="E497" t="s">
        <v>36</v>
      </c>
      <c r="F497" s="25"/>
      <c r="G497" s="25"/>
      <c r="H497" s="25">
        <v>0</v>
      </c>
      <c r="I497" s="17"/>
      <c r="J497" s="17"/>
      <c r="K497" s="17">
        <v>0</v>
      </c>
      <c r="L497" s="19"/>
      <c r="M497" s="19"/>
      <c r="N497" s="19"/>
      <c r="O497" s="19"/>
      <c r="P497" s="34">
        <v>0</v>
      </c>
      <c r="Q497" s="19"/>
      <c r="R497" s="19"/>
    </row>
    <row r="498" spans="2:18" x14ac:dyDescent="0.2">
      <c r="B498"/>
      <c r="C498" s="22"/>
      <c r="D498" t="s">
        <v>52</v>
      </c>
      <c r="E498"/>
      <c r="F498" s="25">
        <v>0.33333333333333331</v>
      </c>
      <c r="G498" s="25">
        <v>0.70833333333333337</v>
      </c>
      <c r="H498" s="25">
        <v>0.375</v>
      </c>
      <c r="I498" s="17">
        <v>0.35416666666666669</v>
      </c>
      <c r="J498" s="17">
        <v>0.71875</v>
      </c>
      <c r="K498" s="17">
        <v>0.36458333333333331</v>
      </c>
      <c r="L498" s="19"/>
      <c r="M498" s="19"/>
      <c r="N498" s="19"/>
      <c r="O498" s="19"/>
      <c r="P498" s="34">
        <v>0</v>
      </c>
      <c r="Q498" s="19"/>
      <c r="R498" s="19"/>
    </row>
    <row r="499" spans="2:18" x14ac:dyDescent="0.2">
      <c r="B499"/>
      <c r="C499" s="22"/>
      <c r="D499" t="s">
        <v>54</v>
      </c>
      <c r="E499"/>
      <c r="F499" s="25">
        <v>0.33333333333333331</v>
      </c>
      <c r="G499" s="25">
        <v>0.70833333333333337</v>
      </c>
      <c r="H499" s="25">
        <v>0.375</v>
      </c>
      <c r="I499" s="17">
        <v>0.33333333333333331</v>
      </c>
      <c r="J499" s="17">
        <v>0.70833333333333337</v>
      </c>
      <c r="K499" s="17">
        <v>0.375</v>
      </c>
      <c r="L499" s="19"/>
      <c r="M499" s="19"/>
      <c r="N499" s="19"/>
      <c r="O499" s="19"/>
      <c r="P499" s="34">
        <v>0</v>
      </c>
      <c r="Q499" s="19"/>
      <c r="R499" s="19"/>
    </row>
    <row r="500" spans="2:18" x14ac:dyDescent="0.2">
      <c r="B500"/>
      <c r="C500" s="22"/>
      <c r="D500" t="s">
        <v>57</v>
      </c>
      <c r="E500"/>
      <c r="F500" s="25">
        <v>0.375</v>
      </c>
      <c r="G500" s="25">
        <v>0.83333333333333337</v>
      </c>
      <c r="H500" s="25">
        <v>0.45833333333333331</v>
      </c>
      <c r="I500" s="17"/>
      <c r="J500" s="17"/>
      <c r="K500" s="17">
        <v>0</v>
      </c>
      <c r="L500" s="19"/>
      <c r="M500" s="19"/>
      <c r="N500" s="19"/>
      <c r="O500" s="19"/>
      <c r="P500" s="34">
        <v>0</v>
      </c>
      <c r="Q500" s="19"/>
      <c r="R500" s="19"/>
    </row>
    <row r="501" spans="2:18" x14ac:dyDescent="0.2">
      <c r="B501"/>
      <c r="C501" s="22"/>
      <c r="D501" t="s">
        <v>59</v>
      </c>
      <c r="E501"/>
      <c r="F501" s="25">
        <v>0.375</v>
      </c>
      <c r="G501" s="25">
        <v>0.70833333333333337</v>
      </c>
      <c r="H501" s="25">
        <v>0.33333333333333331</v>
      </c>
      <c r="I501" s="17">
        <v>0.375</v>
      </c>
      <c r="J501" s="17">
        <v>0.70833333333333337</v>
      </c>
      <c r="K501" s="17">
        <v>0.33333333333333331</v>
      </c>
      <c r="L501" s="19"/>
      <c r="M501" s="19"/>
      <c r="N501" s="19"/>
      <c r="O501" s="19"/>
      <c r="P501" s="34">
        <v>0</v>
      </c>
      <c r="Q501" s="19"/>
      <c r="R501" s="19"/>
    </row>
    <row r="502" spans="2:18" x14ac:dyDescent="0.2">
      <c r="B502"/>
      <c r="C502" s="23" t="s">
        <v>190</v>
      </c>
      <c r="D502" t="s">
        <v>56</v>
      </c>
      <c r="E502"/>
      <c r="F502" s="25">
        <v>0.33333333333333331</v>
      </c>
      <c r="G502" s="25">
        <v>0.75</v>
      </c>
      <c r="H502" s="25">
        <v>0.41666666666666669</v>
      </c>
      <c r="I502" s="17">
        <v>0.33333333333333331</v>
      </c>
      <c r="J502" s="17">
        <v>0.75</v>
      </c>
      <c r="K502" s="17">
        <v>0.41666666666666669</v>
      </c>
      <c r="L502" s="19"/>
      <c r="M502" s="19"/>
      <c r="N502" s="19"/>
      <c r="O502" s="19"/>
      <c r="P502" s="34">
        <v>0</v>
      </c>
      <c r="Q502" s="19"/>
      <c r="R502" s="19"/>
    </row>
    <row r="503" spans="2:18" x14ac:dyDescent="0.2">
      <c r="B503"/>
      <c r="C503" s="22"/>
      <c r="D503" t="s">
        <v>58</v>
      </c>
      <c r="E503"/>
      <c r="F503" s="25">
        <v>0.375</v>
      </c>
      <c r="G503" s="25">
        <v>0.70833333333333337</v>
      </c>
      <c r="H503" s="25">
        <v>0.33333333333333331</v>
      </c>
      <c r="I503" s="17">
        <v>0.39583333333333331</v>
      </c>
      <c r="J503" s="17">
        <v>0.70833333333333337</v>
      </c>
      <c r="K503" s="17">
        <v>0.3125</v>
      </c>
      <c r="L503" s="19"/>
      <c r="M503" s="19"/>
      <c r="N503" s="19"/>
      <c r="O503" s="19"/>
      <c r="P503" s="34">
        <v>0</v>
      </c>
      <c r="Q503" s="19"/>
      <c r="R503" s="19"/>
    </row>
    <row r="504" spans="2:18" x14ac:dyDescent="0.2">
      <c r="B504"/>
      <c r="C504" s="22"/>
      <c r="D504" t="s">
        <v>53</v>
      </c>
      <c r="E504"/>
      <c r="F504" s="25">
        <v>0.375</v>
      </c>
      <c r="G504" s="25">
        <v>0.70833333333333337</v>
      </c>
      <c r="H504" s="25">
        <v>0.33333333333333331</v>
      </c>
      <c r="I504" s="17">
        <v>0.375</v>
      </c>
      <c r="J504" s="17">
        <v>0.70833333333333337</v>
      </c>
      <c r="K504" s="17">
        <v>0.33333333333333331</v>
      </c>
      <c r="L504" s="19"/>
      <c r="M504" s="19"/>
      <c r="N504" s="19"/>
      <c r="O504" s="19"/>
      <c r="P504" s="34">
        <v>0</v>
      </c>
      <c r="Q504" s="19"/>
      <c r="R504" s="19"/>
    </row>
    <row r="505" spans="2:18" x14ac:dyDescent="0.2">
      <c r="B505"/>
      <c r="C505" s="22"/>
      <c r="D505" t="s">
        <v>55</v>
      </c>
      <c r="E505"/>
      <c r="F505" s="25">
        <v>0.33333333333333331</v>
      </c>
      <c r="G505" s="25">
        <v>0.75</v>
      </c>
      <c r="H505" s="25">
        <v>0.41666666666666669</v>
      </c>
      <c r="I505" s="17">
        <v>0.35416666666666669</v>
      </c>
      <c r="J505" s="17">
        <v>0.75</v>
      </c>
      <c r="K505" s="17">
        <v>0.39583333333333331</v>
      </c>
      <c r="L505" s="19"/>
      <c r="M505" s="19"/>
      <c r="N505" s="19"/>
      <c r="O505" s="19"/>
      <c r="P505" s="34">
        <v>0</v>
      </c>
      <c r="Q505" s="19"/>
      <c r="R505" s="19"/>
    </row>
    <row r="506" spans="2:18" x14ac:dyDescent="0.2">
      <c r="B506"/>
      <c r="C506" s="22"/>
      <c r="D506" t="s">
        <v>52</v>
      </c>
      <c r="E506"/>
      <c r="F506" s="25">
        <v>0.375</v>
      </c>
      <c r="G506" s="25">
        <v>0.70833333333333337</v>
      </c>
      <c r="H506" s="25">
        <v>0.33333333333333331</v>
      </c>
      <c r="I506" s="17"/>
      <c r="J506" s="17"/>
      <c r="K506" s="17">
        <v>0</v>
      </c>
      <c r="L506" s="19"/>
      <c r="M506" s="19"/>
      <c r="N506" s="19"/>
      <c r="O506" s="19"/>
      <c r="P506" s="34">
        <v>0</v>
      </c>
      <c r="Q506" s="19"/>
      <c r="R506" s="19"/>
    </row>
    <row r="507" spans="2:18" x14ac:dyDescent="0.2">
      <c r="B507"/>
      <c r="C507" s="22"/>
      <c r="D507" t="s">
        <v>54</v>
      </c>
      <c r="E507"/>
      <c r="F507" s="25">
        <v>0.33333333333333331</v>
      </c>
      <c r="G507" s="25">
        <v>0.75</v>
      </c>
      <c r="H507" s="25">
        <v>0.41666666666666669</v>
      </c>
      <c r="I507" s="17">
        <v>0.33333333333333331</v>
      </c>
      <c r="J507" s="17">
        <v>0.75</v>
      </c>
      <c r="K507" s="17">
        <v>0.41666666666666669</v>
      </c>
      <c r="L507" s="19"/>
      <c r="M507" s="19"/>
      <c r="N507" s="19"/>
      <c r="O507" s="19"/>
      <c r="P507" s="34">
        <v>0</v>
      </c>
      <c r="Q507" s="19"/>
      <c r="R507" s="19"/>
    </row>
    <row r="508" spans="2:18" x14ac:dyDescent="0.2">
      <c r="B508"/>
      <c r="C508" s="22"/>
      <c r="D508" t="s">
        <v>57</v>
      </c>
      <c r="E508"/>
      <c r="F508" s="25">
        <v>0.375</v>
      </c>
      <c r="G508" s="25">
        <v>0.70833333333333337</v>
      </c>
      <c r="H508" s="25">
        <v>0.33333333333333331</v>
      </c>
      <c r="I508" s="17">
        <v>0.375</v>
      </c>
      <c r="J508" s="17">
        <v>0.70833333333333337</v>
      </c>
      <c r="K508" s="17">
        <v>0.33333333333333331</v>
      </c>
      <c r="L508" s="19"/>
      <c r="M508" s="19"/>
      <c r="N508" s="19"/>
      <c r="O508" s="19"/>
      <c r="P508" s="34">
        <v>0</v>
      </c>
      <c r="Q508" s="19"/>
      <c r="R508" s="19"/>
    </row>
    <row r="509" spans="2:18" x14ac:dyDescent="0.2">
      <c r="B509"/>
      <c r="C509" s="22"/>
      <c r="D509" t="s">
        <v>59</v>
      </c>
      <c r="E509"/>
      <c r="F509" s="25">
        <v>0.375</v>
      </c>
      <c r="G509" s="25">
        <v>0.70833333333333337</v>
      </c>
      <c r="H509" s="25">
        <v>0.33333333333333331</v>
      </c>
      <c r="I509" s="17"/>
      <c r="J509" s="17"/>
      <c r="K509" s="17">
        <v>0</v>
      </c>
      <c r="L509" s="19"/>
      <c r="M509" s="19"/>
      <c r="N509" s="19"/>
      <c r="O509" s="19"/>
      <c r="P509" s="34">
        <v>0</v>
      </c>
      <c r="Q509" s="19"/>
      <c r="R509" s="19"/>
    </row>
    <row r="510" spans="2:18" x14ac:dyDescent="0.2">
      <c r="B510"/>
      <c r="C510" s="23" t="s">
        <v>191</v>
      </c>
      <c r="D510" t="s">
        <v>56</v>
      </c>
      <c r="E510"/>
      <c r="F510" s="25">
        <v>0.33333333333333331</v>
      </c>
      <c r="G510" s="25">
        <v>0.70833333333333337</v>
      </c>
      <c r="H510" s="25">
        <v>0.375</v>
      </c>
      <c r="I510" s="17">
        <v>0.33333333333333331</v>
      </c>
      <c r="J510" s="17">
        <v>0.70833333333333337</v>
      </c>
      <c r="K510" s="17">
        <v>0.375</v>
      </c>
      <c r="L510" s="19"/>
      <c r="M510" s="19"/>
      <c r="N510" s="19"/>
      <c r="O510" s="19"/>
      <c r="P510" s="34">
        <v>0</v>
      </c>
      <c r="Q510" s="19"/>
      <c r="R510" s="19"/>
    </row>
    <row r="511" spans="2:18" x14ac:dyDescent="0.2">
      <c r="B511"/>
      <c r="C511" s="22"/>
      <c r="D511" t="s">
        <v>58</v>
      </c>
      <c r="E511"/>
      <c r="F511" s="25">
        <v>0.33333333333333331</v>
      </c>
      <c r="G511" s="25">
        <v>0.70833333333333337</v>
      </c>
      <c r="H511" s="25">
        <v>0.375</v>
      </c>
      <c r="I511" s="17">
        <v>0.33333333333333331</v>
      </c>
      <c r="J511" s="17">
        <v>0.70833333333333337</v>
      </c>
      <c r="K511" s="17">
        <v>0.375</v>
      </c>
      <c r="L511" s="19"/>
      <c r="M511" s="19"/>
      <c r="N511" s="19"/>
      <c r="O511" s="19"/>
      <c r="P511" s="34">
        <v>0</v>
      </c>
      <c r="Q511" s="19"/>
      <c r="R511" s="19"/>
    </row>
    <row r="512" spans="2:18" x14ac:dyDescent="0.2">
      <c r="B512"/>
      <c r="C512" s="22"/>
      <c r="D512" t="s">
        <v>53</v>
      </c>
      <c r="E512"/>
      <c r="F512" s="25">
        <v>0.375</v>
      </c>
      <c r="G512" s="25">
        <v>0.70833333333333337</v>
      </c>
      <c r="H512" s="25">
        <v>0.33333333333333331</v>
      </c>
      <c r="I512" s="17">
        <v>0.375</v>
      </c>
      <c r="J512" s="17">
        <v>0.70833333333333337</v>
      </c>
      <c r="K512" s="17">
        <v>0.33333333333333331</v>
      </c>
      <c r="L512" s="19"/>
      <c r="M512" s="19"/>
      <c r="N512" s="19"/>
      <c r="O512" s="19"/>
      <c r="P512" s="34">
        <v>0</v>
      </c>
      <c r="Q512" s="19"/>
      <c r="R512" s="19"/>
    </row>
    <row r="513" spans="2:18" x14ac:dyDescent="0.2">
      <c r="B513"/>
      <c r="C513" s="22"/>
      <c r="D513" t="s">
        <v>55</v>
      </c>
      <c r="E513"/>
      <c r="F513" s="25"/>
      <c r="G513" s="25"/>
      <c r="H513" s="25">
        <v>0</v>
      </c>
      <c r="I513" s="17">
        <v>0.375</v>
      </c>
      <c r="J513" s="17">
        <v>0.70833333333333337</v>
      </c>
      <c r="K513" s="17">
        <v>0.33333333333333331</v>
      </c>
      <c r="L513" s="19"/>
      <c r="M513" s="19"/>
      <c r="N513" s="19"/>
      <c r="O513" s="19"/>
      <c r="P513" s="34">
        <v>0</v>
      </c>
      <c r="Q513" s="19"/>
      <c r="R513" s="19"/>
    </row>
    <row r="514" spans="2:18" x14ac:dyDescent="0.2">
      <c r="B514"/>
      <c r="C514" s="22"/>
      <c r="D514" t="s">
        <v>52</v>
      </c>
      <c r="E514"/>
      <c r="F514" s="25">
        <v>0.375</v>
      </c>
      <c r="G514" s="25">
        <v>0.70833333333333337</v>
      </c>
      <c r="H514" s="25">
        <v>0.33333333333333331</v>
      </c>
      <c r="I514" s="17">
        <v>0.375</v>
      </c>
      <c r="J514" s="17">
        <v>0.70833333333333337</v>
      </c>
      <c r="K514" s="17">
        <v>0.33333333333333331</v>
      </c>
      <c r="L514" s="19"/>
      <c r="M514" s="19"/>
      <c r="N514" s="19"/>
      <c r="O514" s="19"/>
      <c r="P514" s="34">
        <v>0</v>
      </c>
      <c r="Q514" s="19"/>
      <c r="R514" s="19"/>
    </row>
    <row r="515" spans="2:18" x14ac:dyDescent="0.2">
      <c r="B515"/>
      <c r="C515" s="22"/>
      <c r="D515" t="s">
        <v>54</v>
      </c>
      <c r="E515"/>
      <c r="F515" s="25">
        <v>0.375</v>
      </c>
      <c r="G515" s="25">
        <v>0.70833333333333337</v>
      </c>
      <c r="H515" s="25">
        <v>0.33333333333333331</v>
      </c>
      <c r="I515" s="17">
        <v>0.375</v>
      </c>
      <c r="J515" s="17">
        <v>0.70833333333333337</v>
      </c>
      <c r="K515" s="17">
        <v>0.33333333333333331</v>
      </c>
      <c r="L515" s="19"/>
      <c r="M515" s="19"/>
      <c r="N515" s="19"/>
      <c r="O515" s="19"/>
      <c r="P515" s="34">
        <v>0</v>
      </c>
      <c r="Q515" s="19"/>
      <c r="R515" s="19"/>
    </row>
    <row r="516" spans="2:18" x14ac:dyDescent="0.2">
      <c r="B516"/>
      <c r="C516" s="22"/>
      <c r="D516" t="s">
        <v>57</v>
      </c>
      <c r="E516"/>
      <c r="F516" s="25">
        <v>0.33333333333333331</v>
      </c>
      <c r="G516" s="25">
        <v>0.70833333333333337</v>
      </c>
      <c r="H516" s="25">
        <v>0.375</v>
      </c>
      <c r="I516" s="17">
        <v>0.33333333333333331</v>
      </c>
      <c r="J516" s="17">
        <v>0.70833333333333337</v>
      </c>
      <c r="K516" s="17">
        <v>0.375</v>
      </c>
      <c r="L516" s="19"/>
      <c r="M516" s="19"/>
      <c r="N516" s="19"/>
      <c r="O516" s="19"/>
      <c r="P516" s="34">
        <v>0</v>
      </c>
      <c r="Q516" s="19"/>
      <c r="R516" s="19"/>
    </row>
    <row r="517" spans="2:18" x14ac:dyDescent="0.2">
      <c r="B517"/>
      <c r="C517" s="22"/>
      <c r="D517" t="s">
        <v>59</v>
      </c>
      <c r="E517"/>
      <c r="F517" s="25">
        <v>0.33333333333333331</v>
      </c>
      <c r="G517" s="25">
        <v>0.70833333333333337</v>
      </c>
      <c r="H517" s="25">
        <v>0.375</v>
      </c>
      <c r="I517" s="17">
        <v>0.33333333333333331</v>
      </c>
      <c r="J517" s="17">
        <v>0.70833333333333337</v>
      </c>
      <c r="K517" s="17">
        <v>0.375</v>
      </c>
      <c r="L517" s="19"/>
      <c r="M517" s="19"/>
      <c r="N517" s="19"/>
      <c r="O517" s="19"/>
      <c r="P517" s="34">
        <v>0</v>
      </c>
      <c r="Q517" s="19"/>
      <c r="R517" s="19"/>
    </row>
    <row r="518" spans="2:18" x14ac:dyDescent="0.2">
      <c r="B518" s="15" t="s">
        <v>63</v>
      </c>
      <c r="D518" s="15"/>
      <c r="E518" s="15"/>
      <c r="F518" s="31">
        <v>137.54166666666654</v>
      </c>
      <c r="G518" s="31">
        <v>287.16666666666714</v>
      </c>
      <c r="H518" s="25">
        <v>149.62499999999994</v>
      </c>
      <c r="I518" s="30">
        <v>127.70833333333314</v>
      </c>
      <c r="J518" s="30">
        <v>264.30555555555605</v>
      </c>
      <c r="K518" s="17">
        <v>136.59722222222214</v>
      </c>
      <c r="L518" s="19">
        <v>9</v>
      </c>
      <c r="M518" s="19">
        <v>2</v>
      </c>
      <c r="N518" s="19">
        <v>13</v>
      </c>
      <c r="O518" s="19">
        <v>2</v>
      </c>
      <c r="P518" s="34">
        <v>4.1666666666666664E-2</v>
      </c>
      <c r="Q518" s="19">
        <v>2</v>
      </c>
      <c r="R518" s="19">
        <v>1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Param</vt:lpstr>
      <vt:lpstr>Hr mois</vt:lpstr>
      <vt:lpstr>Feuil2</vt:lpstr>
      <vt:lpstr>Base</vt:lpstr>
      <vt:lpstr>TCD</vt:lpstr>
      <vt:lpstr>'Hr mois'!Impression_des_titres</vt:lpstr>
      <vt:lpstr>ListAbsence</vt:lpstr>
      <vt:lpstr>ListAbsenceDescriptif</vt:lpstr>
      <vt:lpstr>ListNom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pompaero</dc:creator>
  <cp:lastModifiedBy>pompaero</cp:lastModifiedBy>
  <cp:lastPrinted>2018-06-03T13:42:54Z</cp:lastPrinted>
  <dcterms:created xsi:type="dcterms:W3CDTF">2018-05-14T19:52:04Z</dcterms:created>
  <dcterms:modified xsi:type="dcterms:W3CDTF">2018-06-03T13:43:40Z</dcterms:modified>
</cp:coreProperties>
</file>