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ssier PPA à construire\"/>
    </mc:Choice>
  </mc:AlternateContent>
  <bookViews>
    <workbookView xWindow="0" yWindow="0" windowWidth="24000" windowHeight="9930" tabRatio="802"/>
  </bookViews>
  <sheets>
    <sheet name="Base jour" sheetId="1" r:id="rId1"/>
    <sheet name="Mouvements" sheetId="3" r:id="rId2"/>
    <sheet name="ArchMissionBas" sheetId="4" r:id="rId3"/>
    <sheet name="ArchMissionHaut" sheetId="2" r:id="rId4"/>
    <sheet name="Liste BD" sheetId="5" r:id="rId5"/>
  </sheets>
  <functionGroups builtInGroupCount="18"/>
  <definedNames>
    <definedName name="Col_Localisation">OFFSET('Base jour'!$S$14,,,COUNTA('Base jour'!$S:$S)-6,1)</definedName>
    <definedName name="Col_Nbre">OFFSET('Base jour'!$G$14,,,COUNTA('Base jour'!$G:$G)-5,1)</definedName>
    <definedName name="_xlnm.Print_Titles" localSheetId="0">'Base jour'!$1:$14</definedName>
    <definedName name="List_Agent">OFFSET('Liste BD'!$A$2,,,COUNTA('Liste BD'!$A:$A)-1)</definedName>
    <definedName name="List_Bousole">OFFSET('Liste BD'!$J$2,,,COUNTA('Liste BD'!$J:$J)-1)</definedName>
    <definedName name="List_Ciel">OFFSET('Liste BD'!$G$2,,,COUNTA('Liste BD'!$G:$G)-1)</definedName>
    <definedName name="List_Comportement">OFFSET('Liste BD'!$L$2,,,COUNTA('Liste BD'!$L:$L)-1)</definedName>
    <definedName name="List_Effarouchement">OFFSET('Liste BD'!$M$2,,,COUNTA('Liste BD'!$M:$M)-1)</definedName>
    <definedName name="List_Efficacité">OFFSET('Liste BD'!$Q$2,,,COUNTA('Liste BD'!$Q:$Q)-1)</definedName>
    <definedName name="List_Initiative">OFFSET('Liste BD'!$T$2,,,COUNTA('Liste BD'!$T:$T)-1)</definedName>
    <definedName name="List_Localisation">OFFSET('Liste BD'!$R$2,,,COUNTA('Liste BD'!$R:$R)-1)</definedName>
    <definedName name="List_Mammifere">OFFSET('Liste BD'!$E$2,,,COUNTA('Liste BD'!$E:$E)-1,2)</definedName>
    <definedName name="List_Oiseau">OFFSET('Liste BD'!$C$2,,,COUNTA('Liste BD'!$C:$C)-1,2)</definedName>
    <definedName name="List_Pluie">OFFSET('Liste BD'!$H$2,,,COUNTA('Liste BD'!$H:$H)-1)</definedName>
    <definedName name="List_Qfu">OFFSET('Liste BD'!$V$2,,,COUNTA('Liste BD'!$V:$V)-1)</definedName>
    <definedName name="List_RisqueSignalé">OFFSET('Liste BD'!$U$2,,,COUNTA('Liste BD'!$U:$U)-1)</definedName>
    <definedName name="List_SoldeStock">OFFSET('Liste BD'!$M$2,,,COUNTA('Liste BD'!$M:$M)-1,4)</definedName>
    <definedName name="List_TypeVol">OFFSET('Liste BD'!$X$2,,,COUNTA('Liste BD'!$X:$X)-1)</definedName>
    <definedName name="List_VéhiculeUtilisé">OFFSET('Liste BD'!$W$2,,,COUNTA('Liste BD'!$W:$W)-1)</definedName>
    <definedName name="List_Vent">OFFSET('Liste BD'!$I$2,,,COUNTA('Liste BD'!$I:$I)-1)</definedName>
    <definedName name="ProduitMvts">OFFSET(Mouvements!$D$3,,,COUNTA(Mouvements!$D:$D)-1)</definedName>
    <definedName name="StockRéel">OFFSET(Mouvements!$I$3,,,COUNTA(Mouvements!$I:$I)-1)</definedName>
    <definedName name="Tablo_Arch_Haut">OFFSET(ArchMissionHaut!#REF!,,,COUNTA(ArchMissionHaut!$A:$A)-2,40)</definedName>
    <definedName name="Tablo_ArchBas">OFFSET(ArchMissionBas!#REF!,,,COUNTA(ArchMissionBas!$A:$A)-2,25)</definedName>
    <definedName name="TabloBasejour">OFFSET('Base jour'!$A$14,,,COUNTA('Base jour'!$A:$A)-2,24)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5" l="1"/>
  <c r="S3" i="5"/>
  <c r="S7" i="5"/>
  <c r="S11" i="5"/>
  <c r="S5" i="5"/>
  <c r="S4" i="5"/>
  <c r="S9" i="5"/>
  <c r="S10" i="5"/>
  <c r="S6" i="5"/>
  <c r="S8" i="5"/>
  <c r="S12" i="5"/>
  <c r="S2" i="5"/>
  <c r="P5" i="1" a="1"/>
  <c r="J5" i="1" a="1"/>
  <c r="L5" i="1" a="1"/>
  <c r="K5" i="1" a="1"/>
  <c r="M5" i="1" a="1"/>
  <c r="N5" i="1" a="1"/>
  <c r="O5" i="1" a="1"/>
  <c r="L5" i="1" l="1"/>
  <c r="O8" i="5" s="1"/>
  <c r="K5" i="1"/>
  <c r="O7" i="5" s="1"/>
  <c r="M5" i="1"/>
  <c r="O5" i="5" s="1"/>
  <c r="O5" i="1"/>
  <c r="O3" i="5" s="1"/>
  <c r="N5" i="1"/>
  <c r="O6" i="5" s="1"/>
  <c r="J5" i="1"/>
  <c r="O2" i="5" s="1"/>
  <c r="P5" i="1"/>
  <c r="O4" i="5" s="1"/>
</calcChain>
</file>

<file path=xl/sharedStrings.xml><?xml version="1.0" encoding="utf-8"?>
<sst xmlns="http://schemas.openxmlformats.org/spreadsheetml/2006/main" count="410" uniqueCount="215">
  <si>
    <t>début</t>
  </si>
  <si>
    <t>fin</t>
  </si>
  <si>
    <t>Agent</t>
  </si>
  <si>
    <t>Identification espèces</t>
  </si>
  <si>
    <t>Nbre</t>
  </si>
  <si>
    <t>Effarouchement</t>
  </si>
  <si>
    <t>Efficacité</t>
  </si>
  <si>
    <t>Localisation</t>
  </si>
  <si>
    <t>Initiative</t>
  </si>
  <si>
    <t>Signalé</t>
  </si>
  <si>
    <t>QFU</t>
  </si>
  <si>
    <t>Véhicule utilisé</t>
  </si>
  <si>
    <t>Type de vol</t>
  </si>
  <si>
    <t>OBSERVATIONS</t>
  </si>
  <si>
    <t>Comportement</t>
  </si>
  <si>
    <t>EFFAROUCHEMENT</t>
  </si>
  <si>
    <t>INFORMATION</t>
  </si>
  <si>
    <t>Pluie</t>
  </si>
  <si>
    <t>Vent</t>
  </si>
  <si>
    <t>Brouillard</t>
  </si>
  <si>
    <t>Neige</t>
  </si>
  <si>
    <t>Ensoleillé</t>
  </si>
  <si>
    <t>Eclaircies</t>
  </si>
  <si>
    <t>Couvert</t>
  </si>
  <si>
    <t>Ciel voilé</t>
  </si>
  <si>
    <t>Pluie faible</t>
  </si>
  <si>
    <t>Pluie forte</t>
  </si>
  <si>
    <t>Pluie et neige mêlées</t>
  </si>
  <si>
    <t>Orage</t>
  </si>
  <si>
    <t>Averse de grêles</t>
  </si>
  <si>
    <t>Direction vent</t>
  </si>
  <si>
    <t>Nord</t>
  </si>
  <si>
    <t>Nord-est</t>
  </si>
  <si>
    <t>Est</t>
  </si>
  <si>
    <t>Sud-est</t>
  </si>
  <si>
    <t>Sud</t>
  </si>
  <si>
    <t>Sud-ouest</t>
  </si>
  <si>
    <t>Ouest</t>
  </si>
  <si>
    <t>Nord-ouest</t>
  </si>
  <si>
    <t>Etourneaux</t>
  </si>
  <si>
    <t>En vol ou déplacement</t>
  </si>
  <si>
    <t>Au sol ou alimentation</t>
  </si>
  <si>
    <t>Sur perchoir</t>
  </si>
  <si>
    <t>Crépitante</t>
  </si>
  <si>
    <t>Détonnante</t>
  </si>
  <si>
    <t>Capa</t>
  </si>
  <si>
    <t>Effaroucheur</t>
  </si>
  <si>
    <t>Cartouche à plomb cal 12</t>
  </si>
  <si>
    <t>Bale brenneke</t>
  </si>
  <si>
    <t>Bale flèche</t>
  </si>
  <si>
    <t>S'envole et quitte la zone</t>
  </si>
  <si>
    <t>Se déplace dans la zone</t>
  </si>
  <si>
    <t>Sans efficacité</t>
  </si>
  <si>
    <t>SSLIA</t>
  </si>
  <si>
    <t>TWR</t>
  </si>
  <si>
    <t>Risque signalé</t>
  </si>
  <si>
    <t>Responsable SGS</t>
  </si>
  <si>
    <t>Cadre permanence</t>
  </si>
  <si>
    <t>VPA</t>
  </si>
  <si>
    <t>Sécu 1</t>
  </si>
  <si>
    <t>Sécu 2</t>
  </si>
  <si>
    <t>Sécu 3</t>
  </si>
  <si>
    <t>Commerciaux</t>
  </si>
  <si>
    <t>Non Commerciaux</t>
  </si>
  <si>
    <t>Privé</t>
  </si>
  <si>
    <t>Charter</t>
  </si>
  <si>
    <t>Autre</t>
  </si>
  <si>
    <t>Intervention PPA</t>
  </si>
  <si>
    <t>Durée :</t>
  </si>
  <si>
    <t>Nombre :</t>
  </si>
  <si>
    <t>Prise en compte armement</t>
  </si>
  <si>
    <t>Nettoyage armes</t>
  </si>
  <si>
    <t>Armement</t>
  </si>
  <si>
    <t>Pistolet 265233</t>
  </si>
  <si>
    <t>Pistolet 556685</t>
  </si>
  <si>
    <t>Pistolet capa</t>
  </si>
  <si>
    <t>Fusil cal 12</t>
  </si>
  <si>
    <t>Total munitions utilisés</t>
  </si>
  <si>
    <t>total</t>
  </si>
  <si>
    <t>LISTE PERSONNELS</t>
  </si>
  <si>
    <t>HORAIRES</t>
  </si>
  <si>
    <t>Amor</t>
  </si>
  <si>
    <t>Crép</t>
  </si>
  <si>
    <t>Déto</t>
  </si>
  <si>
    <t>Cal 12</t>
  </si>
  <si>
    <t>Bren</t>
  </si>
  <si>
    <t>Flèch</t>
  </si>
  <si>
    <t>Abat</t>
  </si>
  <si>
    <t>Effa</t>
  </si>
  <si>
    <t>Aujourd'hui</t>
  </si>
  <si>
    <t>Appro caisse</t>
  </si>
  <si>
    <t>Sortie armes</t>
  </si>
  <si>
    <t>Entrée armes</t>
  </si>
  <si>
    <t>Par qui et Remarques</t>
  </si>
  <si>
    <t>Date</t>
  </si>
  <si>
    <t>N° Commande</t>
  </si>
  <si>
    <t>Produit</t>
  </si>
  <si>
    <t>Solde initial</t>
  </si>
  <si>
    <t>Stock sécurité</t>
  </si>
  <si>
    <t>Amorse</t>
  </si>
  <si>
    <t>Stock restant</t>
  </si>
  <si>
    <t>x</t>
  </si>
  <si>
    <t>Flyco</t>
  </si>
  <si>
    <t>En vol stationnaire</t>
  </si>
  <si>
    <t>0 9</t>
  </si>
  <si>
    <t>2 7</t>
  </si>
  <si>
    <t>De passage</t>
  </si>
  <si>
    <t>Salle de veille</t>
  </si>
  <si>
    <t>Calme</t>
  </si>
  <si>
    <t>Très légère brise</t>
  </si>
  <si>
    <t>Légère brise</t>
  </si>
  <si>
    <t>Petite brise</t>
  </si>
  <si>
    <t>Jolie brise</t>
  </si>
  <si>
    <t>Bonne brise</t>
  </si>
  <si>
    <t>Vent frais</t>
  </si>
  <si>
    <t>Grand frais</t>
  </si>
  <si>
    <t>Coup de vent</t>
  </si>
  <si>
    <t>Fort coup de vent</t>
  </si>
  <si>
    <t>Tempête</t>
  </si>
  <si>
    <t>Violente tempête</t>
  </si>
  <si>
    <t>Ouragan</t>
  </si>
  <si>
    <t>date</t>
  </si>
  <si>
    <t>Météo                                   (ciel, pluie, vent)</t>
  </si>
  <si>
    <t>Non utilisé</t>
  </si>
  <si>
    <t>Visite aire de manœuvre</t>
  </si>
  <si>
    <t>Visite piste</t>
  </si>
  <si>
    <t>Tourisme</t>
  </si>
  <si>
    <t>Sortie</t>
  </si>
  <si>
    <t>Observation</t>
  </si>
  <si>
    <t>Avec dommage</t>
  </si>
  <si>
    <t>Effarouchement :</t>
  </si>
  <si>
    <t>Observation :</t>
  </si>
  <si>
    <t>R n°142322704</t>
  </si>
  <si>
    <t>R n°R152578533</t>
  </si>
  <si>
    <t>LF n°1590612</t>
  </si>
  <si>
    <t>F n°513891</t>
  </si>
  <si>
    <t>Nombre</t>
  </si>
  <si>
    <t>Durée</t>
  </si>
  <si>
    <t>Abatage</t>
  </si>
  <si>
    <t>Abattage</t>
  </si>
  <si>
    <t>Total munitions utilisés (Aujourd'hui)</t>
  </si>
  <si>
    <t>Total munitions utilisés (Stock restant)</t>
  </si>
  <si>
    <t>Total munitions utilisés (Appro caisse)</t>
  </si>
  <si>
    <t>Remarques</t>
  </si>
  <si>
    <t>Par qui</t>
  </si>
  <si>
    <t>Agents</t>
  </si>
  <si>
    <t>Ciel</t>
  </si>
  <si>
    <t>Identification (volalile)</t>
  </si>
  <si>
    <t>BNom_prénom1</t>
  </si>
  <si>
    <t>ZNom_prénom2</t>
  </si>
  <si>
    <t>SNom_prénom3</t>
  </si>
  <si>
    <t>NNom_prénom4</t>
  </si>
  <si>
    <t>SNom_prénom5</t>
  </si>
  <si>
    <t>ANom_prénom6</t>
  </si>
  <si>
    <t>DNom_prénom7</t>
  </si>
  <si>
    <t>PNom_prénom8</t>
  </si>
  <si>
    <t>ANom_prénom9</t>
  </si>
  <si>
    <t>LNom_prénom10</t>
  </si>
  <si>
    <t>LNom_prénom11</t>
  </si>
  <si>
    <t>FNom_prénom12</t>
  </si>
  <si>
    <t>Entrée</t>
  </si>
  <si>
    <t>Tableau de suivi du stock des produits</t>
  </si>
  <si>
    <t>Stock Initial</t>
  </si>
  <si>
    <t>Stock réel</t>
  </si>
  <si>
    <t>Inventaire</t>
  </si>
  <si>
    <t>!</t>
  </si>
  <si>
    <t>Oui</t>
  </si>
  <si>
    <t>Sortie caisse</t>
  </si>
  <si>
    <t>Bnom_Prénom1</t>
  </si>
  <si>
    <t>DATE</t>
  </si>
  <si>
    <t>Anom_Prénom6</t>
  </si>
  <si>
    <t>De passage
--&gt; Nord</t>
  </si>
  <si>
    <t/>
  </si>
  <si>
    <t>Inconnu</t>
  </si>
  <si>
    <t>Pie bavarde</t>
  </si>
  <si>
    <t>Aigrette</t>
  </si>
  <si>
    <t>Buse variable</t>
  </si>
  <si>
    <t>Corbeau</t>
  </si>
  <si>
    <t>Cormoran</t>
  </si>
  <si>
    <t>Faucon crécerelle</t>
  </si>
  <si>
    <t>Hirondelle</t>
  </si>
  <si>
    <t>Merle</t>
  </si>
  <si>
    <t>Mouette rieuse</t>
  </si>
  <si>
    <t>Vaneau</t>
  </si>
  <si>
    <t>Biche</t>
  </si>
  <si>
    <t>Chevreuil</t>
  </si>
  <si>
    <t>Chien</t>
  </si>
  <si>
    <t>Lapin</t>
  </si>
  <si>
    <t>Lièvre</t>
  </si>
  <si>
    <t>Marcassin</t>
  </si>
  <si>
    <t>Renard</t>
  </si>
  <si>
    <t>Sanglier</t>
  </si>
  <si>
    <t>Décollage 500p</t>
  </si>
  <si>
    <t>Atterrissage 200p</t>
  </si>
  <si>
    <t>Sans dommage</t>
  </si>
  <si>
    <t>Héron cendré</t>
  </si>
  <si>
    <t>Poids_V (en G)</t>
  </si>
  <si>
    <t>Poids_T (en G)</t>
  </si>
  <si>
    <t>Identification (terrestre)</t>
  </si>
  <si>
    <t>Zone 1</t>
  </si>
  <si>
    <t>Zone 6</t>
  </si>
  <si>
    <t>Zone 7</t>
  </si>
  <si>
    <t>Zone 8</t>
  </si>
  <si>
    <t>Zone 9</t>
  </si>
  <si>
    <t>Zone 10</t>
  </si>
  <si>
    <t>Zone 4</t>
  </si>
  <si>
    <t>Zone 5</t>
  </si>
  <si>
    <t>Zone 2</t>
  </si>
  <si>
    <t>Zone 3</t>
  </si>
  <si>
    <t>Se déplace dans la zone
Est --&gt; Ouest</t>
  </si>
  <si>
    <t>samedi 22 avril 2017</t>
  </si>
  <si>
    <t>Couvert, , Très légère brise --&gt; Nord-est</t>
  </si>
  <si>
    <t>Essai texte !!!</t>
  </si>
  <si>
    <t>Se déplace dans la zone
--&gt; Est</t>
  </si>
  <si>
    <t>vendredi 21 avril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</si>
</sst>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"/>
    <numFmt numFmtId="165" formatCode="[hh]:mm"/>
    <numFmt numFmtId="166" formatCode="0;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gray0625">
        <bgColor theme="7" tint="0.59999389629810485"/>
      </patternFill>
    </fill>
    <fill>
      <patternFill patternType="gray0625"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1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4" fillId="8" borderId="4" xfId="0" applyFont="1" applyFill="1" applyBorder="1" applyAlignment="1">
      <alignment horizontal="left" vertical="center"/>
    </xf>
    <xf numFmtId="0" fontId="1" fillId="9" borderId="4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5" fillId="9" borderId="3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4" fillId="0" borderId="6" xfId="0" applyNumberFormat="1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 wrapText="1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" fillId="6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14" fontId="0" fillId="12" borderId="5" xfId="0" applyNumberFormat="1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6" xfId="0" applyFill="1" applyBorder="1" applyAlignment="1">
      <alignment horizontal="left" vertical="center"/>
    </xf>
    <xf numFmtId="0" fontId="0" fillId="12" borderId="6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14" fontId="0" fillId="12" borderId="8" xfId="0" applyNumberForma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 wrapText="1"/>
    </xf>
    <xf numFmtId="0" fontId="0" fillId="12" borderId="9" xfId="0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0" quotePrefix="1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 wrapText="1"/>
    </xf>
    <xf numFmtId="0" fontId="4" fillId="9" borderId="1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4" borderId="14" xfId="0" applyFont="1" applyFill="1" applyBorder="1" applyAlignment="1">
      <alignment vertical="center"/>
    </xf>
    <xf numFmtId="0" fontId="2" fillId="8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2" fillId="8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vertical="center"/>
    </xf>
    <xf numFmtId="0" fontId="2" fillId="8" borderId="23" xfId="0" applyFont="1" applyFill="1" applyBorder="1" applyAlignment="1">
      <alignment vertical="center"/>
    </xf>
    <xf numFmtId="0" fontId="2" fillId="8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top" textRotation="180" wrapText="1"/>
    </xf>
    <xf numFmtId="0" fontId="7" fillId="4" borderId="1" xfId="0" applyFont="1" applyFill="1" applyBorder="1" applyAlignment="1">
      <alignment horizontal="center" vertical="top" textRotation="180" wrapText="1"/>
    </xf>
    <xf numFmtId="0" fontId="7" fillId="15" borderId="1" xfId="0" applyFont="1" applyFill="1" applyBorder="1" applyAlignment="1">
      <alignment horizontal="center" vertical="top" textRotation="180" wrapText="1"/>
    </xf>
    <xf numFmtId="0" fontId="7" fillId="9" borderId="1" xfId="0" applyFont="1" applyFill="1" applyBorder="1" applyAlignment="1">
      <alignment horizontal="center" vertical="top" textRotation="180" wrapText="1"/>
    </xf>
    <xf numFmtId="0" fontId="7" fillId="16" borderId="1" xfId="0" applyFont="1" applyFill="1" applyBorder="1" applyAlignment="1">
      <alignment horizontal="center" vertical="top" textRotation="180" wrapText="1"/>
    </xf>
    <xf numFmtId="0" fontId="7" fillId="10" borderId="1" xfId="0" applyFont="1" applyFill="1" applyBorder="1" applyAlignment="1">
      <alignment horizontal="center" vertical="top" textRotation="180" wrapText="1"/>
    </xf>
    <xf numFmtId="0" fontId="7" fillId="7" borderId="2" xfId="0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top" textRotation="180"/>
    </xf>
    <xf numFmtId="0" fontId="7" fillId="18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2" fillId="17" borderId="14" xfId="0" applyFont="1" applyFill="1" applyBorder="1" applyAlignment="1">
      <alignment vertical="center"/>
    </xf>
    <xf numFmtId="0" fontId="2" fillId="17" borderId="3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vertical="center"/>
    </xf>
    <xf numFmtId="0" fontId="2" fillId="19" borderId="4" xfId="0" applyFont="1" applyFill="1" applyBorder="1" applyAlignment="1">
      <alignment vertical="center"/>
    </xf>
    <xf numFmtId="0" fontId="2" fillId="10" borderId="14" xfId="0" applyFont="1" applyFill="1" applyBorder="1" applyAlignment="1">
      <alignment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vertical="center"/>
    </xf>
    <xf numFmtId="0" fontId="2" fillId="13" borderId="15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25" xfId="0" applyFont="1" applyBorder="1" applyAlignment="1">
      <alignment vertical="center" wrapText="1"/>
    </xf>
    <xf numFmtId="20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20" fontId="7" fillId="0" borderId="25" xfId="0" applyNumberFormat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0" borderId="1" xfId="0" applyFont="1" applyFill="1" applyBorder="1" applyAlignment="1">
      <alignment horizontal="center" vertical="center" wrapText="1"/>
    </xf>
    <xf numFmtId="0" fontId="8" fillId="20" borderId="25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center" vertical="center" wrapText="1"/>
    </xf>
    <xf numFmtId="14" fontId="0" fillId="12" borderId="10" xfId="0" applyNumberForma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1" xfId="0" applyFill="1" applyBorder="1" applyAlignment="1">
      <alignment horizontal="left" vertical="center"/>
    </xf>
    <xf numFmtId="0" fontId="0" fillId="12" borderId="11" xfId="0" applyFill="1" applyBorder="1" applyAlignment="1">
      <alignment horizontal="left" vertical="center" wrapText="1"/>
    </xf>
    <xf numFmtId="0" fontId="0" fillId="12" borderId="12" xfId="0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vertical="center" wrapText="1"/>
    </xf>
    <xf numFmtId="0" fontId="10" fillId="6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4" fontId="1" fillId="0" borderId="13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3" fillId="7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7</xdr:row>
          <xdr:rowOff>85725</xdr:rowOff>
        </xdr:from>
        <xdr:to>
          <xdr:col>3</xdr:col>
          <xdr:colOff>1543050</xdr:colOff>
          <xdr:row>8</xdr:row>
          <xdr:rowOff>9525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1704975</xdr:colOff>
          <xdr:row>7</xdr:row>
          <xdr:rowOff>85725</xdr:rowOff>
        </xdr:from>
        <xdr:to>
          <xdr:col>5</xdr:col>
          <xdr:colOff>228600</xdr:colOff>
          <xdr:row>8</xdr:row>
          <xdr:rowOff>9525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7</xdr:row>
          <xdr:rowOff>66675</xdr:rowOff>
        </xdr:from>
        <xdr:to>
          <xdr:col>1</xdr:col>
          <xdr:colOff>247650</xdr:colOff>
          <xdr:row>7</xdr:row>
          <xdr:rowOff>371475</xdr:rowOff>
        </xdr:to>
        <xdr:sp macro="" textlink="">
          <xdr:nvSpPr>
            <xdr:cNvPr id="1038" name="Toggle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933449</xdr:colOff>
      <xdr:row>1</xdr:row>
      <xdr:rowOff>28575</xdr:rowOff>
    </xdr:from>
    <xdr:to>
      <xdr:col>7</xdr:col>
      <xdr:colOff>1221449</xdr:colOff>
      <xdr:row>2</xdr:row>
      <xdr:rowOff>154650</xdr:rowOff>
    </xdr:to>
    <xdr:pic macro="[0]!MAJ">
      <xdr:nvPicPr>
        <xdr:cNvPr id="10" name="Image 9" descr="actualiser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67524" y="200025"/>
          <a:ext cx="288000" cy="2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19"/>
  <sheetViews>
    <sheetView showGridLines="0" tabSelected="1" workbookViewId="0">
      <pane ySplit="13" topLeftCell="A14" activePane="bottomLeft" state="frozen"/>
      <selection pane="bottomLeft" activeCell="H25" sqref="H25"/>
    </sheetView>
  </sheetViews>
  <sheetFormatPr baseColWidth="10" defaultRowHeight="12.75" x14ac:dyDescent="0.2"/>
  <cols>
    <col min="1" max="3" width="6.7109375" style="22" customWidth="1"/>
    <col min="4" max="4" width="25.7109375" style="46" customWidth="1"/>
    <col min="5" max="5" width="20.7109375" style="38" customWidth="1"/>
    <col min="6" max="6" width="16.7109375" style="46" customWidth="1"/>
    <col min="7" max="7" width="5.7109375" style="22" customWidth="1"/>
    <col min="8" max="8" width="20.7109375" style="46" customWidth="1"/>
    <col min="9" max="17" width="4.7109375" style="22" customWidth="1"/>
    <col min="18" max="18" width="20.7109375" style="46" customWidth="1"/>
    <col min="19" max="19" width="13.7109375" style="22" customWidth="1"/>
    <col min="20" max="21" width="9.7109375" style="38" customWidth="1"/>
    <col min="22" max="22" width="6.7109375" style="22" customWidth="1"/>
    <col min="23" max="23" width="15.7109375" style="46" customWidth="1"/>
    <col min="24" max="24" width="15.7109375" style="65" customWidth="1"/>
    <col min="25" max="16384" width="11.42578125" style="3"/>
  </cols>
  <sheetData>
    <row r="1" spans="1:24" x14ac:dyDescent="0.2">
      <c r="A1" s="109"/>
      <c r="B1" s="109"/>
      <c r="C1" s="109"/>
      <c r="D1" s="90"/>
      <c r="E1" s="110"/>
      <c r="F1" s="109"/>
      <c r="G1" s="80"/>
      <c r="H1" s="90"/>
      <c r="I1" s="165" t="s">
        <v>46</v>
      </c>
      <c r="J1" s="165" t="s">
        <v>99</v>
      </c>
      <c r="K1" s="165" t="s">
        <v>43</v>
      </c>
      <c r="L1" s="165" t="s">
        <v>44</v>
      </c>
      <c r="M1" s="165" t="s">
        <v>45</v>
      </c>
      <c r="N1" s="165" t="s">
        <v>47</v>
      </c>
      <c r="O1" s="165" t="s">
        <v>48</v>
      </c>
      <c r="P1" s="165" t="s">
        <v>49</v>
      </c>
      <c r="Q1" s="165" t="s">
        <v>138</v>
      </c>
      <c r="R1" s="90"/>
      <c r="S1" s="109"/>
      <c r="T1" s="80"/>
      <c r="U1" s="80"/>
      <c r="V1" s="80"/>
      <c r="W1" s="90"/>
      <c r="X1" s="91"/>
    </row>
    <row r="2" spans="1:24" x14ac:dyDescent="0.2">
      <c r="A2" s="26"/>
      <c r="B2" s="111" t="s">
        <v>70</v>
      </c>
      <c r="C2" s="27"/>
      <c r="D2" s="35"/>
      <c r="E2" s="40"/>
      <c r="F2" s="111" t="s">
        <v>67</v>
      </c>
      <c r="G2" s="45"/>
      <c r="I2" s="111" t="s">
        <v>77</v>
      </c>
      <c r="J2" s="23"/>
      <c r="K2" s="23"/>
      <c r="L2" s="23"/>
      <c r="M2" s="23"/>
      <c r="N2" s="23"/>
      <c r="O2" s="23"/>
      <c r="P2" s="23"/>
      <c r="Q2" s="45"/>
      <c r="S2" s="111" t="s">
        <v>71</v>
      </c>
      <c r="T2" s="23"/>
      <c r="U2" s="53" t="s">
        <v>93</v>
      </c>
      <c r="V2" s="23"/>
      <c r="W2" s="35"/>
    </row>
    <row r="3" spans="1:24" ht="15" customHeight="1" x14ac:dyDescent="0.2">
      <c r="A3" s="26"/>
      <c r="B3" s="29" t="s">
        <v>91</v>
      </c>
      <c r="C3" s="56"/>
      <c r="D3" s="11" t="s">
        <v>168</v>
      </c>
      <c r="E3" s="40"/>
      <c r="F3" s="42" t="s">
        <v>68</v>
      </c>
      <c r="G3" s="108">
        <v>6.9444444444444441E-3</v>
      </c>
      <c r="I3" s="14" t="s">
        <v>88</v>
      </c>
      <c r="J3" s="14" t="s">
        <v>81</v>
      </c>
      <c r="K3" s="14" t="s">
        <v>82</v>
      </c>
      <c r="L3" s="14" t="s">
        <v>83</v>
      </c>
      <c r="M3" s="14" t="s">
        <v>45</v>
      </c>
      <c r="N3" s="14" t="s">
        <v>84</v>
      </c>
      <c r="O3" s="14" t="s">
        <v>85</v>
      </c>
      <c r="P3" s="14" t="s">
        <v>86</v>
      </c>
      <c r="Q3" s="14" t="s">
        <v>87</v>
      </c>
      <c r="S3" s="43" t="s">
        <v>133</v>
      </c>
      <c r="T3" s="2" t="s">
        <v>123</v>
      </c>
      <c r="U3" s="54"/>
      <c r="V3" s="57"/>
      <c r="W3" s="58"/>
    </row>
    <row r="4" spans="1:24" ht="15" customHeight="1" x14ac:dyDescent="0.2">
      <c r="A4" s="26"/>
      <c r="B4" s="29" t="s">
        <v>92</v>
      </c>
      <c r="C4" s="56"/>
      <c r="D4" s="11" t="s">
        <v>168</v>
      </c>
      <c r="E4" s="70"/>
      <c r="F4" s="42" t="s">
        <v>130</v>
      </c>
      <c r="G4" s="106">
        <v>1</v>
      </c>
      <c r="H4" s="64" t="s">
        <v>89</v>
      </c>
      <c r="I4" s="106">
        <v>2</v>
      </c>
      <c r="J4" s="107">
        <v>1</v>
      </c>
      <c r="K4" s="106">
        <v>1</v>
      </c>
      <c r="L4" s="106">
        <v>0</v>
      </c>
      <c r="M4" s="106">
        <v>0</v>
      </c>
      <c r="N4" s="106">
        <v>0</v>
      </c>
      <c r="O4" s="106">
        <v>0</v>
      </c>
      <c r="P4" s="106">
        <v>0</v>
      </c>
      <c r="Q4" s="106">
        <v>0</v>
      </c>
      <c r="S4" s="43" t="s">
        <v>132</v>
      </c>
      <c r="T4" s="2" t="s">
        <v>123</v>
      </c>
      <c r="U4" s="198" t="s">
        <v>172</v>
      </c>
      <c r="V4" s="199"/>
      <c r="W4" s="200"/>
    </row>
    <row r="5" spans="1:24" ht="15" customHeight="1" x14ac:dyDescent="0.2">
      <c r="A5" s="26"/>
      <c r="B5" s="26"/>
      <c r="C5" s="59"/>
      <c r="E5" s="40"/>
      <c r="F5" s="42" t="s">
        <v>131</v>
      </c>
      <c r="G5" s="106">
        <v>0</v>
      </c>
      <c r="H5" s="64" t="s">
        <v>100</v>
      </c>
      <c r="I5" s="12"/>
      <c r="J5" s="16">
        <f t="array" aca="1" ref="J5" ca="1">INDEX(StockRéel,MAX(IF((ProduitMvts=J1),ROW(INDIRECT("1:"&amp;ROWS(ProduitMvts))))))</f>
        <v>997</v>
      </c>
      <c r="K5" s="16">
        <f t="array" aca="1" ref="K5" ca="1">INDEX(StockRéel,MAX(IF((ProduitMvts=K1),ROW(INDIRECT("1:"&amp;ROWS(ProduitMvts))))))</f>
        <v>1915</v>
      </c>
      <c r="L5" s="2">
        <f t="array" aca="1" ref="L5" ca="1">INDEX(StockRéel,MAX(IF((ProduitMvts=L1),ROW(INDIRECT("1:"&amp;ROWS(ProduitMvts))))))</f>
        <v>1524</v>
      </c>
      <c r="M5" s="2">
        <f t="array" aca="1" ref="M5" ca="1">INDEX(StockRéel,MAX(IF((ProduitMvts=M1),ROW(INDIRECT("1:"&amp;ROWS(ProduitMvts))))))</f>
        <v>65</v>
      </c>
      <c r="N5" s="2">
        <f t="array" aca="1" ref="N5" ca="1">INDEX(StockRéel,MAX(IF((ProduitMvts=N1),ROW(INDIRECT("1:"&amp;ROWS(ProduitMvts))))))</f>
        <v>250</v>
      </c>
      <c r="O5" s="2">
        <f t="array" aca="1" ref="O5" ca="1">INDEX(StockRéel,MAX(IF((ProduitMvts=O1),ROW(INDIRECT("1:"&amp;ROWS(ProduitMvts))))))</f>
        <v>19</v>
      </c>
      <c r="P5" s="2">
        <f t="array" aca="1" ref="P5" ca="1">INDEX(StockRéel,MAX(IF((ProduitMvts=P1),ROW(INDIRECT("1:"&amp;ROWS(ProduitMvts))))))</f>
        <v>1</v>
      </c>
      <c r="Q5" s="12"/>
      <c r="S5" s="43" t="s">
        <v>134</v>
      </c>
      <c r="T5" s="2" t="s">
        <v>123</v>
      </c>
      <c r="U5" s="201"/>
      <c r="V5" s="202"/>
      <c r="W5" s="203"/>
    </row>
    <row r="6" spans="1:24" ht="15.75" customHeight="1" x14ac:dyDescent="0.2">
      <c r="A6" s="26"/>
      <c r="B6" s="207" t="s">
        <v>214</v>
      </c>
      <c r="C6" s="207"/>
      <c r="D6" s="207"/>
      <c r="F6" s="42" t="s">
        <v>69</v>
      </c>
      <c r="G6" s="106">
        <v>1</v>
      </c>
      <c r="H6" s="64" t="s">
        <v>90</v>
      </c>
      <c r="I6" s="12"/>
      <c r="J6" s="2"/>
      <c r="K6" s="2"/>
      <c r="L6" s="2"/>
      <c r="M6" s="2"/>
      <c r="N6" s="2"/>
      <c r="O6" s="2"/>
      <c r="P6" s="2"/>
      <c r="Q6" s="12"/>
      <c r="S6" s="43" t="s">
        <v>135</v>
      </c>
      <c r="T6" s="2" t="s">
        <v>123</v>
      </c>
      <c r="U6" s="204"/>
      <c r="V6" s="205"/>
      <c r="W6" s="206"/>
    </row>
    <row r="7" spans="1:24" ht="15.75" customHeight="1" thickBot="1" x14ac:dyDescent="0.25">
      <c r="A7" s="50"/>
      <c r="B7" s="197"/>
      <c r="C7" s="50"/>
      <c r="D7" s="10"/>
      <c r="E7" s="60"/>
      <c r="F7" s="50"/>
      <c r="G7" s="49"/>
      <c r="H7" s="47"/>
      <c r="I7" s="49"/>
      <c r="J7" s="49"/>
      <c r="K7" s="49"/>
      <c r="L7" s="49"/>
      <c r="M7" s="49"/>
      <c r="N7" s="49"/>
      <c r="O7" s="49"/>
      <c r="P7" s="49"/>
      <c r="Q7" s="49"/>
      <c r="R7" s="10"/>
      <c r="S7" s="50"/>
      <c r="T7" s="49"/>
      <c r="U7" s="49"/>
      <c r="V7" s="49"/>
      <c r="W7" s="50"/>
      <c r="X7" s="66"/>
    </row>
    <row r="8" spans="1:24" ht="30" customHeight="1" thickTop="1" x14ac:dyDescent="0.2">
      <c r="A8" s="26"/>
      <c r="B8" s="26"/>
      <c r="C8" s="26"/>
      <c r="E8" s="40"/>
      <c r="F8" s="26"/>
      <c r="S8" s="26"/>
      <c r="T8" s="22"/>
      <c r="U8" s="22"/>
    </row>
    <row r="9" spans="1:24" ht="8.1" customHeight="1" x14ac:dyDescent="0.2">
      <c r="A9" s="30"/>
      <c r="B9" s="31"/>
      <c r="C9" s="31"/>
      <c r="D9" s="36"/>
      <c r="E9" s="41"/>
      <c r="F9" s="30"/>
      <c r="G9" s="24"/>
      <c r="H9" s="36"/>
      <c r="I9" s="24"/>
      <c r="J9" s="24"/>
      <c r="K9" s="24"/>
      <c r="L9" s="24"/>
      <c r="M9" s="24"/>
      <c r="N9" s="24"/>
      <c r="O9" s="24"/>
      <c r="P9" s="24"/>
      <c r="Q9" s="24"/>
      <c r="R9" s="36"/>
      <c r="S9" s="30"/>
      <c r="T9" s="24"/>
      <c r="U9" s="24"/>
      <c r="V9" s="25"/>
      <c r="W9" s="55"/>
      <c r="X9" s="67"/>
    </row>
    <row r="10" spans="1:24" x14ac:dyDescent="0.2">
      <c r="A10" s="32" t="s">
        <v>80</v>
      </c>
      <c r="B10" s="33"/>
      <c r="C10" s="34"/>
      <c r="D10" s="37" t="s">
        <v>79</v>
      </c>
      <c r="E10" s="39" t="s">
        <v>13</v>
      </c>
      <c r="F10" s="44"/>
      <c r="G10" s="18"/>
      <c r="H10" s="17"/>
      <c r="I10" s="48" t="s">
        <v>15</v>
      </c>
      <c r="J10" s="19"/>
      <c r="K10" s="19"/>
      <c r="L10" s="19"/>
      <c r="M10" s="19"/>
      <c r="N10" s="19"/>
      <c r="O10" s="19"/>
      <c r="P10" s="19"/>
      <c r="Q10" s="19"/>
      <c r="R10" s="19"/>
      <c r="S10" s="51"/>
      <c r="T10" s="52" t="s">
        <v>16</v>
      </c>
      <c r="U10" s="20"/>
      <c r="V10" s="20"/>
      <c r="W10" s="21"/>
      <c r="X10" s="68"/>
    </row>
    <row r="11" spans="1:24" ht="30" customHeight="1" x14ac:dyDescent="0.2">
      <c r="A11" s="13" t="s">
        <v>0</v>
      </c>
      <c r="B11" s="13" t="s">
        <v>1</v>
      </c>
      <c r="C11" s="13" t="s">
        <v>78</v>
      </c>
      <c r="D11" s="4" t="s">
        <v>2</v>
      </c>
      <c r="E11" s="6" t="s">
        <v>122</v>
      </c>
      <c r="F11" s="6" t="s">
        <v>3</v>
      </c>
      <c r="G11" s="5" t="s">
        <v>4</v>
      </c>
      <c r="H11" s="5" t="s">
        <v>14</v>
      </c>
      <c r="I11" s="7" t="s">
        <v>88</v>
      </c>
      <c r="J11" s="7" t="s">
        <v>81</v>
      </c>
      <c r="K11" s="7" t="s">
        <v>82</v>
      </c>
      <c r="L11" s="7" t="s">
        <v>83</v>
      </c>
      <c r="M11" s="7" t="s">
        <v>45</v>
      </c>
      <c r="N11" s="7" t="s">
        <v>84</v>
      </c>
      <c r="O11" s="7" t="s">
        <v>85</v>
      </c>
      <c r="P11" s="7" t="s">
        <v>86</v>
      </c>
      <c r="Q11" s="7" t="s">
        <v>87</v>
      </c>
      <c r="R11" s="7" t="s">
        <v>6</v>
      </c>
      <c r="S11" s="7" t="s">
        <v>7</v>
      </c>
      <c r="T11" s="8" t="s">
        <v>8</v>
      </c>
      <c r="U11" s="9" t="s">
        <v>9</v>
      </c>
      <c r="V11" s="8" t="s">
        <v>10</v>
      </c>
      <c r="W11" s="9" t="s">
        <v>11</v>
      </c>
      <c r="X11" s="9" t="s">
        <v>12</v>
      </c>
    </row>
    <row r="12" spans="1:24" ht="5.0999999999999996" customHeight="1" x14ac:dyDescent="0.2"/>
    <row r="13" spans="1:24" ht="8.1" customHeight="1" x14ac:dyDescent="0.2">
      <c r="A13" s="61"/>
      <c r="B13" s="61"/>
      <c r="C13" s="61"/>
      <c r="D13" s="62"/>
      <c r="E13" s="63"/>
      <c r="F13" s="62"/>
      <c r="G13" s="195" t="s">
        <v>101</v>
      </c>
      <c r="H13" s="62"/>
      <c r="I13" s="61"/>
      <c r="J13" s="61"/>
      <c r="K13" s="61"/>
      <c r="L13" s="61"/>
      <c r="M13" s="61"/>
      <c r="N13" s="61"/>
      <c r="O13" s="61"/>
      <c r="P13" s="61"/>
      <c r="Q13" s="61"/>
      <c r="R13" s="62"/>
      <c r="S13" s="195" t="s">
        <v>101</v>
      </c>
      <c r="T13" s="63"/>
      <c r="U13" s="63"/>
      <c r="V13" s="61"/>
      <c r="W13" s="62"/>
      <c r="X13" s="69"/>
    </row>
    <row r="14" spans="1:24" ht="5.0999999999999996" customHeight="1" x14ac:dyDescent="0.2">
      <c r="A14" s="196" t="s">
        <v>101</v>
      </c>
    </row>
    <row r="15" spans="1:24" ht="25.5" x14ac:dyDescent="0.2">
      <c r="A15" s="168">
        <v>0.63194444444444442</v>
      </c>
      <c r="B15" s="168">
        <v>0.63888888888888895</v>
      </c>
      <c r="C15" s="168">
        <v>6.9444444444444441E-3</v>
      </c>
      <c r="D15" s="170" t="s">
        <v>168</v>
      </c>
      <c r="E15" s="171" t="s">
        <v>211</v>
      </c>
      <c r="F15" s="170" t="s">
        <v>190</v>
      </c>
      <c r="G15" s="169">
        <v>1</v>
      </c>
      <c r="H15" s="170" t="s">
        <v>40</v>
      </c>
      <c r="I15" s="169">
        <v>2</v>
      </c>
      <c r="J15" s="169">
        <v>1</v>
      </c>
      <c r="K15" s="169">
        <v>1</v>
      </c>
      <c r="L15" s="169"/>
      <c r="M15" s="169"/>
      <c r="N15" s="169"/>
      <c r="O15" s="169"/>
      <c r="P15" s="169"/>
      <c r="Q15" s="169"/>
      <c r="R15" s="167" t="s">
        <v>213</v>
      </c>
      <c r="S15" s="169" t="s">
        <v>202</v>
      </c>
      <c r="T15" s="171" t="s">
        <v>53</v>
      </c>
      <c r="U15" s="171" t="s">
        <v>53</v>
      </c>
      <c r="V15" s="169" t="s">
        <v>105</v>
      </c>
      <c r="W15" s="170" t="s">
        <v>58</v>
      </c>
      <c r="X15" s="167" t="s">
        <v>62</v>
      </c>
    </row>
    <row r="18" spans="19:19" ht="15" x14ac:dyDescent="0.2">
      <c r="S18" s="77"/>
    </row>
    <row r="19" spans="19:19" ht="15" x14ac:dyDescent="0.2">
      <c r="S19" s="77"/>
    </row>
  </sheetData>
  <mergeCells count="2">
    <mergeCell ref="U4:W6"/>
    <mergeCell ref="B6:D6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59" fitToHeight="0" orientation="landscape" r:id="rId1"/>
  <headerFooter>
    <oddHeader>&amp;C&amp;"Arial,Gras"&amp;18PREVENTION DU PERIL ANIMALIER&amp;R&amp;8
&amp;G</oddHeader>
    <oddFooter xml:space="preserve">&amp;L&amp;8                    Fiche PPA_suivi_jour
                    FPSJ01&amp;C&amp;8Page &amp;P/&amp;N&amp;R&amp;8Imprimer  le &amp;D                    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7" r:id="rId5" name="CommandButton3">
          <controlPr autoLine="0" r:id="rId6">
            <anchor moveWithCells="1">
              <from>
                <xdr:col>3</xdr:col>
                <xdr:colOff>1704975</xdr:colOff>
                <xdr:row>7</xdr:row>
                <xdr:rowOff>85725</xdr:rowOff>
              </from>
              <to>
                <xdr:col>5</xdr:col>
                <xdr:colOff>228600</xdr:colOff>
                <xdr:row>8</xdr:row>
                <xdr:rowOff>9525</xdr:rowOff>
              </to>
            </anchor>
          </controlPr>
        </control>
      </mc:Choice>
      <mc:Fallback>
        <control shapeId="1037" r:id="rId5" name="CommandButton3"/>
      </mc:Fallback>
    </mc:AlternateContent>
    <mc:AlternateContent xmlns:mc="http://schemas.openxmlformats.org/markup-compatibility/2006">
      <mc:Choice Requires="x14">
        <control shapeId="1035" r:id="rId7" name="CommandButton2">
          <controlPr autoLine="0" r:id="rId8">
            <anchor moveWithCells="1">
              <from>
                <xdr:col>2</xdr:col>
                <xdr:colOff>371475</xdr:colOff>
                <xdr:row>7</xdr:row>
                <xdr:rowOff>85725</xdr:rowOff>
              </from>
              <to>
                <xdr:col>3</xdr:col>
                <xdr:colOff>1543050</xdr:colOff>
                <xdr:row>8</xdr:row>
                <xdr:rowOff>9525</xdr:rowOff>
              </to>
            </anchor>
          </controlPr>
        </control>
      </mc:Choice>
      <mc:Fallback>
        <control shapeId="1035" r:id="rId7" name="CommandButton2"/>
      </mc:Fallback>
    </mc:AlternateContent>
    <mc:AlternateContent xmlns:mc="http://schemas.openxmlformats.org/markup-compatibility/2006">
      <mc:Choice Requires="x14">
        <control shapeId="1038" r:id="rId9" name="ToggleButton1">
          <controlPr autoLine="0" r:id="rId10">
            <anchor moveWithCells="1">
              <from>
                <xdr:col>0</xdr:col>
                <xdr:colOff>190500</xdr:colOff>
                <xdr:row>7</xdr:row>
                <xdr:rowOff>66675</xdr:rowOff>
              </from>
              <to>
                <xdr:col>1</xdr:col>
                <xdr:colOff>247650</xdr:colOff>
                <xdr:row>7</xdr:row>
                <xdr:rowOff>371475</xdr:rowOff>
              </to>
            </anchor>
          </controlPr>
        </control>
      </mc:Choice>
      <mc:Fallback>
        <control shapeId="1038" r:id="rId9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5"/>
  <sheetViews>
    <sheetView workbookViewId="0">
      <selection activeCell="D1" sqref="D1"/>
    </sheetView>
  </sheetViews>
  <sheetFormatPr baseColWidth="10" defaultRowHeight="15" x14ac:dyDescent="0.25"/>
  <cols>
    <col min="1" max="1" width="12.7109375" style="1" customWidth="1"/>
    <col min="2" max="2" width="14.7109375" style="1" customWidth="1"/>
    <col min="3" max="3" width="12.7109375" style="1" customWidth="1"/>
    <col min="4" max="4" width="23.7109375" style="71" customWidth="1"/>
    <col min="5" max="6" width="10.7109375" style="1" customWidth="1"/>
    <col min="7" max="7" width="25.7109375" style="28" customWidth="1"/>
    <col min="8" max="8" width="30.7109375" style="71" customWidth="1"/>
    <col min="9" max="9" width="11.42578125" style="1"/>
  </cols>
  <sheetData>
    <row r="1" spans="1:9" ht="15.75" x14ac:dyDescent="0.25">
      <c r="A1" s="84" t="s">
        <v>161</v>
      </c>
      <c r="B1" s="84"/>
      <c r="C1" s="84"/>
      <c r="D1" s="102"/>
      <c r="E1" s="84"/>
      <c r="F1" s="84"/>
      <c r="G1" s="84"/>
      <c r="H1" s="84"/>
    </row>
    <row r="2" spans="1:9" x14ac:dyDescent="0.25">
      <c r="A2" s="83" t="s">
        <v>94</v>
      </c>
      <c r="B2" s="83" t="s">
        <v>95</v>
      </c>
      <c r="C2" s="83" t="s">
        <v>162</v>
      </c>
      <c r="D2" s="103" t="s">
        <v>96</v>
      </c>
      <c r="E2" s="86" t="s">
        <v>160</v>
      </c>
      <c r="F2" s="87" t="s">
        <v>127</v>
      </c>
      <c r="G2" s="83" t="s">
        <v>2</v>
      </c>
      <c r="H2" s="85" t="s">
        <v>128</v>
      </c>
      <c r="I2" s="83" t="s">
        <v>163</v>
      </c>
    </row>
    <row r="3" spans="1:9" x14ac:dyDescent="0.25">
      <c r="A3" s="92">
        <v>42844</v>
      </c>
      <c r="B3" s="93" t="s">
        <v>165</v>
      </c>
      <c r="C3" s="93">
        <v>1500</v>
      </c>
      <c r="D3" s="94" t="s">
        <v>99</v>
      </c>
      <c r="E3" s="93">
        <v>1000</v>
      </c>
      <c r="F3" s="93"/>
      <c r="G3" s="94" t="s">
        <v>156</v>
      </c>
      <c r="H3" s="95" t="s">
        <v>164</v>
      </c>
      <c r="I3" s="96">
        <v>1000</v>
      </c>
    </row>
    <row r="4" spans="1:9" x14ac:dyDescent="0.25">
      <c r="A4" s="97">
        <v>42844</v>
      </c>
      <c r="B4" s="98" t="s">
        <v>165</v>
      </c>
      <c r="C4" s="98">
        <v>2000</v>
      </c>
      <c r="D4" s="99" t="s">
        <v>43</v>
      </c>
      <c r="E4" s="98">
        <v>1918</v>
      </c>
      <c r="F4" s="98"/>
      <c r="G4" s="99" t="s">
        <v>156</v>
      </c>
      <c r="H4" s="100" t="s">
        <v>164</v>
      </c>
      <c r="I4" s="101">
        <v>1918</v>
      </c>
    </row>
    <row r="5" spans="1:9" x14ac:dyDescent="0.25">
      <c r="A5" s="97">
        <v>42844</v>
      </c>
      <c r="B5" s="98" t="s">
        <v>165</v>
      </c>
      <c r="C5" s="98">
        <v>2000</v>
      </c>
      <c r="D5" s="99" t="s">
        <v>44</v>
      </c>
      <c r="E5" s="98">
        <v>1524</v>
      </c>
      <c r="F5" s="98"/>
      <c r="G5" s="99" t="s">
        <v>156</v>
      </c>
      <c r="H5" s="100" t="s">
        <v>164</v>
      </c>
      <c r="I5" s="101">
        <v>1524</v>
      </c>
    </row>
    <row r="6" spans="1:9" x14ac:dyDescent="0.25">
      <c r="A6" s="97">
        <v>42844</v>
      </c>
      <c r="B6" s="98" t="s">
        <v>165</v>
      </c>
      <c r="C6" s="98">
        <v>100</v>
      </c>
      <c r="D6" s="99" t="s">
        <v>45</v>
      </c>
      <c r="E6" s="98">
        <v>65</v>
      </c>
      <c r="F6" s="98"/>
      <c r="G6" s="99" t="s">
        <v>156</v>
      </c>
      <c r="H6" s="100" t="s">
        <v>164</v>
      </c>
      <c r="I6" s="101">
        <v>65</v>
      </c>
    </row>
    <row r="7" spans="1:9" x14ac:dyDescent="0.25">
      <c r="A7" s="97">
        <v>42844</v>
      </c>
      <c r="B7" s="98" t="s">
        <v>165</v>
      </c>
      <c r="C7" s="98">
        <v>300</v>
      </c>
      <c r="D7" s="99" t="s">
        <v>47</v>
      </c>
      <c r="E7" s="98">
        <v>250</v>
      </c>
      <c r="F7" s="98"/>
      <c r="G7" s="99" t="s">
        <v>156</v>
      </c>
      <c r="H7" s="100" t="s">
        <v>164</v>
      </c>
      <c r="I7" s="101">
        <v>250</v>
      </c>
    </row>
    <row r="8" spans="1:9" x14ac:dyDescent="0.25">
      <c r="A8" s="97">
        <v>42844</v>
      </c>
      <c r="B8" s="98" t="s">
        <v>165</v>
      </c>
      <c r="C8" s="98">
        <v>20</v>
      </c>
      <c r="D8" s="99" t="s">
        <v>48</v>
      </c>
      <c r="E8" s="98">
        <v>19</v>
      </c>
      <c r="F8" s="98"/>
      <c r="G8" s="99" t="s">
        <v>156</v>
      </c>
      <c r="H8" s="100" t="s">
        <v>164</v>
      </c>
      <c r="I8" s="101">
        <v>19</v>
      </c>
    </row>
    <row r="9" spans="1:9" x14ac:dyDescent="0.25">
      <c r="A9" s="182">
        <v>42844</v>
      </c>
      <c r="B9" s="183" t="s">
        <v>165</v>
      </c>
      <c r="C9" s="183">
        <v>10</v>
      </c>
      <c r="D9" s="184" t="s">
        <v>49</v>
      </c>
      <c r="E9" s="183">
        <v>1</v>
      </c>
      <c r="F9" s="183"/>
      <c r="G9" s="184" t="s">
        <v>156</v>
      </c>
      <c r="H9" s="185" t="s">
        <v>164</v>
      </c>
      <c r="I9" s="186">
        <v>1</v>
      </c>
    </row>
    <row r="10" spans="1:9" x14ac:dyDescent="0.25">
      <c r="A10" s="15">
        <v>42849</v>
      </c>
      <c r="B10" s="1" t="s">
        <v>165</v>
      </c>
      <c r="C10" s="1">
        <v>1500</v>
      </c>
      <c r="D10" s="71" t="s">
        <v>99</v>
      </c>
      <c r="E10" s="1" t="s">
        <v>165</v>
      </c>
      <c r="F10" s="1">
        <v>1</v>
      </c>
      <c r="G10" s="28" t="s">
        <v>153</v>
      </c>
      <c r="H10" s="71" t="s">
        <v>167</v>
      </c>
      <c r="I10" s="1">
        <v>999</v>
      </c>
    </row>
    <row r="11" spans="1:9" x14ac:dyDescent="0.25">
      <c r="A11" s="15">
        <v>42849</v>
      </c>
      <c r="B11" s="1" t="s">
        <v>165</v>
      </c>
      <c r="C11" s="1">
        <v>2000</v>
      </c>
      <c r="D11" s="71" t="s">
        <v>43</v>
      </c>
      <c r="E11" s="1" t="s">
        <v>165</v>
      </c>
      <c r="F11" s="1">
        <v>1</v>
      </c>
      <c r="G11" s="28" t="s">
        <v>153</v>
      </c>
      <c r="H11" s="71" t="s">
        <v>167</v>
      </c>
      <c r="I11" s="1">
        <v>1917</v>
      </c>
    </row>
    <row r="12" spans="1:9" x14ac:dyDescent="0.25">
      <c r="A12" s="15">
        <v>42847</v>
      </c>
      <c r="B12" s="1" t="s">
        <v>165</v>
      </c>
      <c r="C12" s="1">
        <v>1500</v>
      </c>
      <c r="D12" s="71" t="s">
        <v>99</v>
      </c>
      <c r="E12" s="1" t="s">
        <v>165</v>
      </c>
      <c r="F12" s="1">
        <v>1</v>
      </c>
      <c r="G12" s="28" t="s">
        <v>170</v>
      </c>
      <c r="H12" s="71" t="s">
        <v>90</v>
      </c>
      <c r="I12" s="1">
        <v>998</v>
      </c>
    </row>
    <row r="13" spans="1:9" x14ac:dyDescent="0.25">
      <c r="A13" s="15">
        <v>42847</v>
      </c>
      <c r="B13" s="1" t="s">
        <v>165</v>
      </c>
      <c r="C13" s="1">
        <v>2000</v>
      </c>
      <c r="D13" s="71" t="s">
        <v>43</v>
      </c>
      <c r="E13" s="1" t="s">
        <v>165</v>
      </c>
      <c r="F13" s="1">
        <v>1</v>
      </c>
      <c r="G13" s="28" t="s">
        <v>170</v>
      </c>
      <c r="H13" s="71" t="s">
        <v>90</v>
      </c>
      <c r="I13" s="1">
        <v>1916</v>
      </c>
    </row>
    <row r="14" spans="1:9" x14ac:dyDescent="0.25">
      <c r="A14" s="15">
        <v>42848</v>
      </c>
      <c r="B14" s="1" t="s">
        <v>165</v>
      </c>
      <c r="C14" s="1">
        <v>1500</v>
      </c>
      <c r="D14" s="71" t="s">
        <v>99</v>
      </c>
      <c r="E14" s="1" t="s">
        <v>165</v>
      </c>
      <c r="F14" s="1">
        <v>1</v>
      </c>
      <c r="G14" s="28" t="s">
        <v>148</v>
      </c>
      <c r="H14" s="71" t="s">
        <v>167</v>
      </c>
      <c r="I14" s="1">
        <v>997</v>
      </c>
    </row>
    <row r="15" spans="1:9" x14ac:dyDescent="0.25">
      <c r="A15" s="15">
        <v>42848</v>
      </c>
      <c r="B15" s="1" t="s">
        <v>165</v>
      </c>
      <c r="C15" s="1">
        <v>2000</v>
      </c>
      <c r="D15" s="71" t="s">
        <v>43</v>
      </c>
      <c r="E15" s="1" t="s">
        <v>165</v>
      </c>
      <c r="F15" s="1">
        <v>1</v>
      </c>
      <c r="G15" s="28" t="s">
        <v>148</v>
      </c>
      <c r="H15" s="71" t="s">
        <v>167</v>
      </c>
      <c r="I15" s="1">
        <v>1915</v>
      </c>
    </row>
  </sheetData>
  <printOptions horizontalCentered="1"/>
  <pageMargins left="0.11811023622047245" right="0.11811023622047245" top="0.35433070866141736" bottom="0.15748031496062992" header="0.19685039370078741" footer="0.31496062992125984"/>
  <pageSetup paperSize="9" scale="65" fitToHeight="0" orientation="portrait" r:id="rId1"/>
  <headerFooter>
    <oddHeader>&amp;C&amp;"-,Gras"&amp;14STOCK   MUNITIONS   PPA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Y4"/>
  <sheetViews>
    <sheetView workbookViewId="0">
      <selection activeCell="A3" sqref="A3"/>
    </sheetView>
  </sheetViews>
  <sheetFormatPr baseColWidth="10" defaultRowHeight="12" x14ac:dyDescent="0.25"/>
  <cols>
    <col min="1" max="1" width="9.7109375" style="115" customWidth="1"/>
    <col min="2" max="4" width="5.7109375" style="115" customWidth="1"/>
    <col min="5" max="5" width="20.7109375" style="116" customWidth="1"/>
    <col min="6" max="6" width="20.7109375" style="118" customWidth="1"/>
    <col min="7" max="7" width="16.7109375" style="116" customWidth="1"/>
    <col min="8" max="8" width="4.7109375" style="115" customWidth="1"/>
    <col min="9" max="9" width="20.7109375" style="116" customWidth="1"/>
    <col min="10" max="18" width="4.7109375" style="115" customWidth="1"/>
    <col min="19" max="19" width="20.7109375" style="119" customWidth="1"/>
    <col min="20" max="20" width="12.7109375" style="115" customWidth="1"/>
    <col min="21" max="22" width="9.7109375" style="115" customWidth="1"/>
    <col min="23" max="23" width="4.7109375" style="115" customWidth="1"/>
    <col min="24" max="24" width="15.7109375" style="116" customWidth="1"/>
    <col min="25" max="25" width="15.7109375" style="119" customWidth="1"/>
    <col min="26" max="16384" width="11.42578125" style="115"/>
  </cols>
  <sheetData>
    <row r="1" spans="1:25" s="117" customFormat="1" x14ac:dyDescent="0.25">
      <c r="A1" s="129" t="s">
        <v>169</v>
      </c>
      <c r="B1" s="131" t="s">
        <v>80</v>
      </c>
      <c r="C1" s="121"/>
      <c r="D1" s="132"/>
      <c r="E1" s="130" t="s">
        <v>79</v>
      </c>
      <c r="F1" s="133" t="s">
        <v>13</v>
      </c>
      <c r="G1" s="122"/>
      <c r="H1" s="123"/>
      <c r="I1" s="134"/>
      <c r="J1" s="135" t="s">
        <v>15</v>
      </c>
      <c r="K1" s="124"/>
      <c r="L1" s="124"/>
      <c r="M1" s="124"/>
      <c r="N1" s="124"/>
      <c r="O1" s="124"/>
      <c r="P1" s="124"/>
      <c r="Q1" s="124"/>
      <c r="R1" s="124"/>
      <c r="S1" s="125"/>
      <c r="T1" s="136"/>
      <c r="U1" s="137" t="s">
        <v>16</v>
      </c>
      <c r="V1" s="126"/>
      <c r="W1" s="126"/>
      <c r="X1" s="127"/>
      <c r="Y1" s="128"/>
    </row>
    <row r="2" spans="1:25" ht="30" customHeight="1" x14ac:dyDescent="0.25">
      <c r="A2" s="187" t="s">
        <v>121</v>
      </c>
      <c r="B2" s="187" t="s">
        <v>0</v>
      </c>
      <c r="C2" s="187" t="s">
        <v>1</v>
      </c>
      <c r="D2" s="187" t="s">
        <v>78</v>
      </c>
      <c r="E2" s="188" t="s">
        <v>2</v>
      </c>
      <c r="F2" s="189" t="s">
        <v>122</v>
      </c>
      <c r="G2" s="189" t="s">
        <v>3</v>
      </c>
      <c r="H2" s="190" t="s">
        <v>4</v>
      </c>
      <c r="I2" s="190" t="s">
        <v>14</v>
      </c>
      <c r="J2" s="191" t="s">
        <v>88</v>
      </c>
      <c r="K2" s="191" t="s">
        <v>81</v>
      </c>
      <c r="L2" s="191" t="s">
        <v>82</v>
      </c>
      <c r="M2" s="191" t="s">
        <v>83</v>
      </c>
      <c r="N2" s="191" t="s">
        <v>45</v>
      </c>
      <c r="O2" s="191" t="s">
        <v>84</v>
      </c>
      <c r="P2" s="191" t="s">
        <v>85</v>
      </c>
      <c r="Q2" s="191" t="s">
        <v>86</v>
      </c>
      <c r="R2" s="191" t="s">
        <v>87</v>
      </c>
      <c r="S2" s="191" t="s">
        <v>6</v>
      </c>
      <c r="T2" s="191" t="s">
        <v>7</v>
      </c>
      <c r="U2" s="192" t="s">
        <v>8</v>
      </c>
      <c r="V2" s="192" t="s">
        <v>9</v>
      </c>
      <c r="W2" s="192" t="s">
        <v>10</v>
      </c>
      <c r="X2" s="193" t="s">
        <v>11</v>
      </c>
      <c r="Y2" s="194" t="s">
        <v>12</v>
      </c>
    </row>
    <row r="3" spans="1:25" ht="25.5" x14ac:dyDescent="0.25">
      <c r="A3" s="115" t="s">
        <v>210</v>
      </c>
      <c r="B3" s="168">
        <v>0.4375</v>
      </c>
      <c r="C3" s="168">
        <v>0.44097222222222227</v>
      </c>
      <c r="D3" s="168">
        <v>3.472222222222222E-3</v>
      </c>
      <c r="E3" s="170" t="s">
        <v>170</v>
      </c>
      <c r="F3" s="171" t="s">
        <v>211</v>
      </c>
      <c r="G3" s="170" t="s">
        <v>182</v>
      </c>
      <c r="H3" s="169">
        <v>5</v>
      </c>
      <c r="I3" s="170" t="s">
        <v>40</v>
      </c>
      <c r="J3" s="169">
        <v>2</v>
      </c>
      <c r="K3" s="169">
        <v>1</v>
      </c>
      <c r="L3" s="169">
        <v>1</v>
      </c>
      <c r="M3" s="169"/>
      <c r="N3" s="169"/>
      <c r="O3" s="169"/>
      <c r="P3" s="169"/>
      <c r="Q3" s="169"/>
      <c r="R3" s="169"/>
      <c r="S3" s="167" t="s">
        <v>171</v>
      </c>
      <c r="T3" s="169" t="s">
        <v>208</v>
      </c>
      <c r="U3" s="171" t="s">
        <v>53</v>
      </c>
      <c r="V3" s="171" t="s">
        <v>53</v>
      </c>
      <c r="W3" s="169" t="s">
        <v>105</v>
      </c>
      <c r="X3" s="170" t="s">
        <v>58</v>
      </c>
      <c r="Y3" s="167" t="s">
        <v>64</v>
      </c>
    </row>
    <row r="4" spans="1:25" ht="25.5" x14ac:dyDescent="0.25">
      <c r="A4" s="115" t="s">
        <v>210</v>
      </c>
      <c r="B4" s="168">
        <v>0.55208333333333337</v>
      </c>
      <c r="C4" s="169"/>
      <c r="D4" s="169"/>
      <c r="E4" s="170" t="s">
        <v>168</v>
      </c>
      <c r="F4" s="171" t="s">
        <v>211</v>
      </c>
      <c r="G4" s="170" t="s">
        <v>180</v>
      </c>
      <c r="H4" s="169">
        <v>25</v>
      </c>
      <c r="I4" s="170" t="s">
        <v>40</v>
      </c>
      <c r="J4" s="169"/>
      <c r="K4" s="169"/>
      <c r="L4" s="169"/>
      <c r="M4" s="169"/>
      <c r="N4" s="169"/>
      <c r="O4" s="169"/>
      <c r="P4" s="169"/>
      <c r="Q4" s="169"/>
      <c r="R4" s="169"/>
      <c r="S4" s="167" t="s">
        <v>209</v>
      </c>
      <c r="T4" s="169" t="s">
        <v>201</v>
      </c>
      <c r="U4" s="171" t="s">
        <v>53</v>
      </c>
      <c r="V4" s="171" t="s">
        <v>53</v>
      </c>
      <c r="W4" s="169" t="s">
        <v>105</v>
      </c>
      <c r="X4" s="170" t="s">
        <v>107</v>
      </c>
      <c r="Y4" s="167"/>
    </row>
  </sheetData>
  <pageMargins left="0.11811023622047245" right="0.11811023622047245" top="0.15748031496062992" bottom="0.15748031496062992" header="0.31496062992125984" footer="0.31496062992125984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N3"/>
  <sheetViews>
    <sheetView workbookViewId="0">
      <selection activeCell="T14" sqref="T14"/>
    </sheetView>
  </sheetViews>
  <sheetFormatPr baseColWidth="10" defaultRowHeight="12" x14ac:dyDescent="0.2"/>
  <cols>
    <col min="1" max="1" width="11.42578125" style="115"/>
    <col min="2" max="3" width="20.7109375" style="116" customWidth="1"/>
    <col min="4" max="4" width="5.28515625" style="115" customWidth="1"/>
    <col min="5" max="18" width="3.7109375" style="115" customWidth="1"/>
    <col min="19" max="20" width="4.42578125" style="115" bestFit="1" customWidth="1"/>
    <col min="21" max="34" width="3.7109375" style="115" customWidth="1"/>
    <col min="35" max="38" width="10.7109375" style="115" customWidth="1"/>
    <col min="39" max="40" width="25.7109375" style="116" customWidth="1"/>
    <col min="41" max="16384" width="11.42578125" style="114"/>
  </cols>
  <sheetData>
    <row r="1" spans="1:40" x14ac:dyDescent="0.2">
      <c r="A1" s="163" t="s">
        <v>94</v>
      </c>
      <c r="B1" s="162" t="s">
        <v>70</v>
      </c>
      <c r="C1" s="164"/>
      <c r="D1" s="159" t="s">
        <v>67</v>
      </c>
      <c r="E1" s="160"/>
      <c r="F1" s="160"/>
      <c r="G1" s="161"/>
      <c r="H1" s="120" t="s">
        <v>140</v>
      </c>
      <c r="I1" s="112"/>
      <c r="J1" s="112"/>
      <c r="K1" s="112"/>
      <c r="L1" s="112"/>
      <c r="M1" s="112"/>
      <c r="N1" s="112"/>
      <c r="O1" s="112"/>
      <c r="P1" s="113"/>
      <c r="Q1" s="156" t="s">
        <v>141</v>
      </c>
      <c r="R1" s="157"/>
      <c r="S1" s="157"/>
      <c r="T1" s="157"/>
      <c r="U1" s="157"/>
      <c r="V1" s="157"/>
      <c r="W1" s="157"/>
      <c r="X1" s="157"/>
      <c r="Y1" s="158"/>
      <c r="Z1" s="153" t="s">
        <v>142</v>
      </c>
      <c r="AA1" s="154"/>
      <c r="AB1" s="154"/>
      <c r="AC1" s="154"/>
      <c r="AD1" s="154"/>
      <c r="AE1" s="154"/>
      <c r="AF1" s="154"/>
      <c r="AG1" s="154"/>
      <c r="AH1" s="155"/>
      <c r="AI1" s="149" t="s">
        <v>71</v>
      </c>
      <c r="AJ1" s="150"/>
      <c r="AK1" s="150"/>
      <c r="AL1" s="150"/>
      <c r="AM1" s="151"/>
      <c r="AN1" s="152"/>
    </row>
    <row r="2" spans="1:40" ht="69.95" customHeight="1" x14ac:dyDescent="0.2">
      <c r="A2" s="138" t="s">
        <v>94</v>
      </c>
      <c r="B2" s="145" t="s">
        <v>91</v>
      </c>
      <c r="C2" s="145" t="s">
        <v>92</v>
      </c>
      <c r="D2" s="139" t="s">
        <v>137</v>
      </c>
      <c r="E2" s="139" t="s">
        <v>5</v>
      </c>
      <c r="F2" s="139" t="s">
        <v>128</v>
      </c>
      <c r="G2" s="139" t="s">
        <v>136</v>
      </c>
      <c r="H2" s="140" t="s">
        <v>46</v>
      </c>
      <c r="I2" s="140" t="s">
        <v>99</v>
      </c>
      <c r="J2" s="140" t="s">
        <v>43</v>
      </c>
      <c r="K2" s="140" t="s">
        <v>44</v>
      </c>
      <c r="L2" s="140" t="s">
        <v>45</v>
      </c>
      <c r="M2" s="140" t="s">
        <v>47</v>
      </c>
      <c r="N2" s="140" t="s">
        <v>48</v>
      </c>
      <c r="O2" s="140" t="s">
        <v>49</v>
      </c>
      <c r="P2" s="140" t="s">
        <v>139</v>
      </c>
      <c r="Q2" s="141" t="s">
        <v>46</v>
      </c>
      <c r="R2" s="142" t="s">
        <v>99</v>
      </c>
      <c r="S2" s="142" t="s">
        <v>43</v>
      </c>
      <c r="T2" s="142" t="s">
        <v>44</v>
      </c>
      <c r="U2" s="142" t="s">
        <v>45</v>
      </c>
      <c r="V2" s="142" t="s">
        <v>47</v>
      </c>
      <c r="W2" s="142" t="s">
        <v>48</v>
      </c>
      <c r="X2" s="142" t="s">
        <v>49</v>
      </c>
      <c r="Y2" s="141" t="s">
        <v>139</v>
      </c>
      <c r="Z2" s="143" t="s">
        <v>46</v>
      </c>
      <c r="AA2" s="144" t="s">
        <v>99</v>
      </c>
      <c r="AB2" s="144" t="s">
        <v>43</v>
      </c>
      <c r="AC2" s="144" t="s">
        <v>44</v>
      </c>
      <c r="AD2" s="144" t="s">
        <v>45</v>
      </c>
      <c r="AE2" s="144" t="s">
        <v>47</v>
      </c>
      <c r="AF2" s="144" t="s">
        <v>48</v>
      </c>
      <c r="AG2" s="144" t="s">
        <v>49</v>
      </c>
      <c r="AH2" s="143" t="s">
        <v>139</v>
      </c>
      <c r="AI2" s="146" t="s">
        <v>133</v>
      </c>
      <c r="AJ2" s="146" t="s">
        <v>132</v>
      </c>
      <c r="AK2" s="146" t="s">
        <v>134</v>
      </c>
      <c r="AL2" s="146" t="s">
        <v>135</v>
      </c>
      <c r="AM2" s="147" t="s">
        <v>144</v>
      </c>
      <c r="AN2" s="148" t="s">
        <v>143</v>
      </c>
    </row>
    <row r="3" spans="1:40" x14ac:dyDescent="0.2">
      <c r="A3" s="173" t="s">
        <v>210</v>
      </c>
      <c r="B3" s="172" t="s">
        <v>170</v>
      </c>
      <c r="C3" s="172" t="s">
        <v>170</v>
      </c>
      <c r="D3" s="174">
        <v>3.472222222222222E-3</v>
      </c>
      <c r="E3" s="173">
        <v>1</v>
      </c>
      <c r="F3" s="173">
        <v>1</v>
      </c>
      <c r="G3" s="173">
        <v>2</v>
      </c>
      <c r="H3" s="173">
        <v>2</v>
      </c>
      <c r="I3" s="173">
        <v>1</v>
      </c>
      <c r="J3" s="173">
        <v>1</v>
      </c>
      <c r="K3" s="173">
        <v>0</v>
      </c>
      <c r="L3" s="173">
        <v>0</v>
      </c>
      <c r="M3" s="173">
        <v>0</v>
      </c>
      <c r="N3" s="173">
        <v>0</v>
      </c>
      <c r="O3" s="173">
        <v>0</v>
      </c>
      <c r="P3" s="173">
        <v>0</v>
      </c>
      <c r="Q3" s="173"/>
      <c r="R3" s="173">
        <v>998</v>
      </c>
      <c r="S3" s="173">
        <v>1916</v>
      </c>
      <c r="T3" s="173">
        <v>1524</v>
      </c>
      <c r="U3" s="173">
        <v>65</v>
      </c>
      <c r="V3" s="173">
        <v>250</v>
      </c>
      <c r="W3" s="173">
        <v>19</v>
      </c>
      <c r="X3" s="173">
        <v>1</v>
      </c>
      <c r="Y3" s="173"/>
      <c r="Z3" s="173"/>
      <c r="AA3" s="173">
        <v>1</v>
      </c>
      <c r="AB3" s="173">
        <v>1</v>
      </c>
      <c r="AC3" s="173"/>
      <c r="AD3" s="173"/>
      <c r="AE3" s="173"/>
      <c r="AF3" s="173"/>
      <c r="AG3" s="173"/>
      <c r="AH3" s="173"/>
      <c r="AI3" s="173" t="s">
        <v>166</v>
      </c>
      <c r="AJ3" s="173" t="s">
        <v>123</v>
      </c>
      <c r="AK3" s="173" t="s">
        <v>123</v>
      </c>
      <c r="AL3" s="173" t="s">
        <v>123</v>
      </c>
      <c r="AM3" s="172" t="s">
        <v>170</v>
      </c>
      <c r="AN3" s="172" t="s">
        <v>212</v>
      </c>
    </row>
  </sheetData>
  <pageMargins left="0.11811023622047245" right="0.11811023622047245" top="0.15748031496062992" bottom="0.15748031496062992" header="0.31496062992125984" footer="0.31496062992125984"/>
  <pageSetup paperSize="9" scale="5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6"/>
  <sheetViews>
    <sheetView workbookViewId="0">
      <selection activeCell="B1" sqref="B1"/>
    </sheetView>
  </sheetViews>
  <sheetFormatPr baseColWidth="10" defaultRowHeight="15" x14ac:dyDescent="0.25"/>
  <cols>
    <col min="1" max="1" width="15.28515625" style="76" bestFit="1" customWidth="1"/>
    <col min="2" max="2" width="5.7109375" style="77" customWidth="1"/>
    <col min="3" max="3" width="20.7109375" style="77" customWidth="1"/>
    <col min="4" max="4" width="10.7109375" style="77" customWidth="1"/>
    <col min="5" max="5" width="20.7109375" style="77" customWidth="1"/>
    <col min="6" max="6" width="10.7109375" style="77" customWidth="1"/>
    <col min="7" max="7" width="9.7109375" style="77" bestFit="1" customWidth="1"/>
    <col min="8" max="8" width="20.42578125" style="77" bestFit="1" customWidth="1"/>
    <col min="9" max="9" width="17" style="77" bestFit="1" customWidth="1"/>
    <col min="10" max="10" width="13.5703125" style="77" customWidth="1"/>
    <col min="11" max="11" width="5.7109375" style="77" customWidth="1"/>
    <col min="12" max="12" width="21.42578125" style="77" bestFit="1" customWidth="1"/>
    <col min="13" max="13" width="23.140625" style="77" bestFit="1" customWidth="1"/>
    <col min="14" max="16" width="9.7109375" style="82" customWidth="1"/>
    <col min="17" max="17" width="23.7109375" style="77" bestFit="1" customWidth="1"/>
    <col min="18" max="18" width="16.42578125" style="77" bestFit="1" customWidth="1"/>
    <col min="19" max="19" width="5.7109375" style="77" customWidth="1"/>
    <col min="20" max="20" width="16.140625" style="77" bestFit="1" customWidth="1"/>
    <col min="21" max="21" width="17.85546875" style="77" bestFit="1" customWidth="1"/>
    <col min="22" max="22" width="4.85546875" style="77" bestFit="1" customWidth="1"/>
    <col min="23" max="23" width="13.42578125" style="77" bestFit="1" customWidth="1"/>
    <col min="24" max="24" width="23.140625" style="77" bestFit="1" customWidth="1"/>
    <col min="25" max="25" width="5.7109375" style="77" customWidth="1"/>
    <col min="26" max="26" width="14.28515625" style="77" bestFit="1" customWidth="1"/>
    <col min="27" max="16384" width="11.42578125" style="77"/>
  </cols>
  <sheetData>
    <row r="1" spans="1:26" s="72" customFormat="1" ht="30" x14ac:dyDescent="0.25">
      <c r="A1" s="73" t="s">
        <v>145</v>
      </c>
      <c r="B1" s="74"/>
      <c r="C1" s="177" t="s">
        <v>147</v>
      </c>
      <c r="D1" s="178" t="s">
        <v>196</v>
      </c>
      <c r="E1" s="179" t="s">
        <v>198</v>
      </c>
      <c r="F1" s="179" t="s">
        <v>197</v>
      </c>
      <c r="G1" s="175" t="s">
        <v>146</v>
      </c>
      <c r="H1" s="176" t="s">
        <v>17</v>
      </c>
      <c r="I1" s="176" t="s">
        <v>18</v>
      </c>
      <c r="J1" s="176" t="s">
        <v>30</v>
      </c>
      <c r="K1" s="74"/>
      <c r="L1" s="74" t="s">
        <v>14</v>
      </c>
      <c r="M1" s="75" t="s">
        <v>5</v>
      </c>
      <c r="N1" s="81" t="s">
        <v>97</v>
      </c>
      <c r="O1" s="81" t="s">
        <v>163</v>
      </c>
      <c r="P1" s="81" t="s">
        <v>98</v>
      </c>
      <c r="Q1" s="180" t="s">
        <v>6</v>
      </c>
      <c r="R1" s="181" t="s">
        <v>7</v>
      </c>
      <c r="S1" s="181"/>
      <c r="T1" s="74" t="s">
        <v>8</v>
      </c>
      <c r="U1" s="74" t="s">
        <v>55</v>
      </c>
      <c r="V1" s="74" t="s">
        <v>10</v>
      </c>
      <c r="W1" s="74" t="s">
        <v>11</v>
      </c>
      <c r="X1" s="74" t="s">
        <v>12</v>
      </c>
      <c r="Y1" s="74"/>
      <c r="Z1" s="74" t="s">
        <v>72</v>
      </c>
    </row>
    <row r="2" spans="1:26" x14ac:dyDescent="0.25">
      <c r="A2" s="76" t="s">
        <v>153</v>
      </c>
      <c r="C2" s="77" t="s">
        <v>175</v>
      </c>
      <c r="D2" s="77">
        <v>310</v>
      </c>
      <c r="E2" s="78" t="s">
        <v>184</v>
      </c>
      <c r="F2" s="77">
        <v>100000</v>
      </c>
      <c r="G2" s="77" t="s">
        <v>19</v>
      </c>
      <c r="H2" s="77" t="s">
        <v>29</v>
      </c>
      <c r="I2" s="77" t="s">
        <v>108</v>
      </c>
      <c r="J2" s="77" t="s">
        <v>33</v>
      </c>
      <c r="L2" s="77" t="s">
        <v>41</v>
      </c>
      <c r="M2" s="77" t="s">
        <v>99</v>
      </c>
      <c r="N2" s="82">
        <v>1500</v>
      </c>
      <c r="O2" s="82">
        <f ca="1">'Base jour'!J5</f>
        <v>997</v>
      </c>
      <c r="P2" s="82">
        <v>200</v>
      </c>
      <c r="Q2" s="77" t="s">
        <v>129</v>
      </c>
      <c r="R2" s="166" t="s">
        <v>200</v>
      </c>
      <c r="S2" s="77">
        <f t="shared" ref="S2:S13" ca="1" si="0">SUMIFS(Col_Nbre,Col_Localisation,List_Localisation)</f>
        <v>0</v>
      </c>
      <c r="T2" s="77" t="s">
        <v>56</v>
      </c>
      <c r="U2" s="77" t="s">
        <v>57</v>
      </c>
      <c r="V2" s="77" t="s">
        <v>104</v>
      </c>
      <c r="W2" s="77" t="s">
        <v>102</v>
      </c>
      <c r="X2" s="77" t="s">
        <v>66</v>
      </c>
      <c r="Z2" s="77" t="s">
        <v>73</v>
      </c>
    </row>
    <row r="3" spans="1:26" ht="15.75" thickBot="1" x14ac:dyDescent="0.3">
      <c r="A3" s="76" t="s">
        <v>156</v>
      </c>
      <c r="C3" s="77" t="s">
        <v>176</v>
      </c>
      <c r="D3" s="77">
        <v>1200</v>
      </c>
      <c r="E3" s="78" t="s">
        <v>185</v>
      </c>
      <c r="F3" s="77">
        <v>35000</v>
      </c>
      <c r="G3" s="77" t="s">
        <v>24</v>
      </c>
      <c r="H3" s="77" t="s">
        <v>20</v>
      </c>
      <c r="I3" s="77" t="s">
        <v>109</v>
      </c>
      <c r="J3" s="77" t="s">
        <v>31</v>
      </c>
      <c r="L3" s="77" t="s">
        <v>40</v>
      </c>
      <c r="M3" s="77" t="s">
        <v>48</v>
      </c>
      <c r="N3" s="82">
        <v>20</v>
      </c>
      <c r="O3" s="82">
        <f ca="1">'Base jour'!O5</f>
        <v>19</v>
      </c>
      <c r="P3" s="82">
        <v>10</v>
      </c>
      <c r="Q3" s="77" t="s">
        <v>106</v>
      </c>
      <c r="R3" s="77" t="s">
        <v>199</v>
      </c>
      <c r="S3" s="77">
        <f t="shared" ca="1" si="0"/>
        <v>0</v>
      </c>
      <c r="T3" s="77" t="s">
        <v>53</v>
      </c>
      <c r="U3" s="77" t="s">
        <v>56</v>
      </c>
      <c r="V3" s="88" t="s">
        <v>105</v>
      </c>
      <c r="W3" s="77" t="s">
        <v>107</v>
      </c>
      <c r="X3" s="77" t="s">
        <v>65</v>
      </c>
      <c r="Z3" s="77" t="s">
        <v>74</v>
      </c>
    </row>
    <row r="4" spans="1:26" x14ac:dyDescent="0.25">
      <c r="A4" s="76" t="s">
        <v>148</v>
      </c>
      <c r="C4" s="77" t="s">
        <v>177</v>
      </c>
      <c r="D4" s="77">
        <v>1300</v>
      </c>
      <c r="E4" s="78" t="s">
        <v>186</v>
      </c>
      <c r="F4" s="77">
        <v>60000</v>
      </c>
      <c r="G4" s="77" t="s">
        <v>23</v>
      </c>
      <c r="H4" s="77" t="s">
        <v>28</v>
      </c>
      <c r="I4" s="77" t="s">
        <v>110</v>
      </c>
      <c r="J4" s="77" t="s">
        <v>32</v>
      </c>
      <c r="L4" s="77" t="s">
        <v>103</v>
      </c>
      <c r="M4" s="77" t="s">
        <v>49</v>
      </c>
      <c r="N4" s="82">
        <v>10</v>
      </c>
      <c r="O4" s="82">
        <f ca="1">'Base jour'!P5</f>
        <v>1</v>
      </c>
      <c r="P4" s="82">
        <v>6</v>
      </c>
      <c r="Q4" s="77" t="s">
        <v>194</v>
      </c>
      <c r="R4" s="77" t="s">
        <v>201</v>
      </c>
      <c r="S4" s="77">
        <f t="shared" ca="1" si="0"/>
        <v>0</v>
      </c>
      <c r="T4" s="77" t="s">
        <v>54</v>
      </c>
      <c r="U4" s="77" t="s">
        <v>53</v>
      </c>
      <c r="W4" s="77" t="s">
        <v>59</v>
      </c>
      <c r="X4" s="77" t="s">
        <v>62</v>
      </c>
      <c r="Z4" s="77" t="s">
        <v>75</v>
      </c>
    </row>
    <row r="5" spans="1:26" x14ac:dyDescent="0.25">
      <c r="A5" s="76" t="s">
        <v>154</v>
      </c>
      <c r="C5" s="77" t="s">
        <v>178</v>
      </c>
      <c r="D5" s="77">
        <v>4000</v>
      </c>
      <c r="E5" s="77" t="s">
        <v>173</v>
      </c>
      <c r="F5" s="77">
        <v>0</v>
      </c>
      <c r="G5" s="77" t="s">
        <v>22</v>
      </c>
      <c r="H5" s="77" t="s">
        <v>17</v>
      </c>
      <c r="I5" s="77" t="s">
        <v>111</v>
      </c>
      <c r="J5" s="77" t="s">
        <v>38</v>
      </c>
      <c r="L5" s="77" t="s">
        <v>42</v>
      </c>
      <c r="M5" s="77" t="s">
        <v>45</v>
      </c>
      <c r="N5" s="82">
        <v>100</v>
      </c>
      <c r="O5" s="82">
        <f ca="1">'Base jour'!M5</f>
        <v>65</v>
      </c>
      <c r="P5" s="82">
        <v>6</v>
      </c>
      <c r="Q5" s="77" t="s">
        <v>52</v>
      </c>
      <c r="R5" s="77" t="s">
        <v>202</v>
      </c>
      <c r="S5" s="77">
        <f t="shared" ca="1" si="0"/>
        <v>1</v>
      </c>
      <c r="U5" s="77" t="s">
        <v>54</v>
      </c>
      <c r="W5" s="77" t="s">
        <v>60</v>
      </c>
      <c r="X5" s="77" t="s">
        <v>63</v>
      </c>
      <c r="Z5" s="77" t="s">
        <v>76</v>
      </c>
    </row>
    <row r="6" spans="1:26" x14ac:dyDescent="0.25">
      <c r="A6" s="76" t="s">
        <v>159</v>
      </c>
      <c r="C6" s="77" t="s">
        <v>39</v>
      </c>
      <c r="D6" s="77">
        <v>75</v>
      </c>
      <c r="E6" s="77" t="s">
        <v>187</v>
      </c>
      <c r="F6" s="77">
        <v>2000</v>
      </c>
      <c r="G6" s="77" t="s">
        <v>21</v>
      </c>
      <c r="H6" s="77" t="s">
        <v>27</v>
      </c>
      <c r="I6" s="77" t="s">
        <v>113</v>
      </c>
      <c r="J6" s="77" t="s">
        <v>37</v>
      </c>
      <c r="M6" s="77" t="s">
        <v>47</v>
      </c>
      <c r="N6" s="82">
        <v>300</v>
      </c>
      <c r="O6" s="82">
        <f ca="1">'Base jour'!N5</f>
        <v>250</v>
      </c>
      <c r="P6" s="82">
        <v>10</v>
      </c>
      <c r="Q6" s="77" t="s">
        <v>51</v>
      </c>
      <c r="R6" s="77" t="s">
        <v>203</v>
      </c>
      <c r="S6" s="77">
        <f t="shared" ca="1" si="0"/>
        <v>0</v>
      </c>
      <c r="W6" s="77" t="s">
        <v>61</v>
      </c>
      <c r="X6" s="77" t="s">
        <v>64</v>
      </c>
    </row>
    <row r="7" spans="1:26" x14ac:dyDescent="0.25">
      <c r="A7" s="76" t="s">
        <v>157</v>
      </c>
      <c r="C7" s="77" t="s">
        <v>179</v>
      </c>
      <c r="D7" s="77">
        <v>300</v>
      </c>
      <c r="E7" s="77" t="s">
        <v>188</v>
      </c>
      <c r="F7" s="77">
        <v>5000</v>
      </c>
      <c r="H7" s="77" t="s">
        <v>25</v>
      </c>
      <c r="I7" s="77" t="s">
        <v>112</v>
      </c>
      <c r="J7" s="77" t="s">
        <v>35</v>
      </c>
      <c r="M7" s="77" t="s">
        <v>43</v>
      </c>
      <c r="N7" s="82">
        <v>2000</v>
      </c>
      <c r="O7" s="82">
        <f ca="1">'Base jour'!K5</f>
        <v>1915</v>
      </c>
      <c r="P7" s="82">
        <v>125</v>
      </c>
      <c r="Q7" s="77" t="s">
        <v>50</v>
      </c>
      <c r="R7" s="77" t="s">
        <v>204</v>
      </c>
      <c r="S7" s="77">
        <f t="shared" ca="1" si="0"/>
        <v>0</v>
      </c>
      <c r="W7" s="77" t="s">
        <v>58</v>
      </c>
      <c r="X7" s="77" t="s">
        <v>126</v>
      </c>
    </row>
    <row r="8" spans="1:26" ht="15.75" thickBot="1" x14ac:dyDescent="0.3">
      <c r="A8" s="76" t="s">
        <v>158</v>
      </c>
      <c r="C8" s="77" t="s">
        <v>195</v>
      </c>
      <c r="D8" s="77">
        <v>2000</v>
      </c>
      <c r="E8" s="78" t="s">
        <v>189</v>
      </c>
      <c r="F8" s="77">
        <v>15000</v>
      </c>
      <c r="H8" s="77" t="s">
        <v>26</v>
      </c>
      <c r="I8" s="77" t="s">
        <v>116</v>
      </c>
      <c r="J8" s="77" t="s">
        <v>34</v>
      </c>
      <c r="M8" s="88" t="s">
        <v>44</v>
      </c>
      <c r="N8" s="89">
        <v>2000</v>
      </c>
      <c r="O8" s="89">
        <f ca="1">'Base jour'!L5</f>
        <v>1524</v>
      </c>
      <c r="P8" s="89">
        <v>75</v>
      </c>
      <c r="R8" s="77" t="s">
        <v>205</v>
      </c>
      <c r="S8" s="77">
        <f t="shared" ca="1" si="0"/>
        <v>0</v>
      </c>
      <c r="X8" s="77" t="s">
        <v>124</v>
      </c>
    </row>
    <row r="9" spans="1:26" ht="15.75" thickBot="1" x14ac:dyDescent="0.3">
      <c r="A9" s="76" t="s">
        <v>151</v>
      </c>
      <c r="C9" s="77" t="s">
        <v>180</v>
      </c>
      <c r="D9" s="77">
        <v>35</v>
      </c>
      <c r="E9" s="78" t="s">
        <v>190</v>
      </c>
      <c r="F9" s="77">
        <v>12000</v>
      </c>
      <c r="I9" s="77" t="s">
        <v>117</v>
      </c>
      <c r="J9" s="88" t="s">
        <v>36</v>
      </c>
      <c r="M9" s="104"/>
      <c r="N9" s="105"/>
      <c r="O9" s="105"/>
      <c r="P9" s="105"/>
      <c r="R9" s="77" t="s">
        <v>206</v>
      </c>
      <c r="S9" s="77">
        <f t="shared" ca="1" si="0"/>
        <v>0</v>
      </c>
      <c r="X9" s="77" t="s">
        <v>125</v>
      </c>
    </row>
    <row r="10" spans="1:26" x14ac:dyDescent="0.25">
      <c r="A10" s="76" t="s">
        <v>155</v>
      </c>
      <c r="C10" s="77" t="s">
        <v>173</v>
      </c>
      <c r="D10" s="77">
        <v>0</v>
      </c>
      <c r="E10" s="77" t="s">
        <v>191</v>
      </c>
      <c r="F10" s="77">
        <v>90000</v>
      </c>
      <c r="I10" s="77" t="s">
        <v>114</v>
      </c>
      <c r="R10" s="166" t="s">
        <v>207</v>
      </c>
      <c r="S10" s="77">
        <f t="shared" ca="1" si="0"/>
        <v>0</v>
      </c>
    </row>
    <row r="11" spans="1:26" x14ac:dyDescent="0.25">
      <c r="A11" s="76" t="s">
        <v>150</v>
      </c>
      <c r="C11" s="77" t="s">
        <v>181</v>
      </c>
      <c r="D11" s="77">
        <v>210</v>
      </c>
      <c r="I11" s="77" t="s">
        <v>115</v>
      </c>
      <c r="R11" s="77" t="s">
        <v>208</v>
      </c>
      <c r="S11" s="77">
        <f t="shared" ca="1" si="0"/>
        <v>0</v>
      </c>
    </row>
    <row r="12" spans="1:26" x14ac:dyDescent="0.25">
      <c r="A12" s="76" t="s">
        <v>152</v>
      </c>
      <c r="C12" s="77" t="s">
        <v>182</v>
      </c>
      <c r="D12" s="77">
        <v>1220</v>
      </c>
      <c r="I12" s="77" t="s">
        <v>118</v>
      </c>
      <c r="R12" s="77" t="s">
        <v>193</v>
      </c>
      <c r="S12" s="77">
        <f t="shared" ca="1" si="0"/>
        <v>0</v>
      </c>
    </row>
    <row r="13" spans="1:26" x14ac:dyDescent="0.25">
      <c r="A13" s="76" t="s">
        <v>149</v>
      </c>
      <c r="C13" s="77" t="s">
        <v>174</v>
      </c>
      <c r="D13" s="77">
        <v>980</v>
      </c>
      <c r="I13" s="77" t="s">
        <v>119</v>
      </c>
      <c r="R13" s="77" t="s">
        <v>192</v>
      </c>
      <c r="S13" s="77">
        <f t="shared" ca="1" si="0"/>
        <v>0</v>
      </c>
    </row>
    <row r="14" spans="1:26" ht="15.75" thickBot="1" x14ac:dyDescent="0.3">
      <c r="C14" s="77" t="s">
        <v>183</v>
      </c>
      <c r="D14" s="77">
        <v>250</v>
      </c>
      <c r="I14" s="88" t="s">
        <v>120</v>
      </c>
    </row>
    <row r="16" spans="1:26" x14ac:dyDescent="0.25">
      <c r="B16" s="79"/>
    </row>
  </sheetData>
  <sortState ref="X2:X9">
    <sortCondition ref="X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Base jour</vt:lpstr>
      <vt:lpstr>Mouvements</vt:lpstr>
      <vt:lpstr>ArchMissionBas</vt:lpstr>
      <vt:lpstr>ArchMissionHaut</vt:lpstr>
      <vt:lpstr>Liste BD</vt:lpstr>
      <vt:lpstr>'Base jour'!Impression_des_titres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2017-04-18T15:14:09Z</cp:lastPrinted>
  <dcterms:created xsi:type="dcterms:W3CDTF">2017-01-29T13:12:24Z</dcterms:created>
  <dcterms:modified xsi:type="dcterms:W3CDTF">2017-04-24T16:24:52Z</dcterms:modified>
</cp:coreProperties>
</file>