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/>
  <mc:AlternateContent xmlns:mc="http://schemas.openxmlformats.org/markup-compatibility/2006">
    <mc:Choice Requires="x15">
      <x15ac:absPath xmlns:x15ac="http://schemas.microsoft.com/office/spreadsheetml/2010/11/ac" url="C:\Users\F Leroy\Desktop\"/>
    </mc:Choice>
  </mc:AlternateContent>
  <xr:revisionPtr revIDLastSave="0" documentId="13_ncr:1_{4E772B11-BEBE-4FBB-8B49-317D9CDFE135}" xr6:coauthVersionLast="37" xr6:coauthVersionMax="37" xr10:uidLastSave="{00000000-0000-0000-0000-000000000000}"/>
  <bookViews>
    <workbookView xWindow="0" yWindow="0" windowWidth="20490" windowHeight="7770" tabRatio="895" xr2:uid="{00000000-000D-0000-FFFF-FFFF00000000}"/>
  </bookViews>
  <sheets>
    <sheet name="Récap Général" sheetId="29" r:id="rId1"/>
    <sheet name="Liste des AGENTS" sheetId="19" r:id="rId2"/>
    <sheet name="Liste des formations" sheetId="24" r:id="rId3"/>
    <sheet name="Form initiale et continue PA " sheetId="3" r:id="rId4"/>
    <sheet name="Form initiale et continue CM" sheetId="8" r:id="rId5"/>
    <sheet name="Certif et continue SAP" sheetId="9" r:id="rId6"/>
  </sheets>
  <definedNames>
    <definedName name="_xlnm._FilterDatabase" localSheetId="3" hidden="1">'Form initiale et continue PA '!$A$7:$F$7</definedName>
  </definedNames>
  <calcPr calcId="179021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2" i="29" l="1"/>
  <c r="B2" i="29"/>
  <c r="A5" i="29" l="1"/>
  <c r="A6" i="29"/>
  <c r="A7" i="29"/>
  <c r="A8" i="29"/>
  <c r="A9" i="29"/>
  <c r="A10" i="29"/>
  <c r="A11" i="29"/>
  <c r="A12" i="29"/>
  <c r="A13" i="29"/>
  <c r="A14" i="29"/>
  <c r="A15" i="29"/>
  <c r="A16" i="29"/>
  <c r="A17" i="29"/>
  <c r="A18" i="29"/>
  <c r="A19" i="29"/>
  <c r="A20" i="29"/>
  <c r="A21" i="29"/>
  <c r="A22" i="29"/>
  <c r="A23" i="29"/>
  <c r="A4" i="29"/>
  <c r="F9" i="8" l="1"/>
  <c r="F10" i="8"/>
  <c r="F11" i="8"/>
  <c r="F12" i="8"/>
  <c r="F13" i="8"/>
  <c r="F14" i="8"/>
  <c r="F15" i="8"/>
  <c r="F16" i="8"/>
  <c r="F17" i="8"/>
  <c r="F18" i="8"/>
  <c r="F19" i="8"/>
  <c r="F20" i="8"/>
  <c r="F21" i="8"/>
  <c r="F22" i="8"/>
  <c r="F23" i="8"/>
  <c r="F24" i="8"/>
  <c r="F25" i="8"/>
  <c r="F26" i="8"/>
  <c r="F27" i="8"/>
  <c r="F9" i="9"/>
  <c r="F10" i="9"/>
  <c r="F11" i="9"/>
  <c r="F12" i="9"/>
  <c r="F13" i="9"/>
  <c r="F14" i="9"/>
  <c r="F15" i="9"/>
  <c r="F16" i="9"/>
  <c r="F17" i="9"/>
  <c r="F18" i="9"/>
  <c r="F19" i="9"/>
  <c r="F20" i="9"/>
  <c r="F21" i="9"/>
  <c r="F22" i="9"/>
  <c r="F23" i="9"/>
  <c r="F24" i="9"/>
  <c r="F25" i="9"/>
  <c r="F26" i="9"/>
  <c r="F27" i="9"/>
  <c r="F8" i="9"/>
  <c r="F8" i="8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8" i="3"/>
  <c r="B27" i="9" l="1"/>
  <c r="A27" i="9"/>
  <c r="B26" i="9"/>
  <c r="A26" i="9"/>
  <c r="B25" i="9"/>
  <c r="A25" i="9"/>
  <c r="B24" i="9"/>
  <c r="A24" i="9"/>
  <c r="B23" i="9"/>
  <c r="A23" i="9"/>
  <c r="B22" i="9"/>
  <c r="A22" i="9"/>
  <c r="B21" i="9"/>
  <c r="A21" i="9"/>
  <c r="B20" i="9"/>
  <c r="A20" i="9"/>
  <c r="B19" i="9"/>
  <c r="A19" i="9"/>
  <c r="B18" i="9"/>
  <c r="A18" i="9"/>
  <c r="B17" i="9"/>
  <c r="A17" i="9"/>
  <c r="B16" i="9"/>
  <c r="A16" i="9"/>
  <c r="B15" i="9"/>
  <c r="A15" i="9"/>
  <c r="B14" i="9"/>
  <c r="A14" i="9"/>
  <c r="B13" i="9"/>
  <c r="A13" i="9"/>
  <c r="B12" i="9"/>
  <c r="A12" i="9"/>
  <c r="B11" i="9"/>
  <c r="A11" i="9"/>
  <c r="B10" i="9"/>
  <c r="A10" i="9"/>
  <c r="B9" i="9"/>
  <c r="A9" i="9"/>
  <c r="B8" i="9"/>
  <c r="A8" i="9"/>
  <c r="B27" i="8"/>
  <c r="A27" i="8"/>
  <c r="B26" i="8"/>
  <c r="A26" i="8"/>
  <c r="B25" i="8"/>
  <c r="A25" i="8"/>
  <c r="B24" i="8"/>
  <c r="A24" i="8"/>
  <c r="B23" i="8"/>
  <c r="A23" i="8"/>
  <c r="B22" i="8"/>
  <c r="A22" i="8"/>
  <c r="B21" i="8"/>
  <c r="A21" i="8"/>
  <c r="B20" i="8"/>
  <c r="A20" i="8"/>
  <c r="B19" i="8"/>
  <c r="A19" i="8"/>
  <c r="B18" i="8"/>
  <c r="A18" i="8"/>
  <c r="B17" i="8"/>
  <c r="A17" i="8"/>
  <c r="B16" i="8"/>
  <c r="A16" i="8"/>
  <c r="B15" i="8"/>
  <c r="A15" i="8"/>
  <c r="B14" i="8"/>
  <c r="A14" i="8"/>
  <c r="B13" i="8"/>
  <c r="A13" i="8"/>
  <c r="B12" i="8"/>
  <c r="A12" i="8"/>
  <c r="B11" i="8"/>
  <c r="A11" i="8"/>
  <c r="B10" i="8"/>
  <c r="A10" i="8"/>
  <c r="B9" i="8"/>
  <c r="A9" i="8"/>
  <c r="B8" i="8"/>
  <c r="A8" i="8"/>
  <c r="E4" i="29" s="1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8" i="3"/>
  <c r="D4" i="19"/>
  <c r="D3" i="19"/>
  <c r="B7" i="29" l="1"/>
  <c r="B11" i="29"/>
  <c r="B15" i="29"/>
  <c r="B19" i="29"/>
  <c r="B23" i="29"/>
  <c r="B9" i="29"/>
  <c r="B13" i="29"/>
  <c r="B21" i="29"/>
  <c r="B4" i="29"/>
  <c r="B5" i="29"/>
  <c r="B17" i="29"/>
  <c r="B22" i="29"/>
  <c r="B18" i="29"/>
  <c r="B14" i="29"/>
  <c r="B20" i="29"/>
  <c r="B16" i="29"/>
  <c r="B12" i="29"/>
  <c r="B10" i="29"/>
  <c r="B8" i="29"/>
  <c r="B6" i="29"/>
  <c r="F5" i="29"/>
  <c r="F7" i="29"/>
  <c r="F9" i="29"/>
  <c r="F11" i="29"/>
  <c r="F13" i="29"/>
  <c r="F15" i="29"/>
  <c r="F17" i="29"/>
  <c r="F19" i="29"/>
  <c r="F21" i="29"/>
  <c r="F23" i="29"/>
  <c r="G19" i="29"/>
  <c r="G23" i="29"/>
  <c r="F8" i="29"/>
  <c r="F12" i="29"/>
  <c r="F16" i="29"/>
  <c r="F20" i="29"/>
  <c r="F22" i="29"/>
  <c r="G21" i="29"/>
  <c r="F6" i="29"/>
  <c r="F10" i="29"/>
  <c r="F14" i="29"/>
  <c r="F18" i="29"/>
  <c r="F4" i="29"/>
  <c r="G20" i="29"/>
  <c r="G22" i="29"/>
  <c r="G18" i="29"/>
  <c r="C23" i="29"/>
  <c r="C21" i="29"/>
  <c r="C20" i="29"/>
  <c r="E5" i="29"/>
  <c r="E9" i="29"/>
  <c r="E13" i="29"/>
  <c r="E17" i="29"/>
  <c r="G8" i="29"/>
  <c r="G12" i="29"/>
  <c r="G16" i="29"/>
  <c r="C5" i="29"/>
  <c r="C9" i="29"/>
  <c r="C13" i="29"/>
  <c r="C17" i="29"/>
  <c r="E8" i="29"/>
  <c r="E12" i="29"/>
  <c r="E16" i="29"/>
  <c r="G7" i="29"/>
  <c r="G11" i="29"/>
  <c r="G15" i="29"/>
  <c r="C8" i="29"/>
  <c r="C12" i="29"/>
  <c r="C16" i="29"/>
  <c r="D5" i="29"/>
  <c r="D9" i="29"/>
  <c r="D13" i="29"/>
  <c r="D15" i="29"/>
  <c r="D17" i="29"/>
  <c r="D19" i="29"/>
  <c r="D21" i="29"/>
  <c r="D23" i="29"/>
  <c r="D11" i="29"/>
  <c r="D16" i="29"/>
  <c r="D20" i="29"/>
  <c r="D4" i="29"/>
  <c r="D7" i="29"/>
  <c r="D14" i="29"/>
  <c r="D18" i="29"/>
  <c r="D22" i="29"/>
  <c r="D12" i="29"/>
  <c r="D10" i="29"/>
  <c r="D8" i="29"/>
  <c r="D6" i="29"/>
  <c r="E18" i="29"/>
  <c r="E22" i="29"/>
  <c r="E19" i="29"/>
  <c r="E21" i="29"/>
  <c r="E23" i="29"/>
  <c r="E20" i="29"/>
  <c r="C19" i="29"/>
  <c r="C22" i="29"/>
  <c r="C18" i="29"/>
  <c r="E7" i="29"/>
  <c r="E11" i="29"/>
  <c r="E15" i="29"/>
  <c r="G6" i="29"/>
  <c r="G10" i="29"/>
  <c r="G14" i="29"/>
  <c r="G4" i="29"/>
  <c r="C7" i="29"/>
  <c r="C11" i="29"/>
  <c r="C15" i="29"/>
  <c r="E6" i="29"/>
  <c r="E10" i="29"/>
  <c r="E14" i="29"/>
  <c r="G5" i="29"/>
  <c r="G9" i="29"/>
  <c r="G13" i="29"/>
  <c r="G17" i="29"/>
  <c r="C6" i="29"/>
  <c r="C10" i="29"/>
  <c r="C14" i="29"/>
  <c r="C4" i="29"/>
  <c r="A7" i="19"/>
  <c r="A8" i="19" s="1"/>
  <c r="A9" i="19" s="1"/>
  <c r="A10" i="19" s="1"/>
  <c r="A11" i="19" s="1"/>
  <c r="A12" i="19" s="1"/>
  <c r="A13" i="19" s="1"/>
  <c r="A14" i="19" s="1"/>
  <c r="A15" i="19" s="1"/>
  <c r="A16" i="19" s="1"/>
  <c r="A17" i="19" s="1"/>
  <c r="A18" i="19" s="1"/>
  <c r="A19" i="19" s="1"/>
  <c r="A20" i="19" s="1"/>
  <c r="A21" i="19" s="1"/>
  <c r="A22" i="19" s="1"/>
  <c r="A23" i="19" s="1"/>
  <c r="A24" i="19" s="1"/>
  <c r="A25" i="19" s="1"/>
</calcChain>
</file>

<file path=xl/sharedStrings.xml><?xml version="1.0" encoding="utf-8"?>
<sst xmlns="http://schemas.openxmlformats.org/spreadsheetml/2006/main" count="167" uniqueCount="61">
  <si>
    <t>DATE DE VALIDITE</t>
  </si>
  <si>
    <t>DATE DE FORMATION REUSSIE</t>
  </si>
  <si>
    <t>NOM-PRENOM AGENT</t>
  </si>
  <si>
    <t>Service</t>
  </si>
  <si>
    <t>Formation</t>
  </si>
  <si>
    <t>Formation dispensée par un formateur externe</t>
  </si>
  <si>
    <t>Liste du personnel Syndicat Mixte</t>
  </si>
  <si>
    <t>Nom et prénom de l'agent</t>
  </si>
  <si>
    <t>Date d'embauche</t>
  </si>
  <si>
    <t>Poste</t>
  </si>
  <si>
    <t>Échéance</t>
  </si>
  <si>
    <t>Agents concernés</t>
  </si>
  <si>
    <t>Tous les agents du service</t>
  </si>
  <si>
    <t>Liste des FORMATIONS OBLIGATOIRES</t>
  </si>
  <si>
    <t>Liste des FORMATIONS RECOMMANDEES</t>
  </si>
  <si>
    <t>Année ****</t>
  </si>
  <si>
    <t>Formation initiale Pompier Aéroport</t>
  </si>
  <si>
    <t>Formation initiale Chef de Manœuvre</t>
  </si>
  <si>
    <t>Formation continue Pompier Aéroport</t>
  </si>
  <si>
    <t>Formation continue Chef de Manœuvre</t>
  </si>
  <si>
    <t>Chef de Manœuvre</t>
  </si>
  <si>
    <t>Certificat de formation premiers secours</t>
  </si>
  <si>
    <t>Attestation de formation continue PSE</t>
  </si>
  <si>
    <t>Pompiers Aéroport sollicitant l'agrément</t>
  </si>
  <si>
    <t>Chef de Manœuvre sollicitant l'agrément</t>
  </si>
  <si>
    <t>SSLIA</t>
  </si>
  <si>
    <t>Pompier Aéroport</t>
  </si>
  <si>
    <t>Formations RECOMMANDEES - Service SSLIA</t>
  </si>
  <si>
    <t>Formations OBLIGATOIRES - Service SSLIA</t>
  </si>
  <si>
    <t>Formation OBLIGATOIRE pour le personnel SSLIA</t>
  </si>
  <si>
    <t>Rec PA</t>
  </si>
  <si>
    <t>Initiale</t>
  </si>
  <si>
    <t xml:space="preserve">ECHEANCE : </t>
  </si>
  <si>
    <t>Rec CM</t>
  </si>
  <si>
    <t>Rec SAP</t>
  </si>
  <si>
    <t>Tous les agents nommé à cette fonction</t>
  </si>
  <si>
    <t>alerte à</t>
  </si>
  <si>
    <t>Observation</t>
  </si>
  <si>
    <t>Prévu le 20 déc 18</t>
  </si>
  <si>
    <t>(3 semaines (105h) pour la formation initiale et 5 jours (35h) pour le recyclage)</t>
  </si>
  <si>
    <t>(5 jours pour la formation initiale et 5 jours (35h) pour le recyclage)</t>
  </si>
  <si>
    <t>(70 hrs pour la formation initiale et 1 jour (8h) pour le recyclage)</t>
  </si>
  <si>
    <t>cm</t>
  </si>
  <si>
    <t>AGENT_1</t>
  </si>
  <si>
    <t>AGENT_2</t>
  </si>
  <si>
    <t>AGENT_3</t>
  </si>
  <si>
    <t>AGENT_4</t>
  </si>
  <si>
    <t>AGENT_5</t>
  </si>
  <si>
    <t>AGENT_6</t>
  </si>
  <si>
    <t>AGENT_7</t>
  </si>
  <si>
    <t>AGENT_8</t>
  </si>
  <si>
    <t>AGENT_9</t>
  </si>
  <si>
    <t>AGENT_10</t>
  </si>
  <si>
    <t>AGENT_11</t>
  </si>
  <si>
    <t>AGENT_12</t>
  </si>
  <si>
    <t>AGENT_13</t>
  </si>
  <si>
    <t>AGENT_14</t>
  </si>
  <si>
    <t>&lt;-- Mettre à rien dans Pompier Aéroport si l'agent est dans Chef de Manœuvre "ex agent_2 , agent_4 et agent_8"</t>
  </si>
  <si>
    <t>1)</t>
  </si>
  <si>
    <t>2)</t>
  </si>
  <si>
    <t>&lt;-- Pourquoi dans Chef de Manœuvre la MFC se met en place malgré qu'il n'y a pas de date 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</si>
</sst>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General&quot; an(s)&quot;"/>
    <numFmt numFmtId="165" formatCode="General&quot; jours avant&quot;"/>
    <numFmt numFmtId="166" formatCode="dd/mm/yyyy;;"/>
  </numFmts>
  <fonts count="18" x14ac:knownFonts="1">
    <font>
      <sz val="11"/>
      <color theme="1"/>
      <name val="Calibri"/>
      <family val="2"/>
      <scheme val="minor"/>
    </font>
    <font>
      <sz val="11"/>
      <color rgb="FF002060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1"/>
      <color theme="3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1" tint="0.34998626667073579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0" tint="-0.499984740745262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theme="0" tint="-0.499984740745262"/>
      </right>
      <top style="thin">
        <color indexed="64"/>
      </top>
      <bottom/>
      <diagonal/>
    </border>
    <border>
      <left style="hair">
        <color theme="0" tint="-0.499984740745262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theme="0" tint="-0.499984740745262"/>
      </right>
      <top/>
      <bottom style="thin">
        <color indexed="64"/>
      </bottom>
      <diagonal/>
    </border>
    <border>
      <left style="hair">
        <color theme="0" tint="-0.499984740745262"/>
      </left>
      <right style="thin">
        <color indexed="64"/>
      </right>
      <top/>
      <bottom style="thin">
        <color indexed="64"/>
      </bottom>
      <diagonal/>
    </border>
    <border>
      <left style="hair">
        <color theme="0" tint="-0.499984740745262"/>
      </left>
      <right/>
      <top style="thin">
        <color indexed="64"/>
      </top>
      <bottom/>
      <diagonal/>
    </border>
    <border>
      <left style="hair">
        <color theme="0" tint="-0.499984740745262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indexed="64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/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thin">
        <color indexed="64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theme="0" tint="-0.499984740745262"/>
      </bottom>
      <diagonal/>
    </border>
    <border>
      <left style="thin">
        <color indexed="64"/>
      </left>
      <right style="thin">
        <color indexed="64"/>
      </right>
      <top style="hair">
        <color theme="0" tint="-0.499984740745262"/>
      </top>
      <bottom style="thin">
        <color indexed="64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105"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horizontal="center" wrapText="1"/>
    </xf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horizontal="center" wrapText="1"/>
    </xf>
    <xf numFmtId="0" fontId="5" fillId="0" borderId="0" xfId="0" applyFont="1" applyAlignment="1">
      <alignment horizontal="center"/>
    </xf>
    <xf numFmtId="14" fontId="1" fillId="0" borderId="1" xfId="0" applyNumberFormat="1" applyFont="1" applyBorder="1" applyAlignment="1">
      <alignment horizontal="center" wrapText="1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 applyAlignment="1">
      <alignment horizontal="center"/>
    </xf>
    <xf numFmtId="0" fontId="0" fillId="0" borderId="15" xfId="0" applyBorder="1"/>
    <xf numFmtId="0" fontId="5" fillId="0" borderId="0" xfId="0" applyFont="1" applyAlignment="1">
      <alignment horizontal="center"/>
    </xf>
    <xf numFmtId="0" fontId="0" fillId="0" borderId="12" xfId="0" applyFont="1" applyBorder="1"/>
    <xf numFmtId="0" fontId="7" fillId="0" borderId="0" xfId="0" applyFont="1"/>
    <xf numFmtId="0" fontId="7" fillId="0" borderId="0" xfId="0" applyFont="1" applyAlignment="1">
      <alignment vertical="top"/>
    </xf>
    <xf numFmtId="0" fontId="0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14" fontId="2" fillId="0" borderId="1" xfId="0" applyNumberFormat="1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0" xfId="0" quotePrefix="1"/>
    <xf numFmtId="0" fontId="4" fillId="3" borderId="5" xfId="0" applyFont="1" applyFill="1" applyBorder="1" applyAlignment="1"/>
    <xf numFmtId="0" fontId="4" fillId="3" borderId="6" xfId="0" applyFont="1" applyFill="1" applyBorder="1" applyAlignment="1"/>
    <xf numFmtId="0" fontId="4" fillId="3" borderId="6" xfId="0" applyFont="1" applyFill="1" applyBorder="1" applyAlignment="1">
      <alignment horizontal="right"/>
    </xf>
    <xf numFmtId="164" fontId="4" fillId="3" borderId="6" xfId="0" applyNumberFormat="1" applyFont="1" applyFill="1" applyBorder="1" applyAlignment="1">
      <alignment horizontal="center"/>
    </xf>
    <xf numFmtId="0" fontId="0" fillId="0" borderId="16" xfId="0" applyFont="1" applyBorder="1" applyAlignment="1">
      <alignment horizontal="left"/>
    </xf>
    <xf numFmtId="0" fontId="0" fillId="0" borderId="21" xfId="0" applyFont="1" applyBorder="1" applyAlignment="1">
      <alignment horizontal="left"/>
    </xf>
    <xf numFmtId="0" fontId="0" fillId="0" borderId="22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14" fontId="2" fillId="0" borderId="22" xfId="0" applyNumberFormat="1" applyFont="1" applyBorder="1" applyAlignment="1">
      <alignment horizontal="center"/>
    </xf>
    <xf numFmtId="164" fontId="9" fillId="3" borderId="6" xfId="0" applyNumberFormat="1" applyFont="1" applyFill="1" applyBorder="1" applyAlignment="1">
      <alignment horizontal="right"/>
    </xf>
    <xf numFmtId="165" fontId="9" fillId="3" borderId="7" xfId="0" applyNumberFormat="1" applyFont="1" applyFill="1" applyBorder="1" applyAlignment="1">
      <alignment horizontal="left"/>
    </xf>
    <xf numFmtId="0" fontId="8" fillId="0" borderId="0" xfId="0" applyFont="1" applyAlignment="1"/>
    <xf numFmtId="0" fontId="8" fillId="0" borderId="0" xfId="0" applyFont="1"/>
    <xf numFmtId="166" fontId="13" fillId="0" borderId="24" xfId="0" quotePrefix="1" applyNumberFormat="1" applyFont="1" applyBorder="1" applyAlignment="1">
      <alignment horizontal="center" vertical="center"/>
    </xf>
    <xf numFmtId="166" fontId="13" fillId="0" borderId="26" xfId="0" quotePrefix="1" applyNumberFormat="1" applyFont="1" applyBorder="1" applyAlignment="1">
      <alignment horizontal="center" vertical="center"/>
    </xf>
    <xf numFmtId="0" fontId="0" fillId="0" borderId="23" xfId="0" applyBorder="1"/>
    <xf numFmtId="0" fontId="3" fillId="5" borderId="18" xfId="0" applyFont="1" applyFill="1" applyBorder="1" applyAlignment="1">
      <alignment horizontal="center" vertical="center" wrapText="1"/>
    </xf>
    <xf numFmtId="0" fontId="3" fillId="5" borderId="19" xfId="0" applyFont="1" applyFill="1" applyBorder="1" applyAlignment="1">
      <alignment horizontal="center" vertical="center" wrapText="1"/>
    </xf>
    <xf numFmtId="0" fontId="3" fillId="5" borderId="20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14" fillId="6" borderId="11" xfId="1" applyFont="1" applyFill="1" applyBorder="1"/>
    <xf numFmtId="0" fontId="14" fillId="2" borderId="11" xfId="1" applyFont="1" applyFill="1" applyBorder="1"/>
    <xf numFmtId="0" fontId="14" fillId="5" borderId="11" xfId="1" applyFont="1" applyFill="1" applyBorder="1"/>
    <xf numFmtId="0" fontId="14" fillId="7" borderId="11" xfId="1" applyFont="1" applyFill="1" applyBorder="1"/>
    <xf numFmtId="0" fontId="14" fillId="8" borderId="11" xfId="1" applyFont="1" applyFill="1" applyBorder="1"/>
    <xf numFmtId="0" fontId="14" fillId="9" borderId="11" xfId="1" applyFont="1" applyFill="1" applyBorder="1"/>
    <xf numFmtId="0" fontId="14" fillId="10" borderId="11" xfId="1" applyFont="1" applyFill="1" applyBorder="1"/>
    <xf numFmtId="0" fontId="14" fillId="11" borderId="11" xfId="1" applyFont="1" applyFill="1" applyBorder="1"/>
    <xf numFmtId="0" fontId="14" fillId="12" borderId="11" xfId="1" applyFont="1" applyFill="1" applyBorder="1"/>
    <xf numFmtId="165" fontId="9" fillId="3" borderId="6" xfId="0" applyNumberFormat="1" applyFont="1" applyFill="1" applyBorder="1" applyAlignment="1">
      <alignment horizontal="left"/>
    </xf>
    <xf numFmtId="0" fontId="3" fillId="6" borderId="1" xfId="0" applyFont="1" applyFill="1" applyBorder="1" applyAlignment="1">
      <alignment horizontal="center" vertical="center" wrapText="1"/>
    </xf>
    <xf numFmtId="14" fontId="15" fillId="0" borderId="1" xfId="0" applyNumberFormat="1" applyFont="1" applyBorder="1" applyAlignment="1">
      <alignment horizontal="center" vertical="center"/>
    </xf>
    <xf numFmtId="0" fontId="0" fillId="0" borderId="1" xfId="0" applyBorder="1"/>
    <xf numFmtId="0" fontId="0" fillId="0" borderId="17" xfId="0" applyBorder="1"/>
    <xf numFmtId="14" fontId="15" fillId="0" borderId="22" xfId="0" applyNumberFormat="1" applyFont="1" applyBorder="1" applyAlignment="1">
      <alignment horizontal="center" vertical="center"/>
    </xf>
    <xf numFmtId="166" fontId="12" fillId="0" borderId="28" xfId="0" quotePrefix="1" applyNumberFormat="1" applyFont="1" applyBorder="1" applyAlignment="1">
      <alignment horizontal="center" vertical="center"/>
    </xf>
    <xf numFmtId="166" fontId="12" fillId="0" borderId="29" xfId="0" quotePrefix="1" applyNumberFormat="1" applyFont="1" applyBorder="1" applyAlignment="1">
      <alignment horizontal="center" vertical="center"/>
    </xf>
    <xf numFmtId="166" fontId="13" fillId="0" borderId="31" xfId="0" quotePrefix="1" applyNumberFormat="1" applyFont="1" applyBorder="1" applyAlignment="1">
      <alignment horizontal="center" vertical="center"/>
    </xf>
    <xf numFmtId="166" fontId="12" fillId="0" borderId="32" xfId="0" quotePrefix="1" applyNumberFormat="1" applyFont="1" applyBorder="1" applyAlignment="1">
      <alignment horizontal="center" vertical="center"/>
    </xf>
    <xf numFmtId="166" fontId="13" fillId="0" borderId="24" xfId="0" applyNumberFormat="1" applyFont="1" applyBorder="1" applyAlignment="1">
      <alignment horizontal="center" vertical="center"/>
    </xf>
    <xf numFmtId="166" fontId="12" fillId="0" borderId="25" xfId="0" applyNumberFormat="1" applyFont="1" applyBorder="1" applyAlignment="1">
      <alignment horizontal="center" vertical="center"/>
    </xf>
    <xf numFmtId="166" fontId="13" fillId="0" borderId="31" xfId="0" applyNumberFormat="1" applyFont="1" applyBorder="1" applyAlignment="1">
      <alignment horizontal="center" vertical="center"/>
    </xf>
    <xf numFmtId="166" fontId="12" fillId="0" borderId="33" xfId="0" applyNumberFormat="1" applyFont="1" applyBorder="1" applyAlignment="1">
      <alignment horizontal="center" vertical="center"/>
    </xf>
    <xf numFmtId="166" fontId="13" fillId="0" borderId="26" xfId="0" applyNumberFormat="1" applyFont="1" applyBorder="1" applyAlignment="1">
      <alignment horizontal="center" vertical="center"/>
    </xf>
    <xf numFmtId="166" fontId="12" fillId="0" borderId="27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34" xfId="0" applyFont="1" applyBorder="1" applyAlignment="1">
      <alignment horizontal="left" vertical="center"/>
    </xf>
    <xf numFmtId="0" fontId="8" fillId="0" borderId="30" xfId="0" applyFont="1" applyBorder="1" applyAlignment="1">
      <alignment horizontal="left" vertical="center"/>
    </xf>
    <xf numFmtId="0" fontId="8" fillId="0" borderId="35" xfId="0" applyFont="1" applyBorder="1" applyAlignment="1">
      <alignment horizontal="left" vertical="center"/>
    </xf>
    <xf numFmtId="0" fontId="0" fillId="0" borderId="1" xfId="0" quotePrefix="1" applyBorder="1"/>
    <xf numFmtId="0" fontId="11" fillId="2" borderId="23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1" fillId="5" borderId="17" xfId="0" applyFont="1" applyFill="1" applyBorder="1" applyAlignment="1">
      <alignment horizontal="center" vertical="center" wrapText="1"/>
    </xf>
    <xf numFmtId="0" fontId="11" fillId="5" borderId="16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6" fillId="0" borderId="0" xfId="0" applyFont="1" applyAlignment="1">
      <alignment horizontal="center"/>
    </xf>
    <xf numFmtId="0" fontId="0" fillId="4" borderId="8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5" fillId="0" borderId="0" xfId="0" applyFont="1" applyAlignment="1">
      <alignment horizontal="center"/>
    </xf>
    <xf numFmtId="0" fontId="16" fillId="0" borderId="0" xfId="0" applyFont="1"/>
    <xf numFmtId="0" fontId="16" fillId="0" borderId="0" xfId="0" applyFont="1" applyAlignment="1">
      <alignment horizontal="right"/>
    </xf>
    <xf numFmtId="166" fontId="17" fillId="0" borderId="24" xfId="0" applyNumberFormat="1" applyFont="1" applyBorder="1" applyAlignment="1">
      <alignment horizontal="center" vertical="center"/>
    </xf>
    <xf numFmtId="166" fontId="17" fillId="0" borderId="31" xfId="0" applyNumberFormat="1" applyFont="1" applyBorder="1" applyAlignment="1">
      <alignment horizontal="center" vertical="center"/>
    </xf>
    <xf numFmtId="166" fontId="17" fillId="0" borderId="26" xfId="0" applyNumberFormat="1" applyFont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11" fillId="6" borderId="17" xfId="0" applyFont="1" applyFill="1" applyBorder="1" applyAlignment="1">
      <alignment horizontal="center" vertical="center" wrapText="1"/>
    </xf>
    <xf numFmtId="0" fontId="11" fillId="6" borderId="16" xfId="0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42">
    <dxf>
      <font>
        <b/>
        <i val="0"/>
        <color rgb="FFFF0000"/>
      </font>
    </dxf>
    <dxf>
      <font>
        <color auto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b val="0"/>
        <i/>
        <color theme="0" tint="-0.34998626667073579"/>
      </font>
    </dxf>
    <dxf>
      <font>
        <b/>
        <i val="0"/>
        <color rgb="FFFF0000"/>
      </font>
    </dxf>
    <dxf>
      <font>
        <b/>
        <i val="0"/>
        <color rgb="FFFF0000"/>
      </font>
      <fill>
        <patternFill>
          <bgColor theme="6" tint="0.79998168889431442"/>
        </patternFill>
      </fill>
    </dxf>
    <dxf>
      <font>
        <b/>
        <i val="0"/>
        <color rgb="FFFF0000"/>
      </font>
      <fill>
        <patternFill>
          <bgColor theme="6" tint="0.79998168889431442"/>
        </patternFill>
      </fill>
    </dxf>
    <dxf>
      <font>
        <b/>
        <i val="0"/>
        <color rgb="FFFF0000"/>
      </font>
      <fill>
        <patternFill>
          <bgColor theme="6" tint="0.79998168889431442"/>
        </patternFill>
      </fill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rgb="FF00B050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 tint="-0.249977111117893"/>
        <name val="Calibri"/>
        <family val="2"/>
        <scheme val="minor"/>
      </font>
      <numFmt numFmtId="19" formatCode="dd/mm/yyyy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 tint="-0.249977111117893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 tint="-0.249977111117893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00B05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strike val="0"/>
        <outline val="0"/>
        <shadow val="0"/>
        <u val="none"/>
        <vertAlign val="baseline"/>
        <sz val="11"/>
        <color rgb="FF00B050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 tint="-0.249977111117893"/>
        <name val="Calibri"/>
        <family val="2"/>
        <scheme val="minor"/>
      </font>
      <numFmt numFmtId="19" formatCode="dd/mm/yyyy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 tint="-0.249977111117893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 tint="-0.249977111117893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strike val="0"/>
        <outline val="0"/>
        <shadow val="0"/>
        <u val="none"/>
        <vertAlign val="baseline"/>
        <sz val="11"/>
        <color rgb="FF00B050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 tint="-0.249977111117893"/>
        <name val="Calibri"/>
        <family val="2"/>
        <scheme val="minor"/>
      </font>
      <numFmt numFmtId="19" formatCode="dd/mm/yyyy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 tint="-0.249977111117893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 tint="-0.249977111117893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'Liste des formations'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Liste des formations'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'Liste des formations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0</xdr:row>
      <xdr:rowOff>85725</xdr:rowOff>
    </xdr:from>
    <xdr:to>
      <xdr:col>0</xdr:col>
      <xdr:colOff>862875</xdr:colOff>
      <xdr:row>1</xdr:row>
      <xdr:rowOff>101700</xdr:rowOff>
    </xdr:to>
    <xdr:sp macro="" textlink="">
      <xdr:nvSpPr>
        <xdr:cNvPr id="3" name="Rectangle 2">
          <a:hlinkClick xmlns:r="http://schemas.openxmlformats.org/officeDocument/2006/relationships" r:id="rId1" tooltip="Retour"/>
          <a:extLst>
            <a:ext uri="{FF2B5EF4-FFF2-40B4-BE49-F238E27FC236}">
              <a16:creationId xmlns:a16="http://schemas.microsoft.com/office/drawing/2014/main" id="{A47CFB91-D7FA-4EBD-8142-7359E071AE56}"/>
            </a:ext>
          </a:extLst>
        </xdr:cNvPr>
        <xdr:cNvSpPr/>
      </xdr:nvSpPr>
      <xdr:spPr>
        <a:xfrm>
          <a:off x="142875" y="85725"/>
          <a:ext cx="720000" cy="216000"/>
        </a:xfrm>
        <a:prstGeom prst="rect">
          <a:avLst/>
        </a:prstGeom>
        <a:gradFill flip="none" rotWithShape="1">
          <a:gsLst>
            <a:gs pos="0">
              <a:schemeClr val="bg1">
                <a:lumMod val="95000"/>
              </a:schemeClr>
            </a:gs>
            <a:gs pos="100000">
              <a:schemeClr val="bg1">
                <a:lumMod val="50000"/>
              </a:schemeClr>
            </a:gs>
          </a:gsLst>
          <a:path path="shape">
            <a:fillToRect l="50000" t="50000" r="50000" b="50000"/>
          </a:path>
          <a:tileRect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 b="1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Retour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0</xdr:row>
      <xdr:rowOff>85725</xdr:rowOff>
    </xdr:from>
    <xdr:to>
      <xdr:col>0</xdr:col>
      <xdr:colOff>862875</xdr:colOff>
      <xdr:row>1</xdr:row>
      <xdr:rowOff>101700</xdr:rowOff>
    </xdr:to>
    <xdr:sp macro="" textlink="">
      <xdr:nvSpPr>
        <xdr:cNvPr id="3" name="Rectangle 2">
          <a:hlinkClick xmlns:r="http://schemas.openxmlformats.org/officeDocument/2006/relationships" r:id="rId1" tooltip="Retour"/>
          <a:extLst>
            <a:ext uri="{FF2B5EF4-FFF2-40B4-BE49-F238E27FC236}">
              <a16:creationId xmlns:a16="http://schemas.microsoft.com/office/drawing/2014/main" id="{7E1A731B-0A27-4E27-8E43-B9A18DE90334}"/>
            </a:ext>
          </a:extLst>
        </xdr:cNvPr>
        <xdr:cNvSpPr/>
      </xdr:nvSpPr>
      <xdr:spPr>
        <a:xfrm>
          <a:off x="142875" y="85725"/>
          <a:ext cx="720000" cy="216000"/>
        </a:xfrm>
        <a:prstGeom prst="rect">
          <a:avLst/>
        </a:prstGeom>
        <a:gradFill flip="none" rotWithShape="1">
          <a:gsLst>
            <a:gs pos="0">
              <a:schemeClr val="bg1">
                <a:lumMod val="95000"/>
              </a:schemeClr>
            </a:gs>
            <a:gs pos="100000">
              <a:schemeClr val="bg1">
                <a:lumMod val="50000"/>
              </a:schemeClr>
            </a:gs>
          </a:gsLst>
          <a:path path="shape">
            <a:fillToRect l="50000" t="50000" r="50000" b="50000"/>
          </a:path>
          <a:tileRect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 b="1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Retour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0</xdr:row>
      <xdr:rowOff>85725</xdr:rowOff>
    </xdr:from>
    <xdr:to>
      <xdr:col>0</xdr:col>
      <xdr:colOff>862875</xdr:colOff>
      <xdr:row>1</xdr:row>
      <xdr:rowOff>101700</xdr:rowOff>
    </xdr:to>
    <xdr:sp macro="" textlink="">
      <xdr:nvSpPr>
        <xdr:cNvPr id="3" name="Rectangle 2">
          <a:hlinkClick xmlns:r="http://schemas.openxmlformats.org/officeDocument/2006/relationships" r:id="rId1" tooltip="Retour"/>
          <a:extLst>
            <a:ext uri="{FF2B5EF4-FFF2-40B4-BE49-F238E27FC236}">
              <a16:creationId xmlns:a16="http://schemas.microsoft.com/office/drawing/2014/main" id="{5FD8E5C7-61DA-4416-983E-90D40E330936}"/>
            </a:ext>
          </a:extLst>
        </xdr:cNvPr>
        <xdr:cNvSpPr/>
      </xdr:nvSpPr>
      <xdr:spPr>
        <a:xfrm>
          <a:off x="142875" y="85725"/>
          <a:ext cx="720000" cy="216000"/>
        </a:xfrm>
        <a:prstGeom prst="rect">
          <a:avLst/>
        </a:prstGeom>
        <a:gradFill flip="none" rotWithShape="1">
          <a:gsLst>
            <a:gs pos="0">
              <a:schemeClr val="bg1">
                <a:lumMod val="95000"/>
              </a:schemeClr>
            </a:gs>
            <a:gs pos="100000">
              <a:schemeClr val="bg1">
                <a:lumMod val="50000"/>
              </a:schemeClr>
            </a:gs>
          </a:gsLst>
          <a:path path="shape">
            <a:fillToRect l="50000" t="50000" r="50000" b="50000"/>
          </a:path>
          <a:tileRect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 b="1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Retour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79156B6-0A5E-4A9A-A9F0-2F3CAE0628CE}" name="Tab_PA" displayName="Tab_PA" ref="A7:H27" totalsRowShown="0" headerRowDxfId="41" headerRowBorderDxfId="40" tableBorderDxfId="39" totalsRowBorderDxfId="38">
  <autoFilter ref="A7:H27" xr:uid="{0CB19EB5-3103-4196-AC6B-C37F41DECDC6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FCD53873-6488-4FF3-BA11-045AFE3C7F30}" name="NOM-PRENOM AGENT" dataDxfId="37">
      <calculatedColumnFormula>IF('Liste des AGENTS'!B6="","",'Liste des AGENTS'!B6)</calculatedColumnFormula>
    </tableColumn>
    <tableColumn id="2" xr3:uid="{50C4BB7A-2394-4AA6-A07B-9EDE61946736}" name="Service" dataDxfId="36">
      <calculatedColumnFormula>IF('Liste des AGENTS'!C6="","",'Liste des AGENTS'!C6)</calculatedColumnFormula>
    </tableColumn>
    <tableColumn id="3" xr3:uid="{9A7F412B-ED91-411B-AC30-D03C388B054E}" name="Initiale" dataDxfId="35"/>
    <tableColumn id="4" xr3:uid="{627D07DF-DE10-41BE-AA7E-9650F9EA19C3}" name="Formation" dataDxfId="34"/>
    <tableColumn id="5" xr3:uid="{AA269C96-2915-40D8-B18D-C4D5ADCA1160}" name="DATE DE FORMATION REUSSIE" dataDxfId="33"/>
    <tableColumn id="6" xr3:uid="{7A9B0D2E-931F-4FE7-B0AA-1A533FFFAD3E}" name="DATE DE VALIDITE" dataDxfId="32">
      <calculatedColumnFormula>IF(AND($C8="",$E8=""),"",IF($E8="",DATE(YEAR(C8)+$D$2,MONTH(C8),DAY(C8)),DATE(YEAR(E8)+$D$2,MONTH(E8),DAY(E8)-1)))</calculatedColumnFormula>
    </tableColumn>
    <tableColumn id="7" xr3:uid="{7E1EE780-3D00-4C25-BFB1-486374540919}" name="Observation" dataDxfId="31"/>
    <tableColumn id="8" xr3:uid="{765D9CD5-5444-4643-9F15-25794A575805}" name="cm" dataDxfId="30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F830172-9C32-4512-BE80-02A0FBE495F9}" name="Tab_CM" displayName="Tab_CM" ref="A7:G27" totalsRowShown="0" headerRowDxfId="29" headerRowBorderDxfId="28" tableBorderDxfId="27" totalsRowBorderDxfId="26">
  <autoFilter ref="A7:G27" xr:uid="{99E81C24-BBDC-4B23-9C13-F6E800E05EB1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xr3:uid="{56088938-4662-4B02-91D9-D6550DC8E07F}" name="NOM-PRENOM AGENT" dataDxfId="25">
      <calculatedColumnFormula>IF('Liste des AGENTS'!B6="","",'Liste des AGENTS'!B6)</calculatedColumnFormula>
    </tableColumn>
    <tableColumn id="2" xr3:uid="{2190052D-FCB4-4C75-8D6D-22981DBF02ED}" name="Service" dataDxfId="24">
      <calculatedColumnFormula>IF('Liste des AGENTS'!C6="","",'Liste des AGENTS'!C6)</calculatedColumnFormula>
    </tableColumn>
    <tableColumn id="3" xr3:uid="{7095CF3A-2F87-4990-A143-DF05A83ADAB7}" name="Initiale" dataDxfId="23"/>
    <tableColumn id="4" xr3:uid="{F1F67CFF-AE9A-4887-8A0C-95604ECF8A4C}" name="Formation" dataDxfId="22"/>
    <tableColumn id="5" xr3:uid="{7C679CA2-EA5B-49D2-8413-84B7D97B6519}" name="DATE DE FORMATION REUSSIE" dataDxfId="21"/>
    <tableColumn id="6" xr3:uid="{2C7F9BB1-F62B-4648-BE0D-FCC45509D225}" name="DATE DE VALIDITE" dataDxfId="20">
      <calculatedColumnFormula>IF(AND($C8="",$E8=""),"",IF($E8="",DATE(YEAR(C8)+$D$2,MONTH(C8),DAY(C8)),DATE(YEAR(E8)+$D$2,MONTH(E8),DAY(E8)-1)))</calculatedColumnFormula>
    </tableColumn>
    <tableColumn id="7" xr3:uid="{AD29F511-4593-4BCA-9BA3-0C845337FB76}" name="Observation" dataDxfId="19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95D5977-2B35-4B0C-ACD4-088F076B1C8A}" name="Tab_SAP" displayName="Tab_SAP" ref="A7:G27" totalsRowShown="0" headerRowDxfId="18" headerRowBorderDxfId="17">
  <autoFilter ref="A7:G27" xr:uid="{8ABC5212-9620-4D41-A815-C1082D94938F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xr3:uid="{674DD042-5378-4C2B-BE74-4CA9DA6E7920}" name="NOM-PRENOM AGENT" dataDxfId="16">
      <calculatedColumnFormula>IF('Liste des AGENTS'!B6="","",'Liste des AGENTS'!B6)</calculatedColumnFormula>
    </tableColumn>
    <tableColumn id="2" xr3:uid="{AE5CCA77-466F-4BDD-8A0E-63146EB1A725}" name="Service" dataDxfId="15">
      <calculatedColumnFormula>IF('Liste des AGENTS'!C6="","",'Liste des AGENTS'!C6)</calculatedColumnFormula>
    </tableColumn>
    <tableColumn id="3" xr3:uid="{524B5BC0-8D36-4F26-9165-63901CA379ED}" name="Initiale" dataDxfId="14"/>
    <tableColumn id="4" xr3:uid="{5AB6854B-C113-459A-9A65-1A93FA39EF22}" name="Formation" dataDxfId="13"/>
    <tableColumn id="5" xr3:uid="{1EE55B2C-D9B6-44F9-BCF4-BEB4A3AB71CC}" name="DATE DE FORMATION REUSSIE" dataDxfId="12"/>
    <tableColumn id="6" xr3:uid="{F66E0BE0-BFD2-476A-9A8B-1440C8F5166D}" name="DATE DE VALIDITE" dataDxfId="11">
      <calculatedColumnFormula>IF(AND($C8="",$E8=""),"",IF($E8="",DATE(YEAR(C8)+$D$2,MONTH(C8),DAY(C8)),DATE(YEAR(E8)+$D$2,MONTH(E8),DAY(E8)-1)))</calculatedColumnFormula>
    </tableColumn>
    <tableColumn id="7" xr3:uid="{F09F8415-A8C6-419B-9FAA-18D4DFA3FA14}" name="Observation" dataDxfId="1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B14305-84A2-4F4E-92FA-142EDC79FC42}">
  <sheetPr>
    <pageSetUpPr fitToPage="1"/>
  </sheetPr>
  <dimension ref="A2:I23"/>
  <sheetViews>
    <sheetView tabSelected="1" workbookViewId="0">
      <selection activeCell="A3" sqref="A3"/>
    </sheetView>
  </sheetViews>
  <sheetFormatPr baseColWidth="10" defaultRowHeight="12.75" x14ac:dyDescent="0.2"/>
  <cols>
    <col min="1" max="1" width="20.7109375" style="39" bestFit="1" customWidth="1"/>
    <col min="2" max="7" width="9.7109375" style="39" customWidth="1"/>
    <col min="8" max="16384" width="11.42578125" style="39"/>
  </cols>
  <sheetData>
    <row r="2" spans="1:9" x14ac:dyDescent="0.2">
      <c r="B2" s="98">
        <f>'Form initiale et continue PA '!F2</f>
        <v>180</v>
      </c>
      <c r="F2" s="97">
        <f>'Certif et continue SAP'!F2</f>
        <v>60</v>
      </c>
    </row>
    <row r="3" spans="1:9" s="38" customFormat="1" ht="28.5" customHeight="1" x14ac:dyDescent="0.2">
      <c r="B3" s="81" t="s">
        <v>18</v>
      </c>
      <c r="C3" s="82"/>
      <c r="D3" s="79" t="s">
        <v>19</v>
      </c>
      <c r="E3" s="80"/>
      <c r="F3" s="103" t="s">
        <v>22</v>
      </c>
      <c r="G3" s="104"/>
    </row>
    <row r="4" spans="1:9" s="74" customFormat="1" ht="18" customHeight="1" x14ac:dyDescent="0.25">
      <c r="A4" s="75" t="str">
        <f>IF('Liste des AGENTS'!B6="","",'Liste des AGENTS'!B6)</f>
        <v>AGENT_1</v>
      </c>
      <c r="B4" s="40">
        <f>IFERROR(IF(INDEX(Tab_PA[DATE DE FORMATION REUSSIE],MATCH($A4,Tab_PA[NOM-PRENOM AGENT],0))&lt;&gt;"",INDEX(Tab_PA[DATE DE FORMATION REUSSIE],MATCH($A4,Tab_PA[NOM-PRENOM AGENT],0)),INDEX(Tab_PA[Initiale],MATCH($A4,Tab_PA[NOM-PRENOM AGENT],0))),"")</f>
        <v>42338</v>
      </c>
      <c r="C4" s="64">
        <f>IFERROR(INDEX(Tab_PA[DATE DE VALIDITE],MATCH($A4,Tab_PA[NOM-PRENOM AGENT],0)),"")</f>
        <v>43433</v>
      </c>
      <c r="D4" s="68">
        <f>IFERROR(IF(INDEX(Tab_CM[DATE DE FORMATION REUSSIE],MATCH($A4,Tab_CM[NOM-PRENOM AGENT],0))&lt;&gt;"",INDEX(Tab_CM[DATE DE FORMATION REUSSIE],MATCH($A4,Tab_CM[NOM-PRENOM AGENT],0)),INDEX(Tab_CM[Initiale],MATCH($A4,Tab_CM[NOM-PRENOM AGENT],0))),"")</f>
        <v>0</v>
      </c>
      <c r="E4" s="69" t="str">
        <f>IFERROR(INDEX(Tab_CM[DATE DE VALIDITE],MATCH($A4,Tab_CM[NOM-PRENOM AGENT],0)),"")</f>
        <v/>
      </c>
      <c r="F4" s="99">
        <f>IFERROR(IF(INDEX(Tab_SAP[DATE DE FORMATION REUSSIE],MATCH($A4,Tab_SAP[NOM-PRENOM AGENT],0))&lt;&gt;"",INDEX(Tab_SAP[DATE DE FORMATION REUSSIE],MATCH($A4,Tab_SAP[NOM-PRENOM AGENT],0)),INDEX(Tab_SAP[Initiale],MATCH($A4,Tab_SAP[NOM-PRENOM AGENT],0))),"")</f>
        <v>43085</v>
      </c>
      <c r="G4" s="69">
        <f>IFERROR(INDEX(Tab_SAP[DATE DE VALIDITE],MATCH($A4,Tab_SAP[NOM-PRENOM AGENT],0)),"")</f>
        <v>43449</v>
      </c>
    </row>
    <row r="5" spans="1:9" s="74" customFormat="1" ht="18" customHeight="1" x14ac:dyDescent="0.25">
      <c r="A5" s="76" t="str">
        <f>IF('Liste des AGENTS'!B7="","",'Liste des AGENTS'!B7)</f>
        <v>AGENT_2</v>
      </c>
      <c r="B5" s="66">
        <f>IFERROR(IF(INDEX(Tab_PA[DATE DE FORMATION REUSSIE],MATCH($A5,Tab_PA[NOM-PRENOM AGENT],0))&lt;&gt;"",INDEX(Tab_PA[DATE DE FORMATION REUSSIE],MATCH($A5,Tab_PA[NOM-PRENOM AGENT],0)),INDEX(Tab_PA[Initiale],MATCH($A5,Tab_PA[NOM-PRENOM AGENT],0))),"")</f>
        <v>41547</v>
      </c>
      <c r="C5" s="67">
        <f>IFERROR(INDEX(Tab_PA[DATE DE VALIDITE],MATCH($A5,Tab_PA[NOM-PRENOM AGENT],0)),"")</f>
        <v>42642</v>
      </c>
      <c r="D5" s="70">
        <f>IFERROR(IF(INDEX(Tab_CM[DATE DE FORMATION REUSSIE],MATCH($A5,Tab_CM[NOM-PRENOM AGENT],0))&lt;&gt;"",INDEX(Tab_CM[DATE DE FORMATION REUSSIE],MATCH($A5,Tab_CM[NOM-PRENOM AGENT],0)),INDEX(Tab_CM[Initiale],MATCH($A5,Tab_CM[NOM-PRENOM AGENT],0))),"")</f>
        <v>42346</v>
      </c>
      <c r="E5" s="71">
        <f>IFERROR(INDEX(Tab_CM[DATE DE VALIDITE],MATCH($A5,Tab_CM[NOM-PRENOM AGENT],0)),"")</f>
        <v>43441</v>
      </c>
      <c r="F5" s="100">
        <f>IFERROR(IF(INDEX(Tab_SAP[DATE DE FORMATION REUSSIE],MATCH($A5,Tab_SAP[NOM-PRENOM AGENT],0))&lt;&gt;"",INDEX(Tab_SAP[DATE DE FORMATION REUSSIE],MATCH($A5,Tab_SAP[NOM-PRENOM AGENT],0)),INDEX(Tab_SAP[Initiale],MATCH($A5,Tab_SAP[NOM-PRENOM AGENT],0))),"")</f>
        <v>43085</v>
      </c>
      <c r="G5" s="71">
        <f>IFERROR(INDEX(Tab_SAP[DATE DE VALIDITE],MATCH($A5,Tab_SAP[NOM-PRENOM AGENT],0)),"")</f>
        <v>43449</v>
      </c>
      <c r="H5" s="74" t="s">
        <v>58</v>
      </c>
      <c r="I5" s="102" t="s">
        <v>57</v>
      </c>
    </row>
    <row r="6" spans="1:9" s="74" customFormat="1" ht="18" customHeight="1" x14ac:dyDescent="0.25">
      <c r="A6" s="76" t="str">
        <f>IF('Liste des AGENTS'!B8="","",'Liste des AGENTS'!B8)</f>
        <v>AGENT_3</v>
      </c>
      <c r="B6" s="66">
        <f>IFERROR(IF(INDEX(Tab_PA[DATE DE FORMATION REUSSIE],MATCH($A6,Tab_PA[NOM-PRENOM AGENT],0))&lt;&gt;"",INDEX(Tab_PA[DATE DE FORMATION REUSSIE],MATCH($A6,Tab_PA[NOM-PRENOM AGENT],0)),INDEX(Tab_PA[Initiale],MATCH($A6,Tab_PA[NOM-PRENOM AGENT],0))),"")</f>
        <v>0</v>
      </c>
      <c r="C6" s="67" t="str">
        <f>IFERROR(INDEX(Tab_PA[DATE DE VALIDITE],MATCH($A6,Tab_PA[NOM-PRENOM AGENT],0)),"")</f>
        <v/>
      </c>
      <c r="D6" s="70">
        <f>IFERROR(IF(INDEX(Tab_CM[DATE DE FORMATION REUSSIE],MATCH($A6,Tab_CM[NOM-PRENOM AGENT],0))&lt;&gt;"",INDEX(Tab_CM[DATE DE FORMATION REUSSIE],MATCH($A6,Tab_CM[NOM-PRENOM AGENT],0)),INDEX(Tab_CM[Initiale],MATCH($A6,Tab_CM[NOM-PRENOM AGENT],0))),"")</f>
        <v>0</v>
      </c>
      <c r="E6" s="71" t="str">
        <f>IFERROR(INDEX(Tab_CM[DATE DE VALIDITE],MATCH($A6,Tab_CM[NOM-PRENOM AGENT],0)),"")</f>
        <v/>
      </c>
      <c r="F6" s="100">
        <f>IFERROR(IF(INDEX(Tab_SAP[DATE DE FORMATION REUSSIE],MATCH($A6,Tab_SAP[NOM-PRENOM AGENT],0))&lt;&gt;"",INDEX(Tab_SAP[DATE DE FORMATION REUSSIE],MATCH($A6,Tab_SAP[NOM-PRENOM AGENT],0)),INDEX(Tab_SAP[Initiale],MATCH($A6,Tab_SAP[NOM-PRENOM AGENT],0))),"")</f>
        <v>43225</v>
      </c>
      <c r="G6" s="71">
        <f>IFERROR(INDEX(Tab_SAP[DATE DE VALIDITE],MATCH($A6,Tab_SAP[NOM-PRENOM AGENT],0)),"")</f>
        <v>43590</v>
      </c>
      <c r="I6" s="102"/>
    </row>
    <row r="7" spans="1:9" s="74" customFormat="1" ht="18" customHeight="1" x14ac:dyDescent="0.25">
      <c r="A7" s="76" t="str">
        <f>IF('Liste des AGENTS'!B9="","",'Liste des AGENTS'!B9)</f>
        <v>AGENT_4</v>
      </c>
      <c r="B7" s="66">
        <f>IFERROR(IF(INDEX(Tab_PA[DATE DE FORMATION REUSSIE],MATCH($A7,Tab_PA[NOM-PRENOM AGENT],0))&lt;&gt;"",INDEX(Tab_PA[DATE DE FORMATION REUSSIE],MATCH($A7,Tab_PA[NOM-PRENOM AGENT],0)),INDEX(Tab_PA[Initiale],MATCH($A7,Tab_PA[NOM-PRENOM AGENT],0))),"")</f>
        <v>35507</v>
      </c>
      <c r="C7" s="67">
        <f>IFERROR(INDEX(Tab_PA[DATE DE VALIDITE],MATCH($A7,Tab_PA[NOM-PRENOM AGENT],0)),"")</f>
        <v>36602</v>
      </c>
      <c r="D7" s="70">
        <f>IFERROR(IF(INDEX(Tab_CM[DATE DE FORMATION REUSSIE],MATCH($A7,Tab_CM[NOM-PRENOM AGENT],0))&lt;&gt;"",INDEX(Tab_CM[DATE DE FORMATION REUSSIE],MATCH($A7,Tab_CM[NOM-PRENOM AGENT],0)),INDEX(Tab_CM[Initiale],MATCH($A7,Tab_CM[NOM-PRENOM AGENT],0))),"")</f>
        <v>43084</v>
      </c>
      <c r="E7" s="71">
        <f>IFERROR(INDEX(Tab_CM[DATE DE VALIDITE],MATCH($A7,Tab_CM[NOM-PRENOM AGENT],0)),"")</f>
        <v>44179</v>
      </c>
      <c r="F7" s="100">
        <f>IFERROR(IF(INDEX(Tab_SAP[DATE DE FORMATION REUSSIE],MATCH($A7,Tab_SAP[NOM-PRENOM AGENT],0))&lt;&gt;"",INDEX(Tab_SAP[DATE DE FORMATION REUSSIE],MATCH($A7,Tab_SAP[NOM-PRENOM AGENT],0)),INDEX(Tab_SAP[Initiale],MATCH($A7,Tab_SAP[NOM-PRENOM AGENT],0))),"")</f>
        <v>43085</v>
      </c>
      <c r="G7" s="71">
        <f>IFERROR(INDEX(Tab_SAP[DATE DE VALIDITE],MATCH($A7,Tab_SAP[NOM-PRENOM AGENT],0)),"")</f>
        <v>43449</v>
      </c>
      <c r="I7" s="102"/>
    </row>
    <row r="8" spans="1:9" s="74" customFormat="1" ht="18" customHeight="1" x14ac:dyDescent="0.25">
      <c r="A8" s="76" t="str">
        <f>IF('Liste des AGENTS'!B10="","",'Liste des AGENTS'!B10)</f>
        <v>AGENT_5</v>
      </c>
      <c r="B8" s="66">
        <f>IFERROR(IF(INDEX(Tab_PA[DATE DE FORMATION REUSSIE],MATCH($A8,Tab_PA[NOM-PRENOM AGENT],0))&lt;&gt;"",INDEX(Tab_PA[DATE DE FORMATION REUSSIE],MATCH($A8,Tab_PA[NOM-PRENOM AGENT],0)),INDEX(Tab_PA[Initiale],MATCH($A8,Tab_PA[NOM-PRENOM AGENT],0))),"")</f>
        <v>0</v>
      </c>
      <c r="C8" s="67" t="str">
        <f>IFERROR(INDEX(Tab_PA[DATE DE VALIDITE],MATCH($A8,Tab_PA[NOM-PRENOM AGENT],0)),"")</f>
        <v/>
      </c>
      <c r="D8" s="70">
        <f>IFERROR(IF(INDEX(Tab_CM[DATE DE FORMATION REUSSIE],MATCH($A8,Tab_CM[NOM-PRENOM AGENT],0))&lt;&gt;"",INDEX(Tab_CM[DATE DE FORMATION REUSSIE],MATCH($A8,Tab_CM[NOM-PRENOM AGENT],0)),INDEX(Tab_CM[Initiale],MATCH($A8,Tab_CM[NOM-PRENOM AGENT],0))),"")</f>
        <v>0</v>
      </c>
      <c r="E8" s="71" t="str">
        <f>IFERROR(INDEX(Tab_CM[DATE DE VALIDITE],MATCH($A8,Tab_CM[NOM-PRENOM AGENT],0)),"")</f>
        <v/>
      </c>
      <c r="F8" s="100">
        <f>IFERROR(IF(INDEX(Tab_SAP[DATE DE FORMATION REUSSIE],MATCH($A8,Tab_SAP[NOM-PRENOM AGENT],0))&lt;&gt;"",INDEX(Tab_SAP[DATE DE FORMATION REUSSIE],MATCH($A8,Tab_SAP[NOM-PRENOM AGENT],0)),INDEX(Tab_SAP[Initiale],MATCH($A8,Tab_SAP[NOM-PRENOM AGENT],0))),"")</f>
        <v>0</v>
      </c>
      <c r="G8" s="71" t="str">
        <f>IFERROR(INDEX(Tab_SAP[DATE DE VALIDITE],MATCH($A8,Tab_SAP[NOM-PRENOM AGENT],0)),"")</f>
        <v/>
      </c>
      <c r="I8" s="102"/>
    </row>
    <row r="9" spans="1:9" s="74" customFormat="1" ht="18" customHeight="1" x14ac:dyDescent="0.25">
      <c r="A9" s="76" t="str">
        <f>IF('Liste des AGENTS'!B11="","",'Liste des AGENTS'!B11)</f>
        <v>AGENT_6</v>
      </c>
      <c r="B9" s="66">
        <f>IFERROR(IF(INDEX(Tab_PA[DATE DE FORMATION REUSSIE],MATCH($A9,Tab_PA[NOM-PRENOM AGENT],0))&lt;&gt;"",INDEX(Tab_PA[DATE DE FORMATION REUSSIE],MATCH($A9,Tab_PA[NOM-PRENOM AGENT],0)),INDEX(Tab_PA[Initiale],MATCH($A9,Tab_PA[NOM-PRENOM AGENT],0))),"")</f>
        <v>42325</v>
      </c>
      <c r="C9" s="67">
        <f>IFERROR(INDEX(Tab_PA[DATE DE VALIDITE],MATCH($A9,Tab_PA[NOM-PRENOM AGENT],0)),"")</f>
        <v>43420</v>
      </c>
      <c r="D9" s="70">
        <f>IFERROR(IF(INDEX(Tab_CM[DATE DE FORMATION REUSSIE],MATCH($A9,Tab_CM[NOM-PRENOM AGENT],0))&lt;&gt;"",INDEX(Tab_CM[DATE DE FORMATION REUSSIE],MATCH($A9,Tab_CM[NOM-PRENOM AGENT],0)),INDEX(Tab_CM[Initiale],MATCH($A9,Tab_CM[NOM-PRENOM AGENT],0))),"")</f>
        <v>0</v>
      </c>
      <c r="E9" s="71" t="str">
        <f>IFERROR(INDEX(Tab_CM[DATE DE VALIDITE],MATCH($A9,Tab_CM[NOM-PRENOM AGENT],0)),"")</f>
        <v/>
      </c>
      <c r="F9" s="100">
        <f>IFERROR(IF(INDEX(Tab_SAP[DATE DE FORMATION REUSSIE],MATCH($A9,Tab_SAP[NOM-PRENOM AGENT],0))&lt;&gt;"",INDEX(Tab_SAP[DATE DE FORMATION REUSSIE],MATCH($A9,Tab_SAP[NOM-PRENOM AGENT],0)),INDEX(Tab_SAP[Initiale],MATCH($A9,Tab_SAP[NOM-PRENOM AGENT],0))),"")</f>
        <v>43085</v>
      </c>
      <c r="G9" s="71">
        <f>IFERROR(INDEX(Tab_SAP[DATE DE VALIDITE],MATCH($A9,Tab_SAP[NOM-PRENOM AGENT],0)),"")</f>
        <v>43449</v>
      </c>
      <c r="H9" s="74" t="s">
        <v>59</v>
      </c>
      <c r="I9" s="102" t="s">
        <v>60</v>
      </c>
    </row>
    <row r="10" spans="1:9" s="74" customFormat="1" ht="18" customHeight="1" x14ac:dyDescent="0.25">
      <c r="A10" s="76" t="str">
        <f>IF('Liste des AGENTS'!B12="","",'Liste des AGENTS'!B12)</f>
        <v>AGENT_7</v>
      </c>
      <c r="B10" s="66">
        <f>IFERROR(IF(INDEX(Tab_PA[DATE DE FORMATION REUSSIE],MATCH($A10,Tab_PA[NOM-PRENOM AGENT],0))&lt;&gt;"",INDEX(Tab_PA[DATE DE FORMATION REUSSIE],MATCH($A10,Tab_PA[NOM-PRENOM AGENT],0)),INDEX(Tab_PA[Initiale],MATCH($A10,Tab_PA[NOM-PRENOM AGENT],0))),"")</f>
        <v>0</v>
      </c>
      <c r="C10" s="67" t="str">
        <f>IFERROR(INDEX(Tab_PA[DATE DE VALIDITE],MATCH($A10,Tab_PA[NOM-PRENOM AGENT],0)),"")</f>
        <v/>
      </c>
      <c r="D10" s="70">
        <f>IFERROR(IF(INDEX(Tab_CM[DATE DE FORMATION REUSSIE],MATCH($A10,Tab_CM[NOM-PRENOM AGENT],0))&lt;&gt;"",INDEX(Tab_CM[DATE DE FORMATION REUSSIE],MATCH($A10,Tab_CM[NOM-PRENOM AGENT],0)),INDEX(Tab_CM[Initiale],MATCH($A10,Tab_CM[NOM-PRENOM AGENT],0))),"")</f>
        <v>0</v>
      </c>
      <c r="E10" s="71" t="str">
        <f>IFERROR(INDEX(Tab_CM[DATE DE VALIDITE],MATCH($A10,Tab_CM[NOM-PRENOM AGENT],0)),"")</f>
        <v/>
      </c>
      <c r="F10" s="100">
        <f>IFERROR(IF(INDEX(Tab_SAP[DATE DE FORMATION REUSSIE],MATCH($A10,Tab_SAP[NOM-PRENOM AGENT],0))&lt;&gt;"",INDEX(Tab_SAP[DATE DE FORMATION REUSSIE],MATCH($A10,Tab_SAP[NOM-PRENOM AGENT],0)),INDEX(Tab_SAP[Initiale],MATCH($A10,Tab_SAP[NOM-PRENOM AGENT],0))),"")</f>
        <v>43095</v>
      </c>
      <c r="G10" s="71">
        <f>IFERROR(INDEX(Tab_SAP[DATE DE VALIDITE],MATCH($A10,Tab_SAP[NOM-PRENOM AGENT],0)),"")</f>
        <v>43459</v>
      </c>
    </row>
    <row r="11" spans="1:9" s="74" customFormat="1" ht="18" customHeight="1" x14ac:dyDescent="0.25">
      <c r="A11" s="76" t="str">
        <f>IF('Liste des AGENTS'!B13="","",'Liste des AGENTS'!B13)</f>
        <v>AGENT_8</v>
      </c>
      <c r="B11" s="66">
        <f>IFERROR(IF(INDEX(Tab_PA[DATE DE FORMATION REUSSIE],MATCH($A11,Tab_PA[NOM-PRENOM AGENT],0))&lt;&gt;"",INDEX(Tab_PA[DATE DE FORMATION REUSSIE],MATCH($A11,Tab_PA[NOM-PRENOM AGENT],0)),INDEX(Tab_PA[Initiale],MATCH($A11,Tab_PA[NOM-PRENOM AGENT],0))),"")</f>
        <v>43139</v>
      </c>
      <c r="C11" s="67">
        <f>IFERROR(INDEX(Tab_PA[DATE DE VALIDITE],MATCH($A11,Tab_PA[NOM-PRENOM AGENT],0)),"")</f>
        <v>44234</v>
      </c>
      <c r="D11" s="70">
        <f>IFERROR(IF(INDEX(Tab_CM[DATE DE FORMATION REUSSIE],MATCH($A11,Tab_CM[NOM-PRENOM AGENT],0))&lt;&gt;"",INDEX(Tab_CM[DATE DE FORMATION REUSSIE],MATCH($A11,Tab_CM[NOM-PRENOM AGENT],0)),INDEX(Tab_CM[Initiale],MATCH($A11,Tab_CM[NOM-PRENOM AGENT],0))),"")</f>
        <v>43444</v>
      </c>
      <c r="E11" s="71">
        <f>IFERROR(INDEX(Tab_CM[DATE DE VALIDITE],MATCH($A11,Tab_CM[NOM-PRENOM AGENT],0)),"")</f>
        <v>44540</v>
      </c>
      <c r="F11" s="100">
        <f>IFERROR(IF(INDEX(Tab_SAP[DATE DE FORMATION REUSSIE],MATCH($A11,Tab_SAP[NOM-PRENOM AGENT],0))&lt;&gt;"",INDEX(Tab_SAP[DATE DE FORMATION REUSSIE],MATCH($A11,Tab_SAP[NOM-PRENOM AGENT],0)),INDEX(Tab_SAP[Initiale],MATCH($A11,Tab_SAP[NOM-PRENOM AGENT],0))),"")</f>
        <v>43085</v>
      </c>
      <c r="G11" s="71">
        <f>IFERROR(INDEX(Tab_SAP[DATE DE VALIDITE],MATCH($A11,Tab_SAP[NOM-PRENOM AGENT],0)),"")</f>
        <v>43449</v>
      </c>
    </row>
    <row r="12" spans="1:9" s="74" customFormat="1" ht="18" customHeight="1" x14ac:dyDescent="0.25">
      <c r="A12" s="76" t="str">
        <f>IF('Liste des AGENTS'!B14="","",'Liste des AGENTS'!B14)</f>
        <v>AGENT_9</v>
      </c>
      <c r="B12" s="66">
        <f>IFERROR(IF(INDEX(Tab_PA[DATE DE FORMATION REUSSIE],MATCH($A12,Tab_PA[NOM-PRENOM AGENT],0))&lt;&gt;"",INDEX(Tab_PA[DATE DE FORMATION REUSSIE],MATCH($A12,Tab_PA[NOM-PRENOM AGENT],0)),INDEX(Tab_PA[Initiale],MATCH($A12,Tab_PA[NOM-PRENOM AGENT],0))),"")</f>
        <v>42346</v>
      </c>
      <c r="C12" s="67">
        <f>IFERROR(INDEX(Tab_PA[DATE DE VALIDITE],MATCH($A12,Tab_PA[NOM-PRENOM AGENT],0)),"")</f>
        <v>43441</v>
      </c>
      <c r="D12" s="70">
        <f>IFERROR(IF(INDEX(Tab_CM[DATE DE FORMATION REUSSIE],MATCH($A12,Tab_CM[NOM-PRENOM AGENT],0))&lt;&gt;"",INDEX(Tab_CM[DATE DE FORMATION REUSSIE],MATCH($A12,Tab_CM[NOM-PRENOM AGENT],0)),INDEX(Tab_CM[Initiale],MATCH($A12,Tab_CM[NOM-PRENOM AGENT],0))),"")</f>
        <v>0</v>
      </c>
      <c r="E12" s="71" t="str">
        <f>IFERROR(INDEX(Tab_CM[DATE DE VALIDITE],MATCH($A12,Tab_CM[NOM-PRENOM AGENT],0)),"")</f>
        <v/>
      </c>
      <c r="F12" s="100">
        <f>IFERROR(IF(INDEX(Tab_SAP[DATE DE FORMATION REUSSIE],MATCH($A12,Tab_SAP[NOM-PRENOM AGENT],0))&lt;&gt;"",INDEX(Tab_SAP[DATE DE FORMATION REUSSIE],MATCH($A12,Tab_SAP[NOM-PRENOM AGENT],0)),INDEX(Tab_SAP[Initiale],MATCH($A12,Tab_SAP[NOM-PRENOM AGENT],0))),"")</f>
        <v>43095</v>
      </c>
      <c r="G12" s="71">
        <f>IFERROR(INDEX(Tab_SAP[DATE DE VALIDITE],MATCH($A12,Tab_SAP[NOM-PRENOM AGENT],0)),"")</f>
        <v>43459</v>
      </c>
    </row>
    <row r="13" spans="1:9" s="74" customFormat="1" ht="18" customHeight="1" x14ac:dyDescent="0.25">
      <c r="A13" s="76" t="str">
        <f>IF('Liste des AGENTS'!B15="","",'Liste des AGENTS'!B15)</f>
        <v>AGENT_10</v>
      </c>
      <c r="B13" s="66">
        <f>IFERROR(IF(INDEX(Tab_PA[DATE DE FORMATION REUSSIE],MATCH($A13,Tab_PA[NOM-PRENOM AGENT],0))&lt;&gt;"",INDEX(Tab_PA[DATE DE FORMATION REUSSIE],MATCH($A13,Tab_PA[NOM-PRENOM AGENT],0)),INDEX(Tab_PA[Initiale],MATCH($A13,Tab_PA[NOM-PRENOM AGENT],0))),"")</f>
        <v>0</v>
      </c>
      <c r="C13" s="67" t="str">
        <f>IFERROR(INDEX(Tab_PA[DATE DE VALIDITE],MATCH($A13,Tab_PA[NOM-PRENOM AGENT],0)),"")</f>
        <v/>
      </c>
      <c r="D13" s="70">
        <f>IFERROR(IF(INDEX(Tab_CM[DATE DE FORMATION REUSSIE],MATCH($A13,Tab_CM[NOM-PRENOM AGENT],0))&lt;&gt;"",INDEX(Tab_CM[DATE DE FORMATION REUSSIE],MATCH($A13,Tab_CM[NOM-PRENOM AGENT],0)),INDEX(Tab_CM[Initiale],MATCH($A13,Tab_CM[NOM-PRENOM AGENT],0))),"")</f>
        <v>0</v>
      </c>
      <c r="E13" s="71" t="str">
        <f>IFERROR(INDEX(Tab_CM[DATE DE VALIDITE],MATCH($A13,Tab_CM[NOM-PRENOM AGENT],0)),"")</f>
        <v/>
      </c>
      <c r="F13" s="100">
        <f>IFERROR(IF(INDEX(Tab_SAP[DATE DE FORMATION REUSSIE],MATCH($A13,Tab_SAP[NOM-PRENOM AGENT],0))&lt;&gt;"",INDEX(Tab_SAP[DATE DE FORMATION REUSSIE],MATCH($A13,Tab_SAP[NOM-PRENOM AGENT],0)),INDEX(Tab_SAP[Initiale],MATCH($A13,Tab_SAP[NOM-PRENOM AGENT],0))),"")</f>
        <v>0</v>
      </c>
      <c r="G13" s="71" t="str">
        <f>IFERROR(INDEX(Tab_SAP[DATE DE VALIDITE],MATCH($A13,Tab_SAP[NOM-PRENOM AGENT],0)),"")</f>
        <v/>
      </c>
    </row>
    <row r="14" spans="1:9" s="74" customFormat="1" ht="18" customHeight="1" x14ac:dyDescent="0.25">
      <c r="A14" s="76" t="str">
        <f>IF('Liste des AGENTS'!B16="","",'Liste des AGENTS'!B16)</f>
        <v>AGENT_11</v>
      </c>
      <c r="B14" s="66">
        <f>IFERROR(IF(INDEX(Tab_PA[DATE DE FORMATION REUSSIE],MATCH($A14,Tab_PA[NOM-PRENOM AGENT],0))&lt;&gt;"",INDEX(Tab_PA[DATE DE FORMATION REUSSIE],MATCH($A14,Tab_PA[NOM-PRENOM AGENT],0)),INDEX(Tab_PA[Initiale],MATCH($A14,Tab_PA[NOM-PRENOM AGENT],0))),"")</f>
        <v>0</v>
      </c>
      <c r="C14" s="67" t="str">
        <f>IFERROR(INDEX(Tab_PA[DATE DE VALIDITE],MATCH($A14,Tab_PA[NOM-PRENOM AGENT],0)),"")</f>
        <v/>
      </c>
      <c r="D14" s="70">
        <f>IFERROR(IF(INDEX(Tab_CM[DATE DE FORMATION REUSSIE],MATCH($A14,Tab_CM[NOM-PRENOM AGENT],0))&lt;&gt;"",INDEX(Tab_CM[DATE DE FORMATION REUSSIE],MATCH($A14,Tab_CM[NOM-PRENOM AGENT],0)),INDEX(Tab_CM[Initiale],MATCH($A14,Tab_CM[NOM-PRENOM AGENT],0))),"")</f>
        <v>43084</v>
      </c>
      <c r="E14" s="71">
        <f>IFERROR(INDEX(Tab_CM[DATE DE VALIDITE],MATCH($A14,Tab_CM[NOM-PRENOM AGENT],0)),"")</f>
        <v>44179</v>
      </c>
      <c r="F14" s="100">
        <f>IFERROR(IF(INDEX(Tab_SAP[DATE DE FORMATION REUSSIE],MATCH($A14,Tab_SAP[NOM-PRENOM AGENT],0))&lt;&gt;"",INDEX(Tab_SAP[DATE DE FORMATION REUSSIE],MATCH($A14,Tab_SAP[NOM-PRENOM AGENT],0)),INDEX(Tab_SAP[Initiale],MATCH($A14,Tab_SAP[NOM-PRENOM AGENT],0))),"")</f>
        <v>43085</v>
      </c>
      <c r="G14" s="71">
        <f>IFERROR(INDEX(Tab_SAP[DATE DE VALIDITE],MATCH($A14,Tab_SAP[NOM-PRENOM AGENT],0)),"")</f>
        <v>43449</v>
      </c>
    </row>
    <row r="15" spans="1:9" s="74" customFormat="1" ht="18" customHeight="1" x14ac:dyDescent="0.25">
      <c r="A15" s="76" t="str">
        <f>IF('Liste des AGENTS'!B17="","",'Liste des AGENTS'!B17)</f>
        <v>AGENT_12</v>
      </c>
      <c r="B15" s="66">
        <f>IFERROR(IF(INDEX(Tab_PA[DATE DE FORMATION REUSSIE],MATCH($A15,Tab_PA[NOM-PRENOM AGENT],0))&lt;&gt;"",INDEX(Tab_PA[DATE DE FORMATION REUSSIE],MATCH($A15,Tab_PA[NOM-PRENOM AGENT],0)),INDEX(Tab_PA[Initiale],MATCH($A15,Tab_PA[NOM-PRENOM AGENT],0))),"")</f>
        <v>0</v>
      </c>
      <c r="C15" s="67" t="str">
        <f>IFERROR(INDEX(Tab_PA[DATE DE VALIDITE],MATCH($A15,Tab_PA[NOM-PRENOM AGENT],0)),"")</f>
        <v/>
      </c>
      <c r="D15" s="70">
        <f>IFERROR(IF(INDEX(Tab_CM[DATE DE FORMATION REUSSIE],MATCH($A15,Tab_CM[NOM-PRENOM AGENT],0))&lt;&gt;"",INDEX(Tab_CM[DATE DE FORMATION REUSSIE],MATCH($A15,Tab_CM[NOM-PRENOM AGENT],0)),INDEX(Tab_CM[Initiale],MATCH($A15,Tab_CM[NOM-PRENOM AGENT],0))),"")</f>
        <v>0</v>
      </c>
      <c r="E15" s="71" t="str">
        <f>IFERROR(INDEX(Tab_CM[DATE DE VALIDITE],MATCH($A15,Tab_CM[NOM-PRENOM AGENT],0)),"")</f>
        <v/>
      </c>
      <c r="F15" s="100">
        <f>IFERROR(IF(INDEX(Tab_SAP[DATE DE FORMATION REUSSIE],MATCH($A15,Tab_SAP[NOM-PRENOM AGENT],0))&lt;&gt;"",INDEX(Tab_SAP[DATE DE FORMATION REUSSIE],MATCH($A15,Tab_SAP[NOM-PRENOM AGENT],0)),INDEX(Tab_SAP[Initiale],MATCH($A15,Tab_SAP[NOM-PRENOM AGENT],0))),"")</f>
        <v>43085</v>
      </c>
      <c r="G15" s="71">
        <f>IFERROR(INDEX(Tab_SAP[DATE DE VALIDITE],MATCH($A15,Tab_SAP[NOM-PRENOM AGENT],0)),"")</f>
        <v>43449</v>
      </c>
    </row>
    <row r="16" spans="1:9" s="74" customFormat="1" ht="18" customHeight="1" x14ac:dyDescent="0.25">
      <c r="A16" s="76" t="str">
        <f>IF('Liste des AGENTS'!B18="","",'Liste des AGENTS'!B18)</f>
        <v>AGENT_13</v>
      </c>
      <c r="B16" s="66">
        <f>IFERROR(IF(INDEX(Tab_PA[DATE DE FORMATION REUSSIE],MATCH($A16,Tab_PA[NOM-PRENOM AGENT],0))&lt;&gt;"",INDEX(Tab_PA[DATE DE FORMATION REUSSIE],MATCH($A16,Tab_PA[NOM-PRENOM AGENT],0)),INDEX(Tab_PA[Initiale],MATCH($A16,Tab_PA[NOM-PRENOM AGENT],0))),"")</f>
        <v>0</v>
      </c>
      <c r="C16" s="67" t="str">
        <f>IFERROR(INDEX(Tab_PA[DATE DE VALIDITE],MATCH($A16,Tab_PA[NOM-PRENOM AGENT],0)),"")</f>
        <v/>
      </c>
      <c r="D16" s="70">
        <f>IFERROR(IF(INDEX(Tab_CM[DATE DE FORMATION REUSSIE],MATCH($A16,Tab_CM[NOM-PRENOM AGENT],0))&lt;&gt;"",INDEX(Tab_CM[DATE DE FORMATION REUSSIE],MATCH($A16,Tab_CM[NOM-PRENOM AGENT],0)),INDEX(Tab_CM[Initiale],MATCH($A16,Tab_CM[NOM-PRENOM AGENT],0))),"")</f>
        <v>42325</v>
      </c>
      <c r="E16" s="71">
        <f>IFERROR(INDEX(Tab_CM[DATE DE VALIDITE],MATCH($A16,Tab_CM[NOM-PRENOM AGENT],0)),"")</f>
        <v>43420</v>
      </c>
      <c r="F16" s="100">
        <f>IFERROR(IF(INDEX(Tab_SAP[DATE DE FORMATION REUSSIE],MATCH($A16,Tab_SAP[NOM-PRENOM AGENT],0))&lt;&gt;"",INDEX(Tab_SAP[DATE DE FORMATION REUSSIE],MATCH($A16,Tab_SAP[NOM-PRENOM AGENT],0)),INDEX(Tab_SAP[Initiale],MATCH($A16,Tab_SAP[NOM-PRENOM AGENT],0))),"")</f>
        <v>43095</v>
      </c>
      <c r="G16" s="71">
        <f>IFERROR(INDEX(Tab_SAP[DATE DE VALIDITE],MATCH($A16,Tab_SAP[NOM-PRENOM AGENT],0)),"")</f>
        <v>43459</v>
      </c>
    </row>
    <row r="17" spans="1:7" s="74" customFormat="1" ht="18" customHeight="1" x14ac:dyDescent="0.25">
      <c r="A17" s="76" t="str">
        <f>IF('Liste des AGENTS'!B19="","",'Liste des AGENTS'!B19)</f>
        <v>AGENT_14</v>
      </c>
      <c r="B17" s="66">
        <f>IFERROR(IF(INDEX(Tab_PA[DATE DE FORMATION REUSSIE],MATCH($A17,Tab_PA[NOM-PRENOM AGENT],0))&lt;&gt;"",INDEX(Tab_PA[DATE DE FORMATION REUSSIE],MATCH($A17,Tab_PA[NOM-PRENOM AGENT],0)),INDEX(Tab_PA[Initiale],MATCH($A17,Tab_PA[NOM-PRENOM AGENT],0))),"")</f>
        <v>0</v>
      </c>
      <c r="C17" s="67" t="str">
        <f>IFERROR(INDEX(Tab_PA[DATE DE VALIDITE],MATCH($A17,Tab_PA[NOM-PRENOM AGENT],0)),"")</f>
        <v/>
      </c>
      <c r="D17" s="70">
        <f>IFERROR(IF(INDEX(Tab_CM[DATE DE FORMATION REUSSIE],MATCH($A17,Tab_CM[NOM-PRENOM AGENT],0))&lt;&gt;"",INDEX(Tab_CM[DATE DE FORMATION REUSSIE],MATCH($A17,Tab_CM[NOM-PRENOM AGENT],0)),INDEX(Tab_CM[Initiale],MATCH($A17,Tab_CM[NOM-PRENOM AGENT],0))),"")</f>
        <v>42445</v>
      </c>
      <c r="E17" s="71">
        <f>IFERROR(INDEX(Tab_CM[DATE DE VALIDITE],MATCH($A17,Tab_CM[NOM-PRENOM AGENT],0)),"")</f>
        <v>43539</v>
      </c>
      <c r="F17" s="100">
        <f>IFERROR(IF(INDEX(Tab_SAP[DATE DE FORMATION REUSSIE],MATCH($A17,Tab_SAP[NOM-PRENOM AGENT],0))&lt;&gt;"",INDEX(Tab_SAP[DATE DE FORMATION REUSSIE],MATCH($A17,Tab_SAP[NOM-PRENOM AGENT],0)),INDEX(Tab_SAP[Initiale],MATCH($A17,Tab_SAP[NOM-PRENOM AGENT],0))),"")</f>
        <v>43085</v>
      </c>
      <c r="G17" s="71">
        <f>IFERROR(INDEX(Tab_SAP[DATE DE VALIDITE],MATCH($A17,Tab_SAP[NOM-PRENOM AGENT],0)),"")</f>
        <v>43449</v>
      </c>
    </row>
    <row r="18" spans="1:7" s="74" customFormat="1" ht="18" customHeight="1" x14ac:dyDescent="0.25">
      <c r="A18" s="76" t="str">
        <f>IF('Liste des AGENTS'!B20="","",'Liste des AGENTS'!B20)</f>
        <v/>
      </c>
      <c r="B18" s="66">
        <f>IFERROR(IF(INDEX(Tab_PA[DATE DE FORMATION REUSSIE],MATCH($A18,Tab_PA[NOM-PRENOM AGENT],0))&lt;&gt;"",INDEX(Tab_PA[DATE DE FORMATION REUSSIE],MATCH($A18,Tab_PA[NOM-PRENOM AGENT],0)),INDEX(Tab_PA[Initiale],MATCH($A18,Tab_PA[NOM-PRENOM AGENT],0))),"")</f>
        <v>0</v>
      </c>
      <c r="C18" s="67" t="str">
        <f>IFERROR(INDEX(Tab_PA[DATE DE VALIDITE],MATCH($A18,Tab_PA[NOM-PRENOM AGENT],0)),"")</f>
        <v/>
      </c>
      <c r="D18" s="70">
        <f>IFERROR(IF(INDEX(Tab_CM[DATE DE FORMATION REUSSIE],MATCH($A18,Tab_CM[NOM-PRENOM AGENT],0))&lt;&gt;"",INDEX(Tab_CM[DATE DE FORMATION REUSSIE],MATCH($A18,Tab_CM[NOM-PRENOM AGENT],0)),INDEX(Tab_CM[Initiale],MATCH($A18,Tab_CM[NOM-PRENOM AGENT],0))),"")</f>
        <v>0</v>
      </c>
      <c r="E18" s="71" t="str">
        <f>IFERROR(INDEX(Tab_CM[DATE DE VALIDITE],MATCH($A18,Tab_CM[NOM-PRENOM AGENT],0)),"")</f>
        <v/>
      </c>
      <c r="F18" s="100">
        <f>IFERROR(IF(INDEX(Tab_SAP[DATE DE FORMATION REUSSIE],MATCH($A18,Tab_SAP[NOM-PRENOM AGENT],0))&lt;&gt;"",INDEX(Tab_SAP[DATE DE FORMATION REUSSIE],MATCH($A18,Tab_SAP[NOM-PRENOM AGENT],0)),INDEX(Tab_SAP[Initiale],MATCH($A18,Tab_SAP[NOM-PRENOM AGENT],0))),"")</f>
        <v>0</v>
      </c>
      <c r="G18" s="71" t="str">
        <f>IFERROR(INDEX(Tab_SAP[DATE DE VALIDITE],MATCH($A18,Tab_SAP[NOM-PRENOM AGENT],0)),"")</f>
        <v/>
      </c>
    </row>
    <row r="19" spans="1:7" s="74" customFormat="1" ht="18" customHeight="1" x14ac:dyDescent="0.25">
      <c r="A19" s="76" t="str">
        <f>IF('Liste des AGENTS'!B21="","",'Liste des AGENTS'!B21)</f>
        <v/>
      </c>
      <c r="B19" s="66">
        <f>IFERROR(IF(INDEX(Tab_PA[DATE DE FORMATION REUSSIE],MATCH($A19,Tab_PA[NOM-PRENOM AGENT],0))&lt;&gt;"",INDEX(Tab_PA[DATE DE FORMATION REUSSIE],MATCH($A19,Tab_PA[NOM-PRENOM AGENT],0)),INDEX(Tab_PA[Initiale],MATCH($A19,Tab_PA[NOM-PRENOM AGENT],0))),"")</f>
        <v>0</v>
      </c>
      <c r="C19" s="67" t="str">
        <f>IFERROR(INDEX(Tab_PA[DATE DE VALIDITE],MATCH($A19,Tab_PA[NOM-PRENOM AGENT],0)),"")</f>
        <v/>
      </c>
      <c r="D19" s="70">
        <f>IFERROR(IF(INDEX(Tab_CM[DATE DE FORMATION REUSSIE],MATCH($A19,Tab_CM[NOM-PRENOM AGENT],0))&lt;&gt;"",INDEX(Tab_CM[DATE DE FORMATION REUSSIE],MATCH($A19,Tab_CM[NOM-PRENOM AGENT],0)),INDEX(Tab_CM[Initiale],MATCH($A19,Tab_CM[NOM-PRENOM AGENT],0))),"")</f>
        <v>0</v>
      </c>
      <c r="E19" s="71" t="str">
        <f>IFERROR(INDEX(Tab_CM[DATE DE VALIDITE],MATCH($A19,Tab_CM[NOM-PRENOM AGENT],0)),"")</f>
        <v/>
      </c>
      <c r="F19" s="100">
        <f>IFERROR(IF(INDEX(Tab_SAP[DATE DE FORMATION REUSSIE],MATCH($A19,Tab_SAP[NOM-PRENOM AGENT],0))&lt;&gt;"",INDEX(Tab_SAP[DATE DE FORMATION REUSSIE],MATCH($A19,Tab_SAP[NOM-PRENOM AGENT],0)),INDEX(Tab_SAP[Initiale],MATCH($A19,Tab_SAP[NOM-PRENOM AGENT],0))),"")</f>
        <v>0</v>
      </c>
      <c r="G19" s="71" t="str">
        <f>IFERROR(INDEX(Tab_SAP[DATE DE VALIDITE],MATCH($A19,Tab_SAP[NOM-PRENOM AGENT],0)),"")</f>
        <v/>
      </c>
    </row>
    <row r="20" spans="1:7" s="74" customFormat="1" ht="18" customHeight="1" x14ac:dyDescent="0.25">
      <c r="A20" s="76" t="str">
        <f>IF('Liste des AGENTS'!B22="","",'Liste des AGENTS'!B22)</f>
        <v/>
      </c>
      <c r="B20" s="66">
        <f>IFERROR(IF(INDEX(Tab_PA[DATE DE FORMATION REUSSIE],MATCH($A20,Tab_PA[NOM-PRENOM AGENT],0))&lt;&gt;"",INDEX(Tab_PA[DATE DE FORMATION REUSSIE],MATCH($A20,Tab_PA[NOM-PRENOM AGENT],0)),INDEX(Tab_PA[Initiale],MATCH($A20,Tab_PA[NOM-PRENOM AGENT],0))),"")</f>
        <v>0</v>
      </c>
      <c r="C20" s="67" t="str">
        <f>IFERROR(INDEX(Tab_PA[DATE DE VALIDITE],MATCH($A20,Tab_PA[NOM-PRENOM AGENT],0)),"")</f>
        <v/>
      </c>
      <c r="D20" s="70">
        <f>IFERROR(IF(INDEX(Tab_CM[DATE DE FORMATION REUSSIE],MATCH($A20,Tab_CM[NOM-PRENOM AGENT],0))&lt;&gt;"",INDEX(Tab_CM[DATE DE FORMATION REUSSIE],MATCH($A20,Tab_CM[NOM-PRENOM AGENT],0)),INDEX(Tab_CM[Initiale],MATCH($A20,Tab_CM[NOM-PRENOM AGENT],0))),"")</f>
        <v>0</v>
      </c>
      <c r="E20" s="71" t="str">
        <f>IFERROR(INDEX(Tab_CM[DATE DE VALIDITE],MATCH($A20,Tab_CM[NOM-PRENOM AGENT],0)),"")</f>
        <v/>
      </c>
      <c r="F20" s="100">
        <f>IFERROR(IF(INDEX(Tab_SAP[DATE DE FORMATION REUSSIE],MATCH($A20,Tab_SAP[NOM-PRENOM AGENT],0))&lt;&gt;"",INDEX(Tab_SAP[DATE DE FORMATION REUSSIE],MATCH($A20,Tab_SAP[NOM-PRENOM AGENT],0)),INDEX(Tab_SAP[Initiale],MATCH($A20,Tab_SAP[NOM-PRENOM AGENT],0))),"")</f>
        <v>0</v>
      </c>
      <c r="G20" s="71" t="str">
        <f>IFERROR(INDEX(Tab_SAP[DATE DE VALIDITE],MATCH($A20,Tab_SAP[NOM-PRENOM AGENT],0)),"")</f>
        <v/>
      </c>
    </row>
    <row r="21" spans="1:7" s="74" customFormat="1" ht="18" customHeight="1" x14ac:dyDescent="0.25">
      <c r="A21" s="76" t="str">
        <f>IF('Liste des AGENTS'!B23="","",'Liste des AGENTS'!B23)</f>
        <v/>
      </c>
      <c r="B21" s="66">
        <f>IFERROR(IF(INDEX(Tab_PA[DATE DE FORMATION REUSSIE],MATCH($A21,Tab_PA[NOM-PRENOM AGENT],0))&lt;&gt;"",INDEX(Tab_PA[DATE DE FORMATION REUSSIE],MATCH($A21,Tab_PA[NOM-PRENOM AGENT],0)),INDEX(Tab_PA[Initiale],MATCH($A21,Tab_PA[NOM-PRENOM AGENT],0))),"")</f>
        <v>0</v>
      </c>
      <c r="C21" s="67" t="str">
        <f>IFERROR(INDEX(Tab_PA[DATE DE VALIDITE],MATCH($A21,Tab_PA[NOM-PRENOM AGENT],0)),"")</f>
        <v/>
      </c>
      <c r="D21" s="70">
        <f>IFERROR(IF(INDEX(Tab_CM[DATE DE FORMATION REUSSIE],MATCH($A21,Tab_CM[NOM-PRENOM AGENT],0))&lt;&gt;"",INDEX(Tab_CM[DATE DE FORMATION REUSSIE],MATCH($A21,Tab_CM[NOM-PRENOM AGENT],0)),INDEX(Tab_CM[Initiale],MATCH($A21,Tab_CM[NOM-PRENOM AGENT],0))),"")</f>
        <v>0</v>
      </c>
      <c r="E21" s="71" t="str">
        <f>IFERROR(INDEX(Tab_CM[DATE DE VALIDITE],MATCH($A21,Tab_CM[NOM-PRENOM AGENT],0)),"")</f>
        <v/>
      </c>
      <c r="F21" s="100">
        <f>IFERROR(IF(INDEX(Tab_SAP[DATE DE FORMATION REUSSIE],MATCH($A21,Tab_SAP[NOM-PRENOM AGENT],0))&lt;&gt;"",INDEX(Tab_SAP[DATE DE FORMATION REUSSIE],MATCH($A21,Tab_SAP[NOM-PRENOM AGENT],0)),INDEX(Tab_SAP[Initiale],MATCH($A21,Tab_SAP[NOM-PRENOM AGENT],0))),"")</f>
        <v>0</v>
      </c>
      <c r="G21" s="71" t="str">
        <f>IFERROR(INDEX(Tab_SAP[DATE DE VALIDITE],MATCH($A21,Tab_SAP[NOM-PRENOM AGENT],0)),"")</f>
        <v/>
      </c>
    </row>
    <row r="22" spans="1:7" s="74" customFormat="1" ht="18" customHeight="1" x14ac:dyDescent="0.25">
      <c r="A22" s="76" t="str">
        <f>IF('Liste des AGENTS'!B24="","",'Liste des AGENTS'!B24)</f>
        <v/>
      </c>
      <c r="B22" s="66">
        <f>IFERROR(IF(INDEX(Tab_PA[DATE DE FORMATION REUSSIE],MATCH($A22,Tab_PA[NOM-PRENOM AGENT],0))&lt;&gt;"",INDEX(Tab_PA[DATE DE FORMATION REUSSIE],MATCH($A22,Tab_PA[NOM-PRENOM AGENT],0)),INDEX(Tab_PA[Initiale],MATCH($A22,Tab_PA[NOM-PRENOM AGENT],0))),"")</f>
        <v>0</v>
      </c>
      <c r="C22" s="67" t="str">
        <f>IFERROR(INDEX(Tab_PA[DATE DE VALIDITE],MATCH($A22,Tab_PA[NOM-PRENOM AGENT],0)),"")</f>
        <v/>
      </c>
      <c r="D22" s="70">
        <f>IFERROR(IF(INDEX(Tab_CM[DATE DE FORMATION REUSSIE],MATCH($A22,Tab_CM[NOM-PRENOM AGENT],0))&lt;&gt;"",INDEX(Tab_CM[DATE DE FORMATION REUSSIE],MATCH($A22,Tab_CM[NOM-PRENOM AGENT],0)),INDEX(Tab_CM[Initiale],MATCH($A22,Tab_CM[NOM-PRENOM AGENT],0))),"")</f>
        <v>0</v>
      </c>
      <c r="E22" s="71" t="str">
        <f>IFERROR(INDEX(Tab_CM[DATE DE VALIDITE],MATCH($A22,Tab_CM[NOM-PRENOM AGENT],0)),"")</f>
        <v/>
      </c>
      <c r="F22" s="100">
        <f>IFERROR(IF(INDEX(Tab_SAP[DATE DE FORMATION REUSSIE],MATCH($A22,Tab_SAP[NOM-PRENOM AGENT],0))&lt;&gt;"",INDEX(Tab_SAP[DATE DE FORMATION REUSSIE],MATCH($A22,Tab_SAP[NOM-PRENOM AGENT],0)),INDEX(Tab_SAP[Initiale],MATCH($A22,Tab_SAP[NOM-PRENOM AGENT],0))),"")</f>
        <v>0</v>
      </c>
      <c r="G22" s="71" t="str">
        <f>IFERROR(INDEX(Tab_SAP[DATE DE VALIDITE],MATCH($A22,Tab_SAP[NOM-PRENOM AGENT],0)),"")</f>
        <v/>
      </c>
    </row>
    <row r="23" spans="1:7" s="74" customFormat="1" ht="18" customHeight="1" x14ac:dyDescent="0.25">
      <c r="A23" s="77" t="str">
        <f>IF('Liste des AGENTS'!B25="","",'Liste des AGENTS'!B25)</f>
        <v/>
      </c>
      <c r="B23" s="41">
        <f>IFERROR(IF(INDEX(Tab_PA[DATE DE FORMATION REUSSIE],MATCH($A23,Tab_PA[NOM-PRENOM AGENT],0))&lt;&gt;"",INDEX(Tab_PA[DATE DE FORMATION REUSSIE],MATCH($A23,Tab_PA[NOM-PRENOM AGENT],0)),INDEX(Tab_PA[Initiale],MATCH($A23,Tab_PA[NOM-PRENOM AGENT],0))),"")</f>
        <v>0</v>
      </c>
      <c r="C23" s="65" t="str">
        <f>IFERROR(INDEX(Tab_PA[DATE DE VALIDITE],MATCH($A23,Tab_PA[NOM-PRENOM AGENT],0)),"")</f>
        <v/>
      </c>
      <c r="D23" s="72">
        <f>IFERROR(IF(INDEX(Tab_CM[DATE DE FORMATION REUSSIE],MATCH($A23,Tab_CM[NOM-PRENOM AGENT],0))&lt;&gt;"",INDEX(Tab_CM[DATE DE FORMATION REUSSIE],MATCH($A23,Tab_CM[NOM-PRENOM AGENT],0)),INDEX(Tab_CM[Initiale],MATCH($A23,Tab_CM[NOM-PRENOM AGENT],0))),"")</f>
        <v>0</v>
      </c>
      <c r="E23" s="73" t="str">
        <f>IFERROR(INDEX(Tab_CM[DATE DE VALIDITE],MATCH($A23,Tab_CM[NOM-PRENOM AGENT],0)),"")</f>
        <v/>
      </c>
      <c r="F23" s="101">
        <f>IFERROR(IF(INDEX(Tab_SAP[DATE DE FORMATION REUSSIE],MATCH($A23,Tab_SAP[NOM-PRENOM AGENT],0))&lt;&gt;"",INDEX(Tab_SAP[DATE DE FORMATION REUSSIE],MATCH($A23,Tab_SAP[NOM-PRENOM AGENT],0)),INDEX(Tab_SAP[Initiale],MATCH($A23,Tab_SAP[NOM-PRENOM AGENT],0))),"")</f>
        <v>0</v>
      </c>
      <c r="G23" s="73" t="str">
        <f>IFERROR(INDEX(Tab_SAP[DATE DE VALIDITE],MATCH($A23,Tab_SAP[NOM-PRENOM AGENT],0)),"")</f>
        <v/>
      </c>
    </row>
  </sheetData>
  <mergeCells count="3">
    <mergeCell ref="F3:G3"/>
    <mergeCell ref="D3:E3"/>
    <mergeCell ref="B3:C3"/>
  </mergeCells>
  <conditionalFormatting sqref="C4:C23 E4:E23">
    <cfRule type="expression" dxfId="8" priority="2">
      <formula>$C4-TODAY()&lt;=$B$2</formula>
    </cfRule>
  </conditionalFormatting>
  <conditionalFormatting sqref="G4:G23">
    <cfRule type="expression" dxfId="7" priority="1">
      <formula>$G4-TODAY()&lt;=$F$2</formula>
    </cfRule>
  </conditionalFormatting>
  <pageMargins left="0.11811023622047245" right="0.11811023622047245" top="0.74803149606299213" bottom="0.74803149606299213" header="0.31496062992125984" footer="0.31496062992125984"/>
  <pageSetup paperSize="9" scale="6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5"/>
  <sheetViews>
    <sheetView workbookViewId="0">
      <selection activeCell="G19" sqref="G19"/>
    </sheetView>
  </sheetViews>
  <sheetFormatPr baseColWidth="10" defaultRowHeight="15" x14ac:dyDescent="0.25"/>
  <cols>
    <col min="1" max="1" width="5.85546875" customWidth="1"/>
    <col min="2" max="2" width="24.7109375" bestFit="1" customWidth="1"/>
    <col min="4" max="4" width="16.7109375" customWidth="1"/>
    <col min="5" max="5" width="25.7109375" customWidth="1"/>
  </cols>
  <sheetData>
    <row r="1" spans="1:8" ht="15.75" x14ac:dyDescent="0.25">
      <c r="B1" s="83" t="s">
        <v>6</v>
      </c>
      <c r="C1" s="84"/>
      <c r="D1" s="84"/>
      <c r="E1" s="85"/>
    </row>
    <row r="2" spans="1:8" ht="16.5" thickBot="1" x14ac:dyDescent="0.3">
      <c r="B2" s="86" t="s">
        <v>15</v>
      </c>
      <c r="C2" s="87"/>
      <c r="D2" s="87"/>
      <c r="E2" s="88"/>
    </row>
    <row r="3" spans="1:8" x14ac:dyDescent="0.25">
      <c r="D3" s="20">
        <f>COUNTIF(E6:E25,E3)</f>
        <v>8</v>
      </c>
      <c r="E3" s="20" t="s">
        <v>26</v>
      </c>
    </row>
    <row r="4" spans="1:8" x14ac:dyDescent="0.25">
      <c r="D4" s="21">
        <f>COUNTIF(E7:E26,E4)</f>
        <v>6</v>
      </c>
      <c r="E4" s="21" t="s">
        <v>20</v>
      </c>
    </row>
    <row r="5" spans="1:8" s="1" customFormat="1" ht="15.75" customHeight="1" x14ac:dyDescent="0.25">
      <c r="B5" s="2" t="s">
        <v>7</v>
      </c>
      <c r="C5" s="2" t="s">
        <v>3</v>
      </c>
      <c r="D5" s="2" t="s">
        <v>8</v>
      </c>
      <c r="E5" s="2" t="s">
        <v>9</v>
      </c>
      <c r="H5"/>
    </row>
    <row r="6" spans="1:8" x14ac:dyDescent="0.25">
      <c r="A6">
        <v>1</v>
      </c>
      <c r="B6" s="3" t="s">
        <v>43</v>
      </c>
      <c r="C6" s="4" t="s">
        <v>25</v>
      </c>
      <c r="D6" s="6"/>
      <c r="E6" s="6" t="s">
        <v>26</v>
      </c>
    </row>
    <row r="7" spans="1:8" x14ac:dyDescent="0.25">
      <c r="A7">
        <f>+A6+1</f>
        <v>2</v>
      </c>
      <c r="B7" s="3" t="s">
        <v>44</v>
      </c>
      <c r="C7" s="4" t="s">
        <v>25</v>
      </c>
      <c r="D7" s="6"/>
      <c r="E7" s="6" t="s">
        <v>20</v>
      </c>
    </row>
    <row r="8" spans="1:8" x14ac:dyDescent="0.25">
      <c r="A8">
        <f t="shared" ref="A8:A25" si="0">+A7+1</f>
        <v>3</v>
      </c>
      <c r="B8" s="3" t="s">
        <v>45</v>
      </c>
      <c r="C8" s="4" t="s">
        <v>25</v>
      </c>
      <c r="D8" s="6"/>
      <c r="E8" s="6" t="s">
        <v>26</v>
      </c>
    </row>
    <row r="9" spans="1:8" x14ac:dyDescent="0.25">
      <c r="A9">
        <f t="shared" si="0"/>
        <v>4</v>
      </c>
      <c r="B9" s="3" t="s">
        <v>46</v>
      </c>
      <c r="C9" s="4" t="s">
        <v>25</v>
      </c>
      <c r="D9" s="6"/>
      <c r="E9" s="6" t="s">
        <v>20</v>
      </c>
    </row>
    <row r="10" spans="1:8" x14ac:dyDescent="0.25">
      <c r="A10">
        <f t="shared" si="0"/>
        <v>5</v>
      </c>
      <c r="B10" s="3" t="s">
        <v>47</v>
      </c>
      <c r="C10" s="4" t="s">
        <v>25</v>
      </c>
      <c r="D10" s="6"/>
      <c r="E10" s="6" t="s">
        <v>26</v>
      </c>
    </row>
    <row r="11" spans="1:8" x14ac:dyDescent="0.25">
      <c r="A11">
        <f t="shared" si="0"/>
        <v>6</v>
      </c>
      <c r="B11" s="3" t="s">
        <v>48</v>
      </c>
      <c r="C11" s="4" t="s">
        <v>25</v>
      </c>
      <c r="D11" s="6"/>
      <c r="E11" s="6" t="s">
        <v>26</v>
      </c>
    </row>
    <row r="12" spans="1:8" x14ac:dyDescent="0.25">
      <c r="A12">
        <f t="shared" si="0"/>
        <v>7</v>
      </c>
      <c r="B12" s="3" t="s">
        <v>49</v>
      </c>
      <c r="C12" s="4" t="s">
        <v>25</v>
      </c>
      <c r="D12" s="6"/>
      <c r="E12" s="6" t="s">
        <v>26</v>
      </c>
    </row>
    <row r="13" spans="1:8" x14ac:dyDescent="0.25">
      <c r="A13">
        <f t="shared" si="0"/>
        <v>8</v>
      </c>
      <c r="B13" s="3" t="s">
        <v>50</v>
      </c>
      <c r="C13" s="4" t="s">
        <v>25</v>
      </c>
      <c r="D13" s="6">
        <v>40731</v>
      </c>
      <c r="E13" s="6" t="s">
        <v>26</v>
      </c>
    </row>
    <row r="14" spans="1:8" x14ac:dyDescent="0.25">
      <c r="A14">
        <f t="shared" si="0"/>
        <v>9</v>
      </c>
      <c r="B14" s="3" t="s">
        <v>51</v>
      </c>
      <c r="C14" s="4" t="s">
        <v>25</v>
      </c>
      <c r="D14" s="6"/>
      <c r="E14" s="6" t="s">
        <v>26</v>
      </c>
    </row>
    <row r="15" spans="1:8" x14ac:dyDescent="0.25">
      <c r="A15">
        <f t="shared" si="0"/>
        <v>10</v>
      </c>
      <c r="B15" s="3" t="s">
        <v>52</v>
      </c>
      <c r="C15" s="4" t="s">
        <v>25</v>
      </c>
      <c r="D15" s="6"/>
      <c r="E15" s="6" t="s">
        <v>26</v>
      </c>
    </row>
    <row r="16" spans="1:8" x14ac:dyDescent="0.25">
      <c r="A16">
        <f t="shared" si="0"/>
        <v>11</v>
      </c>
      <c r="B16" s="3" t="s">
        <v>53</v>
      </c>
      <c r="C16" s="4" t="s">
        <v>25</v>
      </c>
      <c r="D16" s="6"/>
      <c r="E16" s="6" t="s">
        <v>20</v>
      </c>
    </row>
    <row r="17" spans="1:5" x14ac:dyDescent="0.25">
      <c r="A17">
        <f t="shared" si="0"/>
        <v>12</v>
      </c>
      <c r="B17" s="3" t="s">
        <v>54</v>
      </c>
      <c r="C17" s="4" t="s">
        <v>25</v>
      </c>
      <c r="D17" s="6"/>
      <c r="E17" s="6" t="s">
        <v>20</v>
      </c>
    </row>
    <row r="18" spans="1:5" x14ac:dyDescent="0.25">
      <c r="A18">
        <f t="shared" si="0"/>
        <v>13</v>
      </c>
      <c r="B18" s="3" t="s">
        <v>55</v>
      </c>
      <c r="C18" s="4" t="s">
        <v>25</v>
      </c>
      <c r="D18" s="6"/>
      <c r="E18" s="6" t="s">
        <v>20</v>
      </c>
    </row>
    <row r="19" spans="1:5" x14ac:dyDescent="0.25">
      <c r="A19">
        <f t="shared" si="0"/>
        <v>14</v>
      </c>
      <c r="B19" s="3" t="s">
        <v>56</v>
      </c>
      <c r="C19" s="4" t="s">
        <v>25</v>
      </c>
      <c r="D19" s="6"/>
      <c r="E19" s="6" t="s">
        <v>20</v>
      </c>
    </row>
    <row r="20" spans="1:5" ht="15" customHeight="1" x14ac:dyDescent="0.25">
      <c r="A20">
        <f t="shared" si="0"/>
        <v>15</v>
      </c>
      <c r="B20" s="3"/>
      <c r="C20" s="4"/>
      <c r="D20" s="6"/>
      <c r="E20" s="6"/>
    </row>
    <row r="21" spans="1:5" ht="15" customHeight="1" x14ac:dyDescent="0.25">
      <c r="A21">
        <f t="shared" si="0"/>
        <v>16</v>
      </c>
      <c r="B21" s="3"/>
      <c r="C21" s="4"/>
      <c r="D21" s="6"/>
      <c r="E21" s="6"/>
    </row>
    <row r="22" spans="1:5" ht="15" customHeight="1" x14ac:dyDescent="0.25">
      <c r="A22">
        <f t="shared" si="0"/>
        <v>17</v>
      </c>
      <c r="B22" s="3"/>
      <c r="C22" s="4"/>
      <c r="D22" s="6"/>
      <c r="E22" s="6"/>
    </row>
    <row r="23" spans="1:5" x14ac:dyDescent="0.25">
      <c r="A23">
        <f t="shared" si="0"/>
        <v>18</v>
      </c>
      <c r="B23" s="3"/>
      <c r="C23" s="4"/>
      <c r="D23" s="6"/>
      <c r="E23" s="6"/>
    </row>
    <row r="24" spans="1:5" x14ac:dyDescent="0.25">
      <c r="A24">
        <f t="shared" si="0"/>
        <v>19</v>
      </c>
      <c r="B24" s="3"/>
      <c r="C24" s="4"/>
      <c r="D24" s="6"/>
      <c r="E24" s="6"/>
    </row>
    <row r="25" spans="1:5" x14ac:dyDescent="0.25">
      <c r="A25">
        <f t="shared" si="0"/>
        <v>20</v>
      </c>
      <c r="B25" s="3"/>
      <c r="C25" s="4"/>
      <c r="D25" s="6"/>
      <c r="E25" s="6"/>
    </row>
  </sheetData>
  <sortState ref="H5:H18">
    <sortCondition ref="H5"/>
  </sortState>
  <mergeCells count="2">
    <mergeCell ref="B1:E1"/>
    <mergeCell ref="B2:E2"/>
  </mergeCells>
  <pageMargins left="0.25" right="0.2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G21"/>
  <sheetViews>
    <sheetView workbookViewId="0"/>
  </sheetViews>
  <sheetFormatPr baseColWidth="10" defaultRowHeight="15" x14ac:dyDescent="0.25"/>
  <cols>
    <col min="1" max="1" width="37.140625" bestFit="1" customWidth="1"/>
    <col min="2" max="2" width="9.28515625" style="8" bestFit="1" customWidth="1"/>
    <col min="3" max="3" width="48.85546875" bestFit="1" customWidth="1"/>
    <col min="4" max="4" width="7.140625" customWidth="1"/>
    <col min="5" max="5" width="20" bestFit="1" customWidth="1"/>
    <col min="6" max="6" width="9.28515625" style="8" bestFit="1" customWidth="1"/>
    <col min="7" max="7" width="34.42578125" bestFit="1" customWidth="1"/>
  </cols>
  <sheetData>
    <row r="2" spans="1:7" ht="15.75" x14ac:dyDescent="0.25">
      <c r="A2" s="92" t="s">
        <v>13</v>
      </c>
      <c r="B2" s="92"/>
      <c r="C2" s="92"/>
      <c r="E2" s="92" t="s">
        <v>14</v>
      </c>
      <c r="F2" s="92"/>
      <c r="G2" s="92"/>
    </row>
    <row r="3" spans="1:7" ht="15.75" thickBot="1" x14ac:dyDescent="0.3"/>
    <row r="4" spans="1:7" x14ac:dyDescent="0.25">
      <c r="A4" s="89" t="s">
        <v>28</v>
      </c>
      <c r="B4" s="90"/>
      <c r="C4" s="91"/>
      <c r="E4" s="93" t="s">
        <v>27</v>
      </c>
      <c r="F4" s="94"/>
      <c r="G4" s="95"/>
    </row>
    <row r="5" spans="1:7" s="7" customFormat="1" x14ac:dyDescent="0.25">
      <c r="A5" s="11" t="s">
        <v>4</v>
      </c>
      <c r="B5" s="9" t="s">
        <v>10</v>
      </c>
      <c r="C5" s="12" t="s">
        <v>11</v>
      </c>
      <c r="E5" s="11" t="s">
        <v>4</v>
      </c>
      <c r="F5" s="9" t="s">
        <v>10</v>
      </c>
      <c r="G5" s="12" t="s">
        <v>11</v>
      </c>
    </row>
    <row r="6" spans="1:7" x14ac:dyDescent="0.25">
      <c r="A6" s="51" t="s">
        <v>16</v>
      </c>
      <c r="B6" s="10"/>
      <c r="C6" s="14" t="s">
        <v>12</v>
      </c>
      <c r="E6" s="13"/>
      <c r="F6" s="10"/>
      <c r="G6" s="14"/>
    </row>
    <row r="7" spans="1:7" x14ac:dyDescent="0.25">
      <c r="A7" s="50" t="s">
        <v>18</v>
      </c>
      <c r="B7" s="10">
        <v>3</v>
      </c>
      <c r="C7" s="14" t="s">
        <v>23</v>
      </c>
      <c r="E7" s="13"/>
      <c r="F7" s="10"/>
      <c r="G7" s="14"/>
    </row>
    <row r="8" spans="1:7" x14ac:dyDescent="0.25">
      <c r="A8" s="49" t="s">
        <v>17</v>
      </c>
      <c r="B8" s="10"/>
      <c r="C8" s="14" t="s">
        <v>35</v>
      </c>
      <c r="E8" s="13"/>
      <c r="F8" s="10"/>
      <c r="G8" s="14"/>
    </row>
    <row r="9" spans="1:7" ht="15.75" thickBot="1" x14ac:dyDescent="0.3">
      <c r="A9" s="49" t="s">
        <v>19</v>
      </c>
      <c r="B9" s="10">
        <v>3</v>
      </c>
      <c r="C9" s="14" t="s">
        <v>24</v>
      </c>
      <c r="E9" s="15"/>
      <c r="F9" s="16"/>
      <c r="G9" s="17"/>
    </row>
    <row r="10" spans="1:7" x14ac:dyDescent="0.25">
      <c r="A10" s="52" t="s">
        <v>21</v>
      </c>
      <c r="B10" s="10"/>
      <c r="C10" s="14" t="s">
        <v>12</v>
      </c>
    </row>
    <row r="11" spans="1:7" x14ac:dyDescent="0.25">
      <c r="A11" s="52" t="s">
        <v>22</v>
      </c>
      <c r="B11" s="10">
        <v>1</v>
      </c>
      <c r="C11" s="19" t="s">
        <v>12</v>
      </c>
    </row>
    <row r="12" spans="1:7" x14ac:dyDescent="0.25">
      <c r="A12" s="53"/>
      <c r="B12" s="10"/>
      <c r="C12" s="14"/>
    </row>
    <row r="13" spans="1:7" x14ac:dyDescent="0.25">
      <c r="A13" s="54"/>
      <c r="B13" s="10"/>
      <c r="C13" s="14"/>
    </row>
    <row r="14" spans="1:7" x14ac:dyDescent="0.25">
      <c r="A14" s="55"/>
      <c r="B14" s="10"/>
      <c r="C14" s="14"/>
    </row>
    <row r="15" spans="1:7" x14ac:dyDescent="0.25">
      <c r="A15" s="55"/>
      <c r="B15" s="10"/>
      <c r="C15" s="14"/>
    </row>
    <row r="16" spans="1:7" x14ac:dyDescent="0.25">
      <c r="A16" s="55"/>
      <c r="B16" s="10"/>
      <c r="C16" s="14"/>
    </row>
    <row r="17" spans="1:7" x14ac:dyDescent="0.25">
      <c r="A17" s="56"/>
      <c r="B17" s="10"/>
      <c r="C17" s="14"/>
    </row>
    <row r="18" spans="1:7" x14ac:dyDescent="0.25">
      <c r="A18" s="57"/>
      <c r="B18" s="10"/>
      <c r="C18" s="14"/>
    </row>
    <row r="19" spans="1:7" x14ac:dyDescent="0.25">
      <c r="A19" s="57"/>
      <c r="B19" s="10"/>
      <c r="C19" s="14"/>
    </row>
    <row r="20" spans="1:7" s="7" customFormat="1" x14ac:dyDescent="0.25">
      <c r="A20" s="57"/>
      <c r="B20" s="10"/>
      <c r="C20" s="14"/>
      <c r="E20"/>
      <c r="F20" s="8"/>
      <c r="G20"/>
    </row>
    <row r="21" spans="1:7" ht="15.75" thickBot="1" x14ac:dyDescent="0.3">
      <c r="A21" s="15"/>
      <c r="B21" s="16"/>
      <c r="C21" s="17"/>
    </row>
  </sheetData>
  <mergeCells count="4">
    <mergeCell ref="A4:C4"/>
    <mergeCell ref="A2:C2"/>
    <mergeCell ref="E2:G2"/>
    <mergeCell ref="E4:G4"/>
  </mergeCells>
  <hyperlinks>
    <hyperlink ref="A6" location="'Form initiale et continue PA '!A1" tooltip="Initiale et continue PA" display="Formation initiale Pompier Aéroport" xr:uid="{2BCA98EC-5739-4B48-B87D-B672AF71DEE3}"/>
    <hyperlink ref="A7" location="'Form initiale et continue PA '!A1" tooltip="Initiale et continue PA" display="Formation continue Pompier Aéroport" xr:uid="{3F656551-866F-4124-853E-429002291051}"/>
    <hyperlink ref="A8" location="'Form initiale et continue CM'!A1" tooltip="Initiale et continue CM" display="Formation initiale Chef de Manœuvre" xr:uid="{00F4CAF3-09D4-4BA5-BF65-428CAB6DDCE3}"/>
    <hyperlink ref="A9" location="'Form initiale et continue CM'!A1" tooltip="Initiale et continue CM" display="Formation continue Chef de Manœuvre" xr:uid="{C69F0D82-6489-4B39-B0DA-B57A5C5F8D40}"/>
    <hyperlink ref="A10" location="'Certif et continue SAP'!A1" tooltip="Certif et continue SAP" display="Certificat de formation premiers secours" xr:uid="{5DB372B6-DB49-490A-9019-728C245BC8E1}"/>
    <hyperlink ref="A11" location="'Certif et continue SAP'!A1" tooltip="Certif et continue SAP" display="Attestation de formation continue PSE" xr:uid="{9F05E0B2-D4A6-43E7-AD97-B04CFA80C501}"/>
  </hyperlinks>
  <pageMargins left="0.25" right="0.25" top="0.75" bottom="0.75" header="0.3" footer="0.3"/>
  <pageSetup paperSize="9" scale="8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H27"/>
  <sheetViews>
    <sheetView workbookViewId="0">
      <selection sqref="A1:H1"/>
    </sheetView>
  </sheetViews>
  <sheetFormatPr baseColWidth="10" defaultRowHeight="15" x14ac:dyDescent="0.25"/>
  <cols>
    <col min="1" max="1" width="23.7109375" customWidth="1"/>
    <col min="2" max="2" width="10.7109375" customWidth="1"/>
    <col min="3" max="3" width="11.7109375" customWidth="1"/>
    <col min="4" max="4" width="12.7109375" customWidth="1"/>
    <col min="5" max="6" width="14.7109375" customWidth="1"/>
    <col min="7" max="7" width="20.7109375" customWidth="1"/>
    <col min="8" max="8" width="3.5703125" bestFit="1" customWidth="1"/>
  </cols>
  <sheetData>
    <row r="1" spans="1:8" ht="15.75" x14ac:dyDescent="0.25">
      <c r="A1" s="83" t="s">
        <v>29</v>
      </c>
      <c r="B1" s="84"/>
      <c r="C1" s="84"/>
      <c r="D1" s="84"/>
      <c r="E1" s="84"/>
      <c r="F1" s="84"/>
      <c r="G1" s="84"/>
      <c r="H1" s="85"/>
    </row>
    <row r="2" spans="1:8" ht="16.5" thickBot="1" x14ac:dyDescent="0.3">
      <c r="A2" s="27"/>
      <c r="B2" s="28"/>
      <c r="C2" s="29" t="s">
        <v>32</v>
      </c>
      <c r="D2" s="30">
        <v>3</v>
      </c>
      <c r="E2" s="36" t="s">
        <v>36</v>
      </c>
      <c r="F2" s="58">
        <v>180</v>
      </c>
      <c r="G2" s="58"/>
      <c r="H2" s="37"/>
    </row>
    <row r="4" spans="1:8" x14ac:dyDescent="0.25">
      <c r="A4" s="96" t="s">
        <v>5</v>
      </c>
      <c r="B4" s="96"/>
      <c r="C4" s="96"/>
      <c r="D4" s="96"/>
      <c r="E4" s="96"/>
      <c r="F4" s="96"/>
      <c r="G4" s="96"/>
    </row>
    <row r="5" spans="1:8" x14ac:dyDescent="0.25">
      <c r="A5" s="96" t="s">
        <v>39</v>
      </c>
      <c r="B5" s="96"/>
      <c r="C5" s="96"/>
      <c r="D5" s="96"/>
      <c r="E5" s="96"/>
      <c r="F5" s="96"/>
      <c r="G5" s="96"/>
    </row>
    <row r="6" spans="1:8" x14ac:dyDescent="0.25">
      <c r="A6" s="5"/>
      <c r="B6" s="5"/>
      <c r="C6" s="5"/>
      <c r="D6" s="18"/>
      <c r="E6" s="5"/>
      <c r="F6" s="5"/>
    </row>
    <row r="7" spans="1:8" s="1" customFormat="1" ht="45" x14ac:dyDescent="0.25">
      <c r="A7" s="43" t="s">
        <v>2</v>
      </c>
      <c r="B7" s="44" t="s">
        <v>3</v>
      </c>
      <c r="C7" s="44" t="s">
        <v>31</v>
      </c>
      <c r="D7" s="44" t="s">
        <v>4</v>
      </c>
      <c r="E7" s="44" t="s">
        <v>1</v>
      </c>
      <c r="F7" s="44" t="s">
        <v>0</v>
      </c>
      <c r="G7" s="45" t="s">
        <v>37</v>
      </c>
      <c r="H7" s="44" t="s">
        <v>42</v>
      </c>
    </row>
    <row r="8" spans="1:8" x14ac:dyDescent="0.25">
      <c r="A8" s="22" t="str">
        <f>IF('Liste des AGENTS'!B6="","",'Liste des AGENTS'!B6)</f>
        <v>AGENT_1</v>
      </c>
      <c r="B8" s="25" t="str">
        <f>IF('Liste des AGENTS'!C6="","",'Liste des AGENTS'!C6)</f>
        <v>SSLIA</v>
      </c>
      <c r="C8" s="24">
        <v>40452</v>
      </c>
      <c r="D8" s="23" t="s">
        <v>30</v>
      </c>
      <c r="E8" s="24">
        <v>42338</v>
      </c>
      <c r="F8" s="60">
        <f>IF(AND($C8="",$E8=""),"",IF($E8="",DATE(YEAR(C8)+$D$2,MONTH(C8),DAY(C8)),DATE(YEAR(E8)+$D$2,MONTH(E8),DAY(E8)-1)))</f>
        <v>43433</v>
      </c>
      <c r="G8" s="61"/>
      <c r="H8" s="61"/>
    </row>
    <row r="9" spans="1:8" x14ac:dyDescent="0.25">
      <c r="A9" s="22" t="str">
        <f>IF('Liste des AGENTS'!B7="","",'Liste des AGENTS'!B7)</f>
        <v>AGENT_2</v>
      </c>
      <c r="B9" s="25" t="str">
        <f>IF('Liste des AGENTS'!C7="","",'Liste des AGENTS'!C7)</f>
        <v>SSLIA</v>
      </c>
      <c r="C9" s="24">
        <v>40452</v>
      </c>
      <c r="D9" s="23" t="s">
        <v>30</v>
      </c>
      <c r="E9" s="24">
        <v>41547</v>
      </c>
      <c r="F9" s="60">
        <f t="shared" ref="F9:F27" si="0">IF(AND($C9="",$E9=""),"",IF($E9="",DATE(YEAR(C9)+$D$2,MONTH(C9),DAY(C9)),DATE(YEAR(E9)+$D$2,MONTH(E9),DAY(E9)-1)))</f>
        <v>42642</v>
      </c>
      <c r="G9" s="61"/>
      <c r="H9" s="78" t="s">
        <v>42</v>
      </c>
    </row>
    <row r="10" spans="1:8" x14ac:dyDescent="0.25">
      <c r="A10" s="22" t="str">
        <f>IF('Liste des AGENTS'!B8="","",'Liste des AGENTS'!B8)</f>
        <v>AGENT_3</v>
      </c>
      <c r="B10" s="25" t="str">
        <f>IF('Liste des AGENTS'!C8="","",'Liste des AGENTS'!C8)</f>
        <v>SSLIA</v>
      </c>
      <c r="C10" s="23"/>
      <c r="D10" s="23" t="s">
        <v>30</v>
      </c>
      <c r="E10" s="24"/>
      <c r="F10" s="60" t="str">
        <f t="shared" si="0"/>
        <v/>
      </c>
      <c r="G10" s="61"/>
      <c r="H10" s="61"/>
    </row>
    <row r="11" spans="1:8" x14ac:dyDescent="0.25">
      <c r="A11" s="22" t="str">
        <f>IF('Liste des AGENTS'!B9="","",'Liste des AGENTS'!B9)</f>
        <v>AGENT_4</v>
      </c>
      <c r="B11" s="25" t="str">
        <f>IF('Liste des AGENTS'!C9="","",'Liste des AGENTS'!C9)</f>
        <v>SSLIA</v>
      </c>
      <c r="C11" s="24">
        <v>32283</v>
      </c>
      <c r="D11" s="23" t="s">
        <v>30</v>
      </c>
      <c r="E11" s="24">
        <v>35507</v>
      </c>
      <c r="F11" s="60">
        <f t="shared" si="0"/>
        <v>36602</v>
      </c>
      <c r="G11" s="61"/>
      <c r="H11" s="61" t="s">
        <v>42</v>
      </c>
    </row>
    <row r="12" spans="1:8" x14ac:dyDescent="0.25">
      <c r="A12" s="22" t="str">
        <f>IF('Liste des AGENTS'!B10="","",'Liste des AGENTS'!B10)</f>
        <v>AGENT_5</v>
      </c>
      <c r="B12" s="25" t="str">
        <f>IF('Liste des AGENTS'!C10="","",'Liste des AGENTS'!C10)</f>
        <v>SSLIA</v>
      </c>
      <c r="C12" s="23"/>
      <c r="D12" s="23" t="s">
        <v>30</v>
      </c>
      <c r="E12" s="24"/>
      <c r="F12" s="60" t="str">
        <f t="shared" si="0"/>
        <v/>
      </c>
      <c r="G12" s="61"/>
      <c r="H12" s="61"/>
    </row>
    <row r="13" spans="1:8" x14ac:dyDescent="0.25">
      <c r="A13" s="22" t="str">
        <f>IF('Liste des AGENTS'!B11="","",'Liste des AGENTS'!B11)</f>
        <v>AGENT_6</v>
      </c>
      <c r="B13" s="25" t="str">
        <f>IF('Liste des AGENTS'!C11="","",'Liste des AGENTS'!C11)</f>
        <v>SSLIA</v>
      </c>
      <c r="C13" s="23"/>
      <c r="D13" s="23" t="s">
        <v>30</v>
      </c>
      <c r="E13" s="24">
        <v>42325</v>
      </c>
      <c r="F13" s="60">
        <f t="shared" si="0"/>
        <v>43420</v>
      </c>
      <c r="G13" s="61"/>
      <c r="H13" s="61"/>
    </row>
    <row r="14" spans="1:8" x14ac:dyDescent="0.25">
      <c r="A14" s="22" t="str">
        <f>IF('Liste des AGENTS'!B12="","",'Liste des AGENTS'!B12)</f>
        <v>AGENT_7</v>
      </c>
      <c r="B14" s="25" t="str">
        <f>IF('Liste des AGENTS'!C12="","",'Liste des AGENTS'!C12)</f>
        <v>SSLIA</v>
      </c>
      <c r="C14" s="23"/>
      <c r="D14" s="23" t="s">
        <v>30</v>
      </c>
      <c r="E14" s="24"/>
      <c r="F14" s="60" t="str">
        <f t="shared" si="0"/>
        <v/>
      </c>
      <c r="G14" s="61"/>
      <c r="H14" s="61"/>
    </row>
    <row r="15" spans="1:8" x14ac:dyDescent="0.25">
      <c r="A15" s="22" t="str">
        <f>IF('Liste des AGENTS'!B13="","",'Liste des AGENTS'!B13)</f>
        <v>AGENT_8</v>
      </c>
      <c r="B15" s="25" t="str">
        <f>IF('Liste des AGENTS'!C13="","",'Liste des AGENTS'!C13)</f>
        <v>SSLIA</v>
      </c>
      <c r="C15" s="24">
        <v>38653</v>
      </c>
      <c r="D15" s="23" t="s">
        <v>30</v>
      </c>
      <c r="E15" s="24">
        <v>43139</v>
      </c>
      <c r="F15" s="60">
        <f t="shared" si="0"/>
        <v>44234</v>
      </c>
      <c r="G15" s="61"/>
      <c r="H15" s="61"/>
    </row>
    <row r="16" spans="1:8" x14ac:dyDescent="0.25">
      <c r="A16" s="22" t="str">
        <f>IF('Liste des AGENTS'!B14="","",'Liste des AGENTS'!B14)</f>
        <v>AGENT_9</v>
      </c>
      <c r="B16" s="25" t="str">
        <f>IF('Liste des AGENTS'!C14="","",'Liste des AGENTS'!C14)</f>
        <v>SSLIA</v>
      </c>
      <c r="C16" s="23"/>
      <c r="D16" s="23" t="s">
        <v>30</v>
      </c>
      <c r="E16" s="24">
        <v>42346</v>
      </c>
      <c r="F16" s="60">
        <f t="shared" si="0"/>
        <v>43441</v>
      </c>
      <c r="G16" s="61"/>
      <c r="H16" s="61"/>
    </row>
    <row r="17" spans="1:8" x14ac:dyDescent="0.25">
      <c r="A17" s="22" t="str">
        <f>IF('Liste des AGENTS'!B15="","",'Liste des AGENTS'!B15)</f>
        <v>AGENT_10</v>
      </c>
      <c r="B17" s="25" t="str">
        <f>IF('Liste des AGENTS'!C15="","",'Liste des AGENTS'!C15)</f>
        <v>SSLIA</v>
      </c>
      <c r="C17" s="23"/>
      <c r="D17" s="23" t="s">
        <v>30</v>
      </c>
      <c r="E17" s="24"/>
      <c r="F17" s="60" t="str">
        <f t="shared" si="0"/>
        <v/>
      </c>
      <c r="G17" s="61"/>
      <c r="H17" s="61"/>
    </row>
    <row r="18" spans="1:8" x14ac:dyDescent="0.25">
      <c r="A18" s="22" t="str">
        <f>IF('Liste des AGENTS'!B16="","",'Liste des AGENTS'!B16)</f>
        <v>AGENT_11</v>
      </c>
      <c r="B18" s="25" t="str">
        <f>IF('Liste des AGENTS'!C16="","",'Liste des AGENTS'!C16)</f>
        <v>SSLIA</v>
      </c>
      <c r="C18" s="24"/>
      <c r="D18" s="23" t="s">
        <v>30</v>
      </c>
      <c r="E18" s="24"/>
      <c r="F18" s="60" t="str">
        <f t="shared" si="0"/>
        <v/>
      </c>
      <c r="G18" s="61"/>
      <c r="H18" s="61" t="s">
        <v>42</v>
      </c>
    </row>
    <row r="19" spans="1:8" x14ac:dyDescent="0.25">
      <c r="A19" s="22" t="str">
        <f>IF('Liste des AGENTS'!B17="","",'Liste des AGENTS'!B17)</f>
        <v>AGENT_12</v>
      </c>
      <c r="B19" s="25" t="str">
        <f>IF('Liste des AGENTS'!C17="","",'Liste des AGENTS'!C17)</f>
        <v>SSLIA</v>
      </c>
      <c r="C19" s="23"/>
      <c r="D19" s="23" t="s">
        <v>30</v>
      </c>
      <c r="E19" s="24"/>
      <c r="F19" s="60" t="str">
        <f t="shared" si="0"/>
        <v/>
      </c>
      <c r="G19" s="61"/>
      <c r="H19" s="61" t="s">
        <v>42</v>
      </c>
    </row>
    <row r="20" spans="1:8" x14ac:dyDescent="0.25">
      <c r="A20" s="22" t="str">
        <f>IF('Liste des AGENTS'!B18="","",'Liste des AGENTS'!B18)</f>
        <v>AGENT_13</v>
      </c>
      <c r="B20" s="25" t="str">
        <f>IF('Liste des AGENTS'!C18="","",'Liste des AGENTS'!C18)</f>
        <v>SSLIA</v>
      </c>
      <c r="C20" s="23"/>
      <c r="D20" s="23" t="s">
        <v>30</v>
      </c>
      <c r="E20" s="24"/>
      <c r="F20" s="60" t="str">
        <f t="shared" si="0"/>
        <v/>
      </c>
      <c r="G20" s="61"/>
      <c r="H20" s="61" t="s">
        <v>42</v>
      </c>
    </row>
    <row r="21" spans="1:8" x14ac:dyDescent="0.25">
      <c r="A21" s="22" t="str">
        <f>IF('Liste des AGENTS'!B19="","",'Liste des AGENTS'!B19)</f>
        <v>AGENT_14</v>
      </c>
      <c r="B21" s="25" t="str">
        <f>IF('Liste des AGENTS'!C19="","",'Liste des AGENTS'!C19)</f>
        <v>SSLIA</v>
      </c>
      <c r="C21" s="23"/>
      <c r="D21" s="23" t="s">
        <v>30</v>
      </c>
      <c r="E21" s="24"/>
      <c r="F21" s="60" t="str">
        <f t="shared" si="0"/>
        <v/>
      </c>
      <c r="G21" s="61"/>
      <c r="H21" s="61" t="s">
        <v>42</v>
      </c>
    </row>
    <row r="22" spans="1:8" x14ac:dyDescent="0.25">
      <c r="A22" s="22" t="str">
        <f>IF('Liste des AGENTS'!B20="","",'Liste des AGENTS'!B20)</f>
        <v/>
      </c>
      <c r="B22" s="25" t="str">
        <f>IF('Liste des AGENTS'!C20="","",'Liste des AGENTS'!C20)</f>
        <v/>
      </c>
      <c r="C22" s="23"/>
      <c r="D22" s="23"/>
      <c r="E22" s="24"/>
      <c r="F22" s="60" t="str">
        <f t="shared" si="0"/>
        <v/>
      </c>
      <c r="G22" s="61"/>
      <c r="H22" s="61"/>
    </row>
    <row r="23" spans="1:8" x14ac:dyDescent="0.25">
      <c r="A23" s="22" t="str">
        <f>IF('Liste des AGENTS'!B21="","",'Liste des AGENTS'!B21)</f>
        <v/>
      </c>
      <c r="B23" s="25" t="str">
        <f>IF('Liste des AGENTS'!C21="","",'Liste des AGENTS'!C21)</f>
        <v/>
      </c>
      <c r="C23" s="23"/>
      <c r="D23" s="23"/>
      <c r="E23" s="24"/>
      <c r="F23" s="60" t="str">
        <f t="shared" si="0"/>
        <v/>
      </c>
      <c r="G23" s="61"/>
      <c r="H23" s="61"/>
    </row>
    <row r="24" spans="1:8" x14ac:dyDescent="0.25">
      <c r="A24" s="22" t="str">
        <f>IF('Liste des AGENTS'!B22="","",'Liste des AGENTS'!B22)</f>
        <v/>
      </c>
      <c r="B24" s="25" t="str">
        <f>IF('Liste des AGENTS'!C22="","",'Liste des AGENTS'!C22)</f>
        <v/>
      </c>
      <c r="C24" s="23"/>
      <c r="D24" s="23"/>
      <c r="E24" s="24"/>
      <c r="F24" s="60" t="str">
        <f t="shared" si="0"/>
        <v/>
      </c>
      <c r="G24" s="61"/>
      <c r="H24" s="61"/>
    </row>
    <row r="25" spans="1:8" x14ac:dyDescent="0.25">
      <c r="A25" s="22" t="str">
        <f>IF('Liste des AGENTS'!B23="","",'Liste des AGENTS'!B23)</f>
        <v/>
      </c>
      <c r="B25" s="25" t="str">
        <f>IF('Liste des AGENTS'!C23="","",'Liste des AGENTS'!C23)</f>
        <v/>
      </c>
      <c r="C25" s="23"/>
      <c r="D25" s="23"/>
      <c r="E25" s="24"/>
      <c r="F25" s="60" t="str">
        <f t="shared" si="0"/>
        <v/>
      </c>
      <c r="G25" s="61"/>
      <c r="H25" s="61"/>
    </row>
    <row r="26" spans="1:8" x14ac:dyDescent="0.25">
      <c r="A26" s="22" t="str">
        <f>IF('Liste des AGENTS'!B24="","",'Liste des AGENTS'!B24)</f>
        <v/>
      </c>
      <c r="B26" s="25" t="str">
        <f>IF('Liste des AGENTS'!C24="","",'Liste des AGENTS'!C24)</f>
        <v/>
      </c>
      <c r="C26" s="23"/>
      <c r="D26" s="23"/>
      <c r="E26" s="24"/>
      <c r="F26" s="60" t="str">
        <f t="shared" si="0"/>
        <v/>
      </c>
      <c r="G26" s="61"/>
      <c r="H26" s="61"/>
    </row>
    <row r="27" spans="1:8" x14ac:dyDescent="0.25">
      <c r="A27" s="22" t="str">
        <f>IF('Liste des AGENTS'!B25="","",'Liste des AGENTS'!B25)</f>
        <v/>
      </c>
      <c r="B27" s="25" t="str">
        <f>IF('Liste des AGENTS'!C25="","",'Liste des AGENTS'!C25)</f>
        <v/>
      </c>
      <c r="C27" s="23"/>
      <c r="D27" s="23"/>
      <c r="E27" s="24"/>
      <c r="F27" s="60" t="str">
        <f t="shared" si="0"/>
        <v/>
      </c>
      <c r="G27" s="61"/>
      <c r="H27" s="61"/>
    </row>
  </sheetData>
  <sortState ref="A8:F12">
    <sortCondition ref="A8"/>
  </sortState>
  <mergeCells count="3">
    <mergeCell ref="A4:G4"/>
    <mergeCell ref="A5:G5"/>
    <mergeCell ref="A1:H1"/>
  </mergeCells>
  <conditionalFormatting sqref="F8:F27">
    <cfRule type="expression" dxfId="6" priority="2">
      <formula>($F8-TODAY()&lt;=$F$2)*($H8="")</formula>
    </cfRule>
  </conditionalFormatting>
  <conditionalFormatting sqref="A8:H27">
    <cfRule type="expression" dxfId="5" priority="1">
      <formula>($F8-TODAY()&lt;=$F$2)*($H8="cm")</formula>
    </cfRule>
    <cfRule type="expression" dxfId="4" priority="3">
      <formula>($F8-TODAY()&lt;=$F$2)*($H8="")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  <headerFooter>
    <oddFooter>&amp;L&amp;A&amp;REdition du &amp;D</oddFooter>
  </headerFooter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H27"/>
  <sheetViews>
    <sheetView workbookViewId="0">
      <selection sqref="A1:G1"/>
    </sheetView>
  </sheetViews>
  <sheetFormatPr baseColWidth="10" defaultRowHeight="15" x14ac:dyDescent="0.25"/>
  <cols>
    <col min="1" max="1" width="23.7109375" customWidth="1"/>
    <col min="2" max="2" width="10.7109375" customWidth="1"/>
    <col min="3" max="3" width="11.7109375" customWidth="1"/>
    <col min="4" max="4" width="12.7109375" customWidth="1"/>
    <col min="5" max="6" width="14.7109375" customWidth="1"/>
    <col min="7" max="7" width="20.7109375" customWidth="1"/>
  </cols>
  <sheetData>
    <row r="1" spans="1:8" ht="15.75" x14ac:dyDescent="0.25">
      <c r="A1" s="83" t="s">
        <v>29</v>
      </c>
      <c r="B1" s="84"/>
      <c r="C1" s="84"/>
      <c r="D1" s="84"/>
      <c r="E1" s="84"/>
      <c r="F1" s="84"/>
      <c r="G1" s="85"/>
    </row>
    <row r="2" spans="1:8" ht="16.5" thickBot="1" x14ac:dyDescent="0.3">
      <c r="A2" s="27"/>
      <c r="B2" s="28"/>
      <c r="C2" s="29" t="s">
        <v>32</v>
      </c>
      <c r="D2" s="30">
        <v>3</v>
      </c>
      <c r="E2" s="36" t="s">
        <v>36</v>
      </c>
      <c r="F2" s="58">
        <v>180</v>
      </c>
      <c r="G2" s="37"/>
    </row>
    <row r="4" spans="1:8" x14ac:dyDescent="0.25">
      <c r="A4" s="96" t="s">
        <v>5</v>
      </c>
      <c r="B4" s="96"/>
      <c r="C4" s="96"/>
      <c r="D4" s="96"/>
      <c r="E4" s="96"/>
      <c r="F4" s="96"/>
      <c r="G4" s="96"/>
    </row>
    <row r="5" spans="1:8" x14ac:dyDescent="0.25">
      <c r="A5" s="96" t="s">
        <v>40</v>
      </c>
      <c r="B5" s="96"/>
      <c r="C5" s="96"/>
      <c r="D5" s="96"/>
      <c r="E5" s="96"/>
      <c r="F5" s="96"/>
      <c r="G5" s="96"/>
    </row>
    <row r="6" spans="1:8" x14ac:dyDescent="0.25">
      <c r="A6" s="18"/>
      <c r="B6" s="18"/>
      <c r="C6" s="18"/>
      <c r="D6" s="18"/>
      <c r="E6" s="18"/>
      <c r="F6" s="18"/>
    </row>
    <row r="7" spans="1:8" s="1" customFormat="1" ht="45" x14ac:dyDescent="0.25">
      <c r="A7" s="46" t="s">
        <v>2</v>
      </c>
      <c r="B7" s="47" t="s">
        <v>3</v>
      </c>
      <c r="C7" s="47" t="s">
        <v>31</v>
      </c>
      <c r="D7" s="47" t="s">
        <v>4</v>
      </c>
      <c r="E7" s="47" t="s">
        <v>1</v>
      </c>
      <c r="F7" s="47" t="s">
        <v>0</v>
      </c>
      <c r="G7" s="48" t="s">
        <v>37</v>
      </c>
    </row>
    <row r="8" spans="1:8" x14ac:dyDescent="0.25">
      <c r="A8" s="31" t="str">
        <f>IF('Liste des AGENTS'!B6="","",'Liste des AGENTS'!B6)</f>
        <v>AGENT_1</v>
      </c>
      <c r="B8" s="25" t="str">
        <f>IF('Liste des AGENTS'!C6="","",'Liste des AGENTS'!C6)</f>
        <v>SSLIA</v>
      </c>
      <c r="C8" s="24"/>
      <c r="D8" s="23"/>
      <c r="E8" s="24"/>
      <c r="F8" s="60" t="str">
        <f>IF(AND($C8="",$E8=""),"",IF($E8="",DATE(YEAR(C8)+$D$2,MONTH(C8),DAY(C8)),DATE(YEAR(E8)+$D$2,MONTH(E8),DAY(E8)-1)))</f>
        <v/>
      </c>
      <c r="G8" s="62"/>
    </row>
    <row r="9" spans="1:8" x14ac:dyDescent="0.25">
      <c r="A9" s="31" t="str">
        <f>IF('Liste des AGENTS'!B7="","",'Liste des AGENTS'!B7)</f>
        <v>AGENT_2</v>
      </c>
      <c r="B9" s="25" t="str">
        <f>IF('Liste des AGENTS'!C7="","",'Liste des AGENTS'!C7)</f>
        <v>SSLIA</v>
      </c>
      <c r="C9" s="24">
        <v>40452</v>
      </c>
      <c r="D9" s="23" t="s">
        <v>33</v>
      </c>
      <c r="E9" s="24">
        <v>42346</v>
      </c>
      <c r="F9" s="60">
        <f t="shared" ref="F9:F27" si="0">IF(AND($C9="",$E9=""),"",IF($E9="",DATE(YEAR(C9)+$D$2,MONTH(C9),DAY(C9)),DATE(YEAR(E9)+$D$2,MONTH(E9),DAY(E9)-1)))</f>
        <v>43441</v>
      </c>
      <c r="G9" s="62"/>
      <c r="H9" s="26"/>
    </row>
    <row r="10" spans="1:8" x14ac:dyDescent="0.25">
      <c r="A10" s="31" t="str">
        <f>IF('Liste des AGENTS'!B8="","",'Liste des AGENTS'!B8)</f>
        <v>AGENT_3</v>
      </c>
      <c r="B10" s="25" t="str">
        <f>IF('Liste des AGENTS'!C8="","",'Liste des AGENTS'!C8)</f>
        <v>SSLIA</v>
      </c>
      <c r="C10" s="23"/>
      <c r="D10" s="23"/>
      <c r="E10" s="24"/>
      <c r="F10" s="60" t="str">
        <f t="shared" si="0"/>
        <v/>
      </c>
      <c r="G10" s="62"/>
    </row>
    <row r="11" spans="1:8" x14ac:dyDescent="0.25">
      <c r="A11" s="31" t="str">
        <f>IF('Liste des AGENTS'!B9="","",'Liste des AGENTS'!B9)</f>
        <v>AGENT_4</v>
      </c>
      <c r="B11" s="25" t="str">
        <f>IF('Liste des AGENTS'!C9="","",'Liste des AGENTS'!C9)</f>
        <v>SSLIA</v>
      </c>
      <c r="C11" s="24">
        <v>36008</v>
      </c>
      <c r="D11" s="23" t="s">
        <v>33</v>
      </c>
      <c r="E11" s="24">
        <v>43084</v>
      </c>
      <c r="F11" s="60">
        <f t="shared" si="0"/>
        <v>44179</v>
      </c>
      <c r="G11" s="62"/>
    </row>
    <row r="12" spans="1:8" x14ac:dyDescent="0.25">
      <c r="A12" s="31" t="str">
        <f>IF('Liste des AGENTS'!B10="","",'Liste des AGENTS'!B10)</f>
        <v>AGENT_5</v>
      </c>
      <c r="B12" s="25" t="str">
        <f>IF('Liste des AGENTS'!C10="","",'Liste des AGENTS'!C10)</f>
        <v>SSLIA</v>
      </c>
      <c r="C12" s="23"/>
      <c r="D12" s="23"/>
      <c r="E12" s="24"/>
      <c r="F12" s="60" t="str">
        <f t="shared" si="0"/>
        <v/>
      </c>
      <c r="G12" s="62"/>
    </row>
    <row r="13" spans="1:8" x14ac:dyDescent="0.25">
      <c r="A13" s="31" t="str">
        <f>IF('Liste des AGENTS'!B11="","",'Liste des AGENTS'!B11)</f>
        <v>AGENT_6</v>
      </c>
      <c r="B13" s="25" t="str">
        <f>IF('Liste des AGENTS'!C11="","",'Liste des AGENTS'!C11)</f>
        <v>SSLIA</v>
      </c>
      <c r="C13" s="23"/>
      <c r="D13" s="23"/>
      <c r="E13" s="24"/>
      <c r="F13" s="60" t="str">
        <f t="shared" si="0"/>
        <v/>
      </c>
      <c r="G13" s="62"/>
    </row>
    <row r="14" spans="1:8" x14ac:dyDescent="0.25">
      <c r="A14" s="31" t="str">
        <f>IF('Liste des AGENTS'!B12="","",'Liste des AGENTS'!B12)</f>
        <v>AGENT_7</v>
      </c>
      <c r="B14" s="25" t="str">
        <f>IF('Liste des AGENTS'!C12="","",'Liste des AGENTS'!C12)</f>
        <v>SSLIA</v>
      </c>
      <c r="C14" s="23"/>
      <c r="D14" s="23"/>
      <c r="E14" s="24"/>
      <c r="F14" s="60" t="str">
        <f t="shared" si="0"/>
        <v/>
      </c>
      <c r="G14" s="62"/>
    </row>
    <row r="15" spans="1:8" x14ac:dyDescent="0.25">
      <c r="A15" s="31" t="str">
        <f>IF('Liste des AGENTS'!B13="","",'Liste des AGENTS'!B13)</f>
        <v>AGENT_8</v>
      </c>
      <c r="B15" s="25" t="str">
        <f>IF('Liste des AGENTS'!C13="","",'Liste des AGENTS'!C13)</f>
        <v>SSLIA</v>
      </c>
      <c r="C15" s="24">
        <v>43444</v>
      </c>
      <c r="D15" s="23"/>
      <c r="E15" s="24"/>
      <c r="F15" s="60">
        <f t="shared" si="0"/>
        <v>44540</v>
      </c>
      <c r="G15" s="62"/>
    </row>
    <row r="16" spans="1:8" x14ac:dyDescent="0.25">
      <c r="A16" s="31" t="str">
        <f>IF('Liste des AGENTS'!B14="","",'Liste des AGENTS'!B14)</f>
        <v>AGENT_9</v>
      </c>
      <c r="B16" s="25" t="str">
        <f>IF('Liste des AGENTS'!C14="","",'Liste des AGENTS'!C14)</f>
        <v>SSLIA</v>
      </c>
      <c r="C16" s="23"/>
      <c r="D16" s="23"/>
      <c r="E16" s="24"/>
      <c r="F16" s="60" t="str">
        <f t="shared" si="0"/>
        <v/>
      </c>
      <c r="G16" s="62"/>
    </row>
    <row r="17" spans="1:7" x14ac:dyDescent="0.25">
      <c r="A17" s="31" t="str">
        <f>IF('Liste des AGENTS'!B15="","",'Liste des AGENTS'!B15)</f>
        <v>AGENT_10</v>
      </c>
      <c r="B17" s="25" t="str">
        <f>IF('Liste des AGENTS'!C15="","",'Liste des AGENTS'!C15)</f>
        <v>SSLIA</v>
      </c>
      <c r="C17" s="23"/>
      <c r="D17" s="23"/>
      <c r="E17" s="24"/>
      <c r="F17" s="60" t="str">
        <f t="shared" si="0"/>
        <v/>
      </c>
      <c r="G17" s="62"/>
    </row>
    <row r="18" spans="1:7" x14ac:dyDescent="0.25">
      <c r="A18" s="31" t="str">
        <f>IF('Liste des AGENTS'!B16="","",'Liste des AGENTS'!B16)</f>
        <v>AGENT_11</v>
      </c>
      <c r="B18" s="25" t="str">
        <f>IF('Liste des AGENTS'!C16="","",'Liste des AGENTS'!C16)</f>
        <v>SSLIA</v>
      </c>
      <c r="C18" s="24">
        <v>37438</v>
      </c>
      <c r="D18" s="23" t="s">
        <v>33</v>
      </c>
      <c r="E18" s="24">
        <v>43084</v>
      </c>
      <c r="F18" s="60">
        <f t="shared" si="0"/>
        <v>44179</v>
      </c>
      <c r="G18" s="62"/>
    </row>
    <row r="19" spans="1:7" x14ac:dyDescent="0.25">
      <c r="A19" s="31" t="str">
        <f>IF('Liste des AGENTS'!B17="","",'Liste des AGENTS'!B17)</f>
        <v>AGENT_12</v>
      </c>
      <c r="B19" s="25" t="str">
        <f>IF('Liste des AGENTS'!C17="","",'Liste des AGENTS'!C17)</f>
        <v>SSLIA</v>
      </c>
      <c r="C19" s="23"/>
      <c r="D19" s="23" t="s">
        <v>33</v>
      </c>
      <c r="E19" s="24"/>
      <c r="F19" s="60" t="str">
        <f t="shared" si="0"/>
        <v/>
      </c>
      <c r="G19" s="62"/>
    </row>
    <row r="20" spans="1:7" x14ac:dyDescent="0.25">
      <c r="A20" s="31" t="str">
        <f>IF('Liste des AGENTS'!B18="","",'Liste des AGENTS'!B18)</f>
        <v>AGENT_13</v>
      </c>
      <c r="B20" s="25" t="str">
        <f>IF('Liste des AGENTS'!C18="","",'Liste des AGENTS'!C18)</f>
        <v>SSLIA</v>
      </c>
      <c r="C20" s="24">
        <v>41593</v>
      </c>
      <c r="D20" s="23" t="s">
        <v>33</v>
      </c>
      <c r="E20" s="24">
        <v>42325</v>
      </c>
      <c r="F20" s="60">
        <f t="shared" si="0"/>
        <v>43420</v>
      </c>
      <c r="G20" s="62"/>
    </row>
    <row r="21" spans="1:7" x14ac:dyDescent="0.25">
      <c r="A21" s="31" t="str">
        <f>IF('Liste des AGENTS'!B19="","",'Liste des AGENTS'!B19)</f>
        <v>AGENT_14</v>
      </c>
      <c r="B21" s="25" t="str">
        <f>IF('Liste des AGENTS'!C19="","",'Liste des AGENTS'!C19)</f>
        <v>SSLIA</v>
      </c>
      <c r="C21" s="23"/>
      <c r="D21" s="23" t="s">
        <v>33</v>
      </c>
      <c r="E21" s="24">
        <v>42445</v>
      </c>
      <c r="F21" s="60">
        <f t="shared" si="0"/>
        <v>43539</v>
      </c>
      <c r="G21" s="62"/>
    </row>
    <row r="22" spans="1:7" x14ac:dyDescent="0.25">
      <c r="A22" s="31" t="str">
        <f>IF('Liste des AGENTS'!B20="","",'Liste des AGENTS'!B20)</f>
        <v/>
      </c>
      <c r="B22" s="25" t="str">
        <f>IF('Liste des AGENTS'!C20="","",'Liste des AGENTS'!C20)</f>
        <v/>
      </c>
      <c r="C22" s="23"/>
      <c r="D22" s="23"/>
      <c r="E22" s="24"/>
      <c r="F22" s="60" t="str">
        <f t="shared" si="0"/>
        <v/>
      </c>
      <c r="G22" s="62"/>
    </row>
    <row r="23" spans="1:7" x14ac:dyDescent="0.25">
      <c r="A23" s="31" t="str">
        <f>IF('Liste des AGENTS'!B21="","",'Liste des AGENTS'!B21)</f>
        <v/>
      </c>
      <c r="B23" s="25" t="str">
        <f>IF('Liste des AGENTS'!C21="","",'Liste des AGENTS'!C21)</f>
        <v/>
      </c>
      <c r="C23" s="23"/>
      <c r="D23" s="23"/>
      <c r="E23" s="24"/>
      <c r="F23" s="60" t="str">
        <f t="shared" si="0"/>
        <v/>
      </c>
      <c r="G23" s="62"/>
    </row>
    <row r="24" spans="1:7" x14ac:dyDescent="0.25">
      <c r="A24" s="31" t="str">
        <f>IF('Liste des AGENTS'!B22="","",'Liste des AGENTS'!B22)</f>
        <v/>
      </c>
      <c r="B24" s="25" t="str">
        <f>IF('Liste des AGENTS'!C22="","",'Liste des AGENTS'!C22)</f>
        <v/>
      </c>
      <c r="C24" s="23"/>
      <c r="D24" s="23"/>
      <c r="E24" s="24"/>
      <c r="F24" s="60" t="str">
        <f t="shared" si="0"/>
        <v/>
      </c>
      <c r="G24" s="62"/>
    </row>
    <row r="25" spans="1:7" x14ac:dyDescent="0.25">
      <c r="A25" s="31" t="str">
        <f>IF('Liste des AGENTS'!B23="","",'Liste des AGENTS'!B23)</f>
        <v/>
      </c>
      <c r="B25" s="25" t="str">
        <f>IF('Liste des AGENTS'!C23="","",'Liste des AGENTS'!C23)</f>
        <v/>
      </c>
      <c r="C25" s="23"/>
      <c r="D25" s="23"/>
      <c r="E25" s="24"/>
      <c r="F25" s="60" t="str">
        <f t="shared" si="0"/>
        <v/>
      </c>
      <c r="G25" s="62"/>
    </row>
    <row r="26" spans="1:7" x14ac:dyDescent="0.25">
      <c r="A26" s="31" t="str">
        <f>IF('Liste des AGENTS'!B24="","",'Liste des AGENTS'!B24)</f>
        <v/>
      </c>
      <c r="B26" s="25" t="str">
        <f>IF('Liste des AGENTS'!C24="","",'Liste des AGENTS'!C24)</f>
        <v/>
      </c>
      <c r="C26" s="23"/>
      <c r="D26" s="23"/>
      <c r="E26" s="24"/>
      <c r="F26" s="60" t="str">
        <f t="shared" si="0"/>
        <v/>
      </c>
      <c r="G26" s="62"/>
    </row>
    <row r="27" spans="1:7" x14ac:dyDescent="0.25">
      <c r="A27" s="32" t="str">
        <f>IF('Liste des AGENTS'!B25="","",'Liste des AGENTS'!B25)</f>
        <v/>
      </c>
      <c r="B27" s="33" t="str">
        <f>IF('Liste des AGENTS'!C25="","",'Liste des AGENTS'!C25)</f>
        <v/>
      </c>
      <c r="C27" s="34"/>
      <c r="D27" s="34"/>
      <c r="E27" s="35"/>
      <c r="F27" s="63" t="str">
        <f t="shared" si="0"/>
        <v/>
      </c>
      <c r="G27" s="42"/>
    </row>
  </sheetData>
  <sortState ref="A7:E28">
    <sortCondition ref="A28"/>
  </sortState>
  <mergeCells count="3">
    <mergeCell ref="A1:G1"/>
    <mergeCell ref="A4:G4"/>
    <mergeCell ref="A5:G5"/>
  </mergeCells>
  <conditionalFormatting sqref="A8:G27">
    <cfRule type="expression" dxfId="3" priority="2">
      <formula>$F8-TODAY()&lt;=$F$2</formula>
    </cfRule>
  </conditionalFormatting>
  <conditionalFormatting sqref="F8:F27">
    <cfRule type="expression" dxfId="2" priority="1">
      <formula>$F8-TODAY()&lt;=$F$2</formula>
    </cfRule>
  </conditionalFormatting>
  <pageMargins left="0.31496062992125984" right="0.31496062992125984" top="0.74803149606299213" bottom="0.74803149606299213" header="0.31496062992125984" footer="0.31496062992125984"/>
  <pageSetup paperSize="9" scale="89" orientation="portrait" r:id="rId1"/>
  <headerFooter>
    <oddFooter>&amp;L&amp;A&amp;REdition du &amp;D</oddFooter>
  </headerFooter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H27"/>
  <sheetViews>
    <sheetView workbookViewId="0">
      <selection sqref="A1:G1"/>
    </sheetView>
  </sheetViews>
  <sheetFormatPr baseColWidth="10" defaultRowHeight="15" x14ac:dyDescent="0.25"/>
  <cols>
    <col min="1" max="1" width="23.7109375" customWidth="1"/>
    <col min="2" max="2" width="10.7109375" customWidth="1"/>
    <col min="3" max="3" width="11.7109375" customWidth="1"/>
    <col min="4" max="4" width="12.7109375" customWidth="1"/>
    <col min="5" max="6" width="14.7109375" customWidth="1"/>
    <col min="7" max="7" width="20.7109375" customWidth="1"/>
  </cols>
  <sheetData>
    <row r="1" spans="1:8" ht="15.75" x14ac:dyDescent="0.25">
      <c r="A1" s="83" t="s">
        <v>29</v>
      </c>
      <c r="B1" s="84"/>
      <c r="C1" s="84"/>
      <c r="D1" s="84"/>
      <c r="E1" s="84"/>
      <c r="F1" s="84"/>
      <c r="G1" s="85"/>
    </row>
    <row r="2" spans="1:8" ht="16.5" thickBot="1" x14ac:dyDescent="0.3">
      <c r="A2" s="27"/>
      <c r="B2" s="28"/>
      <c r="C2" s="29" t="s">
        <v>32</v>
      </c>
      <c r="D2" s="30">
        <v>1</v>
      </c>
      <c r="E2" s="36" t="s">
        <v>36</v>
      </c>
      <c r="F2" s="58">
        <v>60</v>
      </c>
      <c r="G2" s="37"/>
    </row>
    <row r="4" spans="1:8" x14ac:dyDescent="0.25">
      <c r="A4" s="96" t="s">
        <v>5</v>
      </c>
      <c r="B4" s="96"/>
      <c r="C4" s="96"/>
      <c r="D4" s="96"/>
      <c r="E4" s="96"/>
      <c r="F4" s="96"/>
      <c r="G4" s="96"/>
    </row>
    <row r="5" spans="1:8" x14ac:dyDescent="0.25">
      <c r="A5" s="96" t="s">
        <v>41</v>
      </c>
      <c r="B5" s="96"/>
      <c r="C5" s="96"/>
      <c r="D5" s="96"/>
      <c r="E5" s="96"/>
      <c r="F5" s="96"/>
      <c r="G5" s="96"/>
    </row>
    <row r="7" spans="1:8" s="1" customFormat="1" ht="45" x14ac:dyDescent="0.25">
      <c r="A7" s="59" t="s">
        <v>2</v>
      </c>
      <c r="B7" s="59" t="s">
        <v>3</v>
      </c>
      <c r="C7" s="59" t="s">
        <v>31</v>
      </c>
      <c r="D7" s="59" t="s">
        <v>4</v>
      </c>
      <c r="E7" s="59" t="s">
        <v>1</v>
      </c>
      <c r="F7" s="59" t="s">
        <v>0</v>
      </c>
      <c r="G7" s="59" t="s">
        <v>37</v>
      </c>
    </row>
    <row r="8" spans="1:8" x14ac:dyDescent="0.25">
      <c r="A8" s="22" t="str">
        <f>IF('Liste des AGENTS'!B6="","",'Liste des AGENTS'!B6)</f>
        <v>AGENT_1</v>
      </c>
      <c r="B8" s="25" t="str">
        <f>IF('Liste des AGENTS'!C6="","",'Liste des AGENTS'!C6)</f>
        <v>SSLIA</v>
      </c>
      <c r="C8" s="24"/>
      <c r="D8" s="23" t="s">
        <v>34</v>
      </c>
      <c r="E8" s="24">
        <v>43085</v>
      </c>
      <c r="F8" s="60">
        <f>IF(AND($C8="",$E8=""),"",IF($E8="",DATE(YEAR(C8)+$D$2,MONTH(C8),DAY(C8)),DATE(YEAR(E8)+$D$2,MONTH(E8),DAY(E8)-1)))</f>
        <v>43449</v>
      </c>
      <c r="G8" s="61" t="s">
        <v>38</v>
      </c>
    </row>
    <row r="9" spans="1:8" x14ac:dyDescent="0.25">
      <c r="A9" s="22" t="str">
        <f>IF('Liste des AGENTS'!B7="","",'Liste des AGENTS'!B7)</f>
        <v>AGENT_2</v>
      </c>
      <c r="B9" s="25" t="str">
        <f>IF('Liste des AGENTS'!C7="","",'Liste des AGENTS'!C7)</f>
        <v>SSLIA</v>
      </c>
      <c r="C9" s="24">
        <v>40452</v>
      </c>
      <c r="D9" s="23" t="s">
        <v>34</v>
      </c>
      <c r="E9" s="24">
        <v>43085</v>
      </c>
      <c r="F9" s="60">
        <f t="shared" ref="F9:F27" si="0">IF(AND($C9="",$E9=""),"",IF($E9="",DATE(YEAR(C9)+$D$2,MONTH(C9),DAY(C9)),DATE(YEAR(E9)+$D$2,MONTH(E9),DAY(E9)-1)))</f>
        <v>43449</v>
      </c>
      <c r="G9" s="61" t="s">
        <v>38</v>
      </c>
      <c r="H9" s="26"/>
    </row>
    <row r="10" spans="1:8" x14ac:dyDescent="0.25">
      <c r="A10" s="22" t="str">
        <f>IF('Liste des AGENTS'!B8="","",'Liste des AGENTS'!B8)</f>
        <v>AGENT_3</v>
      </c>
      <c r="B10" s="25" t="str">
        <f>IF('Liste des AGENTS'!C8="","",'Liste des AGENTS'!C8)</f>
        <v>SSLIA</v>
      </c>
      <c r="C10" s="24">
        <v>43225</v>
      </c>
      <c r="D10" s="23" t="s">
        <v>34</v>
      </c>
      <c r="E10" s="24"/>
      <c r="F10" s="60">
        <f t="shared" si="0"/>
        <v>43590</v>
      </c>
      <c r="G10" s="61"/>
    </row>
    <row r="11" spans="1:8" x14ac:dyDescent="0.25">
      <c r="A11" s="22" t="str">
        <f>IF('Liste des AGENTS'!B9="","",'Liste des AGENTS'!B9)</f>
        <v>AGENT_4</v>
      </c>
      <c r="B11" s="25" t="str">
        <f>IF('Liste des AGENTS'!C9="","",'Liste des AGENTS'!C9)</f>
        <v>SSLIA</v>
      </c>
      <c r="C11" s="24">
        <v>36008</v>
      </c>
      <c r="D11" s="23" t="s">
        <v>34</v>
      </c>
      <c r="E11" s="24">
        <v>43085</v>
      </c>
      <c r="F11" s="60">
        <f t="shared" si="0"/>
        <v>43449</v>
      </c>
      <c r="G11" s="61" t="s">
        <v>38</v>
      </c>
    </row>
    <row r="12" spans="1:8" x14ac:dyDescent="0.25">
      <c r="A12" s="22" t="str">
        <f>IF('Liste des AGENTS'!B10="","",'Liste des AGENTS'!B10)</f>
        <v>AGENT_5</v>
      </c>
      <c r="B12" s="25" t="str">
        <f>IF('Liste des AGENTS'!C10="","",'Liste des AGENTS'!C10)</f>
        <v>SSLIA</v>
      </c>
      <c r="C12" s="24"/>
      <c r="D12" s="23" t="s">
        <v>34</v>
      </c>
      <c r="E12" s="24"/>
      <c r="F12" s="60" t="str">
        <f t="shared" si="0"/>
        <v/>
      </c>
      <c r="G12" s="61"/>
    </row>
    <row r="13" spans="1:8" x14ac:dyDescent="0.25">
      <c r="A13" s="22" t="str">
        <f>IF('Liste des AGENTS'!B11="","",'Liste des AGENTS'!B11)</f>
        <v>AGENT_6</v>
      </c>
      <c r="B13" s="25" t="str">
        <f>IF('Liste des AGENTS'!C11="","",'Liste des AGENTS'!C11)</f>
        <v>SSLIA</v>
      </c>
      <c r="C13" s="23"/>
      <c r="D13" s="23" t="s">
        <v>34</v>
      </c>
      <c r="E13" s="24">
        <v>43085</v>
      </c>
      <c r="F13" s="60">
        <f t="shared" si="0"/>
        <v>43449</v>
      </c>
      <c r="G13" s="61" t="s">
        <v>38</v>
      </c>
    </row>
    <row r="14" spans="1:8" x14ac:dyDescent="0.25">
      <c r="A14" s="22" t="str">
        <f>IF('Liste des AGENTS'!B12="","",'Liste des AGENTS'!B12)</f>
        <v>AGENT_7</v>
      </c>
      <c r="B14" s="25" t="str">
        <f>IF('Liste des AGENTS'!C12="","",'Liste des AGENTS'!C12)</f>
        <v>SSLIA</v>
      </c>
      <c r="C14" s="23"/>
      <c r="D14" s="23" t="s">
        <v>34</v>
      </c>
      <c r="E14" s="24">
        <v>43095</v>
      </c>
      <c r="F14" s="60">
        <f t="shared" si="0"/>
        <v>43459</v>
      </c>
      <c r="G14" s="61" t="s">
        <v>38</v>
      </c>
    </row>
    <row r="15" spans="1:8" x14ac:dyDescent="0.25">
      <c r="A15" s="22" t="str">
        <f>IF('Liste des AGENTS'!B13="","",'Liste des AGENTS'!B13)</f>
        <v>AGENT_8</v>
      </c>
      <c r="B15" s="25" t="str">
        <f>IF('Liste des AGENTS'!C13="","",'Liste des AGENTS'!C13)</f>
        <v>SSLIA</v>
      </c>
      <c r="C15" s="24">
        <v>32283</v>
      </c>
      <c r="D15" s="23" t="s">
        <v>34</v>
      </c>
      <c r="E15" s="24">
        <v>43085</v>
      </c>
      <c r="F15" s="60">
        <f t="shared" si="0"/>
        <v>43449</v>
      </c>
      <c r="G15" s="61" t="s">
        <v>38</v>
      </c>
    </row>
    <row r="16" spans="1:8" x14ac:dyDescent="0.25">
      <c r="A16" s="22" t="str">
        <f>IF('Liste des AGENTS'!B14="","",'Liste des AGENTS'!B14)</f>
        <v>AGENT_9</v>
      </c>
      <c r="B16" s="25" t="str">
        <f>IF('Liste des AGENTS'!C14="","",'Liste des AGENTS'!C14)</f>
        <v>SSLIA</v>
      </c>
      <c r="C16" s="23"/>
      <c r="D16" s="23" t="s">
        <v>34</v>
      </c>
      <c r="E16" s="24">
        <v>43095</v>
      </c>
      <c r="F16" s="60">
        <f t="shared" si="0"/>
        <v>43459</v>
      </c>
      <c r="G16" s="61" t="s">
        <v>38</v>
      </c>
    </row>
    <row r="17" spans="1:7" x14ac:dyDescent="0.25">
      <c r="A17" s="22" t="str">
        <f>IF('Liste des AGENTS'!B15="","",'Liste des AGENTS'!B15)</f>
        <v>AGENT_10</v>
      </c>
      <c r="B17" s="25" t="str">
        <f>IF('Liste des AGENTS'!C15="","",'Liste des AGENTS'!C15)</f>
        <v>SSLIA</v>
      </c>
      <c r="C17" s="23"/>
      <c r="D17" s="23" t="s">
        <v>34</v>
      </c>
      <c r="E17" s="24"/>
      <c r="F17" s="60" t="str">
        <f t="shared" si="0"/>
        <v/>
      </c>
      <c r="G17" s="61"/>
    </row>
    <row r="18" spans="1:7" x14ac:dyDescent="0.25">
      <c r="A18" s="22" t="str">
        <f>IF('Liste des AGENTS'!B16="","",'Liste des AGENTS'!B16)</f>
        <v>AGENT_11</v>
      </c>
      <c r="B18" s="25" t="str">
        <f>IF('Liste des AGENTS'!C16="","",'Liste des AGENTS'!C16)</f>
        <v>SSLIA</v>
      </c>
      <c r="C18" s="24">
        <v>37438</v>
      </c>
      <c r="D18" s="23" t="s">
        <v>34</v>
      </c>
      <c r="E18" s="24">
        <v>43085</v>
      </c>
      <c r="F18" s="60">
        <f t="shared" si="0"/>
        <v>43449</v>
      </c>
      <c r="G18" s="61" t="s">
        <v>38</v>
      </c>
    </row>
    <row r="19" spans="1:7" x14ac:dyDescent="0.25">
      <c r="A19" s="22" t="str">
        <f>IF('Liste des AGENTS'!B17="","",'Liste des AGENTS'!B17)</f>
        <v>AGENT_12</v>
      </c>
      <c r="B19" s="25" t="str">
        <f>IF('Liste des AGENTS'!C17="","",'Liste des AGENTS'!C17)</f>
        <v>SSLIA</v>
      </c>
      <c r="C19" s="23"/>
      <c r="D19" s="23" t="s">
        <v>34</v>
      </c>
      <c r="E19" s="24">
        <v>43085</v>
      </c>
      <c r="F19" s="60">
        <f t="shared" si="0"/>
        <v>43449</v>
      </c>
      <c r="G19" s="61" t="s">
        <v>38</v>
      </c>
    </row>
    <row r="20" spans="1:7" x14ac:dyDescent="0.25">
      <c r="A20" s="22" t="str">
        <f>IF('Liste des AGENTS'!B18="","",'Liste des AGENTS'!B18)</f>
        <v>AGENT_13</v>
      </c>
      <c r="B20" s="25" t="str">
        <f>IF('Liste des AGENTS'!C18="","",'Liste des AGENTS'!C18)</f>
        <v>SSLIA</v>
      </c>
      <c r="C20" s="23"/>
      <c r="D20" s="23" t="s">
        <v>34</v>
      </c>
      <c r="E20" s="24">
        <v>43095</v>
      </c>
      <c r="F20" s="60">
        <f t="shared" si="0"/>
        <v>43459</v>
      </c>
      <c r="G20" s="61" t="s">
        <v>38</v>
      </c>
    </row>
    <row r="21" spans="1:7" x14ac:dyDescent="0.25">
      <c r="A21" s="22" t="str">
        <f>IF('Liste des AGENTS'!B19="","",'Liste des AGENTS'!B19)</f>
        <v>AGENT_14</v>
      </c>
      <c r="B21" s="25" t="str">
        <f>IF('Liste des AGENTS'!C19="","",'Liste des AGENTS'!C19)</f>
        <v>SSLIA</v>
      </c>
      <c r="C21" s="23"/>
      <c r="D21" s="23" t="s">
        <v>34</v>
      </c>
      <c r="E21" s="24">
        <v>43085</v>
      </c>
      <c r="F21" s="60">
        <f t="shared" si="0"/>
        <v>43449</v>
      </c>
      <c r="G21" s="61" t="s">
        <v>38</v>
      </c>
    </row>
    <row r="22" spans="1:7" x14ac:dyDescent="0.25">
      <c r="A22" s="22" t="str">
        <f>IF('Liste des AGENTS'!B20="","",'Liste des AGENTS'!B20)</f>
        <v/>
      </c>
      <c r="B22" s="25" t="str">
        <f>IF('Liste des AGENTS'!C20="","",'Liste des AGENTS'!C20)</f>
        <v/>
      </c>
      <c r="C22" s="23"/>
      <c r="D22" s="23"/>
      <c r="E22" s="24"/>
      <c r="F22" s="60" t="str">
        <f t="shared" si="0"/>
        <v/>
      </c>
      <c r="G22" s="61"/>
    </row>
    <row r="23" spans="1:7" x14ac:dyDescent="0.25">
      <c r="A23" s="22" t="str">
        <f>IF('Liste des AGENTS'!B21="","",'Liste des AGENTS'!B21)</f>
        <v/>
      </c>
      <c r="B23" s="25" t="str">
        <f>IF('Liste des AGENTS'!C21="","",'Liste des AGENTS'!C21)</f>
        <v/>
      </c>
      <c r="C23" s="23"/>
      <c r="D23" s="23"/>
      <c r="E23" s="24"/>
      <c r="F23" s="60" t="str">
        <f t="shared" si="0"/>
        <v/>
      </c>
      <c r="G23" s="61"/>
    </row>
    <row r="24" spans="1:7" x14ac:dyDescent="0.25">
      <c r="A24" s="22" t="str">
        <f>IF('Liste des AGENTS'!B22="","",'Liste des AGENTS'!B22)</f>
        <v/>
      </c>
      <c r="B24" s="25" t="str">
        <f>IF('Liste des AGENTS'!C22="","",'Liste des AGENTS'!C22)</f>
        <v/>
      </c>
      <c r="C24" s="23"/>
      <c r="D24" s="23"/>
      <c r="E24" s="24"/>
      <c r="F24" s="60" t="str">
        <f t="shared" si="0"/>
        <v/>
      </c>
      <c r="G24" s="61"/>
    </row>
    <row r="25" spans="1:7" x14ac:dyDescent="0.25">
      <c r="A25" s="22" t="str">
        <f>IF('Liste des AGENTS'!B23="","",'Liste des AGENTS'!B23)</f>
        <v/>
      </c>
      <c r="B25" s="25" t="str">
        <f>IF('Liste des AGENTS'!C23="","",'Liste des AGENTS'!C23)</f>
        <v/>
      </c>
      <c r="C25" s="23"/>
      <c r="D25" s="23"/>
      <c r="E25" s="24"/>
      <c r="F25" s="60" t="str">
        <f t="shared" si="0"/>
        <v/>
      </c>
      <c r="G25" s="61"/>
    </row>
    <row r="26" spans="1:7" x14ac:dyDescent="0.25">
      <c r="A26" s="22" t="str">
        <f>IF('Liste des AGENTS'!B24="","",'Liste des AGENTS'!B24)</f>
        <v/>
      </c>
      <c r="B26" s="25" t="str">
        <f>IF('Liste des AGENTS'!C24="","",'Liste des AGENTS'!C24)</f>
        <v/>
      </c>
      <c r="C26" s="23"/>
      <c r="D26" s="23"/>
      <c r="E26" s="24"/>
      <c r="F26" s="60" t="str">
        <f t="shared" si="0"/>
        <v/>
      </c>
      <c r="G26" s="61"/>
    </row>
    <row r="27" spans="1:7" x14ac:dyDescent="0.25">
      <c r="A27" s="22" t="str">
        <f>IF('Liste des AGENTS'!B25="","",'Liste des AGENTS'!B25)</f>
        <v/>
      </c>
      <c r="B27" s="25" t="str">
        <f>IF('Liste des AGENTS'!C25="","",'Liste des AGENTS'!C25)</f>
        <v/>
      </c>
      <c r="C27" s="23"/>
      <c r="D27" s="23"/>
      <c r="E27" s="24"/>
      <c r="F27" s="60" t="str">
        <f t="shared" si="0"/>
        <v/>
      </c>
      <c r="G27" s="61"/>
    </row>
  </sheetData>
  <sortState ref="A7:E28">
    <sortCondition ref="A7:A28"/>
  </sortState>
  <mergeCells count="3">
    <mergeCell ref="A1:G1"/>
    <mergeCell ref="A4:G4"/>
    <mergeCell ref="A5:G5"/>
  </mergeCells>
  <conditionalFormatting sqref="A8:G27">
    <cfRule type="expression" dxfId="1" priority="6">
      <formula>$F8-TODAY()&lt;=$F$2</formula>
    </cfRule>
  </conditionalFormatting>
  <conditionalFormatting sqref="F8:F27">
    <cfRule type="expression" dxfId="0" priority="5">
      <formula>$F8-TODAY()&lt;=$F$2</formula>
    </cfRule>
  </conditionalFormatting>
  <pageMargins left="0.31496062992125984" right="0.31496062992125984" top="0.74803149606299213" bottom="0.74803149606299213" header="0.31496062992125984" footer="0.31496062992125984"/>
  <pageSetup paperSize="9" scale="89" orientation="portrait" r:id="rId1"/>
  <headerFooter>
    <oddFooter>&amp;L&amp;A&amp;REdition du &amp;D</oddFooter>
  </headerFooter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Récap Général</vt:lpstr>
      <vt:lpstr>Liste des AGENTS</vt:lpstr>
      <vt:lpstr>Liste des formations</vt:lpstr>
      <vt:lpstr>Form initiale et continue PA </vt:lpstr>
      <vt:lpstr>Form initiale et continue CM</vt:lpstr>
      <vt:lpstr>Certif et continue SAP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 DALBY</dc:creator>
  <cp:lastModifiedBy>F Leroy</cp:lastModifiedBy>
  <cp:lastPrinted>2018-10-20T13:48:29Z</cp:lastPrinted>
  <dcterms:created xsi:type="dcterms:W3CDTF">2016-10-05T12:45:48Z</dcterms:created>
  <dcterms:modified xsi:type="dcterms:W3CDTF">2018-10-20T15:44:48Z</dcterms:modified>
</cp:coreProperties>
</file>