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omments1.xml" ContentType="application/vnd.openxmlformats-officedocument.spreadsheetml.comments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E\Desktop\Dossier PPA à construire\"/>
    </mc:Choice>
  </mc:AlternateContent>
  <bookViews>
    <workbookView xWindow="0" yWindow="0" windowWidth="24000" windowHeight="9930"/>
  </bookViews>
  <sheets>
    <sheet name="Base jour" sheetId="1" r:id="rId1"/>
    <sheet name="Liste" sheetId="2" r:id="rId2"/>
    <sheet name="Mouvement munition" sheetId="3" r:id="rId3"/>
    <sheet name="Feuil4" sheetId="4" r:id="rId4"/>
    <sheet name="Feuil5" sheetId="5" r:id="rId5"/>
    <sheet name="Feuil6" sheetId="6" r:id="rId6"/>
  </sheets>
  <definedNames>
    <definedName name="_xlnm.Print_Titles" localSheetId="0">'Base jour'!$1:$14</definedName>
    <definedName name="TProduit">T_Effarouchement[#All]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F2" i="3" l="1"/>
  <c r="F4" i="3"/>
  <c r="F8" i="3"/>
  <c r="G8" i="3"/>
  <c r="F7" i="3"/>
  <c r="G7" i="3"/>
  <c r="F6" i="3"/>
  <c r="G6" i="3"/>
  <c r="F5" i="3"/>
  <c r="G5" i="3"/>
  <c r="G4" i="3"/>
  <c r="G3" i="3"/>
  <c r="G2" i="3" l="1"/>
  <c r="E6" i="1" l="1"/>
  <c r="C6" i="1" s="1"/>
</calcChain>
</file>

<file path=xl/comments1.xml><?xml version="1.0" encoding="utf-8"?>
<comments xmlns="http://schemas.openxmlformats.org/spreadsheetml/2006/main">
  <authors>
    <author>FRANCE</author>
  </authors>
  <commentList>
    <comment ref="D1" authorId="0" shapeId="0">
      <text>
        <r>
          <rPr>
            <sz val="9"/>
            <color indexed="81"/>
            <rFont val="Tahoma"/>
            <family val="2"/>
          </rPr>
          <t xml:space="preserve">0-Calme
1-Très légère brise
2-Légère brise
3-Petite brise
4-Jolie brise
5-Bonne brise
6-Vent frais
7-Grand frais
8-Coup de vent
9-Fort coup de vent
10-Tempête
11-Violente tempête
12-Ouragan
</t>
        </r>
      </text>
    </comment>
  </commentList>
</comments>
</file>

<file path=xl/sharedStrings.xml><?xml version="1.0" encoding="utf-8"?>
<sst xmlns="http://schemas.openxmlformats.org/spreadsheetml/2006/main" count="446" uniqueCount="188">
  <si>
    <t>début</t>
  </si>
  <si>
    <t>fin</t>
  </si>
  <si>
    <t>Agent</t>
  </si>
  <si>
    <t>Identification espèces</t>
  </si>
  <si>
    <t>Nbre</t>
  </si>
  <si>
    <t>Effarouchement</t>
  </si>
  <si>
    <t>Efficacité</t>
  </si>
  <si>
    <t>Localisation</t>
  </si>
  <si>
    <t>Initiative</t>
  </si>
  <si>
    <t>Signalé</t>
  </si>
  <si>
    <t>QFU</t>
  </si>
  <si>
    <t>Véhicule utilisé</t>
  </si>
  <si>
    <t>Type de vol</t>
  </si>
  <si>
    <t>OBSERVATIONS</t>
  </si>
  <si>
    <t>Comportement</t>
  </si>
  <si>
    <t>EFFAROUCHEMENT</t>
  </si>
  <si>
    <t>INFORMATION</t>
  </si>
  <si>
    <t>Pluie</t>
  </si>
  <si>
    <t>Vent</t>
  </si>
  <si>
    <t>Brouillard</t>
  </si>
  <si>
    <t>Neige</t>
  </si>
  <si>
    <t>Ensoleillé</t>
  </si>
  <si>
    <t>Eclaircies</t>
  </si>
  <si>
    <t>Couvert</t>
  </si>
  <si>
    <t>Ciel voilé</t>
  </si>
  <si>
    <t xml:space="preserve">Ciel </t>
  </si>
  <si>
    <t>Pluie faible</t>
  </si>
  <si>
    <t>Pluie forte</t>
  </si>
  <si>
    <t>Pluie et neige mêlées</t>
  </si>
  <si>
    <t>Orage</t>
  </si>
  <si>
    <t>Averse de grêles</t>
  </si>
  <si>
    <t>Direction vent</t>
  </si>
  <si>
    <t>Nord</t>
  </si>
  <si>
    <t>Nord-est</t>
  </si>
  <si>
    <t>Est</t>
  </si>
  <si>
    <t>Sud-est</t>
  </si>
  <si>
    <t>Sud</t>
  </si>
  <si>
    <t>Sud-ouest</t>
  </si>
  <si>
    <t>Ouest</t>
  </si>
  <si>
    <t>Nord-ouest</t>
  </si>
  <si>
    <t>Identification</t>
  </si>
  <si>
    <t>Vaneaux</t>
  </si>
  <si>
    <t>Etourneaux</t>
  </si>
  <si>
    <t>Hirondelles</t>
  </si>
  <si>
    <t>Corbeau</t>
  </si>
  <si>
    <t>En vol ou déplacement</t>
  </si>
  <si>
    <t>Au sol ou alimentation</t>
  </si>
  <si>
    <t>Sur perchoir</t>
  </si>
  <si>
    <t>Crépitante</t>
  </si>
  <si>
    <t>Détonnante</t>
  </si>
  <si>
    <t>Capa</t>
  </si>
  <si>
    <t>Effaroucheur</t>
  </si>
  <si>
    <t>Cartouche à plomb cal 12</t>
  </si>
  <si>
    <t>Bale brenneke</t>
  </si>
  <si>
    <t>Bale flèche</t>
  </si>
  <si>
    <t>S'envole et quitte la zone</t>
  </si>
  <si>
    <t>Se déplace dans la zone</t>
  </si>
  <si>
    <t>Sans efficacité</t>
  </si>
  <si>
    <t>SSLIA</t>
  </si>
  <si>
    <t>TWR</t>
  </si>
  <si>
    <t>Risque signalé</t>
  </si>
  <si>
    <t>Responsable SGS</t>
  </si>
  <si>
    <t>Cadre permanence</t>
  </si>
  <si>
    <t>VPA</t>
  </si>
  <si>
    <t>Sécu 1</t>
  </si>
  <si>
    <t>Sécu 2</t>
  </si>
  <si>
    <t>Sécu 3</t>
  </si>
  <si>
    <t>Commerciaux</t>
  </si>
  <si>
    <t>Non Commerciaux</t>
  </si>
  <si>
    <t>Privé</t>
  </si>
  <si>
    <t>Charter</t>
  </si>
  <si>
    <t>Autre</t>
  </si>
  <si>
    <t>Intervention PPA</t>
  </si>
  <si>
    <t>Durée :</t>
  </si>
  <si>
    <t>Nombre :</t>
  </si>
  <si>
    <t>Prise en compte armement</t>
  </si>
  <si>
    <t>Nettoyage armes</t>
  </si>
  <si>
    <t>Armement</t>
  </si>
  <si>
    <t>Pistolet 265233</t>
  </si>
  <si>
    <t>Pistolet 556685</t>
  </si>
  <si>
    <t>Pistolet capa</t>
  </si>
  <si>
    <t>Fusil cal 12</t>
  </si>
  <si>
    <t>Pistolet 1</t>
  </si>
  <si>
    <t>Pistolet 2</t>
  </si>
  <si>
    <t>Total munitions utilisés</t>
  </si>
  <si>
    <t>total</t>
  </si>
  <si>
    <t>LISTE PERSONNELS</t>
  </si>
  <si>
    <t>HORAIRES</t>
  </si>
  <si>
    <t>Amor</t>
  </si>
  <si>
    <t>Crép</t>
  </si>
  <si>
    <t>Déto</t>
  </si>
  <si>
    <t>Cal 12</t>
  </si>
  <si>
    <t>Bren</t>
  </si>
  <si>
    <t>Flèch</t>
  </si>
  <si>
    <t>Abat</t>
  </si>
  <si>
    <t>Effa</t>
  </si>
  <si>
    <t>Aujourd'hui</t>
  </si>
  <si>
    <t>Appro caisse</t>
  </si>
  <si>
    <t>Sortie armes</t>
  </si>
  <si>
    <t>Entrée armes</t>
  </si>
  <si>
    <t>Par qui et Remarques</t>
  </si>
  <si>
    <r>
      <t xml:space="preserve">Météo                                  </t>
    </r>
    <r>
      <rPr>
        <b/>
        <sz val="9"/>
        <color theme="1"/>
        <rFont val="Calibri"/>
        <family val="2"/>
        <scheme val="minor"/>
      </rPr>
      <t xml:space="preserve"> (ciel, pluie, vent)</t>
    </r>
  </si>
  <si>
    <t>Date</t>
  </si>
  <si>
    <t>N° Commande</t>
  </si>
  <si>
    <t>Produit</t>
  </si>
  <si>
    <t>Mouvement</t>
  </si>
  <si>
    <t>Quantité</t>
  </si>
  <si>
    <t>Solde</t>
  </si>
  <si>
    <t>Stock minimum</t>
  </si>
  <si>
    <t>Solde initial</t>
  </si>
  <si>
    <t>Stock sécurité</t>
  </si>
  <si>
    <t>Amorse</t>
  </si>
  <si>
    <t>sortie</t>
  </si>
  <si>
    <t>Stock restant</t>
  </si>
  <si>
    <t>x</t>
  </si>
  <si>
    <t>Flyco</t>
  </si>
  <si>
    <t>En vol stationnaire</t>
  </si>
  <si>
    <t>0 9</t>
  </si>
  <si>
    <t>2 7</t>
  </si>
  <si>
    <t>De passage</t>
  </si>
  <si>
    <t>Salle de veille</t>
  </si>
  <si>
    <t>S'envole et quitte la zone
--&gt; Nord-est</t>
  </si>
  <si>
    <t>Calme</t>
  </si>
  <si>
    <t>Très légère brise</t>
  </si>
  <si>
    <t>Légère brise</t>
  </si>
  <si>
    <t>Petite brise</t>
  </si>
  <si>
    <t>Jolie brise</t>
  </si>
  <si>
    <t>Bonne brise</t>
  </si>
  <si>
    <t>Vent frais</t>
  </si>
  <si>
    <t>Grand frais</t>
  </si>
  <si>
    <t>Coup de vent</t>
  </si>
  <si>
    <t>Fort coup de vent</t>
  </si>
  <si>
    <t>Tempête</t>
  </si>
  <si>
    <t>Violente tempête</t>
  </si>
  <si>
    <t>Ouragan</t>
  </si>
  <si>
    <t/>
  </si>
  <si>
    <t>date</t>
  </si>
  <si>
    <t xml:space="preserve">, ,  --&gt; </t>
  </si>
  <si>
    <t xml:space="preserve">
--&gt; </t>
  </si>
  <si>
    <t>Aigrette(s)</t>
  </si>
  <si>
    <t>Buse(s) variable</t>
  </si>
  <si>
    <t>Faucon(s) crécerelle</t>
  </si>
  <si>
    <t>Héron(s) sandré</t>
  </si>
  <si>
    <t>Mouette(s) rieuse</t>
  </si>
  <si>
    <t>Cormoran(s)</t>
  </si>
  <si>
    <t>Merle(s)</t>
  </si>
  <si>
    <t>Météo                                   (ciel, pluie, vent)</t>
  </si>
  <si>
    <t>A 2</t>
  </si>
  <si>
    <t>A 3</t>
  </si>
  <si>
    <t xml:space="preserve">Ensoleillé, , Calme --&gt; </t>
  </si>
  <si>
    <t>Non utilisé</t>
  </si>
  <si>
    <t>S'envole et quitte la zone
 --&gt; Nord-est</t>
  </si>
  <si>
    <t>Visite aire de manœuvre</t>
  </si>
  <si>
    <t>Visite piste</t>
  </si>
  <si>
    <t>Tourisme</t>
  </si>
  <si>
    <t>A 1 sect ouest</t>
  </si>
  <si>
    <t>A 2 sect ouest</t>
  </si>
  <si>
    <t>A 3 sect ouest</t>
  </si>
  <si>
    <t>A 4 sect ouest</t>
  </si>
  <si>
    <t>A 5 sect ouest</t>
  </si>
  <si>
    <t>A 6 sect ouest</t>
  </si>
  <si>
    <t>A 7 sect est</t>
  </si>
  <si>
    <t>A 8 sect est</t>
  </si>
  <si>
    <t>A 9 sect est</t>
  </si>
  <si>
    <t>A 10 sect est</t>
  </si>
  <si>
    <t>A 11 sect est</t>
  </si>
  <si>
    <t>A 12 sect est</t>
  </si>
  <si>
    <t xml:space="preserve">
 --&gt; </t>
  </si>
  <si>
    <t xml:space="preserve">Se déplace dans la zone
--&gt; </t>
  </si>
  <si>
    <t>Sortie</t>
  </si>
  <si>
    <t xml:space="preserve">Ensoleillé, ,  --&gt; </t>
  </si>
  <si>
    <t>Oui</t>
  </si>
  <si>
    <t>La journée a été charger en travail, je n'ai pas l'habitude pfffffff...</t>
  </si>
  <si>
    <t>Observation</t>
  </si>
  <si>
    <t>NOM_PRENOM_1</t>
  </si>
  <si>
    <t>NOM_PRENOM_2</t>
  </si>
  <si>
    <t>NOM_PRENOM_3</t>
  </si>
  <si>
    <t>NOM_PRENOM_4</t>
  </si>
  <si>
    <t>NOM_PRENOM_5</t>
  </si>
  <si>
    <t>NOM_PRENOM_6</t>
  </si>
  <si>
    <t>NOM_PRENOM_7</t>
  </si>
  <si>
    <t>NOM_PRENOM_8</t>
  </si>
  <si>
    <t>NOM_PRENOM_9</t>
  </si>
  <si>
    <t>Nom_Prenom_2</t>
  </si>
  <si>
    <t>Ensoleillé, , Calme --&gt; Nord-ouest</t>
  </si>
  <si>
    <t>S'envole et quitte la zone
 --&gt; Nord-ouest</t>
  </si>
  <si>
    <t>Nom_Prenom_5</t>
  </si>
  <si>
    <t>Nom_Prenom_8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</si>
</sst>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yyyy"/>
    <numFmt numFmtId="165" formatCode="dddd\ d\ mmmm"/>
    <numFmt numFmtId="166" formatCode="[hh]:mm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i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2">
    <xf numFmtId="0" fontId="0" fillId="0" borderId="0" xfId="0"/>
    <xf numFmtId="0" fontId="0" fillId="0" borderId="0" xfId="0" applyAlignment="1">
      <alignment horizontal="center" vertical="center"/>
    </xf>
    <xf numFmtId="20" fontId="0" fillId="0" borderId="0" xfId="0" applyNumberFormat="1"/>
    <xf numFmtId="2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5" fillId="5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/>
    <xf numFmtId="0" fontId="5" fillId="2" borderId="2" xfId="0" applyFont="1" applyFill="1" applyBorder="1"/>
    <xf numFmtId="0" fontId="5" fillId="4" borderId="2" xfId="0" applyFont="1" applyFill="1" applyBorder="1"/>
    <xf numFmtId="0" fontId="5" fillId="3" borderId="2" xfId="0" applyFont="1" applyFill="1" applyBorder="1"/>
    <xf numFmtId="0" fontId="2" fillId="0" borderId="13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2" fillId="1" borderId="1" xfId="0" applyFont="1" applyFill="1" applyBorder="1" applyAlignment="1">
      <alignment horizontal="center" vertical="center"/>
    </xf>
    <xf numFmtId="0" fontId="5" fillId="8" borderId="2" xfId="0" applyFont="1" applyFill="1" applyBorder="1"/>
    <xf numFmtId="0" fontId="5" fillId="8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0" xfId="1" applyNumberFormat="1" applyFont="1"/>
    <xf numFmtId="14" fontId="0" fillId="0" borderId="0" xfId="0" applyNumberForma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0" fillId="0" borderId="0" xfId="0" quotePrefix="1"/>
    <xf numFmtId="0" fontId="2" fillId="0" borderId="1" xfId="0" applyFont="1" applyBorder="1" applyAlignment="1">
      <alignment vertical="center" wrapText="1"/>
    </xf>
    <xf numFmtId="0" fontId="5" fillId="8" borderId="4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9" borderId="2" xfId="0" applyFont="1" applyFill="1" applyBorder="1" applyAlignment="1">
      <alignment horizontal="left" vertical="center"/>
    </xf>
    <xf numFmtId="0" fontId="2" fillId="9" borderId="3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5" fillId="8" borderId="2" xfId="0" applyFont="1" applyFill="1" applyBorder="1" applyAlignment="1">
      <alignment horizontal="left" vertical="center"/>
    </xf>
    <xf numFmtId="0" fontId="5" fillId="8" borderId="3" xfId="0" applyFont="1" applyFill="1" applyBorder="1" applyAlignment="1">
      <alignment horizontal="left" vertical="center"/>
    </xf>
    <xf numFmtId="0" fontId="5" fillId="8" borderId="4" xfId="0" applyFont="1" applyFill="1" applyBorder="1" applyAlignment="1">
      <alignment horizontal="left" vertical="center"/>
    </xf>
    <xf numFmtId="0" fontId="2" fillId="9" borderId="4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 wrapText="1"/>
    </xf>
    <xf numFmtId="0" fontId="2" fillId="9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3" xfId="0" applyFont="1" applyBorder="1" applyAlignment="1">
      <alignment horizontal="right" vertical="center"/>
    </xf>
    <xf numFmtId="0" fontId="5" fillId="4" borderId="2" xfId="0" applyFont="1" applyFill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6" fillId="9" borderId="3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2" fillId="0" borderId="11" xfId="0" applyFont="1" applyFill="1" applyBorder="1" applyAlignment="1">
      <alignment vertical="center"/>
    </xf>
    <xf numFmtId="0" fontId="2" fillId="0" borderId="14" xfId="0" applyFont="1" applyBorder="1" applyAlignment="1">
      <alignment horizontal="left" vertical="center"/>
    </xf>
    <xf numFmtId="0" fontId="2" fillId="0" borderId="14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64" fontId="5" fillId="0" borderId="6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vertical="center"/>
    </xf>
    <xf numFmtId="0" fontId="2" fillId="6" borderId="0" xfId="0" applyFont="1" applyFill="1" applyAlignment="1">
      <alignment horizontal="center" vertical="center" wrapText="1"/>
    </xf>
    <xf numFmtId="164" fontId="4" fillId="7" borderId="0" xfId="0" applyNumberFormat="1" applyFont="1" applyFill="1" applyBorder="1" applyAlignment="1">
      <alignment horizontal="left" vertical="center" wrapText="1"/>
    </xf>
    <xf numFmtId="0" fontId="0" fillId="0" borderId="0" xfId="0" quotePrefix="1" applyBorder="1"/>
    <xf numFmtId="0" fontId="9" fillId="0" borderId="0" xfId="0" applyFont="1" applyAlignment="1">
      <alignment horizontal="right" vertical="center"/>
    </xf>
    <xf numFmtId="0" fontId="2" fillId="0" borderId="14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2" fillId="6" borderId="0" xfId="0" applyFont="1" applyFill="1" applyAlignment="1">
      <alignment vertical="center" wrapText="1"/>
    </xf>
    <xf numFmtId="166" fontId="2" fillId="0" borderId="14" xfId="0" applyNumberFormat="1" applyFont="1" applyBorder="1" applyAlignment="1">
      <alignment horizontal="left" vertical="center" wrapText="1"/>
    </xf>
    <xf numFmtId="20" fontId="2" fillId="0" borderId="15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vertical="center" wrapText="1"/>
    </xf>
    <xf numFmtId="0" fontId="8" fillId="0" borderId="5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165" fontId="4" fillId="7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14" fontId="0" fillId="0" borderId="0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14" xfId="0" applyFont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14">
    <dxf>
      <alignment horizontal="center" vertical="center" textRotation="0" wrapText="1" indent="0" justifyLastLine="0" shrinkToFit="0" readingOrder="0"/>
    </dxf>
    <dxf>
      <font>
        <b/>
        <i val="0"/>
        <color rgb="FFFF0000"/>
      </font>
      <fill>
        <patternFill>
          <bgColor theme="5" tint="0.59996337778862885"/>
        </patternFill>
      </fill>
    </dxf>
    <dxf>
      <alignment horizontal="left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7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7</xdr:row>
          <xdr:rowOff>66675</xdr:rowOff>
        </xdr:from>
        <xdr:to>
          <xdr:col>4</xdr:col>
          <xdr:colOff>1257300</xdr:colOff>
          <xdr:row>7</xdr:row>
          <xdr:rowOff>371475</xdr:rowOff>
        </xdr:to>
        <xdr:sp macro="" textlink="">
          <xdr:nvSpPr>
            <xdr:cNvPr id="1033" name="CommandButton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7</xdr:row>
          <xdr:rowOff>66675</xdr:rowOff>
        </xdr:from>
        <xdr:to>
          <xdr:col>6</xdr:col>
          <xdr:colOff>38100</xdr:colOff>
          <xdr:row>7</xdr:row>
          <xdr:rowOff>371475</xdr:rowOff>
        </xdr:to>
        <xdr:sp macro="" textlink="">
          <xdr:nvSpPr>
            <xdr:cNvPr id="1035" name="CommandButton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311150</xdr:colOff>
          <xdr:row>7</xdr:row>
          <xdr:rowOff>66675</xdr:rowOff>
        </xdr:from>
        <xdr:to>
          <xdr:col>14</xdr:col>
          <xdr:colOff>196850</xdr:colOff>
          <xdr:row>7</xdr:row>
          <xdr:rowOff>371475</xdr:rowOff>
        </xdr:to>
        <xdr:sp macro="" textlink="">
          <xdr:nvSpPr>
            <xdr:cNvPr id="1037" name="CommandButton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7</xdr:row>
          <xdr:rowOff>66675</xdr:rowOff>
        </xdr:from>
        <xdr:to>
          <xdr:col>1</xdr:col>
          <xdr:colOff>247650</xdr:colOff>
          <xdr:row>7</xdr:row>
          <xdr:rowOff>371475</xdr:rowOff>
        </xdr:to>
        <xdr:sp macro="" textlink="">
          <xdr:nvSpPr>
            <xdr:cNvPr id="1038" name="ToggleButton1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7</xdr:row>
          <xdr:rowOff>66675</xdr:rowOff>
        </xdr:from>
        <xdr:to>
          <xdr:col>3</xdr:col>
          <xdr:colOff>1066800</xdr:colOff>
          <xdr:row>7</xdr:row>
          <xdr:rowOff>371475</xdr:rowOff>
        </xdr:to>
        <xdr:sp macro="" textlink="">
          <xdr:nvSpPr>
            <xdr:cNvPr id="1039" name="CommandButton4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7</xdr:row>
          <xdr:rowOff>66675</xdr:rowOff>
        </xdr:from>
        <xdr:to>
          <xdr:col>18</xdr:col>
          <xdr:colOff>28575</xdr:colOff>
          <xdr:row>7</xdr:row>
          <xdr:rowOff>371475</xdr:rowOff>
        </xdr:to>
        <xdr:sp macro="" textlink="">
          <xdr:nvSpPr>
            <xdr:cNvPr id="1040" name="CommandButton5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28574</xdr:colOff>
      <xdr:row>7</xdr:row>
      <xdr:rowOff>85725</xdr:rowOff>
    </xdr:from>
    <xdr:to>
      <xdr:col>7</xdr:col>
      <xdr:colOff>316574</xdr:colOff>
      <xdr:row>7</xdr:row>
      <xdr:rowOff>373725</xdr:rowOff>
    </xdr:to>
    <xdr:pic macro="[0]!MAJ">
      <xdr:nvPicPr>
        <xdr:cNvPr id="10" name="Image 9" descr="actualiser.png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2649" y="13620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796925</xdr:colOff>
          <xdr:row>7</xdr:row>
          <xdr:rowOff>66675</xdr:rowOff>
        </xdr:from>
        <xdr:to>
          <xdr:col>9</xdr:col>
          <xdr:colOff>244475</xdr:colOff>
          <xdr:row>7</xdr:row>
          <xdr:rowOff>371475</xdr:rowOff>
        </xdr:to>
        <xdr:sp macro="" textlink="">
          <xdr:nvSpPr>
            <xdr:cNvPr id="1041" name="CommandButton6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Agent" displayName="T_Agent" ref="A1:A10" totalsRowShown="0">
  <autoFilter ref="A1:A10"/>
  <tableColumns count="1">
    <tableColumn id="1" name="Agent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T_Ciel" displayName="T_Ciel" ref="B1:B7" totalsRowShown="0">
  <autoFilter ref="B1:B7"/>
  <tableColumns count="1">
    <tableColumn id="1" name="Ciel 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3" name="T_Pluie" displayName="T_Pluie" ref="C1:C9" totalsRowShown="0">
  <autoFilter ref="C1:C9"/>
  <tableColumns count="1">
    <tableColumn id="1" name="Pluie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id="5" name="T_Vent" displayName="T_Vent" ref="D1:D15" totalsRowShown="0">
  <autoFilter ref="D1:D15"/>
  <tableColumns count="1">
    <tableColumn id="1" name="Vent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id="6" name="T_DirectionVent" displayName="T_DirectionVent" ref="E1:E10" totalsRowShown="0">
  <autoFilter ref="E1:E10"/>
  <tableColumns count="1">
    <tableColumn id="1" name="Direction vent"/>
  </tableColumns>
  <tableStyleInfo name="TableStyleMedium12" showFirstColumn="0" showLastColumn="0" showRowStripes="1" showColumnStripes="0"/>
</table>
</file>

<file path=xl/tables/table6.xml><?xml version="1.0" encoding="utf-8"?>
<table xmlns="http://schemas.openxmlformats.org/spreadsheetml/2006/main" id="7" name="T_Identification" displayName="T_Identification" ref="F1:F12" totalsRowShown="0">
  <autoFilter ref="F1:F12"/>
  <tableColumns count="1">
    <tableColumn id="1" name="Identification"/>
  </tableColumns>
  <tableStyleInfo name="TableStyleMedium12" showFirstColumn="0" showLastColumn="0" showRowStripes="1" showColumnStripes="0"/>
</table>
</file>

<file path=xl/tables/table7.xml><?xml version="1.0" encoding="utf-8"?>
<table xmlns="http://schemas.openxmlformats.org/spreadsheetml/2006/main" id="8" name="T_Comportement" displayName="T_Comportement" ref="G1:G5" totalsRowShown="0">
  <autoFilter ref="G1:G5"/>
  <tableColumns count="1">
    <tableColumn id="1" name="Comportement"/>
  </tableColumns>
  <tableStyleInfo name="TableStyleMedium12" showFirstColumn="0" showLastColumn="0" showRowStripes="1" showColumnStripes="0"/>
</table>
</file>

<file path=xl/tables/table8.xml><?xml version="1.0" encoding="utf-8"?>
<table xmlns="http://schemas.openxmlformats.org/spreadsheetml/2006/main" id="9" name="T_Effarouchement" displayName="T_Effarouchement" ref="H1:K9" totalsRowShown="0">
  <autoFilter ref="H1:K9"/>
  <tableColumns count="4">
    <tableColumn id="1" name="Effarouchement"/>
    <tableColumn id="2" name="Solde initial" dataDxfId="13"/>
    <tableColumn id="3" name="Stock sécurité" dataDxfId="12"/>
    <tableColumn id="4" name="Stock minimum" dataDxfId="11"/>
  </tableColumns>
  <tableStyleInfo name="TableStyleMedium10" showFirstColumn="0" showLastColumn="0" showRowStripes="1" showColumnStripes="0"/>
</table>
</file>

<file path=xl/tables/table9.xml><?xml version="1.0" encoding="utf-8"?>
<table xmlns="http://schemas.openxmlformats.org/spreadsheetml/2006/main" id="10" name="T_Efficacité" displayName="T_Efficacité" ref="L1:L5" totalsRowShown="0">
  <autoFilter ref="L1:L5"/>
  <tableColumns count="1">
    <tableColumn id="1" name="Efficacité"/>
  </tableColumns>
  <tableStyleInfo name="TableStyleMedium10" showFirstColumn="0" showLastColumn="0" showRowStripes="1" showColumnStripes="0"/>
</table>
</file>

<file path=xl/tables/table10.xml><?xml version="1.0" encoding="utf-8"?>
<table xmlns="http://schemas.openxmlformats.org/spreadsheetml/2006/main" id="11" name="T_Localisation" displayName="T_Localisation" ref="M1:M13" totalsRowShown="0">
  <autoFilter ref="M1:M13"/>
  <tableColumns count="1">
    <tableColumn id="1" name="Localisation"/>
  </tableColumns>
  <tableStyleInfo name="TableStyleMedium10" showFirstColumn="0" showLastColumn="0" showRowStripes="1" showColumnStripes="0"/>
</table>
</file>

<file path=xl/tables/table11.xml><?xml version="1.0" encoding="utf-8"?>
<table xmlns="http://schemas.openxmlformats.org/spreadsheetml/2006/main" id="12" name="T_Initiative" displayName="T_Initiative" ref="N1:N4" totalsRowShown="0">
  <autoFilter ref="N1:N4"/>
  <tableColumns count="1">
    <tableColumn id="1" name="Initiative"/>
  </tableColumns>
  <tableStyleInfo name="TableStyleMedium11" showFirstColumn="0" showLastColumn="0" showRowStripes="1" showColumnStripes="0"/>
</table>
</file>

<file path=xl/tables/table12.xml><?xml version="1.0" encoding="utf-8"?>
<table xmlns="http://schemas.openxmlformats.org/spreadsheetml/2006/main" id="13" name="T_Risque" displayName="T_Risque" ref="O1:O5" totalsRowShown="0">
  <autoFilter ref="O1:O5"/>
  <tableColumns count="1">
    <tableColumn id="1" name="Risque signalé"/>
  </tableColumns>
  <tableStyleInfo name="TableStyleMedium11" showFirstColumn="0" showLastColumn="0" showRowStripes="1" showColumnStripes="0"/>
</table>
</file>

<file path=xl/tables/table13.xml><?xml version="1.0" encoding="utf-8"?>
<table xmlns="http://schemas.openxmlformats.org/spreadsheetml/2006/main" id="14" name="T_Qfu" displayName="T_Qfu" ref="P1:P3" totalsRowShown="0">
  <autoFilter ref="P1:P3"/>
  <tableColumns count="1">
    <tableColumn id="1" name="QFU"/>
  </tableColumns>
  <tableStyleInfo name="TableStyleMedium11" showFirstColumn="0" showLastColumn="0" showRowStripes="1" showColumnStripes="0"/>
</table>
</file>

<file path=xl/tables/table14.xml><?xml version="1.0" encoding="utf-8"?>
<table xmlns="http://schemas.openxmlformats.org/spreadsheetml/2006/main" id="15" name="T_Véhicule" displayName="T_Véhicule" ref="Q1:Q7" totalsRowShown="0">
  <autoFilter ref="Q1:Q7"/>
  <tableColumns count="1">
    <tableColumn id="1" name="Véhicule utilisé"/>
  </tableColumns>
  <tableStyleInfo name="TableStyleMedium11" showFirstColumn="0" showLastColumn="0" showRowStripes="1" showColumnStripes="0"/>
</table>
</file>

<file path=xl/tables/table15.xml><?xml version="1.0" encoding="utf-8"?>
<table xmlns="http://schemas.openxmlformats.org/spreadsheetml/2006/main" id="16" name="T_TypeVol" displayName="T_TypeVol" ref="R1:R9" totalsRowShown="0">
  <autoFilter ref="R1:R9"/>
  <tableColumns count="1">
    <tableColumn id="1" name="Type de vol"/>
  </tableColumns>
  <tableStyleInfo name="TableStyleMedium11" showFirstColumn="0" showLastColumn="0" showRowStripes="1" showColumnStripes="0"/>
</table>
</file>

<file path=xl/tables/table16.xml><?xml version="1.0" encoding="utf-8"?>
<table xmlns="http://schemas.openxmlformats.org/spreadsheetml/2006/main" id="17" name="T_Armement" displayName="T_Armement" ref="T1:T5" totalsRowShown="0">
  <autoFilter ref="T1:T5"/>
  <tableColumns count="1">
    <tableColumn id="1" name="Armement"/>
  </tableColumns>
  <tableStyleInfo name="TableStyleMedium8" showFirstColumn="0" showLastColumn="0" showRowStripes="1" showColumnStripes="0"/>
</table>
</file>

<file path=xl/tables/table17.xml><?xml version="1.0" encoding="utf-8"?>
<table xmlns="http://schemas.openxmlformats.org/spreadsheetml/2006/main" id="18" name="Tableau18" displayName="Tableau18" ref="A1:H8" totalsRowShown="0" headerRowDxfId="0" dataDxfId="10">
  <autoFilter ref="A1:H8"/>
  <tableColumns count="8">
    <tableColumn id="1" name="Date" dataDxfId="9"/>
    <tableColumn id="2" name="N° Commande" dataDxfId="8"/>
    <tableColumn id="3" name="Produit" dataDxfId="7"/>
    <tableColumn id="4" name="Mouvement" dataDxfId="6"/>
    <tableColumn id="5" name="Quantité" dataDxfId="5"/>
    <tableColumn id="6" name="Solde" dataDxfId="4">
      <calculatedColumnFormula>IFERROR(VLOOKUP(Tableau18[Produit],TProduit,2,0)+SUMIFS(E$2:E8,C$2:C8,Tableau18[Produit],D$2:D8,"Entrée")-SUMIFS(E$2:E8,C$2:C8,Tableau18[Produit],D$2:D8,"Sortie"),"")</calculatedColumnFormula>
    </tableColumn>
    <tableColumn id="7" name="Stock minimum" dataDxfId="3">
      <calculatedColumnFormula>IFERROR(VLOOKUP(Tableau18[Produit],TProduit,4,FALSE),"")</calculatedColumnFormula>
    </tableColumn>
    <tableColumn id="8" name="Observation" dataDxfId="2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18" Type="http://schemas.openxmlformats.org/officeDocument/2006/relationships/table" Target="../tables/table1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17" Type="http://schemas.openxmlformats.org/officeDocument/2006/relationships/table" Target="../tables/table15.xml"/><Relationship Id="rId2" Type="http://schemas.openxmlformats.org/officeDocument/2006/relationships/vmlDrawing" Target="../drawings/vmlDrawing3.vml"/><Relationship Id="rId16" Type="http://schemas.openxmlformats.org/officeDocument/2006/relationships/table" Target="../tables/table14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10" Type="http://schemas.openxmlformats.org/officeDocument/2006/relationships/table" Target="../tables/table8.xml"/><Relationship Id="rId19" Type="http://schemas.openxmlformats.org/officeDocument/2006/relationships/comments" Target="../comments1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X32"/>
  <sheetViews>
    <sheetView showGridLines="0" tabSelected="1" workbookViewId="0">
      <pane ySplit="13" topLeftCell="A14" activePane="bottomLeft" state="frozen"/>
      <selection pane="bottomLeft"/>
    </sheetView>
  </sheetViews>
  <sheetFormatPr baseColWidth="10" defaultRowHeight="12.75" x14ac:dyDescent="0.2"/>
  <cols>
    <col min="1" max="3" width="6.7109375" style="41" customWidth="1"/>
    <col min="4" max="4" width="25.7109375" style="66" customWidth="1"/>
    <col min="5" max="5" width="20.7109375" style="58" customWidth="1"/>
    <col min="6" max="6" width="16.7109375" style="66" customWidth="1"/>
    <col min="7" max="7" width="5.7109375" style="41" customWidth="1"/>
    <col min="8" max="8" width="20.7109375" style="66" customWidth="1"/>
    <col min="9" max="17" width="4.7109375" style="41" customWidth="1"/>
    <col min="18" max="18" width="20.7109375" style="66" customWidth="1"/>
    <col min="19" max="19" width="12.7109375" style="41" customWidth="1"/>
    <col min="20" max="21" width="9.7109375" style="58" customWidth="1"/>
    <col min="22" max="22" width="6.7109375" style="41" customWidth="1"/>
    <col min="23" max="23" width="15.7109375" style="66" customWidth="1"/>
    <col min="24" max="24" width="15.7109375" style="91" customWidth="1"/>
    <col min="25" max="16384" width="11.42578125" style="7"/>
  </cols>
  <sheetData>
    <row r="1" spans="1:24" ht="13.5" thickTop="1" x14ac:dyDescent="0.2">
      <c r="A1" s="76"/>
      <c r="B1" s="76"/>
      <c r="C1" s="76"/>
      <c r="D1" s="77"/>
      <c r="E1" s="96"/>
      <c r="F1" s="76"/>
      <c r="G1" s="78"/>
      <c r="H1" s="77"/>
      <c r="I1" s="118" t="s">
        <v>51</v>
      </c>
      <c r="J1" s="118" t="s">
        <v>111</v>
      </c>
      <c r="K1" s="118" t="s">
        <v>48</v>
      </c>
      <c r="L1" s="118" t="s">
        <v>49</v>
      </c>
      <c r="M1" s="118" t="s">
        <v>50</v>
      </c>
      <c r="N1" s="118" t="s">
        <v>52</v>
      </c>
      <c r="O1" s="118" t="s">
        <v>53</v>
      </c>
      <c r="P1" s="118" t="s">
        <v>54</v>
      </c>
      <c r="Q1" s="118"/>
      <c r="R1" s="77"/>
      <c r="S1" s="76"/>
      <c r="T1" s="78"/>
      <c r="U1" s="78"/>
      <c r="V1" s="78"/>
      <c r="W1" s="77"/>
      <c r="X1" s="90"/>
    </row>
    <row r="2" spans="1:24" x14ac:dyDescent="0.2">
      <c r="A2" s="45"/>
      <c r="B2" s="46" t="s">
        <v>75</v>
      </c>
      <c r="C2" s="47"/>
      <c r="D2" s="55"/>
      <c r="E2" s="60"/>
      <c r="F2" s="46" t="s">
        <v>72</v>
      </c>
      <c r="G2" s="65"/>
      <c r="I2" s="46" t="s">
        <v>84</v>
      </c>
      <c r="J2" s="42"/>
      <c r="K2" s="42"/>
      <c r="L2" s="42"/>
      <c r="M2" s="42"/>
      <c r="N2" s="42"/>
      <c r="O2" s="42"/>
      <c r="P2" s="42"/>
      <c r="Q2" s="65"/>
      <c r="S2" s="46" t="s">
        <v>76</v>
      </c>
      <c r="T2" s="42"/>
      <c r="U2" s="73" t="s">
        <v>100</v>
      </c>
      <c r="V2" s="42"/>
      <c r="W2" s="55"/>
    </row>
    <row r="3" spans="1:24" x14ac:dyDescent="0.2">
      <c r="A3" s="45"/>
      <c r="B3" s="49" t="s">
        <v>98</v>
      </c>
      <c r="C3" s="79"/>
      <c r="D3" s="19" t="s">
        <v>183</v>
      </c>
      <c r="E3" s="60"/>
      <c r="F3" s="62" t="s">
        <v>73</v>
      </c>
      <c r="G3" s="3">
        <v>6.9444444444444448E-2</v>
      </c>
      <c r="I3" s="23" t="s">
        <v>95</v>
      </c>
      <c r="J3" s="23" t="s">
        <v>88</v>
      </c>
      <c r="K3" s="23" t="s">
        <v>89</v>
      </c>
      <c r="L3" s="23" t="s">
        <v>90</v>
      </c>
      <c r="M3" s="23" t="s">
        <v>50</v>
      </c>
      <c r="N3" s="23" t="s">
        <v>91</v>
      </c>
      <c r="O3" s="23" t="s">
        <v>92</v>
      </c>
      <c r="P3" s="23" t="s">
        <v>93</v>
      </c>
      <c r="Q3" s="23" t="s">
        <v>94</v>
      </c>
      <c r="S3" s="63" t="s">
        <v>82</v>
      </c>
      <c r="T3" s="6" t="s">
        <v>171</v>
      </c>
      <c r="U3" s="74" t="s">
        <v>183</v>
      </c>
      <c r="V3" s="80"/>
      <c r="W3" s="81"/>
    </row>
    <row r="4" spans="1:24" ht="15" customHeight="1" x14ac:dyDescent="0.2">
      <c r="A4" s="45"/>
      <c r="B4" s="49" t="s">
        <v>99</v>
      </c>
      <c r="C4" s="79"/>
      <c r="D4" s="19" t="s">
        <v>183</v>
      </c>
      <c r="E4" s="112"/>
      <c r="F4" s="62" t="s">
        <v>74</v>
      </c>
      <c r="G4" s="6">
        <v>13</v>
      </c>
      <c r="H4" s="89" t="s">
        <v>96</v>
      </c>
      <c r="I4" s="6">
        <v>17</v>
      </c>
      <c r="J4" s="26">
        <v>31</v>
      </c>
      <c r="K4" s="6">
        <v>19</v>
      </c>
      <c r="L4" s="6">
        <v>12</v>
      </c>
      <c r="M4" s="6">
        <v>5</v>
      </c>
      <c r="N4" s="6">
        <v>3</v>
      </c>
      <c r="O4" s="6">
        <v>1</v>
      </c>
      <c r="P4" s="6">
        <v>0</v>
      </c>
      <c r="Q4" s="6">
        <v>5</v>
      </c>
      <c r="S4" s="63" t="s">
        <v>83</v>
      </c>
      <c r="T4" s="6" t="s">
        <v>150</v>
      </c>
      <c r="U4" s="102" t="s">
        <v>172</v>
      </c>
      <c r="V4" s="103"/>
      <c r="W4" s="104"/>
    </row>
    <row r="5" spans="1:24" ht="15" customHeight="1" x14ac:dyDescent="0.2">
      <c r="A5" s="45"/>
      <c r="B5" s="45"/>
      <c r="C5" s="82"/>
      <c r="E5" s="60"/>
      <c r="F5" s="45"/>
      <c r="H5" s="89" t="s">
        <v>113</v>
      </c>
      <c r="I5" s="20"/>
      <c r="J5" s="26">
        <v>800</v>
      </c>
      <c r="K5" s="6">
        <v>500</v>
      </c>
      <c r="L5" s="6">
        <v>300</v>
      </c>
      <c r="M5" s="6">
        <v>25</v>
      </c>
      <c r="N5" s="6">
        <v>30</v>
      </c>
      <c r="O5" s="6">
        <v>20</v>
      </c>
      <c r="P5" s="6">
        <v>10</v>
      </c>
      <c r="Q5" s="20"/>
      <c r="S5" s="63" t="s">
        <v>80</v>
      </c>
      <c r="T5" s="6" t="s">
        <v>171</v>
      </c>
      <c r="U5" s="105"/>
      <c r="V5" s="106"/>
      <c r="W5" s="107"/>
    </row>
    <row r="6" spans="1:24" ht="15.75" customHeight="1" x14ac:dyDescent="0.2">
      <c r="A6" s="45"/>
      <c r="B6" s="45"/>
      <c r="C6" s="111">
        <f ca="1">E6</f>
        <v>42772</v>
      </c>
      <c r="D6" s="111"/>
      <c r="E6" s="87">
        <f ca="1">TODAY()</f>
        <v>42772</v>
      </c>
      <c r="F6" s="45"/>
      <c r="H6" s="89" t="s">
        <v>97</v>
      </c>
      <c r="I6" s="20"/>
      <c r="J6" s="6"/>
      <c r="K6" s="6"/>
      <c r="L6" s="6"/>
      <c r="M6" s="6"/>
      <c r="N6" s="6"/>
      <c r="O6" s="6"/>
      <c r="P6" s="6"/>
      <c r="Q6" s="20"/>
      <c r="S6" s="63" t="s">
        <v>81</v>
      </c>
      <c r="T6" s="6" t="s">
        <v>150</v>
      </c>
      <c r="U6" s="108"/>
      <c r="V6" s="109"/>
      <c r="W6" s="110"/>
    </row>
    <row r="7" spans="1:24" ht="15.75" customHeight="1" thickBot="1" x14ac:dyDescent="0.25">
      <c r="A7" s="70"/>
      <c r="B7" s="70"/>
      <c r="C7" s="70"/>
      <c r="D7" s="18"/>
      <c r="E7" s="83"/>
      <c r="F7" s="70"/>
      <c r="G7" s="69"/>
      <c r="H7" s="67"/>
      <c r="I7" s="69"/>
      <c r="J7" s="69"/>
      <c r="K7" s="69"/>
      <c r="L7" s="69"/>
      <c r="M7" s="69"/>
      <c r="N7" s="69"/>
      <c r="O7" s="69"/>
      <c r="P7" s="69"/>
      <c r="Q7" s="69"/>
      <c r="R7" s="18"/>
      <c r="S7" s="70"/>
      <c r="T7" s="69"/>
      <c r="U7" s="69"/>
      <c r="V7" s="69"/>
      <c r="W7" s="70"/>
      <c r="X7" s="92"/>
    </row>
    <row r="8" spans="1:24" ht="30" customHeight="1" thickTop="1" x14ac:dyDescent="0.2">
      <c r="A8" s="45"/>
      <c r="B8" s="45"/>
      <c r="C8" s="45"/>
      <c r="E8" s="60"/>
      <c r="F8" s="45"/>
      <c r="S8" s="45"/>
      <c r="T8" s="41"/>
      <c r="U8" s="41"/>
    </row>
    <row r="9" spans="1:24" ht="8.1" customHeight="1" x14ac:dyDescent="0.2">
      <c r="A9" s="50"/>
      <c r="B9" s="51"/>
      <c r="C9" s="51"/>
      <c r="D9" s="56"/>
      <c r="E9" s="61"/>
      <c r="F9" s="50"/>
      <c r="G9" s="43"/>
      <c r="H9" s="56"/>
      <c r="I9" s="43"/>
      <c r="J9" s="43"/>
      <c r="K9" s="43"/>
      <c r="L9" s="43"/>
      <c r="M9" s="43"/>
      <c r="N9" s="43"/>
      <c r="O9" s="43"/>
      <c r="P9" s="43"/>
      <c r="Q9" s="43"/>
      <c r="R9" s="56"/>
      <c r="S9" s="50"/>
      <c r="T9" s="43"/>
      <c r="U9" s="43"/>
      <c r="V9" s="44"/>
      <c r="W9" s="75"/>
      <c r="X9" s="93"/>
    </row>
    <row r="10" spans="1:24" x14ac:dyDescent="0.2">
      <c r="A10" s="52" t="s">
        <v>87</v>
      </c>
      <c r="B10" s="53"/>
      <c r="C10" s="54"/>
      <c r="D10" s="57" t="s">
        <v>86</v>
      </c>
      <c r="E10" s="59" t="s">
        <v>13</v>
      </c>
      <c r="F10" s="64"/>
      <c r="G10" s="33"/>
      <c r="H10" s="31"/>
      <c r="I10" s="68" t="s">
        <v>15</v>
      </c>
      <c r="J10" s="35"/>
      <c r="K10" s="35"/>
      <c r="L10" s="35"/>
      <c r="M10" s="35"/>
      <c r="N10" s="35"/>
      <c r="O10" s="35"/>
      <c r="P10" s="35"/>
      <c r="Q10" s="35"/>
      <c r="R10" s="35"/>
      <c r="S10" s="71"/>
      <c r="T10" s="72" t="s">
        <v>16</v>
      </c>
      <c r="U10" s="37"/>
      <c r="V10" s="37"/>
      <c r="W10" s="38"/>
      <c r="X10" s="94"/>
    </row>
    <row r="11" spans="1:24" ht="30" customHeight="1" x14ac:dyDescent="0.2">
      <c r="A11" s="22" t="s">
        <v>0</v>
      </c>
      <c r="B11" s="22" t="s">
        <v>1</v>
      </c>
      <c r="C11" s="22" t="s">
        <v>85</v>
      </c>
      <c r="D11" s="8" t="s">
        <v>2</v>
      </c>
      <c r="E11" s="10" t="s">
        <v>146</v>
      </c>
      <c r="F11" s="10" t="s">
        <v>3</v>
      </c>
      <c r="G11" s="9" t="s">
        <v>4</v>
      </c>
      <c r="H11" s="9" t="s">
        <v>14</v>
      </c>
      <c r="I11" s="11" t="s">
        <v>95</v>
      </c>
      <c r="J11" s="11" t="s">
        <v>88</v>
      </c>
      <c r="K11" s="11" t="s">
        <v>89</v>
      </c>
      <c r="L11" s="11" t="s">
        <v>90</v>
      </c>
      <c r="M11" s="11" t="s">
        <v>50</v>
      </c>
      <c r="N11" s="11" t="s">
        <v>91</v>
      </c>
      <c r="O11" s="11" t="s">
        <v>92</v>
      </c>
      <c r="P11" s="11" t="s">
        <v>93</v>
      </c>
      <c r="Q11" s="11" t="s">
        <v>94</v>
      </c>
      <c r="R11" s="11" t="s">
        <v>6</v>
      </c>
      <c r="S11" s="11" t="s">
        <v>7</v>
      </c>
      <c r="T11" s="12" t="s">
        <v>8</v>
      </c>
      <c r="U11" s="13" t="s">
        <v>9</v>
      </c>
      <c r="V11" s="12" t="s">
        <v>10</v>
      </c>
      <c r="W11" s="13" t="s">
        <v>11</v>
      </c>
      <c r="X11" s="13" t="s">
        <v>12</v>
      </c>
    </row>
    <row r="12" spans="1:24" ht="5.0999999999999996" customHeight="1" x14ac:dyDescent="0.2"/>
    <row r="13" spans="1:24" ht="8.1" customHeight="1" x14ac:dyDescent="0.2">
      <c r="A13" s="84"/>
      <c r="B13" s="84"/>
      <c r="C13" s="84"/>
      <c r="D13" s="85"/>
      <c r="E13" s="86"/>
      <c r="F13" s="85"/>
      <c r="G13" s="84"/>
      <c r="H13" s="85"/>
      <c r="I13" s="84"/>
      <c r="J13" s="84"/>
      <c r="K13" s="84"/>
      <c r="L13" s="84"/>
      <c r="M13" s="84"/>
      <c r="N13" s="84"/>
      <c r="O13" s="84"/>
      <c r="P13" s="84"/>
      <c r="Q13" s="84"/>
      <c r="R13" s="85"/>
      <c r="S13" s="84"/>
      <c r="T13" s="86"/>
      <c r="U13" s="86"/>
      <c r="V13" s="84"/>
      <c r="W13" s="85"/>
      <c r="X13" s="95"/>
    </row>
    <row r="14" spans="1:24" ht="5.0999999999999996" customHeight="1" x14ac:dyDescent="0.2">
      <c r="A14" s="41" t="s">
        <v>114</v>
      </c>
    </row>
    <row r="15" spans="1:24" ht="25.5" x14ac:dyDescent="0.2">
      <c r="A15" s="3">
        <v>0.4201388888888889</v>
      </c>
      <c r="B15" s="3"/>
      <c r="C15" s="3"/>
      <c r="D15" s="4" t="s">
        <v>186</v>
      </c>
      <c r="E15" s="5" t="s">
        <v>149</v>
      </c>
      <c r="F15" s="4" t="s">
        <v>140</v>
      </c>
      <c r="G15" s="6">
        <v>1</v>
      </c>
      <c r="H15" s="4" t="s">
        <v>45</v>
      </c>
      <c r="I15" s="6"/>
      <c r="J15" s="6"/>
      <c r="K15" s="6"/>
      <c r="L15" s="6"/>
      <c r="M15" s="6"/>
      <c r="N15" s="6"/>
      <c r="O15" s="6"/>
      <c r="P15" s="6"/>
      <c r="Q15" s="6"/>
      <c r="R15" s="28" t="s">
        <v>151</v>
      </c>
      <c r="S15" s="6" t="s">
        <v>148</v>
      </c>
      <c r="T15" s="5" t="s">
        <v>58</v>
      </c>
      <c r="U15" s="5" t="s">
        <v>58</v>
      </c>
      <c r="V15" s="6" t="s">
        <v>117</v>
      </c>
      <c r="W15" s="4" t="s">
        <v>63</v>
      </c>
      <c r="X15" s="28"/>
    </row>
    <row r="16" spans="1:24" ht="25.5" x14ac:dyDescent="0.2">
      <c r="A16" s="97">
        <v>0.4236111111111111</v>
      </c>
      <c r="B16" s="97">
        <v>0.42708333333333331</v>
      </c>
      <c r="C16" s="97">
        <v>3.472222222222222E-3</v>
      </c>
      <c r="D16" s="98" t="s">
        <v>183</v>
      </c>
      <c r="E16" s="99" t="s">
        <v>149</v>
      </c>
      <c r="F16" s="98" t="s">
        <v>143</v>
      </c>
      <c r="G16" s="100">
        <v>2</v>
      </c>
      <c r="H16" s="98" t="s">
        <v>45</v>
      </c>
      <c r="I16" s="100">
        <v>2</v>
      </c>
      <c r="J16" s="100">
        <v>2</v>
      </c>
      <c r="K16" s="100">
        <v>2</v>
      </c>
      <c r="L16" s="100"/>
      <c r="M16" s="100"/>
      <c r="N16" s="100"/>
      <c r="O16" s="100"/>
      <c r="P16" s="100"/>
      <c r="Q16" s="100"/>
      <c r="R16" s="101" t="s">
        <v>121</v>
      </c>
      <c r="S16" s="100" t="s">
        <v>147</v>
      </c>
      <c r="T16" s="99" t="s">
        <v>58</v>
      </c>
      <c r="U16" s="99" t="s">
        <v>58</v>
      </c>
      <c r="V16" s="100" t="s">
        <v>117</v>
      </c>
      <c r="W16" s="98" t="s">
        <v>63</v>
      </c>
      <c r="X16" s="101" t="s">
        <v>71</v>
      </c>
    </row>
    <row r="17" spans="1:24" ht="25.5" x14ac:dyDescent="0.2">
      <c r="A17" s="3">
        <v>0.43055555555555558</v>
      </c>
      <c r="B17" s="3"/>
      <c r="C17" s="3"/>
      <c r="D17" s="4" t="s">
        <v>186</v>
      </c>
      <c r="E17" s="5" t="s">
        <v>137</v>
      </c>
      <c r="F17" s="4" t="s">
        <v>139</v>
      </c>
      <c r="G17" s="6">
        <v>2</v>
      </c>
      <c r="H17" s="4" t="s">
        <v>46</v>
      </c>
      <c r="I17" s="6"/>
      <c r="J17" s="6"/>
      <c r="K17" s="6"/>
      <c r="L17" s="6"/>
      <c r="M17" s="6"/>
      <c r="N17" s="6"/>
      <c r="O17" s="6"/>
      <c r="P17" s="6"/>
      <c r="Q17" s="6"/>
      <c r="R17" s="28" t="s">
        <v>167</v>
      </c>
      <c r="S17" s="6" t="s">
        <v>159</v>
      </c>
      <c r="T17" s="5" t="s">
        <v>135</v>
      </c>
      <c r="U17" s="5" t="s">
        <v>135</v>
      </c>
      <c r="V17" s="6" t="s">
        <v>135</v>
      </c>
      <c r="W17" s="4" t="s">
        <v>135</v>
      </c>
      <c r="X17" s="28"/>
    </row>
    <row r="18" spans="1:24" ht="25.5" x14ac:dyDescent="0.2">
      <c r="A18" s="3">
        <v>0.4375</v>
      </c>
      <c r="B18" s="3">
        <v>0.4513888888888889</v>
      </c>
      <c r="C18" s="3">
        <v>1.3888888888888888E-2</v>
      </c>
      <c r="D18" s="4" t="s">
        <v>183</v>
      </c>
      <c r="E18" s="5" t="s">
        <v>137</v>
      </c>
      <c r="F18" s="4" t="s">
        <v>41</v>
      </c>
      <c r="G18" s="6">
        <v>52</v>
      </c>
      <c r="H18" s="4" t="s">
        <v>135</v>
      </c>
      <c r="I18" s="6"/>
      <c r="J18" s="6">
        <v>1</v>
      </c>
      <c r="K18" s="6">
        <v>1</v>
      </c>
      <c r="L18" s="6"/>
      <c r="M18" s="6"/>
      <c r="N18" s="6"/>
      <c r="O18" s="6"/>
      <c r="P18" s="6"/>
      <c r="Q18" s="6"/>
      <c r="R18" s="28" t="s">
        <v>138</v>
      </c>
      <c r="S18" s="6" t="s">
        <v>161</v>
      </c>
      <c r="T18" s="5" t="s">
        <v>135</v>
      </c>
      <c r="U18" s="5" t="s">
        <v>135</v>
      </c>
      <c r="V18" s="6" t="s">
        <v>135</v>
      </c>
      <c r="W18" s="4" t="s">
        <v>135</v>
      </c>
      <c r="X18" s="28" t="s">
        <v>135</v>
      </c>
    </row>
    <row r="19" spans="1:24" ht="25.5" x14ac:dyDescent="0.2">
      <c r="A19" s="3">
        <v>0.45555555555555555</v>
      </c>
      <c r="B19" s="3"/>
      <c r="C19" s="6"/>
      <c r="D19" s="4" t="s">
        <v>187</v>
      </c>
      <c r="E19" s="5" t="s">
        <v>137</v>
      </c>
      <c r="F19" s="4" t="s">
        <v>141</v>
      </c>
      <c r="G19" s="6">
        <v>2</v>
      </c>
      <c r="H19" s="4" t="s">
        <v>45</v>
      </c>
      <c r="I19" s="6"/>
      <c r="J19" s="6"/>
      <c r="K19" s="6"/>
      <c r="L19" s="6"/>
      <c r="M19" s="6"/>
      <c r="N19" s="6"/>
      <c r="O19" s="6"/>
      <c r="P19" s="6"/>
      <c r="Q19" s="6"/>
      <c r="R19" s="28" t="s">
        <v>167</v>
      </c>
      <c r="S19" s="6" t="s">
        <v>157</v>
      </c>
      <c r="T19" s="5" t="s">
        <v>135</v>
      </c>
      <c r="U19" s="5" t="s">
        <v>135</v>
      </c>
      <c r="V19" s="6" t="s">
        <v>135</v>
      </c>
      <c r="W19" s="4" t="s">
        <v>135</v>
      </c>
      <c r="X19" s="28"/>
    </row>
    <row r="20" spans="1:24" ht="25.5" x14ac:dyDescent="0.2">
      <c r="A20" s="3">
        <v>0.45763888888888887</v>
      </c>
      <c r="B20" s="3">
        <v>0.46319444444444446</v>
      </c>
      <c r="C20" s="3">
        <v>5.5555555555555558E-3</v>
      </c>
      <c r="D20" s="4" t="s">
        <v>183</v>
      </c>
      <c r="E20" s="5" t="s">
        <v>137</v>
      </c>
      <c r="F20" s="4" t="s">
        <v>142</v>
      </c>
      <c r="G20" s="6">
        <v>3</v>
      </c>
      <c r="H20" s="4" t="s">
        <v>135</v>
      </c>
      <c r="I20" s="6"/>
      <c r="J20" s="6"/>
      <c r="K20" s="6"/>
      <c r="L20" s="6"/>
      <c r="M20" s="6"/>
      <c r="N20" s="6"/>
      <c r="O20" s="6"/>
      <c r="P20" s="6"/>
      <c r="Q20" s="6"/>
      <c r="R20" s="28" t="s">
        <v>138</v>
      </c>
      <c r="S20" s="6" t="s">
        <v>156</v>
      </c>
      <c r="T20" s="5" t="s">
        <v>135</v>
      </c>
      <c r="U20" s="5" t="s">
        <v>135</v>
      </c>
      <c r="V20" s="6" t="s">
        <v>135</v>
      </c>
      <c r="W20" s="4" t="s">
        <v>135</v>
      </c>
      <c r="X20" s="28" t="s">
        <v>135</v>
      </c>
    </row>
    <row r="21" spans="1:24" ht="25.5" x14ac:dyDescent="0.2">
      <c r="A21" s="3">
        <v>0.5625</v>
      </c>
      <c r="B21" s="3">
        <v>0.56597222222222221</v>
      </c>
      <c r="C21" s="3">
        <v>3.472222222222222E-3</v>
      </c>
      <c r="D21" s="4" t="s">
        <v>183</v>
      </c>
      <c r="E21" s="5" t="s">
        <v>137</v>
      </c>
      <c r="F21" s="4" t="s">
        <v>142</v>
      </c>
      <c r="G21" s="6">
        <v>2</v>
      </c>
      <c r="H21" s="4" t="s">
        <v>135</v>
      </c>
      <c r="I21" s="6">
        <v>3</v>
      </c>
      <c r="J21" s="6">
        <v>3</v>
      </c>
      <c r="K21" s="6">
        <v>2</v>
      </c>
      <c r="L21" s="6">
        <v>1</v>
      </c>
      <c r="M21" s="6">
        <v>1</v>
      </c>
      <c r="N21" s="6"/>
      <c r="O21" s="6"/>
      <c r="P21" s="6"/>
      <c r="Q21" s="6"/>
      <c r="R21" s="28" t="s">
        <v>138</v>
      </c>
      <c r="S21" s="6" t="s">
        <v>156</v>
      </c>
      <c r="T21" s="5" t="s">
        <v>135</v>
      </c>
      <c r="U21" s="5" t="s">
        <v>135</v>
      </c>
      <c r="V21" s="6" t="s">
        <v>135</v>
      </c>
      <c r="W21" s="4" t="s">
        <v>135</v>
      </c>
      <c r="X21" s="28" t="s">
        <v>135</v>
      </c>
    </row>
    <row r="22" spans="1:24" ht="25.5" x14ac:dyDescent="0.2">
      <c r="A22" s="3">
        <v>0.56944444444444442</v>
      </c>
      <c r="B22" s="3">
        <v>0.57291666666666663</v>
      </c>
      <c r="C22" s="3">
        <v>3.472222222222222E-3</v>
      </c>
      <c r="D22" s="4" t="s">
        <v>183</v>
      </c>
      <c r="E22" s="5" t="s">
        <v>137</v>
      </c>
      <c r="F22" s="4" t="s">
        <v>145</v>
      </c>
      <c r="G22" s="6">
        <v>1</v>
      </c>
      <c r="H22" s="4" t="s">
        <v>135</v>
      </c>
      <c r="I22" s="6">
        <v>1</v>
      </c>
      <c r="J22" s="6">
        <v>2</v>
      </c>
      <c r="K22" s="6">
        <v>1</v>
      </c>
      <c r="L22" s="6">
        <v>1</v>
      </c>
      <c r="M22" s="6">
        <v>1</v>
      </c>
      <c r="N22" s="6">
        <v>1</v>
      </c>
      <c r="O22" s="6"/>
      <c r="P22" s="6"/>
      <c r="Q22" s="6"/>
      <c r="R22" s="28" t="s">
        <v>138</v>
      </c>
      <c r="S22" s="6" t="s">
        <v>159</v>
      </c>
      <c r="T22" s="5" t="s">
        <v>135</v>
      </c>
      <c r="U22" s="5" t="s">
        <v>135</v>
      </c>
      <c r="V22" s="6" t="s">
        <v>135</v>
      </c>
      <c r="W22" s="4" t="s">
        <v>135</v>
      </c>
      <c r="X22" s="28" t="s">
        <v>135</v>
      </c>
    </row>
    <row r="23" spans="1:24" ht="25.5" x14ac:dyDescent="0.2">
      <c r="A23" s="3">
        <v>0.57638888888888895</v>
      </c>
      <c r="B23" s="3"/>
      <c r="C23" s="3"/>
      <c r="D23" s="4" t="s">
        <v>186</v>
      </c>
      <c r="E23" s="5" t="s">
        <v>137</v>
      </c>
      <c r="F23" s="4" t="s">
        <v>44</v>
      </c>
      <c r="G23" s="6">
        <v>6</v>
      </c>
      <c r="H23" s="4" t="s">
        <v>135</v>
      </c>
      <c r="I23" s="6"/>
      <c r="J23" s="6"/>
      <c r="K23" s="6"/>
      <c r="L23" s="6"/>
      <c r="M23" s="6"/>
      <c r="N23" s="6"/>
      <c r="O23" s="6"/>
      <c r="P23" s="6"/>
      <c r="Q23" s="6"/>
      <c r="R23" s="28" t="s">
        <v>167</v>
      </c>
      <c r="S23" s="6" t="s">
        <v>157</v>
      </c>
      <c r="T23" s="5" t="s">
        <v>135</v>
      </c>
      <c r="U23" s="5" t="s">
        <v>135</v>
      </c>
      <c r="V23" s="6" t="s">
        <v>135</v>
      </c>
      <c r="W23" s="4" t="s">
        <v>135</v>
      </c>
      <c r="X23" s="28"/>
    </row>
    <row r="24" spans="1:24" ht="25.5" x14ac:dyDescent="0.2">
      <c r="A24" s="3">
        <v>0.58333333333333337</v>
      </c>
      <c r="B24" s="3">
        <v>0.59166666666666667</v>
      </c>
      <c r="C24" s="3">
        <v>8.3333333333333332E-3</v>
      </c>
      <c r="D24" s="4" t="s">
        <v>183</v>
      </c>
      <c r="E24" s="5" t="s">
        <v>137</v>
      </c>
      <c r="F24" s="4" t="s">
        <v>143</v>
      </c>
      <c r="G24" s="6">
        <v>120</v>
      </c>
      <c r="H24" s="4" t="s">
        <v>135</v>
      </c>
      <c r="I24" s="6">
        <v>1</v>
      </c>
      <c r="J24" s="6">
        <v>2</v>
      </c>
      <c r="K24" s="6">
        <v>1</v>
      </c>
      <c r="L24" s="6">
        <v>1</v>
      </c>
      <c r="M24" s="6">
        <v>1</v>
      </c>
      <c r="N24" s="6">
        <v>1</v>
      </c>
      <c r="O24" s="6"/>
      <c r="P24" s="6"/>
      <c r="Q24" s="6">
        <v>2</v>
      </c>
      <c r="R24" s="28" t="s">
        <v>138</v>
      </c>
      <c r="S24" s="6" t="s">
        <v>161</v>
      </c>
      <c r="T24" s="5" t="s">
        <v>135</v>
      </c>
      <c r="U24" s="5" t="s">
        <v>135</v>
      </c>
      <c r="V24" s="6" t="s">
        <v>135</v>
      </c>
      <c r="W24" s="4" t="s">
        <v>135</v>
      </c>
      <c r="X24" s="28" t="s">
        <v>135</v>
      </c>
    </row>
    <row r="25" spans="1:24" ht="25.5" x14ac:dyDescent="0.2">
      <c r="A25" s="3">
        <v>0.59722222222222221</v>
      </c>
      <c r="B25" s="3">
        <v>0.60416666666666663</v>
      </c>
      <c r="C25" s="3">
        <v>6.9444444444444441E-3</v>
      </c>
      <c r="D25" s="4" t="s">
        <v>183</v>
      </c>
      <c r="E25" s="5" t="s">
        <v>149</v>
      </c>
      <c r="F25" s="4" t="s">
        <v>42</v>
      </c>
      <c r="G25" s="6">
        <v>200</v>
      </c>
      <c r="H25" s="4" t="s">
        <v>45</v>
      </c>
      <c r="I25" s="6">
        <v>4</v>
      </c>
      <c r="J25" s="6">
        <v>5</v>
      </c>
      <c r="K25" s="6">
        <v>2</v>
      </c>
      <c r="L25" s="6">
        <v>3</v>
      </c>
      <c r="M25" s="6">
        <v>1</v>
      </c>
      <c r="N25" s="6">
        <v>1</v>
      </c>
      <c r="O25" s="6">
        <v>1</v>
      </c>
      <c r="P25" s="6"/>
      <c r="Q25" s="6">
        <v>3</v>
      </c>
      <c r="R25" s="28" t="s">
        <v>168</v>
      </c>
      <c r="S25" s="6" t="s">
        <v>166</v>
      </c>
      <c r="T25" s="5" t="s">
        <v>135</v>
      </c>
      <c r="U25" s="5" t="s">
        <v>58</v>
      </c>
      <c r="V25" s="6" t="s">
        <v>117</v>
      </c>
      <c r="W25" s="4" t="s">
        <v>135</v>
      </c>
      <c r="X25" s="28" t="s">
        <v>152</v>
      </c>
    </row>
    <row r="26" spans="1:24" ht="25.5" x14ac:dyDescent="0.2">
      <c r="A26" s="3">
        <v>0.61111111111111105</v>
      </c>
      <c r="B26" s="3">
        <v>0.61458333333333337</v>
      </c>
      <c r="C26" s="3">
        <v>3.472222222222222E-3</v>
      </c>
      <c r="D26" s="4" t="s">
        <v>183</v>
      </c>
      <c r="E26" s="5" t="s">
        <v>137</v>
      </c>
      <c r="F26" s="4" t="s">
        <v>140</v>
      </c>
      <c r="G26" s="6">
        <v>2</v>
      </c>
      <c r="H26" s="4" t="s">
        <v>45</v>
      </c>
      <c r="I26" s="6">
        <v>1</v>
      </c>
      <c r="J26" s="6">
        <v>4</v>
      </c>
      <c r="K26" s="6">
        <v>2</v>
      </c>
      <c r="L26" s="6">
        <v>2</v>
      </c>
      <c r="M26" s="6"/>
      <c r="N26" s="6"/>
      <c r="O26" s="6"/>
      <c r="P26" s="6"/>
      <c r="Q26" s="6"/>
      <c r="R26" s="28" t="s">
        <v>121</v>
      </c>
      <c r="S26" s="6" t="s">
        <v>165</v>
      </c>
      <c r="T26" s="5" t="s">
        <v>135</v>
      </c>
      <c r="U26" s="5" t="s">
        <v>135</v>
      </c>
      <c r="V26" s="6" t="s">
        <v>135</v>
      </c>
      <c r="W26" s="4" t="s">
        <v>135</v>
      </c>
      <c r="X26" s="28" t="s">
        <v>135</v>
      </c>
    </row>
    <row r="27" spans="1:24" ht="25.5" x14ac:dyDescent="0.2">
      <c r="A27" s="3">
        <v>0.61805555555555558</v>
      </c>
      <c r="B27" s="3">
        <v>0.62152777777777779</v>
      </c>
      <c r="C27" s="3">
        <v>3.472222222222222E-3</v>
      </c>
      <c r="D27" s="4" t="s">
        <v>183</v>
      </c>
      <c r="E27" s="5" t="s">
        <v>137</v>
      </c>
      <c r="F27" s="4" t="s">
        <v>145</v>
      </c>
      <c r="G27" s="6">
        <v>2</v>
      </c>
      <c r="H27" s="4" t="s">
        <v>135</v>
      </c>
      <c r="I27" s="6">
        <v>1</v>
      </c>
      <c r="J27" s="6">
        <v>3</v>
      </c>
      <c r="K27" s="6">
        <v>1</v>
      </c>
      <c r="L27" s="6">
        <v>2</v>
      </c>
      <c r="M27" s="6"/>
      <c r="N27" s="6"/>
      <c r="O27" s="6"/>
      <c r="P27" s="6"/>
      <c r="Q27" s="6"/>
      <c r="R27" s="28" t="s">
        <v>138</v>
      </c>
      <c r="S27" s="6" t="s">
        <v>165</v>
      </c>
      <c r="T27" s="5" t="s">
        <v>135</v>
      </c>
      <c r="U27" s="5" t="s">
        <v>135</v>
      </c>
      <c r="V27" s="6" t="s">
        <v>135</v>
      </c>
      <c r="W27" s="4" t="s">
        <v>135</v>
      </c>
      <c r="X27" s="28" t="s">
        <v>135</v>
      </c>
    </row>
    <row r="28" spans="1:24" ht="25.5" x14ac:dyDescent="0.2">
      <c r="A28" s="3">
        <v>0.62638888888888888</v>
      </c>
      <c r="B28" s="3">
        <v>0.63055555555555554</v>
      </c>
      <c r="C28" s="3">
        <v>4.1666666666666666E-3</v>
      </c>
      <c r="D28" s="4" t="s">
        <v>183</v>
      </c>
      <c r="E28" s="5" t="s">
        <v>137</v>
      </c>
      <c r="F28" s="4" t="s">
        <v>139</v>
      </c>
      <c r="G28" s="6">
        <v>25</v>
      </c>
      <c r="H28" s="4" t="s">
        <v>135</v>
      </c>
      <c r="I28" s="6">
        <v>1</v>
      </c>
      <c r="J28" s="6">
        <v>2</v>
      </c>
      <c r="K28" s="6">
        <v>1</v>
      </c>
      <c r="L28" s="6">
        <v>1</v>
      </c>
      <c r="M28" s="6"/>
      <c r="N28" s="6"/>
      <c r="O28" s="6"/>
      <c r="P28" s="6"/>
      <c r="Q28" s="6"/>
      <c r="R28" s="28" t="s">
        <v>138</v>
      </c>
      <c r="S28" s="6" t="s">
        <v>160</v>
      </c>
      <c r="T28" s="5" t="s">
        <v>135</v>
      </c>
      <c r="U28" s="5" t="s">
        <v>135</v>
      </c>
      <c r="V28" s="6" t="s">
        <v>135</v>
      </c>
      <c r="W28" s="4" t="s">
        <v>135</v>
      </c>
      <c r="X28" s="28" t="s">
        <v>135</v>
      </c>
    </row>
    <row r="29" spans="1:24" ht="25.5" x14ac:dyDescent="0.2">
      <c r="A29" s="3">
        <v>0.63194444444444442</v>
      </c>
      <c r="B29" s="3">
        <v>0.63680555555555551</v>
      </c>
      <c r="C29" s="3">
        <v>4.8611111111111112E-3</v>
      </c>
      <c r="D29" s="4" t="s">
        <v>183</v>
      </c>
      <c r="E29" s="5" t="s">
        <v>137</v>
      </c>
      <c r="F29" s="4" t="s">
        <v>43</v>
      </c>
      <c r="G29" s="6">
        <v>4</v>
      </c>
      <c r="H29" s="4" t="s">
        <v>135</v>
      </c>
      <c r="I29" s="6">
        <v>1</v>
      </c>
      <c r="J29" s="6">
        <v>4</v>
      </c>
      <c r="K29" s="6">
        <v>3</v>
      </c>
      <c r="L29" s="6">
        <v>1</v>
      </c>
      <c r="M29" s="6">
        <v>1</v>
      </c>
      <c r="N29" s="6"/>
      <c r="O29" s="6"/>
      <c r="P29" s="6"/>
      <c r="Q29" s="6"/>
      <c r="R29" s="28" t="s">
        <v>138</v>
      </c>
      <c r="S29" s="6" t="s">
        <v>158</v>
      </c>
      <c r="T29" s="5" t="s">
        <v>135</v>
      </c>
      <c r="U29" s="5" t="s">
        <v>135</v>
      </c>
      <c r="V29" s="6" t="s">
        <v>135</v>
      </c>
      <c r="W29" s="4" t="s">
        <v>135</v>
      </c>
      <c r="X29" s="28" t="s">
        <v>135</v>
      </c>
    </row>
    <row r="30" spans="1:24" ht="25.5" x14ac:dyDescent="0.2">
      <c r="A30" s="3">
        <v>0.63888888888888895</v>
      </c>
      <c r="B30" s="3">
        <v>0.64166666666666672</v>
      </c>
      <c r="C30" s="3">
        <v>2.7777777777777779E-3</v>
      </c>
      <c r="D30" s="4" t="s">
        <v>183</v>
      </c>
      <c r="E30" s="5" t="s">
        <v>137</v>
      </c>
      <c r="F30" s="4" t="s">
        <v>42</v>
      </c>
      <c r="G30" s="6">
        <v>5</v>
      </c>
      <c r="H30" s="4" t="s">
        <v>135</v>
      </c>
      <c r="I30" s="6">
        <v>1</v>
      </c>
      <c r="J30" s="6">
        <v>1</v>
      </c>
      <c r="K30" s="6">
        <v>1</v>
      </c>
      <c r="L30" s="6"/>
      <c r="M30" s="6"/>
      <c r="N30" s="6"/>
      <c r="O30" s="6"/>
      <c r="P30" s="6"/>
      <c r="Q30" s="6"/>
      <c r="R30" s="28" t="s">
        <v>138</v>
      </c>
      <c r="S30" s="6" t="s">
        <v>157</v>
      </c>
      <c r="T30" s="5" t="s">
        <v>135</v>
      </c>
      <c r="U30" s="5" t="s">
        <v>135</v>
      </c>
      <c r="V30" s="6" t="s">
        <v>135</v>
      </c>
      <c r="W30" s="4" t="s">
        <v>135</v>
      </c>
      <c r="X30" s="28" t="s">
        <v>135</v>
      </c>
    </row>
    <row r="31" spans="1:24" ht="25.5" x14ac:dyDescent="0.2">
      <c r="A31" s="3">
        <v>0.64583333333333337</v>
      </c>
      <c r="B31" s="3">
        <v>0.65138888888888891</v>
      </c>
      <c r="C31" s="3">
        <v>5.5555555555555558E-3</v>
      </c>
      <c r="D31" s="4" t="s">
        <v>183</v>
      </c>
      <c r="E31" s="5" t="s">
        <v>170</v>
      </c>
      <c r="F31" s="4" t="s">
        <v>139</v>
      </c>
      <c r="G31" s="6">
        <v>30</v>
      </c>
      <c r="H31" s="4" t="s">
        <v>135</v>
      </c>
      <c r="I31" s="6">
        <v>1</v>
      </c>
      <c r="J31" s="6">
        <v>2</v>
      </c>
      <c r="K31" s="6">
        <v>2</v>
      </c>
      <c r="L31" s="6"/>
      <c r="M31" s="6"/>
      <c r="N31" s="6"/>
      <c r="O31" s="6"/>
      <c r="P31" s="6"/>
      <c r="Q31" s="6"/>
      <c r="R31" s="28" t="s">
        <v>138</v>
      </c>
      <c r="S31" s="6" t="s">
        <v>165</v>
      </c>
      <c r="T31" s="5" t="s">
        <v>135</v>
      </c>
      <c r="U31" s="5" t="s">
        <v>135</v>
      </c>
      <c r="V31" s="6" t="s">
        <v>135</v>
      </c>
      <c r="W31" s="4" t="s">
        <v>135</v>
      </c>
      <c r="X31" s="28" t="s">
        <v>135</v>
      </c>
    </row>
    <row r="32" spans="1:24" ht="25.5" x14ac:dyDescent="0.2">
      <c r="A32" s="3">
        <v>0.66666666666666663</v>
      </c>
      <c r="B32" s="6"/>
      <c r="C32" s="6"/>
      <c r="D32" s="4" t="s">
        <v>187</v>
      </c>
      <c r="E32" s="5" t="s">
        <v>184</v>
      </c>
      <c r="F32" s="4" t="s">
        <v>140</v>
      </c>
      <c r="G32" s="6">
        <v>3</v>
      </c>
      <c r="H32" s="4" t="s">
        <v>45</v>
      </c>
      <c r="I32" s="6"/>
      <c r="J32" s="6"/>
      <c r="K32" s="6"/>
      <c r="L32" s="6"/>
      <c r="M32" s="6"/>
      <c r="N32" s="6"/>
      <c r="O32" s="6"/>
      <c r="P32" s="6"/>
      <c r="Q32" s="6"/>
      <c r="R32" s="28" t="s">
        <v>185</v>
      </c>
      <c r="S32" s="6" t="s">
        <v>160</v>
      </c>
      <c r="T32" s="5" t="s">
        <v>58</v>
      </c>
      <c r="U32" s="5" t="s">
        <v>58</v>
      </c>
      <c r="V32" s="6" t="s">
        <v>117</v>
      </c>
      <c r="W32" s="4" t="s">
        <v>120</v>
      </c>
      <c r="X32" s="28"/>
    </row>
  </sheetData>
  <mergeCells count="2">
    <mergeCell ref="U4:W6"/>
    <mergeCell ref="C6:D6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58" fitToHeight="2" orientation="landscape" r:id="rId1"/>
  <headerFooter>
    <oddHeader>&amp;C&amp;"Arial,Gras"&amp;18PREVENTION DU PERIL ANIMALIER&amp;R&amp;8
&amp;G</oddHeader>
    <oddFooter xml:space="preserve">&amp;L&amp;8                    Fiche PPA_suivi_jour
                    FPSJ01&amp;C&amp;8Page &amp;P/&amp;N&amp;R&amp;8Imprimer  le &amp;D                    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41" r:id="rId5" name="CommandButton6">
          <controlPr autoLine="0" r:id="rId6">
            <anchor moveWithCells="1">
              <from>
                <xdr:col>7</xdr:col>
                <xdr:colOff>800100</xdr:colOff>
                <xdr:row>7</xdr:row>
                <xdr:rowOff>66675</xdr:rowOff>
              </from>
              <to>
                <xdr:col>9</xdr:col>
                <xdr:colOff>247650</xdr:colOff>
                <xdr:row>7</xdr:row>
                <xdr:rowOff>371475</xdr:rowOff>
              </to>
            </anchor>
          </controlPr>
        </control>
      </mc:Choice>
      <mc:Fallback>
        <control shapeId="1041" r:id="rId5" name="CommandButton6"/>
      </mc:Fallback>
    </mc:AlternateContent>
    <mc:AlternateContent xmlns:mc="http://schemas.openxmlformats.org/markup-compatibility/2006">
      <mc:Choice Requires="x14">
        <control shapeId="1037" r:id="rId7" name="CommandButton3">
          <controlPr autoLine="0" r:id="rId8">
            <anchor moveWithCells="1">
              <from>
                <xdr:col>11</xdr:col>
                <xdr:colOff>0</xdr:colOff>
                <xdr:row>7</xdr:row>
                <xdr:rowOff>66675</xdr:rowOff>
              </from>
              <to>
                <xdr:col>14</xdr:col>
                <xdr:colOff>200025</xdr:colOff>
                <xdr:row>7</xdr:row>
                <xdr:rowOff>371475</xdr:rowOff>
              </to>
            </anchor>
          </controlPr>
        </control>
      </mc:Choice>
      <mc:Fallback>
        <control shapeId="1037" r:id="rId7" name="CommandButton3"/>
      </mc:Fallback>
    </mc:AlternateContent>
    <mc:AlternateContent xmlns:mc="http://schemas.openxmlformats.org/markup-compatibility/2006">
      <mc:Choice Requires="x14">
        <control shapeId="1035" r:id="rId9" name="CommandButton2">
          <controlPr autoLine="0" r:id="rId10">
            <anchor moveWithCells="1">
              <from>
                <xdr:col>5</xdr:col>
                <xdr:colOff>9525</xdr:colOff>
                <xdr:row>7</xdr:row>
                <xdr:rowOff>66675</xdr:rowOff>
              </from>
              <to>
                <xdr:col>6</xdr:col>
                <xdr:colOff>38100</xdr:colOff>
                <xdr:row>7</xdr:row>
                <xdr:rowOff>371475</xdr:rowOff>
              </to>
            </anchor>
          </controlPr>
        </control>
      </mc:Choice>
      <mc:Fallback>
        <control shapeId="1035" r:id="rId9" name="CommandButton2"/>
      </mc:Fallback>
    </mc:AlternateContent>
    <mc:AlternateContent xmlns:mc="http://schemas.openxmlformats.org/markup-compatibility/2006">
      <mc:Choice Requires="x14">
        <control shapeId="1033" r:id="rId11" name="CommandButton1">
          <controlPr autoLine="0" r:id="rId12">
            <anchor moveWithCells="1">
              <from>
                <xdr:col>4</xdr:col>
                <xdr:colOff>114300</xdr:colOff>
                <xdr:row>7</xdr:row>
                <xdr:rowOff>66675</xdr:rowOff>
              </from>
              <to>
                <xdr:col>4</xdr:col>
                <xdr:colOff>1257300</xdr:colOff>
                <xdr:row>7</xdr:row>
                <xdr:rowOff>371475</xdr:rowOff>
              </to>
            </anchor>
          </controlPr>
        </control>
      </mc:Choice>
      <mc:Fallback>
        <control shapeId="1033" r:id="rId11" name="CommandButton1"/>
      </mc:Fallback>
    </mc:AlternateContent>
    <mc:AlternateContent xmlns:mc="http://schemas.openxmlformats.org/markup-compatibility/2006">
      <mc:Choice Requires="x14">
        <control shapeId="1038" r:id="rId13" name="ToggleButton1">
          <controlPr autoLine="0" r:id="rId14">
            <anchor moveWithCells="1">
              <from>
                <xdr:col>0</xdr:col>
                <xdr:colOff>190500</xdr:colOff>
                <xdr:row>7</xdr:row>
                <xdr:rowOff>66675</xdr:rowOff>
              </from>
              <to>
                <xdr:col>1</xdr:col>
                <xdr:colOff>247650</xdr:colOff>
                <xdr:row>7</xdr:row>
                <xdr:rowOff>371475</xdr:rowOff>
              </to>
            </anchor>
          </controlPr>
        </control>
      </mc:Choice>
      <mc:Fallback>
        <control shapeId="1038" r:id="rId13" name="ToggleButton1"/>
      </mc:Fallback>
    </mc:AlternateContent>
    <mc:AlternateContent xmlns:mc="http://schemas.openxmlformats.org/markup-compatibility/2006">
      <mc:Choice Requires="x14">
        <control shapeId="1039" r:id="rId15" name="CommandButton4">
          <controlPr autoLine="0" r:id="rId16">
            <anchor moveWithCells="1">
              <from>
                <xdr:col>2</xdr:col>
                <xdr:colOff>371475</xdr:colOff>
                <xdr:row>7</xdr:row>
                <xdr:rowOff>66675</xdr:rowOff>
              </from>
              <to>
                <xdr:col>3</xdr:col>
                <xdr:colOff>1066800</xdr:colOff>
                <xdr:row>7</xdr:row>
                <xdr:rowOff>371475</xdr:rowOff>
              </to>
            </anchor>
          </controlPr>
        </control>
      </mc:Choice>
      <mc:Fallback>
        <control shapeId="1039" r:id="rId15" name="CommandButton4"/>
      </mc:Fallback>
    </mc:AlternateContent>
    <mc:AlternateContent xmlns:mc="http://schemas.openxmlformats.org/markup-compatibility/2006">
      <mc:Choice Requires="x14">
        <control shapeId="1040" r:id="rId17" name="CommandButton5">
          <controlPr autoLine="0" r:id="rId18">
            <anchor moveWithCells="1">
              <from>
                <xdr:col>17</xdr:col>
                <xdr:colOff>19050</xdr:colOff>
                <xdr:row>7</xdr:row>
                <xdr:rowOff>66675</xdr:rowOff>
              </from>
              <to>
                <xdr:col>18</xdr:col>
                <xdr:colOff>28575</xdr:colOff>
                <xdr:row>7</xdr:row>
                <xdr:rowOff>371475</xdr:rowOff>
              </to>
            </anchor>
          </controlPr>
        </control>
      </mc:Choice>
      <mc:Fallback>
        <control shapeId="1040" r:id="rId17" name="CommandButton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14"/>
  <sheetViews>
    <sheetView workbookViewId="0">
      <selection activeCell="B10" sqref="B10"/>
    </sheetView>
  </sheetViews>
  <sheetFormatPr baseColWidth="10" defaultRowHeight="15" x14ac:dyDescent="0.25"/>
  <cols>
    <col min="1" max="1" width="25.7109375" customWidth="1"/>
    <col min="2" max="2" width="14.85546875" customWidth="1"/>
    <col min="3" max="4" width="22.7109375" customWidth="1"/>
    <col min="5" max="5" width="15.85546875" bestFit="1" customWidth="1"/>
    <col min="6" max="6" width="18.7109375" customWidth="1"/>
    <col min="7" max="7" width="22.7109375" customWidth="1"/>
    <col min="8" max="8" width="23.7109375" customWidth="1"/>
    <col min="9" max="9" width="13.85546875" bestFit="1" customWidth="1"/>
    <col min="10" max="10" width="15.5703125" bestFit="1" customWidth="1"/>
    <col min="11" max="11" width="17" bestFit="1" customWidth="1"/>
    <col min="12" max="12" width="23.7109375" bestFit="1" customWidth="1"/>
    <col min="13" max="14" width="15.7109375" customWidth="1"/>
    <col min="15" max="15" width="18.7109375" customWidth="1"/>
    <col min="16" max="16" width="11.5703125" customWidth="1"/>
    <col min="17" max="17" width="17.7109375" customWidth="1"/>
    <col min="18" max="18" width="18.7109375" customWidth="1"/>
    <col min="19" max="19" width="4" customWidth="1"/>
    <col min="20" max="20" width="14.28515625" bestFit="1" customWidth="1"/>
  </cols>
  <sheetData>
    <row r="1" spans="1:20" x14ac:dyDescent="0.25">
      <c r="A1" t="s">
        <v>2</v>
      </c>
      <c r="B1" t="s">
        <v>25</v>
      </c>
      <c r="C1" t="s">
        <v>17</v>
      </c>
      <c r="D1" t="s">
        <v>18</v>
      </c>
      <c r="E1" t="s">
        <v>31</v>
      </c>
      <c r="F1" t="s">
        <v>40</v>
      </c>
      <c r="G1" t="s">
        <v>14</v>
      </c>
      <c r="H1" t="s">
        <v>5</v>
      </c>
      <c r="I1" t="s">
        <v>109</v>
      </c>
      <c r="J1" t="s">
        <v>110</v>
      </c>
      <c r="K1" t="s">
        <v>108</v>
      </c>
      <c r="L1" t="s">
        <v>6</v>
      </c>
      <c r="M1" t="s">
        <v>7</v>
      </c>
      <c r="N1" t="s">
        <v>8</v>
      </c>
      <c r="O1" t="s">
        <v>60</v>
      </c>
      <c r="P1" t="s">
        <v>10</v>
      </c>
      <c r="Q1" t="s">
        <v>11</v>
      </c>
      <c r="R1" t="s">
        <v>12</v>
      </c>
      <c r="T1" t="s">
        <v>77</v>
      </c>
    </row>
    <row r="2" spans="1:20" x14ac:dyDescent="0.25">
      <c r="A2" t="s">
        <v>174</v>
      </c>
      <c r="B2" t="s">
        <v>21</v>
      </c>
      <c r="C2" t="s">
        <v>26</v>
      </c>
      <c r="D2" t="s">
        <v>122</v>
      </c>
      <c r="E2" t="s">
        <v>32</v>
      </c>
      <c r="F2" t="s">
        <v>140</v>
      </c>
      <c r="G2" t="s">
        <v>45</v>
      </c>
      <c r="H2" t="s">
        <v>51</v>
      </c>
      <c r="I2" s="1">
        <v>1</v>
      </c>
      <c r="J2" s="1"/>
      <c r="K2" s="1"/>
      <c r="L2" t="s">
        <v>55</v>
      </c>
      <c r="M2" t="s">
        <v>155</v>
      </c>
      <c r="N2" t="s">
        <v>58</v>
      </c>
      <c r="O2" t="s">
        <v>58</v>
      </c>
      <c r="P2" s="24" t="s">
        <v>117</v>
      </c>
      <c r="Q2" t="s">
        <v>120</v>
      </c>
      <c r="R2" t="s">
        <v>152</v>
      </c>
      <c r="T2" t="s">
        <v>78</v>
      </c>
    </row>
    <row r="3" spans="1:20" x14ac:dyDescent="0.25">
      <c r="A3" t="s">
        <v>175</v>
      </c>
      <c r="B3" t="s">
        <v>22</v>
      </c>
      <c r="C3" t="s">
        <v>17</v>
      </c>
      <c r="D3" t="s">
        <v>123</v>
      </c>
      <c r="E3" t="s">
        <v>33</v>
      </c>
      <c r="F3" t="s">
        <v>141</v>
      </c>
      <c r="G3" t="s">
        <v>46</v>
      </c>
      <c r="H3" t="s">
        <v>111</v>
      </c>
      <c r="I3" s="1">
        <v>800</v>
      </c>
      <c r="J3" s="1">
        <v>250</v>
      </c>
      <c r="K3" s="1">
        <v>200</v>
      </c>
      <c r="L3" t="s">
        <v>56</v>
      </c>
      <c r="M3" t="s">
        <v>156</v>
      </c>
      <c r="N3" t="s">
        <v>59</v>
      </c>
      <c r="O3" t="s">
        <v>59</v>
      </c>
      <c r="P3" t="s">
        <v>118</v>
      </c>
      <c r="Q3" t="s">
        <v>63</v>
      </c>
      <c r="R3" t="s">
        <v>153</v>
      </c>
      <c r="T3" t="s">
        <v>79</v>
      </c>
    </row>
    <row r="4" spans="1:20" x14ac:dyDescent="0.25">
      <c r="A4" t="s">
        <v>176</v>
      </c>
      <c r="B4" t="s">
        <v>24</v>
      </c>
      <c r="C4" t="s">
        <v>27</v>
      </c>
      <c r="D4" t="s">
        <v>124</v>
      </c>
      <c r="E4" t="s">
        <v>34</v>
      </c>
      <c r="F4" t="s">
        <v>139</v>
      </c>
      <c r="G4" t="s">
        <v>47</v>
      </c>
      <c r="H4" t="s">
        <v>48</v>
      </c>
      <c r="I4" s="1">
        <v>500</v>
      </c>
      <c r="J4" s="1">
        <v>150</v>
      </c>
      <c r="K4" s="1">
        <v>125</v>
      </c>
      <c r="L4" t="s">
        <v>119</v>
      </c>
      <c r="M4" t="s">
        <v>157</v>
      </c>
      <c r="N4" t="s">
        <v>61</v>
      </c>
      <c r="O4" t="s">
        <v>61</v>
      </c>
      <c r="Q4" t="s">
        <v>64</v>
      </c>
      <c r="R4" t="s">
        <v>67</v>
      </c>
      <c r="T4" t="s">
        <v>80</v>
      </c>
    </row>
    <row r="5" spans="1:20" x14ac:dyDescent="0.25">
      <c r="A5" t="s">
        <v>177</v>
      </c>
      <c r="B5" t="s">
        <v>23</v>
      </c>
      <c r="C5" t="s">
        <v>28</v>
      </c>
      <c r="D5" t="s">
        <v>125</v>
      </c>
      <c r="E5" t="s">
        <v>35</v>
      </c>
      <c r="F5" t="s">
        <v>41</v>
      </c>
      <c r="G5" t="s">
        <v>116</v>
      </c>
      <c r="H5" t="s">
        <v>49</v>
      </c>
      <c r="I5" s="1">
        <v>300</v>
      </c>
      <c r="J5" s="1">
        <v>100</v>
      </c>
      <c r="K5" s="1">
        <v>75</v>
      </c>
      <c r="L5" t="s">
        <v>57</v>
      </c>
      <c r="M5" t="s">
        <v>158</v>
      </c>
      <c r="O5" t="s">
        <v>62</v>
      </c>
      <c r="Q5" t="s">
        <v>65</v>
      </c>
      <c r="R5" t="s">
        <v>68</v>
      </c>
      <c r="T5" t="s">
        <v>81</v>
      </c>
    </row>
    <row r="6" spans="1:20" x14ac:dyDescent="0.25">
      <c r="A6" t="s">
        <v>178</v>
      </c>
      <c r="B6" t="s">
        <v>19</v>
      </c>
      <c r="C6" t="s">
        <v>29</v>
      </c>
      <c r="D6" t="s">
        <v>126</v>
      </c>
      <c r="E6" t="s">
        <v>36</v>
      </c>
      <c r="F6" t="s">
        <v>42</v>
      </c>
      <c r="H6" t="s">
        <v>50</v>
      </c>
      <c r="I6" s="1">
        <v>25</v>
      </c>
      <c r="J6" s="1">
        <v>10</v>
      </c>
      <c r="K6" s="1">
        <v>6</v>
      </c>
      <c r="M6" t="s">
        <v>159</v>
      </c>
      <c r="Q6" t="s">
        <v>66</v>
      </c>
      <c r="R6" t="s">
        <v>69</v>
      </c>
    </row>
    <row r="7" spans="1:20" x14ac:dyDescent="0.25">
      <c r="A7" t="s">
        <v>179</v>
      </c>
      <c r="C7" t="s">
        <v>30</v>
      </c>
      <c r="D7" t="s">
        <v>127</v>
      </c>
      <c r="E7" t="s">
        <v>37</v>
      </c>
      <c r="F7" t="s">
        <v>142</v>
      </c>
      <c r="H7" t="s">
        <v>52</v>
      </c>
      <c r="I7" s="1">
        <v>30</v>
      </c>
      <c r="J7" s="1">
        <v>12</v>
      </c>
      <c r="K7" s="1">
        <v>10</v>
      </c>
      <c r="M7" t="s">
        <v>160</v>
      </c>
      <c r="Q7" t="s">
        <v>115</v>
      </c>
      <c r="R7" t="s">
        <v>70</v>
      </c>
    </row>
    <row r="8" spans="1:20" x14ac:dyDescent="0.25">
      <c r="A8" t="s">
        <v>180</v>
      </c>
      <c r="C8" t="s">
        <v>20</v>
      </c>
      <c r="D8" t="s">
        <v>128</v>
      </c>
      <c r="E8" t="s">
        <v>38</v>
      </c>
      <c r="F8" t="s">
        <v>143</v>
      </c>
      <c r="H8" t="s">
        <v>53</v>
      </c>
      <c r="I8" s="1">
        <v>20</v>
      </c>
      <c r="J8" s="1">
        <v>12</v>
      </c>
      <c r="K8" s="1">
        <v>10</v>
      </c>
      <c r="M8" t="s">
        <v>161</v>
      </c>
      <c r="R8" t="s">
        <v>154</v>
      </c>
    </row>
    <row r="9" spans="1:20" x14ac:dyDescent="0.25">
      <c r="A9" t="s">
        <v>181</v>
      </c>
      <c r="D9" t="s">
        <v>129</v>
      </c>
      <c r="E9" t="s">
        <v>39</v>
      </c>
      <c r="F9" t="s">
        <v>43</v>
      </c>
      <c r="H9" t="s">
        <v>54</v>
      </c>
      <c r="I9" s="1">
        <v>10</v>
      </c>
      <c r="J9" s="1">
        <v>8</v>
      </c>
      <c r="K9" s="1">
        <v>6</v>
      </c>
      <c r="M9" t="s">
        <v>162</v>
      </c>
      <c r="R9" t="s">
        <v>71</v>
      </c>
    </row>
    <row r="10" spans="1:20" x14ac:dyDescent="0.25">
      <c r="A10" t="s">
        <v>182</v>
      </c>
      <c r="D10" t="s">
        <v>130</v>
      </c>
      <c r="F10" t="s">
        <v>144</v>
      </c>
      <c r="M10" t="s">
        <v>163</v>
      </c>
    </row>
    <row r="11" spans="1:20" x14ac:dyDescent="0.25">
      <c r="D11" t="s">
        <v>131</v>
      </c>
      <c r="F11" t="s">
        <v>44</v>
      </c>
      <c r="M11" t="s">
        <v>164</v>
      </c>
    </row>
    <row r="12" spans="1:20" x14ac:dyDescent="0.25">
      <c r="D12" t="s">
        <v>132</v>
      </c>
      <c r="F12" t="s">
        <v>145</v>
      </c>
      <c r="M12" t="s">
        <v>165</v>
      </c>
    </row>
    <row r="13" spans="1:20" x14ac:dyDescent="0.25">
      <c r="D13" t="s">
        <v>133</v>
      </c>
      <c r="M13" t="s">
        <v>166</v>
      </c>
    </row>
    <row r="14" spans="1:20" x14ac:dyDescent="0.25">
      <c r="D14" t="s">
        <v>134</v>
      </c>
    </row>
  </sheetData>
  <pageMargins left="0.7" right="0.7" top="0.75" bottom="0.75" header="0.3" footer="0.3"/>
  <pageSetup paperSize="9" orientation="portrait" r:id="rId1"/>
  <legacyDrawing r:id="rId2"/>
  <tableParts count="16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8"/>
  <sheetViews>
    <sheetView workbookViewId="0">
      <selection activeCell="E20" sqref="E20"/>
    </sheetView>
  </sheetViews>
  <sheetFormatPr baseColWidth="10" defaultRowHeight="15" x14ac:dyDescent="0.25"/>
  <cols>
    <col min="1" max="1" width="15.7109375" style="1" customWidth="1"/>
    <col min="2" max="2" width="20.7109375" style="1" customWidth="1"/>
    <col min="3" max="3" width="23.7109375" style="48" customWidth="1"/>
    <col min="4" max="4" width="14.7109375" style="1" customWidth="1"/>
    <col min="5" max="7" width="12.7109375" style="1" customWidth="1"/>
    <col min="8" max="8" width="40.7109375" style="120" customWidth="1"/>
  </cols>
  <sheetData>
    <row r="1" spans="1:8" ht="30" x14ac:dyDescent="0.25">
      <c r="A1" s="121" t="s">
        <v>102</v>
      </c>
      <c r="B1" s="121" t="s">
        <v>103</v>
      </c>
      <c r="C1" s="121" t="s">
        <v>104</v>
      </c>
      <c r="D1" s="121" t="s">
        <v>105</v>
      </c>
      <c r="E1" s="121" t="s">
        <v>106</v>
      </c>
      <c r="F1" s="121" t="s">
        <v>107</v>
      </c>
      <c r="G1" s="121" t="s">
        <v>108</v>
      </c>
      <c r="H1" s="121" t="s">
        <v>173</v>
      </c>
    </row>
    <row r="2" spans="1:8" x14ac:dyDescent="0.25">
      <c r="A2" s="25">
        <v>42406</v>
      </c>
      <c r="C2" s="48" t="s">
        <v>111</v>
      </c>
      <c r="D2" s="1" t="s">
        <v>112</v>
      </c>
      <c r="E2" s="1">
        <v>100</v>
      </c>
      <c r="F2" s="1">
        <f>IFERROR(VLOOKUP(Tableau18[Produit],TProduit,2,0)+SUMIFS(E$2:E8,C$2:C8,Tableau18[Produit],D$2:D8,"Entrée")-SUMIFS(E$2:E8,C$2:C8,Tableau18[Produit],D$2:D8,"Sortie"),"")</f>
        <v>700</v>
      </c>
      <c r="G2" s="1">
        <f>IFERROR(VLOOKUP(Tableau18[Produit],TProduit,4,FALSE),"")</f>
        <v>200</v>
      </c>
      <c r="H2" s="119"/>
    </row>
    <row r="3" spans="1:8" x14ac:dyDescent="0.25">
      <c r="A3" s="25">
        <v>42772</v>
      </c>
      <c r="C3" s="48" t="s">
        <v>48</v>
      </c>
      <c r="D3" s="1" t="s">
        <v>112</v>
      </c>
      <c r="E3" s="1">
        <v>10</v>
      </c>
      <c r="F3" s="1">
        <f>IFERROR(VLOOKUP(Tableau18[Produit],TProduit,2,0)+SUMIFS(E$2:E8,C$2:C8,Tableau18[Produit],D$2:D8,"Entrée")-SUMIFS(E$2:E8,C$2:C8,Tableau18[Produit],D$2:D8,"Sortie"),"")</f>
        <v>490</v>
      </c>
      <c r="G3" s="1">
        <f>IFERROR(VLOOKUP(Tableau18[Produit],TProduit,4,FALSE),"")</f>
        <v>125</v>
      </c>
      <c r="H3" s="119"/>
    </row>
    <row r="4" spans="1:8" x14ac:dyDescent="0.25">
      <c r="A4" s="25">
        <v>42772</v>
      </c>
      <c r="C4" s="48" t="s">
        <v>49</v>
      </c>
      <c r="D4" s="1" t="s">
        <v>112</v>
      </c>
      <c r="E4" s="1">
        <v>10</v>
      </c>
      <c r="F4" s="1">
        <f>IFERROR(VLOOKUP(Tableau18[Produit],TProduit,2,0)+SUMIFS(E$2:E8,C$2:C8,Tableau18[Produit],D$2:D8,"Entrée")-SUMIFS(E$2:E8,C$2:C8,Tableau18[Produit],D$2:D8,"Sortie"),"")</f>
        <v>290</v>
      </c>
      <c r="G4" s="1">
        <f>IFERROR(VLOOKUP(Tableau18[Produit],TProduit,4,FALSE),"")</f>
        <v>75</v>
      </c>
      <c r="H4" s="119"/>
    </row>
    <row r="5" spans="1:8" x14ac:dyDescent="0.25">
      <c r="A5" s="25">
        <v>42772</v>
      </c>
      <c r="C5" s="48" t="s">
        <v>50</v>
      </c>
      <c r="D5" s="1" t="s">
        <v>112</v>
      </c>
      <c r="E5" s="1">
        <v>2</v>
      </c>
      <c r="F5" s="1">
        <f>IFERROR(VLOOKUP(Tableau18[Produit],TProduit,2,0)+SUMIFS(E$2:E8,C$2:C8,Tableau18[Produit],D$2:D8,"Entrée")-SUMIFS(E$2:E8,C$2:C8,Tableau18[Produit],D$2:D8,"Sortie"),"")</f>
        <v>23</v>
      </c>
      <c r="G5" s="1">
        <f>IFERROR(VLOOKUP(Tableau18[Produit],TProduit,4,FALSE),"")</f>
        <v>6</v>
      </c>
      <c r="H5" s="119"/>
    </row>
    <row r="6" spans="1:8" x14ac:dyDescent="0.25">
      <c r="A6" s="25">
        <v>42772</v>
      </c>
      <c r="C6" s="48" t="s">
        <v>52</v>
      </c>
      <c r="D6" s="1" t="s">
        <v>112</v>
      </c>
      <c r="E6" s="1">
        <v>3</v>
      </c>
      <c r="F6" s="1">
        <f>IFERROR(VLOOKUP(Tableau18[Produit],TProduit,2,0)+SUMIFS(E$2:E10,C$2:C10,Tableau18[Produit],D$2:D10,"Entrée")-SUMIFS(E$2:E10,C$2:C10,Tableau18[Produit],D$2:D10,"Sortie"),"")</f>
        <v>27</v>
      </c>
      <c r="G6" s="1">
        <f>IFERROR(VLOOKUP(Tableau18[Produit],TProduit,4,FALSE),"")</f>
        <v>10</v>
      </c>
      <c r="H6" s="119"/>
    </row>
    <row r="7" spans="1:8" x14ac:dyDescent="0.25">
      <c r="A7" s="25">
        <v>42772</v>
      </c>
      <c r="C7" s="48" t="s">
        <v>53</v>
      </c>
      <c r="D7" s="1" t="s">
        <v>112</v>
      </c>
      <c r="E7" s="1">
        <v>2</v>
      </c>
      <c r="F7" s="1">
        <f>IFERROR(VLOOKUP(Tableau18[Produit],TProduit,2,0)+SUMIFS(E$2:E12,C$2:C12,Tableau18[Produit],D$2:D12,"Entrée")-SUMIFS(E$2:E12,C$2:C12,Tableau18[Produit],D$2:D12,"Sortie"),"")</f>
        <v>18</v>
      </c>
      <c r="G7" s="1">
        <f>IFERROR(VLOOKUP(Tableau18[Produit],TProduit,4,FALSE),"")</f>
        <v>10</v>
      </c>
      <c r="H7" s="119"/>
    </row>
    <row r="8" spans="1:8" x14ac:dyDescent="0.25">
      <c r="A8" s="25">
        <v>42772</v>
      </c>
      <c r="C8" s="48" t="s">
        <v>54</v>
      </c>
      <c r="D8" s="1" t="s">
        <v>112</v>
      </c>
      <c r="E8" s="1">
        <v>4</v>
      </c>
      <c r="F8" s="1">
        <f>IFERROR(VLOOKUP(Tableau18[Produit],TProduit,2,0)+SUMIFS(E$2:E14,C$2:C14,Tableau18[Produit],D$2:D14,"Entrée")-SUMIFS(E$2:E14,C$2:C14,Tableau18[Produit],D$2:D14,"Sortie"),"")</f>
        <v>6</v>
      </c>
      <c r="G8" s="1">
        <f>IFERROR(VLOOKUP(Tableau18[Produit],TProduit,4,FALSE),"")</f>
        <v>6</v>
      </c>
      <c r="H8" s="119"/>
    </row>
  </sheetData>
  <conditionalFormatting sqref="A2:H8">
    <cfRule type="expression" dxfId="1" priority="1">
      <formula>$F2&lt;=$G2</formula>
    </cfRule>
  </conditionalFormatting>
  <printOptions horizontalCentered="1"/>
  <pageMargins left="0.11811023622047245" right="0.11811023622047245" top="0.35433070866141736" bottom="0.15748031496062992" header="0.19685039370078741" footer="0.31496062992125984"/>
  <pageSetup paperSize="9" scale="65" orientation="portrait" r:id="rId1"/>
  <headerFooter>
    <oddHeader>&amp;C&amp;"-,Gras"&amp;14STOCK   MUNITIONS   PPA</oddHead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11"/>
  <sheetViews>
    <sheetView workbookViewId="0">
      <selection activeCell="A12" sqref="A12"/>
    </sheetView>
  </sheetViews>
  <sheetFormatPr baseColWidth="10" defaultRowHeight="15" x14ac:dyDescent="0.25"/>
  <sheetData>
    <row r="1" spans="1:25" s="7" customFormat="1" ht="12.75" x14ac:dyDescent="0.2">
      <c r="B1" s="21" t="s">
        <v>87</v>
      </c>
      <c r="C1" s="30"/>
      <c r="D1" s="29"/>
      <c r="E1" s="14" t="s">
        <v>86</v>
      </c>
      <c r="F1" s="15" t="s">
        <v>13</v>
      </c>
      <c r="G1" s="32"/>
      <c r="H1" s="33"/>
      <c r="I1" s="31"/>
      <c r="J1" s="16" t="s">
        <v>15</v>
      </c>
      <c r="K1" s="35"/>
      <c r="L1" s="35"/>
      <c r="M1" s="35"/>
      <c r="N1" s="35"/>
      <c r="O1" s="35"/>
      <c r="P1" s="35"/>
      <c r="Q1" s="35"/>
      <c r="R1" s="35"/>
      <c r="S1" s="35"/>
      <c r="T1" s="34"/>
      <c r="U1" s="17" t="s">
        <v>16</v>
      </c>
      <c r="V1" s="37"/>
      <c r="W1" s="37"/>
      <c r="X1" s="38"/>
      <c r="Y1" s="36"/>
    </row>
    <row r="2" spans="1:25" s="7" customFormat="1" ht="30" customHeight="1" x14ac:dyDescent="0.2">
      <c r="A2" s="22" t="s">
        <v>136</v>
      </c>
      <c r="B2" s="22" t="s">
        <v>0</v>
      </c>
      <c r="C2" s="22" t="s">
        <v>1</v>
      </c>
      <c r="D2" s="22" t="s">
        <v>85</v>
      </c>
      <c r="E2" s="8" t="s">
        <v>2</v>
      </c>
      <c r="F2" s="10" t="s">
        <v>101</v>
      </c>
      <c r="G2" s="10" t="s">
        <v>3</v>
      </c>
      <c r="H2" s="9" t="s">
        <v>4</v>
      </c>
      <c r="I2" s="9" t="s">
        <v>14</v>
      </c>
      <c r="J2" s="11" t="s">
        <v>95</v>
      </c>
      <c r="K2" s="11" t="s">
        <v>88</v>
      </c>
      <c r="L2" s="11" t="s">
        <v>89</v>
      </c>
      <c r="M2" s="11" t="s">
        <v>90</v>
      </c>
      <c r="N2" s="11" t="s">
        <v>50</v>
      </c>
      <c r="O2" s="11" t="s">
        <v>91</v>
      </c>
      <c r="P2" s="11" t="s">
        <v>92</v>
      </c>
      <c r="Q2" s="11" t="s">
        <v>93</v>
      </c>
      <c r="R2" s="11" t="s">
        <v>94</v>
      </c>
      <c r="S2" s="11" t="s">
        <v>6</v>
      </c>
      <c r="T2" s="11" t="s">
        <v>7</v>
      </c>
      <c r="U2" s="12" t="s">
        <v>8</v>
      </c>
      <c r="V2" s="12" t="s">
        <v>9</v>
      </c>
      <c r="W2" s="12" t="s">
        <v>10</v>
      </c>
      <c r="X2" s="13" t="s">
        <v>11</v>
      </c>
      <c r="Y2" s="12" t="s">
        <v>12</v>
      </c>
    </row>
    <row r="6" spans="1:25" x14ac:dyDescent="0.25">
      <c r="D6" s="27"/>
    </row>
    <row r="10" spans="1:25" x14ac:dyDescent="0.25">
      <c r="E10" s="2"/>
    </row>
    <row r="11" spans="1:25" x14ac:dyDescent="0.25">
      <c r="E11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4"/>
  <sheetViews>
    <sheetView workbookViewId="0">
      <selection activeCell="I13" sqref="I13"/>
    </sheetView>
  </sheetViews>
  <sheetFormatPr baseColWidth="10" defaultRowHeight="15" x14ac:dyDescent="0.25"/>
  <cols>
    <col min="1" max="1" width="11.42578125" style="113"/>
    <col min="2" max="2" width="11.42578125" style="39"/>
    <col min="3" max="3" width="11.42578125" style="117"/>
    <col min="4" max="4" width="11.42578125" style="39"/>
    <col min="5" max="5" width="11.42578125" style="117"/>
    <col min="6" max="24" width="11.42578125" style="39"/>
  </cols>
  <sheetData>
    <row r="1" spans="1:24" x14ac:dyDescent="0.25">
      <c r="C1" s="115"/>
      <c r="I1" s="88"/>
    </row>
    <row r="2" spans="1:24" x14ac:dyDescent="0.25">
      <c r="A2" s="114">
        <v>42772</v>
      </c>
      <c r="B2" s="40"/>
      <c r="C2" s="116"/>
      <c r="D2" s="40" t="s">
        <v>169</v>
      </c>
      <c r="E2" s="116">
        <v>3</v>
      </c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</row>
    <row r="3" spans="1:24" x14ac:dyDescent="0.25">
      <c r="A3" s="114">
        <v>42772</v>
      </c>
      <c r="B3" s="40"/>
      <c r="C3" s="116"/>
      <c r="D3" s="40" t="s">
        <v>169</v>
      </c>
      <c r="E3" s="116">
        <v>2</v>
      </c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</row>
    <row r="4" spans="1:24" x14ac:dyDescent="0.25">
      <c r="A4" s="114">
        <v>42772</v>
      </c>
      <c r="B4" s="40"/>
      <c r="C4" s="116"/>
      <c r="D4" s="40" t="s">
        <v>169</v>
      </c>
      <c r="E4" s="116">
        <v>2</v>
      </c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Base jour</vt:lpstr>
      <vt:lpstr>Liste</vt:lpstr>
      <vt:lpstr>Mouvement munition</vt:lpstr>
      <vt:lpstr>Feuil4</vt:lpstr>
      <vt:lpstr>Feuil5</vt:lpstr>
      <vt:lpstr>Feuil6</vt:lpstr>
      <vt:lpstr>'Base jour'!Impression_des_titres</vt:lpstr>
      <vt:lpstr>TProduit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2017-02-06T14:41:39Z</cp:lastPrinted>
  <dcterms:created xsi:type="dcterms:W3CDTF">2017-01-29T13:12:24Z</dcterms:created>
  <dcterms:modified xsi:type="dcterms:W3CDTF">2017-02-06T16:36:06Z</dcterms:modified>
</cp:coreProperties>
</file>