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545"/>
  </bookViews>
  <sheets>
    <sheet name="PlanningCP" sheetId="1" r:id="rId1"/>
    <sheet name="Data" sheetId="2" r:id="rId2"/>
    <sheet name="Param liste" sheetId="3" r:id="rId3"/>
  </sheets>
  <definedNames>
    <definedName name="_xlnm._FilterDatabase" localSheetId="1" hidden="1">Data!$B$8:$E$17</definedName>
    <definedName name="_xlnm._FilterDatabase" localSheetId="0" hidden="1">PlanningCP!$B$8:$G$263</definedName>
    <definedName name="abs">'Param liste'!$G$2:$H$15</definedName>
    <definedName name="an">PlanningCP!$C$4</definedName>
    <definedName name="année_param">'Param liste'!$F$2:$F$12</definedName>
    <definedName name="bd">Data!$B$8:$G$207</definedName>
    <definedName name="code_abs">'Param liste'!$H$2:$H$15</definedName>
    <definedName name="essai">Data!#REF!</definedName>
    <definedName name="_xlnm.Extract" localSheetId="0">PlanningCP!$B$8:$E$8</definedName>
    <definedName name="fer">'Param liste'!$C$2:$C$15</definedName>
    <definedName name="mois">PlanningCP!$E$4</definedName>
    <definedName name="mois_param">'Param liste'!$D$2:$D$13</definedName>
    <definedName name="Mois_toupie">'Param liste'!$N$2:$O$13</definedName>
    <definedName name="N°_année">'Param liste'!$E$2:$F$18</definedName>
    <definedName name="Pers_Sté">'Param liste'!$I$2:$J$21</definedName>
    <definedName name="recherche_info">Data!$B$9:$G$64966</definedName>
    <definedName name="Sté_Param">OFFSET('Param liste'!$J$2,,,COUNTA('Param liste'!$J:$J)-1)</definedName>
  </definedNames>
  <calcPr calcId="125725"/>
</workbook>
</file>

<file path=xl/calcChain.xml><?xml version="1.0" encoding="utf-8"?>
<calcChain xmlns="http://schemas.openxmlformats.org/spreadsheetml/2006/main">
  <c r="P2" i="3"/>
  <c r="BG28" i="1" l="1"/>
  <c r="BF28"/>
  <c r="BE28"/>
  <c r="BD28"/>
  <c r="BC28"/>
  <c r="G28"/>
  <c r="BA28" s="1"/>
  <c r="F28"/>
  <c r="A28"/>
  <c r="BG27"/>
  <c r="BF27"/>
  <c r="BE27"/>
  <c r="BD27"/>
  <c r="BC27"/>
  <c r="BB28" l="1"/>
  <c r="G27"/>
  <c r="BB27" s="1"/>
  <c r="F27"/>
  <c r="A27" s="1"/>
  <c r="BG26"/>
  <c r="BF26"/>
  <c r="BE26"/>
  <c r="BD26"/>
  <c r="BC26"/>
  <c r="BB26" s="1"/>
  <c r="G26"/>
  <c r="BA26" s="1"/>
  <c r="F26"/>
  <c r="A26" s="1"/>
  <c r="BG25"/>
  <c r="BF25"/>
  <c r="BE25"/>
  <c r="BD25"/>
  <c r="BC25"/>
  <c r="BB25" s="1"/>
  <c r="G25"/>
  <c r="BA25" s="1"/>
  <c r="F25"/>
  <c r="A25" s="1"/>
  <c r="BG24"/>
  <c r="BF24"/>
  <c r="BE24"/>
  <c r="BD24"/>
  <c r="BC24"/>
  <c r="BB24" s="1"/>
  <c r="G24"/>
  <c r="BA24" s="1"/>
  <c r="F24"/>
  <c r="A24" s="1"/>
  <c r="BG23"/>
  <c r="BF23"/>
  <c r="BE23"/>
  <c r="BD23"/>
  <c r="BC23"/>
  <c r="BB23" s="1"/>
  <c r="G23"/>
  <c r="BA23" s="1"/>
  <c r="F23"/>
  <c r="A23" s="1"/>
  <c r="BG22"/>
  <c r="BF22"/>
  <c r="BE22"/>
  <c r="BD22"/>
  <c r="BC22"/>
  <c r="BB22" s="1"/>
  <c r="G22"/>
  <c r="BA22" s="1"/>
  <c r="F22"/>
  <c r="A22" s="1"/>
  <c r="BG21"/>
  <c r="BF21"/>
  <c r="BE21"/>
  <c r="BD21"/>
  <c r="BC21"/>
  <c r="BB21" s="1"/>
  <c r="G21"/>
  <c r="BA21" s="1"/>
  <c r="F21"/>
  <c r="A21" s="1"/>
  <c r="BG20"/>
  <c r="BF20"/>
  <c r="BE20"/>
  <c r="BD20"/>
  <c r="BC20"/>
  <c r="BB20" s="1"/>
  <c r="G20"/>
  <c r="BA20" s="1"/>
  <c r="F20"/>
  <c r="A20" s="1"/>
  <c r="BG19"/>
  <c r="BF19"/>
  <c r="BE19"/>
  <c r="BD19"/>
  <c r="BC19"/>
  <c r="BB19" s="1"/>
  <c r="G19"/>
  <c r="BA19" s="1"/>
  <c r="F19"/>
  <c r="A19" s="1"/>
  <c r="BG18"/>
  <c r="BF18"/>
  <c r="BE18"/>
  <c r="BD18"/>
  <c r="BC18"/>
  <c r="BB18" s="1"/>
  <c r="G18"/>
  <c r="BA18" s="1"/>
  <c r="F18"/>
  <c r="A18" s="1"/>
  <c r="BG17"/>
  <c r="BF17"/>
  <c r="BE17"/>
  <c r="BD17"/>
  <c r="BC17"/>
  <c r="G17"/>
  <c r="BB17" s="1"/>
  <c r="F17"/>
  <c r="A17" s="1"/>
  <c r="BG16"/>
  <c r="BF16"/>
  <c r="BE16"/>
  <c r="BD16"/>
  <c r="BC16"/>
  <c r="BB16" s="1"/>
  <c r="G16"/>
  <c r="BA16" s="1"/>
  <c r="F16"/>
  <c r="A16" s="1"/>
  <c r="BG15"/>
  <c r="BF15"/>
  <c r="BE15"/>
  <c r="BD15"/>
  <c r="BC15"/>
  <c r="BB15" s="1"/>
  <c r="G15"/>
  <c r="BA15" s="1"/>
  <c r="F15"/>
  <c r="A15" s="1"/>
  <c r="BG14"/>
  <c r="BF14"/>
  <c r="BE14"/>
  <c r="BD14"/>
  <c r="BC14"/>
  <c r="G14"/>
  <c r="BB14" s="1"/>
  <c r="F14"/>
  <c r="A14" s="1"/>
  <c r="BG13"/>
  <c r="BF13"/>
  <c r="BE13"/>
  <c r="BD13"/>
  <c r="BC13"/>
  <c r="BB13" s="1"/>
  <c r="G13"/>
  <c r="BA13" s="1"/>
  <c r="F13"/>
  <c r="A13" s="1"/>
  <c r="BG12"/>
  <c r="BF12"/>
  <c r="BD12"/>
  <c r="BC12"/>
  <c r="BB12" s="1"/>
  <c r="G12"/>
  <c r="BA12" s="1"/>
  <c r="F12"/>
  <c r="A12" s="1"/>
  <c r="BG11"/>
  <c r="BF11"/>
  <c r="BE11"/>
  <c r="BD11"/>
  <c r="BC11"/>
  <c r="BE12"/>
  <c r="BA14" l="1"/>
  <c r="BA17"/>
  <c r="BA27"/>
  <c r="G11"/>
  <c r="BB11" s="1"/>
  <c r="F11"/>
  <c r="A11" s="1"/>
  <c r="BG10"/>
  <c r="BF10"/>
  <c r="BE10"/>
  <c r="BC10"/>
  <c r="G10"/>
  <c r="BB10" s="1"/>
  <c r="BA10" s="1"/>
  <c r="F10"/>
  <c r="A10"/>
  <c r="BF9"/>
  <c r="BE9"/>
  <c r="BD9"/>
  <c r="BC9"/>
  <c r="BA9"/>
  <c r="G9"/>
  <c r="BB9" s="1"/>
  <c r="BD10"/>
  <c r="BG9"/>
  <c r="F9" l="1"/>
  <c r="A9" s="1"/>
  <c r="L4" l="1"/>
  <c r="E4"/>
  <c r="C4"/>
  <c r="C14" i="3" l="1"/>
  <c r="C12"/>
  <c r="C10"/>
  <c r="C7"/>
  <c r="C3"/>
  <c r="C15"/>
  <c r="C13"/>
  <c r="C11"/>
  <c r="C6"/>
  <c r="C4"/>
  <c r="C2"/>
  <c r="O7" i="1"/>
  <c r="O28" l="1"/>
  <c r="O27"/>
  <c r="O26"/>
  <c r="O25"/>
  <c r="O24"/>
  <c r="O23"/>
  <c r="O22"/>
  <c r="O21"/>
  <c r="O20"/>
  <c r="O19"/>
  <c r="O18"/>
  <c r="O17"/>
  <c r="O16"/>
  <c r="O15"/>
  <c r="O13"/>
  <c r="O12"/>
  <c r="O14"/>
  <c r="O11"/>
  <c r="O10"/>
  <c r="O9"/>
  <c r="O8"/>
  <c r="P7"/>
  <c r="N7"/>
  <c r="O5"/>
  <c r="O6"/>
  <c r="C5" i="3"/>
  <c r="C9"/>
  <c r="C8" s="1"/>
  <c r="BA11" i="1" s="1"/>
  <c r="P27" l="1"/>
  <c r="P26"/>
  <c r="P25"/>
  <c r="P17"/>
  <c r="P24"/>
  <c r="P23"/>
  <c r="P22"/>
  <c r="P21"/>
  <c r="P20"/>
  <c r="P19"/>
  <c r="P18"/>
  <c r="P14"/>
  <c r="P16"/>
  <c r="P15"/>
  <c r="P13"/>
  <c r="P12"/>
  <c r="P11"/>
  <c r="P10"/>
  <c r="P9"/>
  <c r="P8"/>
  <c r="Q7"/>
  <c r="P6"/>
  <c r="N9"/>
  <c r="O30"/>
  <c r="N28"/>
  <c r="N27"/>
  <c r="N26"/>
  <c r="N25"/>
  <c r="N24"/>
  <c r="N23"/>
  <c r="N22"/>
  <c r="N21"/>
  <c r="N20"/>
  <c r="N19"/>
  <c r="N18"/>
  <c r="N17"/>
  <c r="N14"/>
  <c r="N16"/>
  <c r="N15"/>
  <c r="N13"/>
  <c r="N12"/>
  <c r="N11"/>
  <c r="N10"/>
  <c r="N8"/>
  <c r="M7"/>
  <c r="N6"/>
  <c r="I5"/>
  <c r="H5"/>
  <c r="M28" l="1"/>
  <c r="M27"/>
  <c r="M26"/>
  <c r="M25"/>
  <c r="M24"/>
  <c r="M23"/>
  <c r="M22"/>
  <c r="M21"/>
  <c r="M20"/>
  <c r="M19"/>
  <c r="M18"/>
  <c r="M17"/>
  <c r="M16"/>
  <c r="M15"/>
  <c r="M13"/>
  <c r="M12"/>
  <c r="M14"/>
  <c r="M11"/>
  <c r="M9"/>
  <c r="M10"/>
  <c r="M8"/>
  <c r="L7"/>
  <c r="M6"/>
  <c r="Q28"/>
  <c r="P28" s="1"/>
  <c r="Q27"/>
  <c r="Q26"/>
  <c r="Q25"/>
  <c r="Q24"/>
  <c r="Q23"/>
  <c r="Q22"/>
  <c r="Q21"/>
  <c r="Q20"/>
  <c r="Q19"/>
  <c r="Q18"/>
  <c r="Q17"/>
  <c r="Q16"/>
  <c r="Q15"/>
  <c r="Q13"/>
  <c r="Q12"/>
  <c r="Q14"/>
  <c r="Q11"/>
  <c r="Q10"/>
  <c r="Q9"/>
  <c r="Q8"/>
  <c r="R7"/>
  <c r="Q6"/>
  <c r="N30"/>
  <c r="P30"/>
  <c r="L28" l="1"/>
  <c r="L27"/>
  <c r="L26"/>
  <c r="L25"/>
  <c r="L17"/>
  <c r="L12"/>
  <c r="L24"/>
  <c r="L23"/>
  <c r="L22"/>
  <c r="L21"/>
  <c r="L20"/>
  <c r="L19"/>
  <c r="L18"/>
  <c r="L14"/>
  <c r="L16"/>
  <c r="L15"/>
  <c r="L13"/>
  <c r="L11"/>
  <c r="L10"/>
  <c r="L9"/>
  <c r="L30" s="1"/>
  <c r="L8"/>
  <c r="K7"/>
  <c r="L6"/>
  <c r="R28"/>
  <c r="R27"/>
  <c r="R26"/>
  <c r="R25"/>
  <c r="R24"/>
  <c r="R23"/>
  <c r="R22"/>
  <c r="R21"/>
  <c r="R20"/>
  <c r="R19"/>
  <c r="R18"/>
  <c r="R17"/>
  <c r="R16"/>
  <c r="R15"/>
  <c r="R12"/>
  <c r="R14"/>
  <c r="R13"/>
  <c r="R11"/>
  <c r="R10"/>
  <c r="R9"/>
  <c r="S7"/>
  <c r="R6"/>
  <c r="Q30"/>
  <c r="M30"/>
  <c r="S28" l="1"/>
  <c r="S27"/>
  <c r="S26"/>
  <c r="S25"/>
  <c r="S24"/>
  <c r="S23"/>
  <c r="S22"/>
  <c r="S21"/>
  <c r="S20"/>
  <c r="S19"/>
  <c r="S18"/>
  <c r="S14"/>
  <c r="S17"/>
  <c r="S16"/>
  <c r="S15"/>
  <c r="S13"/>
  <c r="S12"/>
  <c r="S11"/>
  <c r="S10"/>
  <c r="S9"/>
  <c r="S30" s="1"/>
  <c r="T7"/>
  <c r="S6"/>
  <c r="R30"/>
  <c r="K28"/>
  <c r="K27"/>
  <c r="K26"/>
  <c r="K25"/>
  <c r="K24"/>
  <c r="K23"/>
  <c r="K22"/>
  <c r="K21"/>
  <c r="K20"/>
  <c r="K19"/>
  <c r="K18"/>
  <c r="K17"/>
  <c r="K16"/>
  <c r="K15"/>
  <c r="K13"/>
  <c r="K12"/>
  <c r="K14"/>
  <c r="K11"/>
  <c r="K9"/>
  <c r="K10"/>
  <c r="K8"/>
  <c r="J7"/>
  <c r="K6"/>
  <c r="J28" l="1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8"/>
  <c r="I7"/>
  <c r="J6"/>
  <c r="T28"/>
  <c r="T27"/>
  <c r="T26"/>
  <c r="T25"/>
  <c r="T17"/>
  <c r="T24"/>
  <c r="T23"/>
  <c r="T22"/>
  <c r="T21"/>
  <c r="T20"/>
  <c r="T19"/>
  <c r="T18"/>
  <c r="T14"/>
  <c r="T16"/>
  <c r="T15"/>
  <c r="T13"/>
  <c r="T12"/>
  <c r="T11"/>
  <c r="T10"/>
  <c r="T9"/>
  <c r="T30" s="1"/>
  <c r="U7"/>
  <c r="T6"/>
  <c r="J9"/>
  <c r="K30"/>
  <c r="I9" l="1"/>
  <c r="J30"/>
  <c r="U28"/>
  <c r="U27"/>
  <c r="U26"/>
  <c r="U25"/>
  <c r="U24"/>
  <c r="U23"/>
  <c r="U22"/>
  <c r="U21"/>
  <c r="U20"/>
  <c r="U19"/>
  <c r="U18"/>
  <c r="U17"/>
  <c r="U16"/>
  <c r="U15"/>
  <c r="U13"/>
  <c r="U12"/>
  <c r="U14"/>
  <c r="U11"/>
  <c r="U10"/>
  <c r="U9"/>
  <c r="U30" s="1"/>
  <c r="V7"/>
  <c r="U6"/>
  <c r="I28"/>
  <c r="I27"/>
  <c r="I26"/>
  <c r="I25"/>
  <c r="I24"/>
  <c r="I23"/>
  <c r="I22"/>
  <c r="I21"/>
  <c r="I20"/>
  <c r="I19"/>
  <c r="I18"/>
  <c r="I17"/>
  <c r="I16"/>
  <c r="I15"/>
  <c r="I13"/>
  <c r="I12"/>
  <c r="I14"/>
  <c r="I11"/>
  <c r="I10"/>
  <c r="I8"/>
  <c r="H7"/>
  <c r="I6"/>
  <c r="H28" l="1"/>
  <c r="H27"/>
  <c r="H26"/>
  <c r="H25"/>
  <c r="H17"/>
  <c r="H24"/>
  <c r="H23"/>
  <c r="H22"/>
  <c r="H21"/>
  <c r="H20"/>
  <c r="H19"/>
  <c r="H18"/>
  <c r="H14"/>
  <c r="H16"/>
  <c r="H15"/>
  <c r="H13"/>
  <c r="H12"/>
  <c r="H11"/>
  <c r="H10"/>
  <c r="H9"/>
  <c r="H30" s="1"/>
  <c r="H8"/>
  <c r="H6"/>
  <c r="V28"/>
  <c r="V27"/>
  <c r="V26"/>
  <c r="V25"/>
  <c r="V24"/>
  <c r="V23"/>
  <c r="V22"/>
  <c r="V21"/>
  <c r="V20"/>
  <c r="V19"/>
  <c r="V18"/>
  <c r="V17"/>
  <c r="V13"/>
  <c r="V14"/>
  <c r="V16"/>
  <c r="V15"/>
  <c r="V12"/>
  <c r="V11"/>
  <c r="V10"/>
  <c r="V9"/>
  <c r="V30" s="1"/>
  <c r="W7"/>
  <c r="V6"/>
  <c r="I30"/>
  <c r="W28" l="1"/>
  <c r="W27"/>
  <c r="W26"/>
  <c r="W25"/>
  <c r="W24"/>
  <c r="W23"/>
  <c r="W22"/>
  <c r="W21"/>
  <c r="W20"/>
  <c r="W19"/>
  <c r="W18"/>
  <c r="W17"/>
  <c r="W16"/>
  <c r="W15"/>
  <c r="W13"/>
  <c r="W12"/>
  <c r="W14"/>
  <c r="W11"/>
  <c r="W10"/>
  <c r="W9"/>
  <c r="W8"/>
  <c r="V8" s="1"/>
  <c r="U8" s="1"/>
  <c r="T8" s="1"/>
  <c r="S8" s="1"/>
  <c r="R8" s="1"/>
  <c r="X7"/>
  <c r="X28" l="1"/>
  <c r="X27"/>
  <c r="X26"/>
  <c r="X25"/>
  <c r="X17"/>
  <c r="X15"/>
  <c r="X12"/>
  <c r="X24"/>
  <c r="X23"/>
  <c r="X22"/>
  <c r="X21"/>
  <c r="X20"/>
  <c r="X19"/>
  <c r="X18"/>
  <c r="X14"/>
  <c r="X16"/>
  <c r="X13"/>
  <c r="X11"/>
  <c r="X10"/>
  <c r="X9"/>
  <c r="X30" s="1"/>
  <c r="X8"/>
  <c r="Y7"/>
  <c r="W30"/>
  <c r="Y28" l="1"/>
  <c r="Y27"/>
  <c r="Y26"/>
  <c r="Y25"/>
  <c r="Y24"/>
  <c r="Y23"/>
  <c r="Y22"/>
  <c r="Y21"/>
  <c r="Y20"/>
  <c r="Y19"/>
  <c r="Y18"/>
  <c r="Y17"/>
  <c r="Y16"/>
  <c r="Y15"/>
  <c r="Y13"/>
  <c r="Y12"/>
  <c r="Y14"/>
  <c r="Y11"/>
  <c r="Y10"/>
  <c r="Y9"/>
  <c r="Z7"/>
  <c r="Y6"/>
  <c r="X6" s="1"/>
  <c r="W6" s="1"/>
  <c r="Z28" l="1"/>
  <c r="Z27"/>
  <c r="Z26"/>
  <c r="Z25"/>
  <c r="Z17"/>
  <c r="Z24"/>
  <c r="Z23"/>
  <c r="Z22"/>
  <c r="Z21"/>
  <c r="Z20"/>
  <c r="Z19"/>
  <c r="Z18"/>
  <c r="Z14"/>
  <c r="Z16"/>
  <c r="Z15"/>
  <c r="Z13"/>
  <c r="Z12"/>
  <c r="Z11"/>
  <c r="Z10"/>
  <c r="Z9"/>
  <c r="AA7"/>
  <c r="Z6"/>
  <c r="Y30"/>
  <c r="AA28" l="1"/>
  <c r="AA27"/>
  <c r="AA26"/>
  <c r="AA25"/>
  <c r="AA24"/>
  <c r="AA23"/>
  <c r="AA22"/>
  <c r="AA21"/>
  <c r="AA20"/>
  <c r="AA19"/>
  <c r="AA18"/>
  <c r="AA17"/>
  <c r="AA16"/>
  <c r="AA15"/>
  <c r="AA13"/>
  <c r="AA12"/>
  <c r="AA14"/>
  <c r="AA11"/>
  <c r="AA10"/>
  <c r="AA9"/>
  <c r="AA8"/>
  <c r="Z8" s="1"/>
  <c r="Y8" s="1"/>
  <c r="AB7"/>
  <c r="AB28" l="1"/>
  <c r="AB27"/>
  <c r="AB26"/>
  <c r="AB25"/>
  <c r="AB17"/>
  <c r="AB16"/>
  <c r="AB24"/>
  <c r="AB23"/>
  <c r="AB22"/>
  <c r="AB21"/>
  <c r="AB20"/>
  <c r="AB19"/>
  <c r="AB18"/>
  <c r="AB14"/>
  <c r="AB15"/>
  <c r="AB13"/>
  <c r="AB12"/>
  <c r="AB11"/>
  <c r="AB10"/>
  <c r="AB9"/>
  <c r="AB8"/>
  <c r="AC7"/>
  <c r="AC28" l="1"/>
  <c r="AC27"/>
  <c r="AC26"/>
  <c r="AC25"/>
  <c r="AC24"/>
  <c r="AC23"/>
  <c r="AC22"/>
  <c r="AC21"/>
  <c r="AC20"/>
  <c r="AC19"/>
  <c r="AC18"/>
  <c r="AC17"/>
  <c r="AC16"/>
  <c r="AC15"/>
  <c r="AC13"/>
  <c r="AC12"/>
  <c r="AC14"/>
  <c r="AC11"/>
  <c r="AC10"/>
  <c r="AC9"/>
  <c r="AD7"/>
  <c r="AC6"/>
  <c r="AB6" s="1"/>
  <c r="AA6" s="1"/>
  <c r="AD28" l="1"/>
  <c r="AD27"/>
  <c r="AD26"/>
  <c r="AD25"/>
  <c r="AD17"/>
  <c r="AD24"/>
  <c r="AD23"/>
  <c r="AD22"/>
  <c r="AD21"/>
  <c r="AD20"/>
  <c r="AD19"/>
  <c r="AD18"/>
  <c r="AD14"/>
  <c r="AD16"/>
  <c r="AD15"/>
  <c r="AD13"/>
  <c r="AD12"/>
  <c r="AD11"/>
  <c r="AD10"/>
  <c r="AD9"/>
  <c r="AE7"/>
  <c r="AD6"/>
  <c r="AE28" l="1"/>
  <c r="AE27"/>
  <c r="AE26"/>
  <c r="AE25"/>
  <c r="AE24"/>
  <c r="AE23"/>
  <c r="AE22"/>
  <c r="AE21"/>
  <c r="AE20"/>
  <c r="AE19"/>
  <c r="AE18"/>
  <c r="AE17"/>
  <c r="AE16"/>
  <c r="AE15"/>
  <c r="AE13"/>
  <c r="AE12"/>
  <c r="AE14"/>
  <c r="AE11"/>
  <c r="AE10"/>
  <c r="AE9"/>
  <c r="AE8"/>
  <c r="AD8" s="1"/>
  <c r="AC8" s="1"/>
  <c r="AF7"/>
  <c r="AF28" l="1"/>
  <c r="AF27"/>
  <c r="AF26"/>
  <c r="AF25"/>
  <c r="AF17"/>
  <c r="AF15"/>
  <c r="AF12"/>
  <c r="AF24"/>
  <c r="AF23"/>
  <c r="AF22"/>
  <c r="AF21"/>
  <c r="AF20"/>
  <c r="AF19"/>
  <c r="AF18"/>
  <c r="AF14"/>
  <c r="AF16"/>
  <c r="AF13"/>
  <c r="AF11"/>
  <c r="AF10"/>
  <c r="AF9"/>
  <c r="AG7"/>
  <c r="AF6"/>
  <c r="AE6" s="1"/>
  <c r="AG28" l="1"/>
  <c r="AG27"/>
  <c r="AG26"/>
  <c r="AG25"/>
  <c r="AG24"/>
  <c r="AG23"/>
  <c r="AG22"/>
  <c r="AG21"/>
  <c r="AG20"/>
  <c r="AG19"/>
  <c r="AG18"/>
  <c r="AG17"/>
  <c r="AG16"/>
  <c r="AG15"/>
  <c r="AG13"/>
  <c r="AG12"/>
  <c r="AG14"/>
  <c r="AG11"/>
  <c r="AG10"/>
  <c r="AG9"/>
  <c r="AH7"/>
  <c r="AG6"/>
  <c r="AH28" l="1"/>
  <c r="AH27"/>
  <c r="AH26"/>
  <c r="AH25"/>
  <c r="AH17"/>
  <c r="AH24"/>
  <c r="AH23"/>
  <c r="AH22"/>
  <c r="AH21"/>
  <c r="AH20"/>
  <c r="AH19"/>
  <c r="AH18"/>
  <c r="AH14"/>
  <c r="AH16"/>
  <c r="AH15"/>
  <c r="AH13"/>
  <c r="AH12"/>
  <c r="AH11"/>
  <c r="AH10"/>
  <c r="AH9"/>
  <c r="AI7"/>
  <c r="AH6"/>
  <c r="AI28" l="1"/>
  <c r="AI27"/>
  <c r="AI26"/>
  <c r="AI25"/>
  <c r="AI24"/>
  <c r="AI23"/>
  <c r="AI22"/>
  <c r="AI21"/>
  <c r="AI20"/>
  <c r="AI19"/>
  <c r="AI18"/>
  <c r="AI17"/>
  <c r="AI14"/>
  <c r="AI16"/>
  <c r="AI15"/>
  <c r="AI13"/>
  <c r="AI12"/>
  <c r="AI11"/>
  <c r="AI10"/>
  <c r="AI9"/>
  <c r="AI8"/>
  <c r="AH8" s="1"/>
  <c r="AG8" s="1"/>
  <c r="AF8" s="1"/>
  <c r="AJ7"/>
  <c r="AJ28" l="1"/>
  <c r="AJ27"/>
  <c r="AJ26"/>
  <c r="AJ25"/>
  <c r="AJ17"/>
  <c r="AJ24"/>
  <c r="AJ23"/>
  <c r="AJ22"/>
  <c r="AJ21"/>
  <c r="AJ20"/>
  <c r="AJ19"/>
  <c r="AJ18"/>
  <c r="AJ14"/>
  <c r="AJ16"/>
  <c r="AJ15"/>
  <c r="AJ13"/>
  <c r="AJ12"/>
  <c r="AJ11"/>
  <c r="AJ10"/>
  <c r="AJ9"/>
  <c r="AJ8"/>
  <c r="AK7"/>
  <c r="AK28" l="1"/>
  <c r="AK27"/>
  <c r="AK26"/>
  <c r="AK25"/>
  <c r="AK24"/>
  <c r="AK23"/>
  <c r="AK22"/>
  <c r="AK21"/>
  <c r="AK20"/>
  <c r="AK19"/>
  <c r="AK18"/>
  <c r="AK17"/>
  <c r="AK16"/>
  <c r="AK15"/>
  <c r="AK13"/>
  <c r="AK12"/>
  <c r="AK14"/>
  <c r="AK11"/>
  <c r="AK10"/>
  <c r="AK9"/>
  <c r="AK8"/>
  <c r="AL7"/>
  <c r="AL28" l="1"/>
  <c r="AL27"/>
  <c r="AL26"/>
  <c r="AL25"/>
  <c r="AL17"/>
  <c r="AL24"/>
  <c r="AL23"/>
  <c r="AL22"/>
  <c r="AL21"/>
  <c r="AL20"/>
  <c r="AL19"/>
  <c r="AL18"/>
  <c r="AL16"/>
  <c r="AL15"/>
  <c r="AL12"/>
  <c r="AL14"/>
  <c r="AL13"/>
  <c r="AL11"/>
  <c r="AL10"/>
  <c r="AL9"/>
  <c r="AL8"/>
  <c r="AM7"/>
  <c r="AM28" l="1"/>
  <c r="AM27"/>
  <c r="AM26"/>
  <c r="AM25"/>
  <c r="AM24"/>
  <c r="AM23"/>
  <c r="AM22"/>
  <c r="AM21"/>
  <c r="AM20"/>
  <c r="AM19"/>
  <c r="AM18"/>
  <c r="AM17"/>
  <c r="AM16"/>
  <c r="AM15"/>
  <c r="AM13"/>
  <c r="AM12"/>
  <c r="AM14"/>
  <c r="AM11"/>
  <c r="AM10"/>
  <c r="AM9"/>
  <c r="AM8"/>
  <c r="AN7"/>
  <c r="AN28" l="1"/>
  <c r="AN27"/>
  <c r="AN26"/>
  <c r="AN25"/>
  <c r="AN17"/>
  <c r="AN24"/>
  <c r="AN23"/>
  <c r="AN22"/>
  <c r="AN21"/>
  <c r="AN20"/>
  <c r="AN19"/>
  <c r="AN18"/>
  <c r="AN14"/>
  <c r="AN16"/>
  <c r="AN15"/>
  <c r="AN13"/>
  <c r="AN12"/>
  <c r="AN11"/>
  <c r="AN10"/>
  <c r="AN9"/>
  <c r="AO7"/>
  <c r="AN6"/>
  <c r="AM6" s="1"/>
  <c r="AL6" s="1"/>
  <c r="AK6" s="1"/>
  <c r="AJ6" s="1"/>
  <c r="AI6" s="1"/>
  <c r="AO28" l="1"/>
  <c r="AO27"/>
  <c r="AO26"/>
  <c r="AO25"/>
  <c r="AO24"/>
  <c r="AO23"/>
  <c r="AO22"/>
  <c r="AO21"/>
  <c r="AO20"/>
  <c r="AO19"/>
  <c r="AO18"/>
  <c r="AO17"/>
  <c r="AO16"/>
  <c r="AO15"/>
  <c r="AO13"/>
  <c r="AO12"/>
  <c r="AO14"/>
  <c r="AO11"/>
  <c r="AO10"/>
  <c r="AO9"/>
  <c r="AO8"/>
  <c r="AN8" s="1"/>
  <c r="AP7"/>
  <c r="AP28" l="1"/>
  <c r="AP27"/>
  <c r="AP26"/>
  <c r="AP25"/>
  <c r="AP17"/>
  <c r="AP24"/>
  <c r="AP23"/>
  <c r="AP22"/>
  <c r="AP21"/>
  <c r="AP20"/>
  <c r="AP19"/>
  <c r="AP18"/>
  <c r="AP14"/>
  <c r="AP16"/>
  <c r="AP15"/>
  <c r="AP13"/>
  <c r="AP12"/>
  <c r="AP11"/>
  <c r="AP10"/>
  <c r="AP9"/>
  <c r="AP8"/>
  <c r="AQ7"/>
  <c r="AQ28" l="1"/>
  <c r="AQ27"/>
  <c r="AQ26"/>
  <c r="AQ25"/>
  <c r="AQ24"/>
  <c r="AQ23"/>
  <c r="AQ22"/>
  <c r="AQ21"/>
  <c r="AQ20"/>
  <c r="AQ19"/>
  <c r="AQ18"/>
  <c r="AQ17"/>
  <c r="AQ16"/>
  <c r="AQ15"/>
  <c r="AQ13"/>
  <c r="AQ12"/>
  <c r="AQ14"/>
  <c r="AQ11"/>
  <c r="AQ10"/>
  <c r="AQ9"/>
  <c r="AQ8"/>
  <c r="AR7"/>
  <c r="AQ6"/>
  <c r="AP6" s="1"/>
  <c r="AO6" s="1"/>
  <c r="AQ5"/>
  <c r="AR28" l="1"/>
  <c r="AR27"/>
  <c r="AR26"/>
  <c r="AR25"/>
  <c r="AR17"/>
  <c r="AR16"/>
  <c r="AR24"/>
  <c r="AR23"/>
  <c r="AR22"/>
  <c r="AR21"/>
  <c r="AR20"/>
  <c r="AR19"/>
  <c r="AR18"/>
  <c r="AR14"/>
  <c r="AR15"/>
  <c r="AR13"/>
  <c r="AR12"/>
  <c r="AR11"/>
  <c r="AR10"/>
  <c r="AR9"/>
  <c r="AR8"/>
  <c r="AS7"/>
  <c r="AR5"/>
  <c r="AS28" l="1"/>
  <c r="AS27"/>
  <c r="AS26"/>
  <c r="AS25"/>
  <c r="AS24"/>
  <c r="AS23"/>
  <c r="AS22"/>
  <c r="AS21"/>
  <c r="AS20"/>
  <c r="AS19"/>
  <c r="AS18"/>
  <c r="AS17"/>
  <c r="AS16"/>
  <c r="AS15"/>
  <c r="AS13"/>
  <c r="AS12"/>
  <c r="AS14"/>
  <c r="AS11"/>
  <c r="AS10"/>
  <c r="AS9"/>
  <c r="AT7"/>
  <c r="AS6"/>
  <c r="AR6" s="1"/>
  <c r="AS5"/>
  <c r="AT28" l="1"/>
  <c r="AT27"/>
  <c r="AT26"/>
  <c r="AT25"/>
  <c r="AT17"/>
  <c r="AT24"/>
  <c r="AT23"/>
  <c r="AT22"/>
  <c r="AT21"/>
  <c r="AT20"/>
  <c r="AT19"/>
  <c r="AT18"/>
  <c r="AT15"/>
  <c r="AT12"/>
  <c r="AT14"/>
  <c r="AT16"/>
  <c r="AT13"/>
  <c r="AT11"/>
  <c r="AT10"/>
  <c r="AT9"/>
  <c r="AU7"/>
  <c r="AT6"/>
  <c r="AT5"/>
  <c r="AU5"/>
  <c r="AU28" l="1"/>
  <c r="AU27"/>
  <c r="AU26"/>
  <c r="AU25"/>
  <c r="AU24"/>
  <c r="AU23"/>
  <c r="AU22"/>
  <c r="AU21"/>
  <c r="AU20"/>
  <c r="AU19"/>
  <c r="AU18"/>
  <c r="AU17"/>
  <c r="AU16"/>
  <c r="AU15"/>
  <c r="AU13"/>
  <c r="AU12"/>
  <c r="AU14"/>
  <c r="AU11"/>
  <c r="AU10"/>
  <c r="AU9"/>
  <c r="AV7"/>
  <c r="AU6"/>
  <c r="AV28" l="1"/>
  <c r="AV27"/>
  <c r="AV26"/>
  <c r="AV25"/>
  <c r="AV17"/>
  <c r="AV16"/>
  <c r="AV24"/>
  <c r="AV23"/>
  <c r="AV22"/>
  <c r="AV21"/>
  <c r="AV20"/>
  <c r="AV19"/>
  <c r="AV18"/>
  <c r="AV14"/>
  <c r="AV15"/>
  <c r="AV13"/>
  <c r="AV12"/>
  <c r="AV11"/>
  <c r="AV10"/>
  <c r="AV9"/>
  <c r="AV8"/>
  <c r="AU8" s="1"/>
  <c r="AT8" s="1"/>
  <c r="AS8" s="1"/>
  <c r="AW7"/>
  <c r="AW28" l="1"/>
  <c r="AW27"/>
  <c r="AW26"/>
  <c r="AW25"/>
  <c r="AW24"/>
  <c r="AW23"/>
  <c r="AW22"/>
  <c r="AW21"/>
  <c r="AW20"/>
  <c r="AW19"/>
  <c r="AW18"/>
  <c r="AW17"/>
  <c r="AW16"/>
  <c r="AW15"/>
  <c r="AW13"/>
  <c r="AW12"/>
  <c r="AW14"/>
  <c r="AW11"/>
  <c r="AW10"/>
  <c r="AW9"/>
  <c r="AW8"/>
  <c r="AX7"/>
  <c r="AX28" l="1"/>
  <c r="AX27"/>
  <c r="AX26"/>
  <c r="AX25"/>
  <c r="AX17"/>
  <c r="AX24"/>
  <c r="AX23"/>
  <c r="AX22"/>
  <c r="AX21"/>
  <c r="AX20"/>
  <c r="AX19"/>
  <c r="AX18"/>
  <c r="AX16"/>
  <c r="AX15"/>
  <c r="AX12"/>
  <c r="AX14"/>
  <c r="AX13"/>
  <c r="AX11"/>
  <c r="AX10"/>
  <c r="AX9"/>
  <c r="AX8"/>
  <c r="AY7"/>
  <c r="AY28" l="1"/>
  <c r="AY27"/>
  <c r="AY26"/>
  <c r="AY25"/>
  <c r="AY24"/>
  <c r="AY23"/>
  <c r="AY22"/>
  <c r="AY21"/>
  <c r="AY20"/>
  <c r="AY19"/>
  <c r="AY18"/>
  <c r="AY17"/>
  <c r="AY16"/>
  <c r="AY15"/>
  <c r="AY13"/>
  <c r="AY12"/>
  <c r="AY14"/>
  <c r="AY11"/>
  <c r="AY10"/>
  <c r="AY9"/>
  <c r="AZ7"/>
  <c r="AY6"/>
  <c r="AX6" s="1"/>
  <c r="AW6" s="1"/>
  <c r="AV6" s="1"/>
  <c r="AZ28" l="1"/>
  <c r="AZ27"/>
  <c r="AZ26"/>
  <c r="AZ25"/>
  <c r="AZ17"/>
  <c r="AZ16"/>
  <c r="AZ15"/>
  <c r="AZ12"/>
  <c r="AZ24"/>
  <c r="AZ23"/>
  <c r="AZ22"/>
  <c r="AZ21"/>
  <c r="AZ20"/>
  <c r="AZ19"/>
  <c r="AZ18"/>
  <c r="AZ14"/>
  <c r="AZ13"/>
  <c r="AZ11"/>
  <c r="AZ10"/>
  <c r="AZ9"/>
  <c r="AZ8"/>
  <c r="AY8" s="1"/>
  <c r="AZ6"/>
</calcChain>
</file>

<file path=xl/comments1.xml><?xml version="1.0" encoding="utf-8"?>
<comments xmlns="http://schemas.openxmlformats.org/spreadsheetml/2006/main">
  <authors>
    <author>FRANCE</author>
  </authors>
  <commentList>
    <comment ref="A4" authorId="0">
      <text>
        <r>
          <rPr>
            <sz val="9"/>
            <color indexed="81"/>
            <rFont val="Tahoma"/>
            <family val="2"/>
          </rPr>
          <t xml:space="preserve">Cellule liée avec la toupie pour les mois
</t>
        </r>
      </text>
    </comment>
    <comment ref="A5" authorId="0">
      <text>
        <r>
          <rPr>
            <sz val="9"/>
            <color indexed="81"/>
            <rFont val="Tahoma"/>
            <family val="2"/>
          </rPr>
          <t xml:space="preserve">Cellule liée avec la toupie pour les années
</t>
        </r>
      </text>
    </comment>
  </commentList>
</comments>
</file>

<file path=xl/sharedStrings.xml><?xml version="1.0" encoding="utf-8"?>
<sst xmlns="http://schemas.openxmlformats.org/spreadsheetml/2006/main" count="144" uniqueCount="94">
  <si>
    <t>Employés</t>
  </si>
  <si>
    <t>Absences</t>
  </si>
  <si>
    <t>déb.</t>
  </si>
  <si>
    <t>fin</t>
  </si>
  <si>
    <t>code</t>
  </si>
  <si>
    <t>Date</t>
  </si>
  <si>
    <t xml:space="preserve">Responsable : </t>
  </si>
  <si>
    <t>Service :</t>
  </si>
  <si>
    <t>Key</t>
  </si>
  <si>
    <t>mois</t>
  </si>
  <si>
    <t>semaine</t>
  </si>
  <si>
    <t>Gestion des absences</t>
  </si>
  <si>
    <t>Enregistrement de la Gestion des absences</t>
  </si>
  <si>
    <t>Personnel</t>
  </si>
  <si>
    <t>Thème</t>
  </si>
  <si>
    <t>Congés Payés</t>
  </si>
  <si>
    <t>Jour Fractionnement</t>
  </si>
  <si>
    <t>Récupération</t>
  </si>
  <si>
    <t>Formation</t>
  </si>
  <si>
    <t>Maladie</t>
  </si>
  <si>
    <t>Déplacement</t>
  </si>
  <si>
    <t>C.P</t>
  </si>
  <si>
    <t>J.Fr</t>
  </si>
  <si>
    <t>Réc</t>
  </si>
  <si>
    <t>For</t>
  </si>
  <si>
    <t>Mal</t>
  </si>
  <si>
    <t>Dép</t>
  </si>
  <si>
    <t>Fériés</t>
  </si>
  <si>
    <t>jour de l'an</t>
  </si>
  <si>
    <t>pâques</t>
  </si>
  <si>
    <t>lun de pâques</t>
  </si>
  <si>
    <t>fête du travail</t>
  </si>
  <si>
    <t>victoire 1945</t>
  </si>
  <si>
    <t>ascension</t>
  </si>
  <si>
    <t>lun de pentecôte</t>
  </si>
  <si>
    <t>fête nationale</t>
  </si>
  <si>
    <t>assomption</t>
  </si>
  <si>
    <t>toussaint</t>
  </si>
  <si>
    <t>armistice 1945</t>
  </si>
  <si>
    <t>noël</t>
  </si>
  <si>
    <r>
      <t xml:space="preserve">Mois </t>
    </r>
    <r>
      <rPr>
        <sz val="10"/>
        <color theme="8" tint="0.79998168889431442"/>
        <rFont val="Wingdings 3"/>
        <family val="1"/>
        <charset val="2"/>
      </rPr>
      <t>a</t>
    </r>
  </si>
  <si>
    <r>
      <t xml:space="preserve">Année </t>
    </r>
    <r>
      <rPr>
        <sz val="10"/>
        <color theme="8" tint="0.79998168889431442"/>
        <rFont val="Wingdings 3"/>
        <family val="1"/>
        <charset val="2"/>
      </rPr>
      <t>a</t>
    </r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</si>
  <si>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</si>
  <si>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</si>
  <si>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</si>
  <si>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</si>
  <si>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</si>
  <si>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</si>
  <si>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</si>
  <si>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</si>
  <si>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</si>
  <si>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</si>
  <si>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</si>
  <si>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</si>
  <si>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Année</t>
  </si>
  <si>
    <t>Sy.M</t>
  </si>
  <si>
    <t>GIP</t>
  </si>
  <si>
    <t>Sté</t>
  </si>
  <si>
    <t>Sy.M et GIP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</si>
  <si>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</si>
  <si>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</si>
  <si>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</si>
  <si>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</si>
  <si>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</si>
  <si>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</si>
  <si>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</si>
  <si>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</si>
  <si>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</si>
  <si>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</si>
  <si>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</si>
  <si>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</si>
  <si>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</si>
  <si>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</si>
  <si>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</si>
  <si>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</si>
  <si>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</si>
  <si>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</si>
  <si>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</si>
  <si>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</si>
  <si>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</si>
  <si>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</si>
  <si>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</si>
  <si>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</si>
  <si>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Fruits</t>
  </si>
  <si>
    <t>Mr cerise</t>
  </si>
  <si>
    <t>http://forum.excel-pratique.com/excel/recuperer-infos-t45537.html</t>
  </si>
  <si>
    <t>Récapitulatif des absences par rapport aux dates sur les 6 semaines de votre choix</t>
  </si>
  <si>
    <t xml:space="preserve">Récapitulatif </t>
  </si>
  <si>
    <t>déb</t>
  </si>
  <si>
    <t>Mois</t>
  </si>
  <si>
    <t>http://forum.excel-pratique.com/excel/reajuster-formule-vba-svp-t45647.html</t>
  </si>
  <si>
    <t>Exemple ne pas effacer</t>
  </si>
  <si>
    <r>
      <t xml:space="preserve">Nombre absents   </t>
    </r>
    <r>
      <rPr>
        <sz val="11"/>
        <color theme="8" tint="0.79998168889431442"/>
        <rFont val="Wingdings 3"/>
        <family val="1"/>
        <charset val="2"/>
      </rPr>
      <t>a a a</t>
    </r>
  </si>
  <si>
    <t>Présence %</t>
  </si>
</sst>
</file>

<file path=xl/styles.xml><?xml version="1.0" encoding="utf-8"?>
<styleSheet xmlns="http://schemas.openxmlformats.org/spreadsheetml/2006/main">
  <numFmts count="7">
    <numFmt numFmtId="164" formatCode="_ * #,##0.00_ ;_ * \-#,##0.00_ ;_ * &quot;-&quot;??_ ;_ @_ "/>
    <numFmt numFmtId="165" formatCode="mmmm"/>
    <numFmt numFmtId="166" formatCode="yyyy"/>
    <numFmt numFmtId="167" formatCode="ddd"/>
    <numFmt numFmtId="168" formatCode="_ * #,##0_ ;_ * \-#,##0_ ;_ * &quot;-&quot;??_ ;_ @_ "/>
    <numFmt numFmtId="169" formatCode="d"/>
    <numFmt numFmtId="170" formatCode="mmm"/>
  </numFmts>
  <fonts count="27"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Trebuchet MS"/>
      <family val="2"/>
    </font>
    <font>
      <b/>
      <sz val="12"/>
      <color indexed="18"/>
      <name val="Trebuchet MS"/>
      <family val="2"/>
    </font>
    <font>
      <b/>
      <sz val="18"/>
      <color indexed="62"/>
      <name val="Trebuchet MS"/>
      <family val="2"/>
    </font>
    <font>
      <sz val="9"/>
      <color theme="1"/>
      <name val="Arial"/>
      <family val="2"/>
    </font>
    <font>
      <b/>
      <sz val="12"/>
      <color indexed="9"/>
      <name val="Trebuchet MS"/>
      <family val="2"/>
    </font>
    <font>
      <b/>
      <sz val="10"/>
      <color theme="0"/>
      <name val="Arial"/>
      <family val="2"/>
    </font>
    <font>
      <sz val="10"/>
      <name val="Verdana"/>
      <family val="2"/>
    </font>
    <font>
      <b/>
      <sz val="10"/>
      <name val="Arial"/>
      <family val="2"/>
    </font>
    <font>
      <sz val="9"/>
      <name val="Arial"/>
      <family val="2"/>
    </font>
    <font>
      <b/>
      <sz val="10"/>
      <name val="Trebuchet MS"/>
      <family val="2"/>
    </font>
    <font>
      <sz val="12"/>
      <color theme="8" tint="0.79998168889431442"/>
      <name val="Arial"/>
      <family val="2"/>
    </font>
    <font>
      <sz val="10"/>
      <color theme="8" tint="0.79998168889431442"/>
      <name val="Wingdings 3"/>
      <family val="1"/>
      <charset val="2"/>
    </font>
    <font>
      <b/>
      <sz val="10"/>
      <color theme="1"/>
      <name val="Arial"/>
      <family val="2"/>
    </font>
    <font>
      <sz val="10"/>
      <color theme="1"/>
      <name val="Arial Unicode MS"/>
      <family val="2"/>
    </font>
    <font>
      <sz val="14"/>
      <color theme="1"/>
      <name val="Arial"/>
      <family val="2"/>
    </font>
    <font>
      <b/>
      <sz val="9"/>
      <color rgb="FFFF0000"/>
      <name val="Arial"/>
      <family val="2"/>
    </font>
    <font>
      <sz val="9"/>
      <color indexed="81"/>
      <name val="Tahoma"/>
      <family val="2"/>
    </font>
    <font>
      <u/>
      <sz val="10"/>
      <color theme="10"/>
      <name val="Arial"/>
      <family val="2"/>
    </font>
    <font>
      <b/>
      <sz val="36"/>
      <color indexed="62"/>
      <name val="Trebuchet MS"/>
      <family val="2"/>
    </font>
    <font>
      <b/>
      <sz val="12"/>
      <color theme="8" tint="0.79998168889431442"/>
      <name val="Arial"/>
      <family val="2"/>
    </font>
    <font>
      <sz val="8"/>
      <color theme="1"/>
      <name val="Arial"/>
      <family val="2"/>
    </font>
    <font>
      <b/>
      <sz val="10"/>
      <color indexed="9"/>
      <name val="Trebuchet MS"/>
      <family val="2"/>
    </font>
    <font>
      <sz val="11"/>
      <color theme="8" tint="0.79998168889431442"/>
      <name val="Arial"/>
      <family val="2"/>
    </font>
    <font>
      <sz val="11"/>
      <color theme="8" tint="0.79998168889431442"/>
      <name val="Wingdings 3"/>
      <family val="1"/>
      <charset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1" tint="0.14999847407452621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0" tint="-0.24994659260841701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2" fillId="0" borderId="0"/>
    <xf numFmtId="0" fontId="9" fillId="0" borderId="0"/>
    <xf numFmtId="0" fontId="2" fillId="0" borderId="0"/>
    <xf numFmtId="0" fontId="20" fillId="0" borderId="0" applyNumberFormat="0" applyFill="0" applyBorder="0" applyAlignment="0" applyProtection="0"/>
  </cellStyleXfs>
  <cellXfs count="151">
    <xf numFmtId="0" fontId="0" fillId="0" borderId="0" xfId="0"/>
    <xf numFmtId="14" fontId="4" fillId="2" borderId="2" xfId="1" applyNumberFormat="1" applyFont="1" applyFill="1" applyBorder="1" applyAlignment="1" applyProtection="1">
      <alignment horizontal="left" vertical="center"/>
    </xf>
    <xf numFmtId="14" fontId="3" fillId="0" borderId="0" xfId="1" applyNumberFormat="1" applyFont="1" applyAlignment="1" applyProtection="1">
      <alignment horizontal="left"/>
      <protection hidden="1"/>
    </xf>
    <xf numFmtId="168" fontId="3" fillId="0" borderId="0" xfId="2" applyNumberFormat="1" applyFont="1" applyAlignment="1" applyProtection="1">
      <alignment horizontal="left"/>
      <protection hidden="1"/>
    </xf>
    <xf numFmtId="167" fontId="0" fillId="0" borderId="10" xfId="0" applyNumberFormat="1" applyBorder="1" applyAlignment="1">
      <alignment horizontal="center" vertical="center"/>
    </xf>
    <xf numFmtId="0" fontId="5" fillId="0" borderId="0" xfId="3" applyFont="1" applyFill="1" applyBorder="1" applyAlignment="1" applyProtection="1">
      <alignment vertical="top"/>
      <protection locked="0"/>
    </xf>
    <xf numFmtId="0" fontId="0" fillId="0" borderId="0" xfId="0" applyAlignment="1">
      <alignment horizontal="center"/>
    </xf>
    <xf numFmtId="0" fontId="8" fillId="7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/>
    </xf>
    <xf numFmtId="0" fontId="0" fillId="0" borderId="6" xfId="0" applyBorder="1"/>
    <xf numFmtId="0" fontId="2" fillId="8" borderId="0" xfId="0" applyFont="1" applyFill="1" applyBorder="1"/>
    <xf numFmtId="0" fontId="2" fillId="8" borderId="6" xfId="0" applyFont="1" applyFill="1" applyBorder="1"/>
    <xf numFmtId="0" fontId="0" fillId="0" borderId="13" xfId="0" applyFill="1" applyBorder="1" applyAlignment="1">
      <alignment horizontal="left" vertical="center"/>
    </xf>
    <xf numFmtId="0" fontId="0" fillId="0" borderId="13" xfId="0" applyBorder="1"/>
    <xf numFmtId="0" fontId="0" fillId="0" borderId="6" xfId="0" applyBorder="1" applyAlignment="1">
      <alignment horizontal="center"/>
    </xf>
    <xf numFmtId="0" fontId="0" fillId="8" borderId="0" xfId="0" applyFill="1" applyBorder="1"/>
    <xf numFmtId="0" fontId="10" fillId="9" borderId="1" xfId="4" applyFont="1" applyFill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0" fillId="6" borderId="9" xfId="0" applyFill="1" applyBorder="1" applyAlignment="1">
      <alignment vertical="center"/>
    </xf>
    <xf numFmtId="14" fontId="0" fillId="0" borderId="13" xfId="0" applyNumberFormat="1" applyBorder="1"/>
    <xf numFmtId="0" fontId="0" fillId="0" borderId="0" xfId="0" applyAlignment="1">
      <alignment horizontal="center" vertical="center"/>
    </xf>
    <xf numFmtId="0" fontId="15" fillId="11" borderId="13" xfId="0" applyFont="1" applyFill="1" applyBorder="1" applyAlignment="1">
      <alignment horizontal="center" vertical="center"/>
    </xf>
    <xf numFmtId="0" fontId="16" fillId="11" borderId="13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8" xfId="0" applyBorder="1"/>
    <xf numFmtId="0" fontId="0" fillId="0" borderId="17" xfId="0" applyBorder="1"/>
    <xf numFmtId="0" fontId="0" fillId="0" borderId="15" xfId="0" applyFill="1" applyBorder="1" applyAlignment="1">
      <alignment horizontal="left" vertical="center"/>
    </xf>
    <xf numFmtId="0" fontId="0" fillId="0" borderId="12" xfId="0" applyBorder="1"/>
    <xf numFmtId="0" fontId="17" fillId="0" borderId="0" xfId="0" applyFont="1"/>
    <xf numFmtId="14" fontId="0" fillId="0" borderId="13" xfId="0" applyNumberFormat="1" applyFill="1" applyBorder="1" applyAlignment="1">
      <alignment horizontal="center" vertical="center"/>
    </xf>
    <xf numFmtId="0" fontId="0" fillId="6" borderId="19" xfId="0" applyFill="1" applyBorder="1" applyAlignment="1">
      <alignment vertical="center"/>
    </xf>
    <xf numFmtId="0" fontId="0" fillId="6" borderId="22" xfId="0" applyFill="1" applyBorder="1"/>
    <xf numFmtId="0" fontId="0" fillId="6" borderId="24" xfId="0" applyFill="1" applyBorder="1"/>
    <xf numFmtId="0" fontId="4" fillId="3" borderId="25" xfId="1" applyFont="1" applyFill="1" applyBorder="1" applyAlignment="1" applyProtection="1">
      <alignment vertical="center"/>
      <protection locked="0"/>
    </xf>
    <xf numFmtId="0" fontId="0" fillId="0" borderId="31" xfId="0" applyFill="1" applyBorder="1" applyAlignment="1">
      <alignment horizontal="left" vertical="center"/>
    </xf>
    <xf numFmtId="14" fontId="0" fillId="0" borderId="31" xfId="0" applyNumberFormat="1" applyFill="1" applyBorder="1" applyAlignment="1">
      <alignment horizontal="center" vertical="center"/>
    </xf>
    <xf numFmtId="0" fontId="15" fillId="11" borderId="29" xfId="0" applyFont="1" applyFill="1" applyBorder="1" applyAlignment="1">
      <alignment horizontal="center" vertical="center"/>
    </xf>
    <xf numFmtId="0" fontId="0" fillId="11" borderId="28" xfId="0" applyFill="1" applyBorder="1" applyAlignment="1">
      <alignment horizontal="center" vertical="center"/>
    </xf>
    <xf numFmtId="0" fontId="16" fillId="11" borderId="29" xfId="0" applyFont="1" applyFill="1" applyBorder="1" applyAlignment="1">
      <alignment horizontal="center" vertical="center"/>
    </xf>
    <xf numFmtId="0" fontId="0" fillId="11" borderId="30" xfId="0" applyFill="1" applyBorder="1" applyAlignment="1">
      <alignment horizontal="center" vertical="center"/>
    </xf>
    <xf numFmtId="0" fontId="16" fillId="11" borderId="31" xfId="0" applyFont="1" applyFill="1" applyBorder="1" applyAlignment="1">
      <alignment horizontal="center" vertical="center"/>
    </xf>
    <xf numFmtId="0" fontId="16" fillId="11" borderId="33" xfId="0" applyFont="1" applyFill="1" applyBorder="1" applyAlignment="1">
      <alignment horizontal="center" vertical="center"/>
    </xf>
    <xf numFmtId="170" fontId="6" fillId="6" borderId="37" xfId="0" applyNumberFormat="1" applyFont="1" applyFill="1" applyBorder="1" applyAlignment="1">
      <alignment horizontal="center" vertical="center"/>
    </xf>
    <xf numFmtId="165" fontId="0" fillId="6" borderId="38" xfId="0" applyNumberFormat="1" applyFill="1" applyBorder="1" applyAlignment="1">
      <alignment vertical="center"/>
    </xf>
    <xf numFmtId="0" fontId="0" fillId="6" borderId="38" xfId="0" applyFill="1" applyBorder="1"/>
    <xf numFmtId="170" fontId="6" fillId="6" borderId="38" xfId="0" applyNumberFormat="1" applyFont="1" applyFill="1" applyBorder="1" applyAlignment="1">
      <alignment horizontal="center" vertical="center"/>
    </xf>
    <xf numFmtId="170" fontId="6" fillId="6" borderId="38" xfId="0" applyNumberFormat="1" applyFont="1" applyFill="1" applyBorder="1" applyAlignment="1">
      <alignment horizontal="left" vertical="center"/>
    </xf>
    <xf numFmtId="166" fontId="18" fillId="6" borderId="38" xfId="0" applyNumberFormat="1" applyFont="1" applyFill="1" applyBorder="1" applyAlignment="1">
      <alignment horizontal="center" vertical="center"/>
    </xf>
    <xf numFmtId="0" fontId="0" fillId="6" borderId="39" xfId="0" applyFill="1" applyBorder="1"/>
    <xf numFmtId="167" fontId="0" fillId="0" borderId="40" xfId="0" applyNumberFormat="1" applyBorder="1" applyAlignment="1">
      <alignment horizontal="center" vertical="center"/>
    </xf>
    <xf numFmtId="167" fontId="0" fillId="0" borderId="41" xfId="0" applyNumberForma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0" fillId="11" borderId="48" xfId="0" applyFill="1" applyBorder="1" applyAlignment="1">
      <alignment horizontal="center" vertical="center"/>
    </xf>
    <xf numFmtId="0" fontId="16" fillId="11" borderId="15" xfId="0" applyFont="1" applyFill="1" applyBorder="1" applyAlignment="1">
      <alignment horizontal="center" vertical="center"/>
    </xf>
    <xf numFmtId="0" fontId="16" fillId="11" borderId="27" xfId="0" applyFont="1" applyFill="1" applyBorder="1" applyAlignment="1">
      <alignment horizontal="center" vertical="center"/>
    </xf>
    <xf numFmtId="169" fontId="6" fillId="0" borderId="49" xfId="0" applyNumberFormat="1" applyFont="1" applyBorder="1" applyAlignment="1">
      <alignment horizontal="center" vertical="center"/>
    </xf>
    <xf numFmtId="169" fontId="6" fillId="0" borderId="50" xfId="0" applyNumberFormat="1" applyFont="1" applyBorder="1" applyAlignment="1">
      <alignment horizontal="center" vertical="center"/>
    </xf>
    <xf numFmtId="169" fontId="6" fillId="0" borderId="51" xfId="0" applyNumberFormat="1" applyFont="1" applyBorder="1" applyAlignment="1">
      <alignment horizontal="center" vertical="center"/>
    </xf>
    <xf numFmtId="0" fontId="6" fillId="11" borderId="30" xfId="0" applyFont="1" applyFill="1" applyBorder="1" applyAlignment="1">
      <alignment horizontal="center" vertical="center"/>
    </xf>
    <xf numFmtId="0" fontId="6" fillId="11" borderId="3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4" borderId="54" xfId="1" applyFont="1" applyFill="1" applyBorder="1" applyAlignment="1" applyProtection="1">
      <alignment horizontal="center" vertical="center"/>
    </xf>
    <xf numFmtId="0" fontId="7" fillId="4" borderId="31" xfId="1" applyFont="1" applyFill="1" applyBorder="1" applyAlignment="1" applyProtection="1">
      <alignment horizontal="center" vertical="center"/>
    </xf>
    <xf numFmtId="14" fontId="7" fillId="4" borderId="55" xfId="1" applyNumberFormat="1" applyFont="1" applyFill="1" applyBorder="1" applyAlignment="1" applyProtection="1">
      <alignment horizontal="center" vertical="center"/>
    </xf>
    <xf numFmtId="14" fontId="7" fillId="4" borderId="31" xfId="1" applyNumberFormat="1" applyFont="1" applyFill="1" applyBorder="1" applyAlignment="1" applyProtection="1">
      <alignment horizontal="center" vertical="center"/>
    </xf>
    <xf numFmtId="0" fontId="0" fillId="0" borderId="15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11" fillId="10" borderId="4" xfId="0" applyNumberFormat="1" applyFont="1" applyFill="1" applyBorder="1" applyAlignment="1">
      <alignment horizontal="center" vertical="center"/>
    </xf>
    <xf numFmtId="14" fontId="11" fillId="11" borderId="58" xfId="5" applyNumberFormat="1" applyFont="1" applyFill="1" applyBorder="1" applyAlignment="1">
      <alignment horizontal="center"/>
    </xf>
    <xf numFmtId="14" fontId="11" fillId="12" borderId="4" xfId="5" applyNumberFormat="1" applyFont="1" applyFill="1" applyBorder="1" applyAlignment="1">
      <alignment horizontal="center"/>
    </xf>
    <xf numFmtId="14" fontId="11" fillId="12" borderId="59" xfId="5" applyNumberFormat="1" applyFont="1" applyFill="1" applyBorder="1" applyAlignment="1">
      <alignment horizontal="center"/>
    </xf>
    <xf numFmtId="14" fontId="11" fillId="12" borderId="60" xfId="5" applyNumberFormat="1" applyFont="1" applyFill="1" applyBorder="1" applyAlignment="1">
      <alignment horizontal="center"/>
    </xf>
    <xf numFmtId="14" fontId="11" fillId="10" borderId="61" xfId="0" applyNumberFormat="1" applyFont="1" applyFill="1" applyBorder="1" applyAlignment="1">
      <alignment horizontal="center"/>
    </xf>
    <xf numFmtId="0" fontId="0" fillId="0" borderId="5" xfId="0" applyBorder="1"/>
    <xf numFmtId="0" fontId="0" fillId="0" borderId="15" xfId="0" applyBorder="1"/>
    <xf numFmtId="0" fontId="0" fillId="0" borderId="28" xfId="0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6" fillId="0" borderId="64" xfId="0" applyFont="1" applyBorder="1" applyAlignment="1">
      <alignment horizontal="center" vertical="center"/>
    </xf>
    <xf numFmtId="0" fontId="6" fillId="0" borderId="65" xfId="0" applyFont="1" applyBorder="1" applyAlignment="1">
      <alignment horizontal="center" vertical="center"/>
    </xf>
    <xf numFmtId="0" fontId="20" fillId="0" borderId="0" xfId="6"/>
    <xf numFmtId="14" fontId="0" fillId="0" borderId="0" xfId="0" applyNumberFormat="1"/>
    <xf numFmtId="0" fontId="0" fillId="0" borderId="13" xfId="0" applyBorder="1" applyAlignment="1">
      <alignment vertical="center"/>
    </xf>
    <xf numFmtId="14" fontId="0" fillId="0" borderId="13" xfId="0" applyNumberFormat="1" applyBorder="1" applyAlignment="1">
      <alignment vertical="center"/>
    </xf>
    <xf numFmtId="0" fontId="0" fillId="0" borderId="28" xfId="0" applyBorder="1" applyAlignment="1">
      <alignment vertical="center"/>
    </xf>
    <xf numFmtId="0" fontId="7" fillId="4" borderId="5" xfId="1" applyFont="1" applyFill="1" applyBorder="1" applyAlignment="1" applyProtection="1">
      <alignment horizontal="center" vertical="center"/>
    </xf>
    <xf numFmtId="14" fontId="7" fillId="4" borderId="5" xfId="1" applyNumberFormat="1" applyFont="1" applyFill="1" applyBorder="1" applyAlignment="1" applyProtection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14" fontId="0" fillId="0" borderId="4" xfId="0" applyNumberFormat="1" applyBorder="1" applyAlignment="1">
      <alignment vertical="center"/>
    </xf>
    <xf numFmtId="14" fontId="0" fillId="0" borderId="4" xfId="0" applyNumberFormat="1" applyFill="1" applyBorder="1" applyAlignment="1">
      <alignment horizontal="center" vertical="center"/>
    </xf>
    <xf numFmtId="14" fontId="0" fillId="0" borderId="32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3" fillId="13" borderId="66" xfId="0" applyFont="1" applyFill="1" applyBorder="1" applyAlignment="1">
      <alignment horizontal="right" vertical="center"/>
    </xf>
    <xf numFmtId="0" fontId="22" fillId="13" borderId="67" xfId="0" applyFont="1" applyFill="1" applyBorder="1" applyAlignment="1">
      <alignment horizontal="left" vertical="center" indent="1"/>
    </xf>
    <xf numFmtId="0" fontId="13" fillId="13" borderId="67" xfId="0" applyFont="1" applyFill="1" applyBorder="1" applyAlignment="1">
      <alignment horizontal="center" vertical="center"/>
    </xf>
    <xf numFmtId="0" fontId="0" fillId="13" borderId="67" xfId="0" applyFill="1" applyBorder="1"/>
    <xf numFmtId="0" fontId="6" fillId="6" borderId="25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36" xfId="0" applyFont="1" applyFill="1" applyBorder="1" applyAlignment="1">
      <alignment horizontal="center" vertical="center"/>
    </xf>
    <xf numFmtId="14" fontId="24" fillId="4" borderId="1" xfId="1" applyNumberFormat="1" applyFont="1" applyFill="1" applyBorder="1" applyAlignment="1" applyProtection="1">
      <alignment horizontal="center" vertical="center"/>
    </xf>
    <xf numFmtId="14" fontId="24" fillId="4" borderId="5" xfId="1" applyNumberFormat="1" applyFont="1" applyFill="1" applyBorder="1" applyAlignment="1" applyProtection="1">
      <alignment horizontal="center" vertical="center"/>
    </xf>
    <xf numFmtId="0" fontId="13" fillId="13" borderId="70" xfId="0" applyFont="1" applyFill="1" applyBorder="1" applyAlignment="1">
      <alignment horizontal="center" vertical="center"/>
    </xf>
    <xf numFmtId="0" fontId="4" fillId="0" borderId="7" xfId="1" applyFont="1" applyFill="1" applyBorder="1" applyAlignment="1" applyProtection="1">
      <alignment horizontal="left" vertical="center"/>
      <protection locked="0"/>
    </xf>
    <xf numFmtId="0" fontId="4" fillId="0" borderId="13" xfId="1" applyFont="1" applyFill="1" applyBorder="1" applyAlignment="1" applyProtection="1">
      <alignment horizontal="left" vertical="center"/>
      <protection locked="0"/>
    </xf>
    <xf numFmtId="14" fontId="12" fillId="5" borderId="5" xfId="1" applyNumberFormat="1" applyFont="1" applyFill="1" applyBorder="1" applyAlignment="1" applyProtection="1">
      <alignment horizontal="center" vertical="center" textRotation="90"/>
    </xf>
    <xf numFmtId="14" fontId="12" fillId="5" borderId="56" xfId="1" applyNumberFormat="1" applyFont="1" applyFill="1" applyBorder="1" applyAlignment="1" applyProtection="1">
      <alignment horizontal="center" vertical="center" textRotation="90"/>
    </xf>
    <xf numFmtId="0" fontId="0" fillId="11" borderId="32" xfId="0" applyFill="1" applyBorder="1" applyAlignment="1">
      <alignment horizontal="center" vertical="center"/>
    </xf>
    <xf numFmtId="0" fontId="0" fillId="11" borderId="52" xfId="0" applyFill="1" applyBorder="1" applyAlignment="1">
      <alignment horizontal="center" vertical="center"/>
    </xf>
    <xf numFmtId="0" fontId="0" fillId="11" borderId="53" xfId="0" applyFill="1" applyBorder="1" applyAlignment="1">
      <alignment horizontal="center" vertical="center"/>
    </xf>
    <xf numFmtId="0" fontId="15" fillId="11" borderId="28" xfId="0" applyFont="1" applyFill="1" applyBorder="1" applyAlignment="1">
      <alignment horizontal="center" vertical="center"/>
    </xf>
    <xf numFmtId="0" fontId="15" fillId="11" borderId="13" xfId="0" applyFont="1" applyFill="1" applyBorder="1" applyAlignment="1">
      <alignment horizontal="center" vertical="center"/>
    </xf>
    <xf numFmtId="170" fontId="15" fillId="6" borderId="38" xfId="0" applyNumberFormat="1" applyFont="1" applyFill="1" applyBorder="1" applyAlignment="1">
      <alignment horizontal="left" vertical="center"/>
    </xf>
    <xf numFmtId="166" fontId="18" fillId="6" borderId="38" xfId="0" applyNumberFormat="1" applyFont="1" applyFill="1" applyBorder="1" applyAlignment="1">
      <alignment horizontal="left" vertical="center"/>
    </xf>
    <xf numFmtId="0" fontId="23" fillId="11" borderId="18" xfId="0" applyFont="1" applyFill="1" applyBorder="1" applyAlignment="1">
      <alignment horizontal="center" vertical="center" wrapText="1"/>
    </xf>
    <xf numFmtId="0" fontId="23" fillId="11" borderId="19" xfId="0" applyFont="1" applyFill="1" applyBorder="1" applyAlignment="1">
      <alignment horizontal="center" vertical="center" wrapText="1"/>
    </xf>
    <xf numFmtId="0" fontId="23" fillId="11" borderId="22" xfId="0" applyFont="1" applyFill="1" applyBorder="1" applyAlignment="1">
      <alignment horizontal="center" vertical="center" wrapText="1"/>
    </xf>
    <xf numFmtId="0" fontId="23" fillId="11" borderId="34" xfId="0" applyFont="1" applyFill="1" applyBorder="1" applyAlignment="1">
      <alignment horizontal="center" vertical="center" wrapText="1"/>
    </xf>
    <xf numFmtId="0" fontId="23" fillId="11" borderId="0" xfId="0" applyFont="1" applyFill="1" applyBorder="1" applyAlignment="1">
      <alignment horizontal="center" vertical="center" wrapText="1"/>
    </xf>
    <xf numFmtId="0" fontId="23" fillId="11" borderId="35" xfId="0" applyFont="1" applyFill="1" applyBorder="1" applyAlignment="1">
      <alignment horizontal="center" vertical="center" wrapText="1"/>
    </xf>
    <xf numFmtId="0" fontId="12" fillId="5" borderId="26" xfId="1" applyFont="1" applyFill="1" applyBorder="1" applyAlignment="1" applyProtection="1">
      <alignment horizontal="center" vertical="center" textRotation="90"/>
    </xf>
    <xf numFmtId="0" fontId="12" fillId="5" borderId="57" xfId="1" applyFont="1" applyFill="1" applyBorder="1" applyAlignment="1" applyProtection="1">
      <alignment horizontal="center" vertical="center" textRotation="90"/>
    </xf>
    <xf numFmtId="0" fontId="21" fillId="0" borderId="0" xfId="3" applyFont="1" applyFill="1" applyBorder="1" applyAlignment="1" applyProtection="1">
      <alignment horizontal="center" vertical="center"/>
      <protection locked="0"/>
    </xf>
    <xf numFmtId="0" fontId="13" fillId="13" borderId="67" xfId="0" applyFont="1" applyFill="1" applyBorder="1" applyAlignment="1">
      <alignment horizontal="center" vertical="center"/>
    </xf>
    <xf numFmtId="0" fontId="13" fillId="13" borderId="68" xfId="0" applyFont="1" applyFill="1" applyBorder="1" applyAlignment="1">
      <alignment horizontal="center" vertical="center"/>
    </xf>
    <xf numFmtId="0" fontId="4" fillId="3" borderId="18" xfId="1" applyFont="1" applyFill="1" applyBorder="1" applyAlignment="1" applyProtection="1">
      <alignment horizontal="center" vertical="center"/>
      <protection locked="0"/>
    </xf>
    <xf numFmtId="0" fontId="4" fillId="3" borderId="23" xfId="1" applyFont="1" applyFill="1" applyBorder="1" applyAlignment="1" applyProtection="1">
      <alignment horizontal="center" vertical="center"/>
      <protection locked="0"/>
    </xf>
    <xf numFmtId="0" fontId="4" fillId="0" borderId="19" xfId="1" applyFont="1" applyFill="1" applyBorder="1" applyAlignment="1" applyProtection="1">
      <alignment horizontal="center" vertical="center"/>
      <protection locked="0"/>
    </xf>
    <xf numFmtId="0" fontId="4" fillId="0" borderId="9" xfId="1" applyFont="1" applyFill="1" applyBorder="1" applyAlignment="1" applyProtection="1">
      <alignment horizontal="center" vertical="center"/>
      <protection locked="0"/>
    </xf>
    <xf numFmtId="14" fontId="4" fillId="3" borderId="20" xfId="1" applyNumberFormat="1" applyFont="1" applyFill="1" applyBorder="1" applyAlignment="1" applyProtection="1">
      <alignment horizontal="center" vertical="center"/>
      <protection locked="0"/>
    </xf>
    <xf numFmtId="14" fontId="4" fillId="3" borderId="21" xfId="1" applyNumberFormat="1" applyFont="1" applyFill="1" applyBorder="1" applyAlignment="1" applyProtection="1">
      <alignment horizontal="center" vertical="center"/>
      <protection locked="0"/>
    </xf>
    <xf numFmtId="14" fontId="4" fillId="3" borderId="11" xfId="1" applyNumberFormat="1" applyFont="1" applyFill="1" applyBorder="1" applyAlignment="1" applyProtection="1">
      <alignment horizontal="center" vertical="center"/>
      <protection locked="0"/>
    </xf>
    <xf numFmtId="14" fontId="4" fillId="3" borderId="12" xfId="1" applyNumberFormat="1" applyFont="1" applyFill="1" applyBorder="1" applyAlignment="1" applyProtection="1">
      <alignment horizontal="center" vertical="center"/>
      <protection locked="0"/>
    </xf>
    <xf numFmtId="0" fontId="22" fillId="13" borderId="67" xfId="0" applyFont="1" applyFill="1" applyBorder="1" applyAlignment="1">
      <alignment horizontal="left" vertical="center"/>
    </xf>
    <xf numFmtId="0" fontId="25" fillId="13" borderId="69" xfId="0" applyFont="1" applyFill="1" applyBorder="1" applyAlignment="1">
      <alignment horizontal="center" vertical="center" wrapText="1"/>
    </xf>
    <xf numFmtId="0" fontId="25" fillId="13" borderId="67" xfId="0" applyFont="1" applyFill="1" applyBorder="1" applyAlignment="1">
      <alignment horizontal="center" vertical="center" wrapText="1"/>
    </xf>
    <xf numFmtId="14" fontId="24" fillId="4" borderId="4" xfId="1" applyNumberFormat="1" applyFont="1" applyFill="1" applyBorder="1" applyAlignment="1" applyProtection="1">
      <alignment horizontal="center" vertical="center"/>
    </xf>
    <xf numFmtId="14" fontId="24" fillId="4" borderId="7" xfId="1" applyNumberFormat="1" applyFont="1" applyFill="1" applyBorder="1" applyAlignment="1" applyProtection="1">
      <alignment horizontal="center" vertical="center"/>
    </xf>
  </cellXfs>
  <cellStyles count="7">
    <cellStyle name="Lien hypertexte" xfId="6" builtinId="8"/>
    <cellStyle name="Milliers 2" xfId="2"/>
    <cellStyle name="Normal" xfId="0" builtinId="0"/>
    <cellStyle name="Normal 2" xfId="1"/>
    <cellStyle name="Normal 3" xfId="3"/>
    <cellStyle name="Normal_calendrier_auto_CalendrierMatriciel" xfId="5"/>
    <cellStyle name="Normal_CalendrierMatriciel" xfId="4"/>
  </cellStyles>
  <dxfs count="8">
    <dxf>
      <font>
        <b val="0"/>
        <i val="0"/>
        <color rgb="FFFF0000"/>
      </font>
      <fill>
        <gradientFill>
          <stop position="0">
            <color rgb="FFFFCCFF"/>
          </stop>
          <stop position="0.5">
            <color rgb="FFFF99FF"/>
          </stop>
          <stop position="1">
            <color rgb="FFFFCCFF"/>
          </stop>
        </gradientFill>
      </fill>
    </dxf>
    <dxf>
      <font>
        <color auto="1"/>
      </font>
      <fill>
        <gradientFill degree="45">
          <stop position="0">
            <color rgb="FF92D050"/>
          </stop>
          <stop position="0.5">
            <color rgb="FF33CC33"/>
          </stop>
          <stop position="1">
            <color rgb="FF92D050"/>
          </stop>
        </gradientFill>
      </fill>
    </dxf>
    <dxf>
      <font>
        <color auto="1"/>
      </font>
      <fill>
        <gradientFill degree="45">
          <stop position="0">
            <color theme="7" tint="0.59999389629810485"/>
          </stop>
          <stop position="0.5">
            <color theme="7" tint="0.40000610370189521"/>
          </stop>
          <stop position="1">
            <color theme="7" tint="0.59999389629810485"/>
          </stop>
        </gradientFill>
      </fill>
    </dxf>
    <dxf>
      <font>
        <color auto="1"/>
      </font>
      <fill>
        <gradientFill degree="45">
          <stop position="0">
            <color rgb="FFFFCC00"/>
          </stop>
          <stop position="0.5">
            <color rgb="FFFF9900"/>
          </stop>
          <stop position="1">
            <color rgb="FFFFCC00"/>
          </stop>
        </gradientFill>
      </fill>
    </dxf>
    <dxf>
      <font>
        <color auto="1"/>
      </font>
      <fill>
        <gradientFill degree="45">
          <stop position="0">
            <color theme="4" tint="0.40000610370189521"/>
          </stop>
          <stop position="0.5">
            <color theme="4"/>
          </stop>
          <stop position="1">
            <color theme="4" tint="0.40000610370189521"/>
          </stop>
        </gradientFill>
      </fill>
    </dxf>
    <dxf>
      <font>
        <color theme="1"/>
      </font>
      <fill>
        <gradientFill degree="45">
          <stop position="0">
            <color theme="5" tint="0.59999389629810485"/>
          </stop>
          <stop position="0.5">
            <color theme="5" tint="0.40000610370189521"/>
          </stop>
          <stop position="1">
            <color theme="5" tint="0.59999389629810485"/>
          </stop>
        </gradientFill>
      </fill>
    </dxf>
    <dxf>
      <font>
        <color auto="1"/>
      </font>
      <fill>
        <gradientFill>
          <stop position="0">
            <color rgb="FFFFCCFF"/>
          </stop>
          <stop position="0.5">
            <color rgb="FFFF99FF"/>
          </stop>
          <stop position="1">
            <color rgb="FFFFCCFF"/>
          </stop>
        </gradientFill>
      </fill>
    </dxf>
    <dxf>
      <font>
        <color auto="1"/>
      </font>
      <fill>
        <gradientFill degree="45">
          <stop position="0">
            <color rgb="FFFF5050"/>
          </stop>
          <stop position="0.5">
            <color rgb="FFFF0000"/>
          </stop>
          <stop position="1">
            <color rgb="FFFF5050"/>
          </stop>
        </gradientFill>
      </fill>
    </dxf>
  </dxfs>
  <tableStyles count="0" defaultTableStyle="TableStyleMedium9" defaultPivotStyle="PivotStyleLight16"/>
  <colors>
    <mruColors>
      <color rgb="FFFFFF99"/>
      <color rgb="FFFF99FF"/>
      <color rgb="FFFFCCFF"/>
      <color rgb="FFFF66FF"/>
      <color rgb="FFFF5050"/>
      <color rgb="FFFF9900"/>
      <color rgb="FFFFCC00"/>
      <color rgb="FF33CC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16" fmlaLink="$A$5" max="17" min="1" page="10"/>
</file>

<file path=xl/ctrlProps/ctrlProp2.xml><?xml version="1.0" encoding="utf-8"?>
<formControlPr xmlns="http://schemas.microsoft.com/office/spreadsheetml/2009/9/main" objectType="Spin" dx="16" fmlaLink="$A$4" max="12" min="1" page="10" val="2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orum.excel-pratique.com/excel/reajuster-formule-vba-svp-t45647.html" TargetMode="External"/><Relationship Id="rId1" Type="http://schemas.openxmlformats.org/officeDocument/2006/relationships/hyperlink" Target="http://forum.excel-pratique.com/excel/recuperer-infos-t45537.html" TargetMode="External"/><Relationship Id="rId6" Type="http://schemas.openxmlformats.org/officeDocument/2006/relationships/comments" Target="../comments1.xm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BG34"/>
  <sheetViews>
    <sheetView tabSelected="1" topLeftCell="B1" zoomScale="85" zoomScaleNormal="85" workbookViewId="0">
      <selection activeCell="B1" sqref="B1:BG1"/>
    </sheetView>
  </sheetViews>
  <sheetFormatPr baseColWidth="10" defaultRowHeight="12.75"/>
  <cols>
    <col min="1" max="1" width="9.5703125" hidden="1" customWidth="1"/>
    <col min="2" max="2" width="25.7109375" customWidth="1"/>
    <col min="3" max="3" width="18.7109375" customWidth="1"/>
    <col min="4" max="5" width="10.7109375" customWidth="1"/>
    <col min="6" max="6" width="5.7109375" customWidth="1"/>
    <col min="7" max="7" width="5.7109375" bestFit="1" customWidth="1"/>
    <col min="8" max="59" width="4.7109375" customWidth="1"/>
  </cols>
  <sheetData>
    <row r="1" spans="1:59" ht="42" customHeight="1">
      <c r="B1" s="135" t="s">
        <v>11</v>
      </c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</row>
    <row r="2" spans="1:59" ht="9.9499999999999993" customHeight="1">
      <c r="A2" s="5"/>
    </row>
    <row r="3" spans="1:59" ht="9.9499999999999993" customHeight="1" thickBot="1">
      <c r="C3" s="20"/>
      <c r="E3" s="20"/>
    </row>
    <row r="4" spans="1:59" ht="45" customHeight="1" thickBot="1">
      <c r="A4" s="20">
        <v>3</v>
      </c>
      <c r="B4" s="106" t="s">
        <v>41</v>
      </c>
      <c r="C4" s="107">
        <f>IF(ISERROR(VLOOKUP(A5,N°_année,2,FALSE)),"",VLOOKUP(A5,N°_année,2,FALSE))</f>
        <v>2014</v>
      </c>
      <c r="D4" s="108" t="s">
        <v>40</v>
      </c>
      <c r="E4" s="146" t="str">
        <f>IF(ISERROR(VLOOKUP(A4,Mois_toupie,2,FALSE)),"",VLOOKUP(A4,Mois_toupie,2,FALSE))</f>
        <v>Mars</v>
      </c>
      <c r="F4" s="146"/>
      <c r="G4" s="109"/>
      <c r="H4" s="147" t="s">
        <v>92</v>
      </c>
      <c r="I4" s="148"/>
      <c r="J4" s="148"/>
      <c r="K4" s="148"/>
      <c r="L4" s="115">
        <f>COUNTA(B9:B28)</f>
        <v>4</v>
      </c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36" t="s">
        <v>87</v>
      </c>
      <c r="BB4" s="136"/>
      <c r="BC4" s="136"/>
      <c r="BD4" s="136"/>
      <c r="BE4" s="136"/>
      <c r="BF4" s="136"/>
      <c r="BG4" s="137"/>
    </row>
    <row r="5" spans="1:59" ht="12.75" customHeight="1">
      <c r="A5" s="6">
        <v>1</v>
      </c>
      <c r="B5" s="138" t="s">
        <v>7</v>
      </c>
      <c r="C5" s="140" t="s">
        <v>83</v>
      </c>
      <c r="D5" s="142" t="s">
        <v>5</v>
      </c>
      <c r="E5" s="143"/>
      <c r="F5" s="30" t="s">
        <v>9</v>
      </c>
      <c r="G5" s="31"/>
      <c r="H5" s="42">
        <f>N7</f>
        <v>41698</v>
      </c>
      <c r="I5" s="126" t="str">
        <f>IF(YEAR(N7)&lt;&gt;YEAR($O$5),N7-1,"")</f>
        <v/>
      </c>
      <c r="J5" s="126"/>
      <c r="K5" s="43"/>
      <c r="L5" s="43"/>
      <c r="M5" s="43"/>
      <c r="N5" s="43"/>
      <c r="O5" s="125">
        <f>O7</f>
        <v>41699</v>
      </c>
      <c r="P5" s="125"/>
      <c r="Q5" s="43"/>
      <c r="R5" s="43"/>
      <c r="S5" s="43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5" t="str">
        <f>IF(AQ7="","",IF(DAY(AQ7)&gt;1,"",EDATE(AQ7,0)))</f>
        <v/>
      </c>
      <c r="AR5" s="45" t="str">
        <f>IF(AR7="","",IF(DAY(AR7)&gt;1,"",EDATE(AR7,0)))</f>
        <v/>
      </c>
      <c r="AS5" s="46" t="str">
        <f>IF(AS7="","",IF(DAY(AS7)&gt;1,"",EDATE(AS7,0)))</f>
        <v/>
      </c>
      <c r="AT5" s="46">
        <f>IF(AT7="","",IF(DAY(AT7)&gt;1,"",EDATE(AT7,0)))</f>
        <v>41730</v>
      </c>
      <c r="AU5" s="47" t="str">
        <f>IF(YEAR(AT7)&lt;&gt;YEAR($O$5),AT7+1,"")</f>
        <v/>
      </c>
      <c r="AV5" s="44"/>
      <c r="AW5" s="44"/>
      <c r="AX5" s="44"/>
      <c r="AY5" s="44"/>
      <c r="AZ5" s="48"/>
      <c r="BA5" s="127" t="s">
        <v>86</v>
      </c>
      <c r="BB5" s="128"/>
      <c r="BC5" s="128"/>
      <c r="BD5" s="128"/>
      <c r="BE5" s="128"/>
      <c r="BF5" s="128"/>
      <c r="BG5" s="129"/>
    </row>
    <row r="6" spans="1:59">
      <c r="B6" s="139"/>
      <c r="C6" s="141"/>
      <c r="D6" s="144"/>
      <c r="E6" s="145"/>
      <c r="F6" s="18" t="s">
        <v>10</v>
      </c>
      <c r="G6" s="32"/>
      <c r="H6" s="110" t="str">
        <f t="shared" ref="H6:M6" si="0">IF(H7="","",IF(WEEKDAY(H7,2)=1,WEEKNUM(H7),""))</f>
        <v/>
      </c>
      <c r="I6" s="111" t="str">
        <f t="shared" si="0"/>
        <v/>
      </c>
      <c r="J6" s="111">
        <f t="shared" si="0"/>
        <v>9</v>
      </c>
      <c r="K6" s="111" t="str">
        <f t="shared" si="0"/>
        <v/>
      </c>
      <c r="L6" s="111" t="str">
        <f t="shared" si="0"/>
        <v/>
      </c>
      <c r="M6" s="111" t="str">
        <f t="shared" si="0"/>
        <v/>
      </c>
      <c r="N6" s="111" t="str">
        <f t="shared" ref="N6:AZ6" si="1">IF(N7="","",IF(WEEKDAY(N7,2)=1,WEEKNUM(N7),""))</f>
        <v/>
      </c>
      <c r="O6" s="111" t="str">
        <f t="shared" si="1"/>
        <v/>
      </c>
      <c r="P6" s="111" t="str">
        <f t="shared" si="1"/>
        <v/>
      </c>
      <c r="Q6" s="111">
        <f t="shared" si="1"/>
        <v>10</v>
      </c>
      <c r="R6" s="111" t="str">
        <f t="shared" si="1"/>
        <v/>
      </c>
      <c r="S6" s="111" t="str">
        <f t="shared" si="1"/>
        <v/>
      </c>
      <c r="T6" s="111" t="str">
        <f t="shared" si="1"/>
        <v/>
      </c>
      <c r="U6" s="111" t="str">
        <f t="shared" si="1"/>
        <v/>
      </c>
      <c r="V6" s="111" t="str">
        <f t="shared" si="1"/>
        <v/>
      </c>
      <c r="W6" s="111" t="str">
        <f t="shared" si="1"/>
        <v/>
      </c>
      <c r="X6" s="111">
        <f t="shared" si="1"/>
        <v>11</v>
      </c>
      <c r="Y6" s="111" t="str">
        <f t="shared" si="1"/>
        <v/>
      </c>
      <c r="Z6" s="111" t="str">
        <f t="shared" si="1"/>
        <v/>
      </c>
      <c r="AA6" s="111" t="str">
        <f t="shared" si="1"/>
        <v/>
      </c>
      <c r="AB6" s="111" t="str">
        <f t="shared" si="1"/>
        <v/>
      </c>
      <c r="AC6" s="111" t="str">
        <f t="shared" si="1"/>
        <v/>
      </c>
      <c r="AD6" s="111" t="str">
        <f t="shared" si="1"/>
        <v/>
      </c>
      <c r="AE6" s="111">
        <f t="shared" si="1"/>
        <v>12</v>
      </c>
      <c r="AF6" s="111" t="str">
        <f t="shared" si="1"/>
        <v/>
      </c>
      <c r="AG6" s="111" t="str">
        <f t="shared" si="1"/>
        <v/>
      </c>
      <c r="AH6" s="111" t="str">
        <f t="shared" si="1"/>
        <v/>
      </c>
      <c r="AI6" s="111" t="str">
        <f t="shared" si="1"/>
        <v/>
      </c>
      <c r="AJ6" s="111" t="str">
        <f t="shared" si="1"/>
        <v/>
      </c>
      <c r="AK6" s="111" t="str">
        <f t="shared" si="1"/>
        <v/>
      </c>
      <c r="AL6" s="111">
        <f t="shared" si="1"/>
        <v>13</v>
      </c>
      <c r="AM6" s="111" t="str">
        <f t="shared" si="1"/>
        <v/>
      </c>
      <c r="AN6" s="111" t="str">
        <f t="shared" si="1"/>
        <v/>
      </c>
      <c r="AO6" s="111" t="str">
        <f t="shared" si="1"/>
        <v/>
      </c>
      <c r="AP6" s="111" t="str">
        <f t="shared" si="1"/>
        <v/>
      </c>
      <c r="AQ6" s="111" t="str">
        <f t="shared" si="1"/>
        <v/>
      </c>
      <c r="AR6" s="111" t="str">
        <f t="shared" si="1"/>
        <v/>
      </c>
      <c r="AS6" s="111">
        <f t="shared" si="1"/>
        <v>14</v>
      </c>
      <c r="AT6" s="111" t="str">
        <f t="shared" si="1"/>
        <v/>
      </c>
      <c r="AU6" s="111" t="str">
        <f t="shared" si="1"/>
        <v/>
      </c>
      <c r="AV6" s="111" t="str">
        <f t="shared" si="1"/>
        <v/>
      </c>
      <c r="AW6" s="111" t="str">
        <f t="shared" si="1"/>
        <v/>
      </c>
      <c r="AX6" s="111" t="str">
        <f t="shared" si="1"/>
        <v/>
      </c>
      <c r="AY6" s="111" t="str">
        <f t="shared" si="1"/>
        <v/>
      </c>
      <c r="AZ6" s="112">
        <f t="shared" si="1"/>
        <v>15</v>
      </c>
      <c r="BA6" s="130"/>
      <c r="BB6" s="131"/>
      <c r="BC6" s="131"/>
      <c r="BD6" s="131"/>
      <c r="BE6" s="131"/>
      <c r="BF6" s="131"/>
      <c r="BG6" s="132"/>
    </row>
    <row r="7" spans="1:59" ht="20.100000000000001" customHeight="1">
      <c r="B7" s="33" t="s">
        <v>6</v>
      </c>
      <c r="C7" s="116" t="s">
        <v>84</v>
      </c>
      <c r="D7" s="117"/>
      <c r="E7" s="117"/>
      <c r="F7" s="118" t="s">
        <v>4</v>
      </c>
      <c r="G7" s="133" t="s">
        <v>57</v>
      </c>
      <c r="H7" s="49">
        <f t="shared" ref="H7:N7" si="2">IF(I7="","",IF(MONTH(I7-1)&lt;&gt;MONTH($O$7),I7-1))</f>
        <v>41692</v>
      </c>
      <c r="I7" s="4">
        <f t="shared" si="2"/>
        <v>41693</v>
      </c>
      <c r="J7" s="4">
        <f t="shared" si="2"/>
        <v>41694</v>
      </c>
      <c r="K7" s="4">
        <f t="shared" si="2"/>
        <v>41695</v>
      </c>
      <c r="L7" s="4">
        <f t="shared" si="2"/>
        <v>41696</v>
      </c>
      <c r="M7" s="4">
        <f t="shared" si="2"/>
        <v>41697</v>
      </c>
      <c r="N7" s="4">
        <f t="shared" si="2"/>
        <v>41698</v>
      </c>
      <c r="O7" s="4">
        <f>DATE($C$4,MONTH(1&amp;$E$4),1)</f>
        <v>41699</v>
      </c>
      <c r="P7" s="4">
        <f>+O7+1</f>
        <v>41700</v>
      </c>
      <c r="Q7" s="4">
        <f>+P7+1</f>
        <v>41701</v>
      </c>
      <c r="R7" s="4">
        <f t="shared" ref="R7:AZ7" si="3">+Q7+1</f>
        <v>41702</v>
      </c>
      <c r="S7" s="4">
        <f t="shared" si="3"/>
        <v>41703</v>
      </c>
      <c r="T7" s="4">
        <f t="shared" si="3"/>
        <v>41704</v>
      </c>
      <c r="U7" s="4">
        <f t="shared" si="3"/>
        <v>41705</v>
      </c>
      <c r="V7" s="4">
        <f t="shared" si="3"/>
        <v>41706</v>
      </c>
      <c r="W7" s="4">
        <f t="shared" si="3"/>
        <v>41707</v>
      </c>
      <c r="X7" s="4">
        <f t="shared" si="3"/>
        <v>41708</v>
      </c>
      <c r="Y7" s="4">
        <f t="shared" si="3"/>
        <v>41709</v>
      </c>
      <c r="Z7" s="4">
        <f t="shared" si="3"/>
        <v>41710</v>
      </c>
      <c r="AA7" s="4">
        <f t="shared" si="3"/>
        <v>41711</v>
      </c>
      <c r="AB7" s="4">
        <f t="shared" si="3"/>
        <v>41712</v>
      </c>
      <c r="AC7" s="4">
        <f t="shared" si="3"/>
        <v>41713</v>
      </c>
      <c r="AD7" s="4">
        <f t="shared" si="3"/>
        <v>41714</v>
      </c>
      <c r="AE7" s="4">
        <f t="shared" si="3"/>
        <v>41715</v>
      </c>
      <c r="AF7" s="4">
        <f t="shared" si="3"/>
        <v>41716</v>
      </c>
      <c r="AG7" s="4">
        <f t="shared" si="3"/>
        <v>41717</v>
      </c>
      <c r="AH7" s="4">
        <f t="shared" si="3"/>
        <v>41718</v>
      </c>
      <c r="AI7" s="4">
        <f t="shared" si="3"/>
        <v>41719</v>
      </c>
      <c r="AJ7" s="4">
        <f t="shared" si="3"/>
        <v>41720</v>
      </c>
      <c r="AK7" s="4">
        <f t="shared" si="3"/>
        <v>41721</v>
      </c>
      <c r="AL7" s="4">
        <f t="shared" si="3"/>
        <v>41722</v>
      </c>
      <c r="AM7" s="4">
        <f t="shared" si="3"/>
        <v>41723</v>
      </c>
      <c r="AN7" s="4">
        <f t="shared" si="3"/>
        <v>41724</v>
      </c>
      <c r="AO7" s="4">
        <f t="shared" si="3"/>
        <v>41725</v>
      </c>
      <c r="AP7" s="4">
        <f t="shared" si="3"/>
        <v>41726</v>
      </c>
      <c r="AQ7" s="4">
        <f t="shared" si="3"/>
        <v>41727</v>
      </c>
      <c r="AR7" s="4">
        <f t="shared" si="3"/>
        <v>41728</v>
      </c>
      <c r="AS7" s="4">
        <f t="shared" si="3"/>
        <v>41729</v>
      </c>
      <c r="AT7" s="4">
        <f t="shared" si="3"/>
        <v>41730</v>
      </c>
      <c r="AU7" s="4">
        <f t="shared" si="3"/>
        <v>41731</v>
      </c>
      <c r="AV7" s="4">
        <f t="shared" si="3"/>
        <v>41732</v>
      </c>
      <c r="AW7" s="4">
        <f t="shared" si="3"/>
        <v>41733</v>
      </c>
      <c r="AX7" s="4">
        <f t="shared" si="3"/>
        <v>41734</v>
      </c>
      <c r="AY7" s="4">
        <f t="shared" si="3"/>
        <v>41735</v>
      </c>
      <c r="AZ7" s="50">
        <f t="shared" si="3"/>
        <v>41736</v>
      </c>
      <c r="BA7" s="123" t="s">
        <v>21</v>
      </c>
      <c r="BB7" s="124"/>
      <c r="BC7" s="21" t="s">
        <v>22</v>
      </c>
      <c r="BD7" s="21" t="s">
        <v>23</v>
      </c>
      <c r="BE7" s="21" t="s">
        <v>24</v>
      </c>
      <c r="BF7" s="21" t="s">
        <v>26</v>
      </c>
      <c r="BG7" s="36" t="s">
        <v>25</v>
      </c>
    </row>
    <row r="8" spans="1:59" ht="18" customHeight="1" thickBot="1">
      <c r="A8" s="1" t="s">
        <v>8</v>
      </c>
      <c r="B8" s="66" t="s">
        <v>0</v>
      </c>
      <c r="C8" s="67" t="s">
        <v>1</v>
      </c>
      <c r="D8" s="68" t="s">
        <v>2</v>
      </c>
      <c r="E8" s="69" t="s">
        <v>3</v>
      </c>
      <c r="F8" s="119"/>
      <c r="G8" s="134"/>
      <c r="H8" s="60">
        <f>H7</f>
        <v>41692</v>
      </c>
      <c r="I8" s="61">
        <f t="shared" ref="I8:Z8" si="4">I7</f>
        <v>41693</v>
      </c>
      <c r="J8" s="61">
        <f t="shared" si="4"/>
        <v>41694</v>
      </c>
      <c r="K8" s="61">
        <f t="shared" si="4"/>
        <v>41695</v>
      </c>
      <c r="L8" s="61">
        <f t="shared" si="4"/>
        <v>41696</v>
      </c>
      <c r="M8" s="61">
        <f t="shared" si="4"/>
        <v>41697</v>
      </c>
      <c r="N8" s="61">
        <f t="shared" si="4"/>
        <v>41698</v>
      </c>
      <c r="O8" s="61">
        <f t="shared" si="4"/>
        <v>41699</v>
      </c>
      <c r="P8" s="61">
        <f t="shared" si="4"/>
        <v>41700</v>
      </c>
      <c r="Q8" s="61">
        <f t="shared" si="4"/>
        <v>41701</v>
      </c>
      <c r="R8" s="61">
        <f t="shared" si="4"/>
        <v>41702</v>
      </c>
      <c r="S8" s="61">
        <f t="shared" si="4"/>
        <v>41703</v>
      </c>
      <c r="T8" s="61">
        <f t="shared" si="4"/>
        <v>41704</v>
      </c>
      <c r="U8" s="61">
        <f t="shared" si="4"/>
        <v>41705</v>
      </c>
      <c r="V8" s="61">
        <f t="shared" si="4"/>
        <v>41706</v>
      </c>
      <c r="W8" s="61">
        <f t="shared" si="4"/>
        <v>41707</v>
      </c>
      <c r="X8" s="61">
        <f t="shared" si="4"/>
        <v>41708</v>
      </c>
      <c r="Y8" s="61">
        <f t="shared" si="4"/>
        <v>41709</v>
      </c>
      <c r="Z8" s="61">
        <f t="shared" si="4"/>
        <v>41710</v>
      </c>
      <c r="AA8" s="61">
        <f t="shared" ref="AA8:AZ8" si="5">AA7</f>
        <v>41711</v>
      </c>
      <c r="AB8" s="61">
        <f t="shared" si="5"/>
        <v>41712</v>
      </c>
      <c r="AC8" s="61">
        <f t="shared" si="5"/>
        <v>41713</v>
      </c>
      <c r="AD8" s="61">
        <f t="shared" si="5"/>
        <v>41714</v>
      </c>
      <c r="AE8" s="61">
        <f t="shared" si="5"/>
        <v>41715</v>
      </c>
      <c r="AF8" s="61">
        <f t="shared" si="5"/>
        <v>41716</v>
      </c>
      <c r="AG8" s="61">
        <f t="shared" si="5"/>
        <v>41717</v>
      </c>
      <c r="AH8" s="61">
        <f t="shared" si="5"/>
        <v>41718</v>
      </c>
      <c r="AI8" s="61">
        <f t="shared" si="5"/>
        <v>41719</v>
      </c>
      <c r="AJ8" s="61">
        <f t="shared" si="5"/>
        <v>41720</v>
      </c>
      <c r="AK8" s="61">
        <f t="shared" si="5"/>
        <v>41721</v>
      </c>
      <c r="AL8" s="61">
        <f t="shared" si="5"/>
        <v>41722</v>
      </c>
      <c r="AM8" s="61">
        <f t="shared" si="5"/>
        <v>41723</v>
      </c>
      <c r="AN8" s="61">
        <f t="shared" si="5"/>
        <v>41724</v>
      </c>
      <c r="AO8" s="61">
        <f t="shared" si="5"/>
        <v>41725</v>
      </c>
      <c r="AP8" s="61">
        <f t="shared" si="5"/>
        <v>41726</v>
      </c>
      <c r="AQ8" s="61">
        <f t="shared" si="5"/>
        <v>41727</v>
      </c>
      <c r="AR8" s="61">
        <f t="shared" si="5"/>
        <v>41728</v>
      </c>
      <c r="AS8" s="61">
        <f t="shared" si="5"/>
        <v>41729</v>
      </c>
      <c r="AT8" s="61">
        <f t="shared" si="5"/>
        <v>41730</v>
      </c>
      <c r="AU8" s="61">
        <f t="shared" si="5"/>
        <v>41731</v>
      </c>
      <c r="AV8" s="61">
        <f t="shared" si="5"/>
        <v>41732</v>
      </c>
      <c r="AW8" s="61">
        <f t="shared" si="5"/>
        <v>41733</v>
      </c>
      <c r="AX8" s="61">
        <f t="shared" si="5"/>
        <v>41734</v>
      </c>
      <c r="AY8" s="61">
        <f t="shared" si="5"/>
        <v>41735</v>
      </c>
      <c r="AZ8" s="62">
        <f t="shared" si="5"/>
        <v>41736</v>
      </c>
      <c r="BA8" s="63" t="s">
        <v>55</v>
      </c>
      <c r="BB8" s="64" t="s">
        <v>56</v>
      </c>
      <c r="BC8" s="120" t="s">
        <v>58</v>
      </c>
      <c r="BD8" s="121"/>
      <c r="BE8" s="121"/>
      <c r="BF8" s="121"/>
      <c r="BG8" s="122"/>
    </row>
    <row r="9" spans="1:59" ht="18" customHeight="1">
      <c r="A9" t="str">
        <f>+B9&amp;F9</f>
        <v>Agent 7Mal</v>
      </c>
      <c r="B9" s="13" t="s">
        <v>48</v>
      </c>
      <c r="C9" s="13" t="s">
        <v>19</v>
      </c>
      <c r="D9" s="19">
        <v>41708</v>
      </c>
      <c r="E9" s="19">
        <v>41726</v>
      </c>
      <c r="F9" s="86" t="str">
        <f>IF(ISERROR(VLOOKUP(C9,abs,2,FALSE)),"",VLOOKUP(C9,abs,2,FALSE))</f>
        <v>Mal</v>
      </c>
      <c r="G9" s="98" t="str">
        <f t="shared" ref="G9:G28" si="6">IF(ISERROR(VLOOKUP(B9,Pers_Sté,2,FALSE)),"",VLOOKUP(B9,Pers_Sté,2,FALSE))</f>
        <v>Sy.M</v>
      </c>
      <c r="H9" s="88" t="str">
        <f>IF(AND(H$7&gt;=$D9,H$7&lt;=$E9,COUNTIF(code_abs,$F9)&gt;0),$F9,"")</f>
        <v/>
      </c>
      <c r="I9" s="89" t="str">
        <f t="shared" ref="H9:R24" si="7">IF(AND(I$7&gt;=$D9,I$7&lt;=$E9,COUNTIF(code_abs,$F9)&gt;0),$F9,"")</f>
        <v/>
      </c>
      <c r="J9" s="89" t="str">
        <f t="shared" si="7"/>
        <v/>
      </c>
      <c r="K9" s="89" t="str">
        <f t="shared" si="7"/>
        <v/>
      </c>
      <c r="L9" s="89" t="str">
        <f t="shared" si="7"/>
        <v/>
      </c>
      <c r="M9" s="89" t="str">
        <f t="shared" si="7"/>
        <v/>
      </c>
      <c r="N9" s="89" t="str">
        <f t="shared" si="7"/>
        <v/>
      </c>
      <c r="O9" s="89" t="str">
        <f t="shared" si="7"/>
        <v/>
      </c>
      <c r="P9" s="89" t="str">
        <f t="shared" si="7"/>
        <v/>
      </c>
      <c r="Q9" s="89" t="str">
        <f t="shared" si="7"/>
        <v/>
      </c>
      <c r="R9" s="89" t="str">
        <f t="shared" si="7"/>
        <v/>
      </c>
      <c r="S9" s="89" t="str">
        <f t="shared" ref="R9:AA18" si="8">IF(AND(S$7&gt;=$D9,S$7&lt;=$E9,COUNTIF(code_abs,$F9)&gt;0),$F9,"")</f>
        <v/>
      </c>
      <c r="T9" s="89" t="str">
        <f t="shared" si="8"/>
        <v/>
      </c>
      <c r="U9" s="89" t="str">
        <f t="shared" si="8"/>
        <v/>
      </c>
      <c r="V9" s="89" t="str">
        <f t="shared" si="8"/>
        <v/>
      </c>
      <c r="W9" s="89" t="str">
        <f t="shared" si="8"/>
        <v/>
      </c>
      <c r="X9" s="89" t="str">
        <f t="shared" si="8"/>
        <v>Mal</v>
      </c>
      <c r="Y9" s="89" t="str">
        <f t="shared" si="8"/>
        <v>Mal</v>
      </c>
      <c r="Z9" s="89" t="str">
        <f t="shared" si="8"/>
        <v>Mal</v>
      </c>
      <c r="AA9" s="89" t="str">
        <f t="shared" si="8"/>
        <v>Mal</v>
      </c>
      <c r="AB9" s="89" t="str">
        <f t="shared" ref="AB9:AK18" si="9">IF(AND(AB$7&gt;=$D9,AB$7&lt;=$E9,COUNTIF(code_abs,$F9)&gt;0),$F9,"")</f>
        <v>Mal</v>
      </c>
      <c r="AC9" s="89" t="str">
        <f t="shared" si="9"/>
        <v>Mal</v>
      </c>
      <c r="AD9" s="89" t="str">
        <f t="shared" si="9"/>
        <v>Mal</v>
      </c>
      <c r="AE9" s="89" t="str">
        <f t="shared" si="9"/>
        <v>Mal</v>
      </c>
      <c r="AF9" s="89" t="str">
        <f t="shared" si="9"/>
        <v>Mal</v>
      </c>
      <c r="AG9" s="89" t="str">
        <f t="shared" si="9"/>
        <v>Mal</v>
      </c>
      <c r="AH9" s="89" t="str">
        <f t="shared" si="9"/>
        <v>Mal</v>
      </c>
      <c r="AI9" s="89" t="str">
        <f t="shared" si="9"/>
        <v>Mal</v>
      </c>
      <c r="AJ9" s="89" t="str">
        <f t="shared" si="9"/>
        <v>Mal</v>
      </c>
      <c r="AK9" s="89" t="str">
        <f t="shared" si="9"/>
        <v>Mal</v>
      </c>
      <c r="AL9" s="89" t="str">
        <f t="shared" ref="AL9:AZ18" si="10">IF(AND(AL$7&gt;=$D9,AL$7&lt;=$E9,COUNTIF(code_abs,$F9)&gt;0),$F9,"")</f>
        <v>Mal</v>
      </c>
      <c r="AM9" s="89" t="str">
        <f t="shared" si="10"/>
        <v>Mal</v>
      </c>
      <c r="AN9" s="89" t="str">
        <f t="shared" si="10"/>
        <v>Mal</v>
      </c>
      <c r="AO9" s="89" t="str">
        <f t="shared" si="10"/>
        <v>Mal</v>
      </c>
      <c r="AP9" s="89" t="str">
        <f t="shared" si="10"/>
        <v>Mal</v>
      </c>
      <c r="AQ9" s="89" t="str">
        <f t="shared" si="10"/>
        <v/>
      </c>
      <c r="AR9" s="89" t="str">
        <f t="shared" si="10"/>
        <v/>
      </c>
      <c r="AS9" s="89" t="str">
        <f t="shared" si="10"/>
        <v/>
      </c>
      <c r="AT9" s="89" t="str">
        <f t="shared" si="10"/>
        <v/>
      </c>
      <c r="AU9" s="89" t="str">
        <f t="shared" si="10"/>
        <v/>
      </c>
      <c r="AV9" s="89" t="str">
        <f t="shared" si="10"/>
        <v/>
      </c>
      <c r="AW9" s="89" t="str">
        <f t="shared" si="10"/>
        <v/>
      </c>
      <c r="AX9" s="89" t="str">
        <f t="shared" si="10"/>
        <v/>
      </c>
      <c r="AY9" s="89" t="str">
        <f t="shared" si="10"/>
        <v/>
      </c>
      <c r="AZ9" s="90" t="str">
        <f t="shared" si="10"/>
        <v/>
      </c>
      <c r="BA9" s="57" t="str">
        <f t="shared" ref="BA9:BA28" si="11">IF(OR($G9="Sy.M"),IF(AND($C9="Congés Payés"),NETWORKDAYS($D9,$E9,fer),""),"")</f>
        <v/>
      </c>
      <c r="BB9" s="58" t="str">
        <f t="shared" ref="BB9:BB28" ca="1" si="12">IF(OR($G9="GIP"),IF(AND($C9="Congés Payés"),SUMPRODUCT((WEEKDAY(ROW(INDIRECT($D9&amp;":"&amp;$E9)))&lt;&gt;1)*(ISNA(MATCH(ROW(INDIRECT($D9&amp;":"&amp;$E9)),fer,0)))*1),""),"")</f>
        <v/>
      </c>
      <c r="BC9" s="58" t="str">
        <f ca="1">IF(OR($C9="Jour Fractionnement"),SUMPRODUCT((WEEKDAY(ROW(INDIRECT($D9&amp;":"&amp;$E9)))&lt;&gt;0)*(ISNA(MATCH(ROW(INDIRECT($D9&amp;":"&amp;$E9)),0)))*1),"")</f>
        <v/>
      </c>
      <c r="BD9" s="58" t="str">
        <f ca="1">IF(OR($C9="Récupération"),SUMPRODUCT((WEEKDAY(ROW(INDIRECT($D9&amp;":"&amp;$E9)))&lt;&gt;0)*(ISNA(MATCH(ROW(INDIRECT($D9&amp;":"&amp;$E9)),0)))*1),"")</f>
        <v/>
      </c>
      <c r="BE9" s="58" t="str">
        <f ca="1">IF(OR($C9="Formation"),SUMPRODUCT((WEEKDAY(ROW(INDIRECT($D9&amp;":"&amp;$E9)))&lt;&gt;0)*(ISNA(MATCH(ROW(INDIRECT($D9&amp;":"&amp;$E9)),0)))*1),"")</f>
        <v/>
      </c>
      <c r="BF9" s="58" t="str">
        <f ca="1">IF(OR($C9="Déplacement"),SUMPRODUCT((WEEKDAY(ROW(INDIRECT($D9&amp;":"&amp;$E9)))&lt;&gt;0)*(ISNA(MATCH(ROW(INDIRECT($D9&amp;":"&amp;$E9)),0)))*1),"")</f>
        <v/>
      </c>
      <c r="BG9" s="59">
        <f ca="1">IF(OR($C9="Maladie"),SUMPRODUCT((WEEKDAY(ROW(INDIRECT(D9&amp;":"&amp;E9)))&lt;&gt;0)*(ISNA(MATCH(ROW(INDIRECT(D9&amp;":"&amp;E9)),0)))*1),"")</f>
        <v>19</v>
      </c>
    </row>
    <row r="10" spans="1:59" ht="18" customHeight="1">
      <c r="A10" t="str">
        <f t="shared" ref="A10:A28" si="13">+B10&amp;F10</f>
        <v>Agent 1Réc</v>
      </c>
      <c r="B10" s="13" t="s">
        <v>42</v>
      </c>
      <c r="C10" s="13" t="s">
        <v>17</v>
      </c>
      <c r="D10" s="19">
        <v>41700</v>
      </c>
      <c r="E10" s="19">
        <v>41703</v>
      </c>
      <c r="F10" s="87" t="str">
        <f t="shared" ref="F10:F28" si="14">IF(ISERROR(VLOOKUP(C10,abs,2,FALSE)),"",VLOOKUP(C10,abs,2,FALSE))</f>
        <v>Réc</v>
      </c>
      <c r="G10" s="99" t="str">
        <f t="shared" si="6"/>
        <v>Sy.M</v>
      </c>
      <c r="H10" s="56" t="str">
        <f>IF(AND(H$7&gt;=$D10,H$7&lt;=$E10,COUNTIF(code_abs,$F10)&gt;0),$F10,"")</f>
        <v/>
      </c>
      <c r="I10" s="17" t="str">
        <f t="shared" si="7"/>
        <v/>
      </c>
      <c r="J10" s="17" t="str">
        <f t="shared" si="7"/>
        <v/>
      </c>
      <c r="K10" s="17" t="str">
        <f t="shared" si="7"/>
        <v/>
      </c>
      <c r="L10" s="17" t="str">
        <f t="shared" si="7"/>
        <v/>
      </c>
      <c r="M10" s="17" t="str">
        <f t="shared" si="7"/>
        <v/>
      </c>
      <c r="N10" s="17" t="str">
        <f t="shared" si="7"/>
        <v/>
      </c>
      <c r="O10" s="17" t="str">
        <f t="shared" si="7"/>
        <v/>
      </c>
      <c r="P10" s="17" t="str">
        <f t="shared" si="7"/>
        <v>Réc</v>
      </c>
      <c r="Q10" s="17" t="str">
        <f t="shared" si="7"/>
        <v>Réc</v>
      </c>
      <c r="R10" s="17" t="str">
        <f t="shared" si="8"/>
        <v>Réc</v>
      </c>
      <c r="S10" s="17" t="str">
        <f t="shared" si="8"/>
        <v>Réc</v>
      </c>
      <c r="T10" s="17" t="str">
        <f t="shared" si="8"/>
        <v/>
      </c>
      <c r="U10" s="17" t="str">
        <f t="shared" si="8"/>
        <v/>
      </c>
      <c r="V10" s="17" t="str">
        <f t="shared" si="8"/>
        <v/>
      </c>
      <c r="W10" s="17" t="str">
        <f t="shared" si="8"/>
        <v/>
      </c>
      <c r="X10" s="17" t="str">
        <f t="shared" si="8"/>
        <v/>
      </c>
      <c r="Y10" s="17" t="str">
        <f t="shared" si="8"/>
        <v/>
      </c>
      <c r="Z10" s="17" t="str">
        <f t="shared" si="8"/>
        <v/>
      </c>
      <c r="AA10" s="17" t="str">
        <f t="shared" si="8"/>
        <v/>
      </c>
      <c r="AB10" s="17" t="str">
        <f t="shared" si="9"/>
        <v/>
      </c>
      <c r="AC10" s="17" t="str">
        <f t="shared" si="9"/>
        <v/>
      </c>
      <c r="AD10" s="17" t="str">
        <f t="shared" si="9"/>
        <v/>
      </c>
      <c r="AE10" s="17" t="str">
        <f t="shared" si="9"/>
        <v/>
      </c>
      <c r="AF10" s="17" t="str">
        <f t="shared" si="9"/>
        <v/>
      </c>
      <c r="AG10" s="17" t="str">
        <f t="shared" si="9"/>
        <v/>
      </c>
      <c r="AH10" s="17" t="str">
        <f t="shared" si="9"/>
        <v/>
      </c>
      <c r="AI10" s="17" t="str">
        <f t="shared" si="9"/>
        <v/>
      </c>
      <c r="AJ10" s="17" t="str">
        <f t="shared" si="9"/>
        <v/>
      </c>
      <c r="AK10" s="17" t="str">
        <f t="shared" si="9"/>
        <v/>
      </c>
      <c r="AL10" s="17" t="str">
        <f t="shared" si="10"/>
        <v/>
      </c>
      <c r="AM10" s="17" t="str">
        <f t="shared" si="10"/>
        <v/>
      </c>
      <c r="AN10" s="17" t="str">
        <f t="shared" si="10"/>
        <v/>
      </c>
      <c r="AO10" s="17" t="str">
        <f t="shared" si="10"/>
        <v/>
      </c>
      <c r="AP10" s="17" t="str">
        <f t="shared" si="10"/>
        <v/>
      </c>
      <c r="AQ10" s="17" t="str">
        <f t="shared" si="10"/>
        <v/>
      </c>
      <c r="AR10" s="17" t="str">
        <f t="shared" si="10"/>
        <v/>
      </c>
      <c r="AS10" s="17" t="str">
        <f t="shared" si="10"/>
        <v/>
      </c>
      <c r="AT10" s="17" t="str">
        <f t="shared" si="10"/>
        <v/>
      </c>
      <c r="AU10" s="17" t="str">
        <f t="shared" si="10"/>
        <v/>
      </c>
      <c r="AV10" s="17" t="str">
        <f t="shared" si="10"/>
        <v/>
      </c>
      <c r="AW10" s="17" t="str">
        <f t="shared" si="10"/>
        <v/>
      </c>
      <c r="AX10" s="17" t="str">
        <f t="shared" si="10"/>
        <v/>
      </c>
      <c r="AY10" s="17" t="str">
        <f t="shared" si="10"/>
        <v/>
      </c>
      <c r="AZ10" s="52" t="str">
        <f t="shared" si="10"/>
        <v/>
      </c>
      <c r="BA10" s="37" t="str">
        <f t="shared" si="11"/>
        <v/>
      </c>
      <c r="BB10" s="22" t="str">
        <f t="shared" ca="1" si="12"/>
        <v/>
      </c>
      <c r="BC10" s="22" t="str">
        <f t="shared" ref="BC10:BC28" ca="1" si="15">IF(OR($C10="Jour Fractionnement"),SUMPRODUCT((WEEKDAY(ROW(INDIRECT($D10&amp;":"&amp;$E10)))&lt;&gt;0)*(ISNA(MATCH(ROW(INDIRECT($D10&amp;":"&amp;$E10)),0)))*1),"")</f>
        <v/>
      </c>
      <c r="BD10" s="22">
        <f t="shared" ref="BD10:BD28" ca="1" si="16">IF(OR($C10="Récupération"),SUMPRODUCT((WEEKDAY(ROW(INDIRECT($D10&amp;":"&amp;$E10)))&lt;&gt;0)*(ISNA(MATCH(ROW(INDIRECT($D10&amp;":"&amp;$E10)),0)))*1),"")</f>
        <v>4</v>
      </c>
      <c r="BE10" s="22" t="str">
        <f t="shared" ref="BE10:BE28" ca="1" si="17">IF(OR($C10="Formation"),SUMPRODUCT((WEEKDAY(ROW(INDIRECT($D10&amp;":"&amp;$E10)))&lt;&gt;0)*(ISNA(MATCH(ROW(INDIRECT($D10&amp;":"&amp;$E10)),0)))*1),"")</f>
        <v/>
      </c>
      <c r="BF10" s="22" t="str">
        <f t="shared" ref="BF10:BF28" ca="1" si="18">IF(OR($C10="Déplacement"),SUMPRODUCT((WEEKDAY(ROW(INDIRECT($D10&amp;":"&amp;$E10)))&lt;&gt;0)*(ISNA(MATCH(ROW(INDIRECT($D10&amp;":"&amp;$E10)),0)))*1),"")</f>
        <v/>
      </c>
      <c r="BG10" s="38" t="str">
        <f t="shared" ref="BG10:BG28" ca="1" si="19">IF(OR($C10="Maladie"),SUMPRODUCT((WEEKDAY(ROW(INDIRECT(D10&amp;":"&amp;E10)))&lt;&gt;0)*(ISNA(MATCH(ROW(INDIRECT(D10&amp;":"&amp;E10)),0)))*1),"")</f>
        <v/>
      </c>
    </row>
    <row r="11" spans="1:59" ht="18" customHeight="1">
      <c r="A11" t="str">
        <f t="shared" si="13"/>
        <v>Agent 9C.P</v>
      </c>
      <c r="B11" s="13" t="s">
        <v>50</v>
      </c>
      <c r="C11" s="13" t="s">
        <v>15</v>
      </c>
      <c r="D11" s="19">
        <v>41699</v>
      </c>
      <c r="E11" s="19">
        <v>41718</v>
      </c>
      <c r="F11" s="87" t="str">
        <f t="shared" si="14"/>
        <v>C.P</v>
      </c>
      <c r="G11" s="99" t="str">
        <f t="shared" si="6"/>
        <v>Sy.M</v>
      </c>
      <c r="H11" s="51" t="str">
        <f t="shared" si="7"/>
        <v/>
      </c>
      <c r="I11" s="17" t="str">
        <f t="shared" si="7"/>
        <v/>
      </c>
      <c r="J11" s="17" t="str">
        <f t="shared" si="7"/>
        <v/>
      </c>
      <c r="K11" s="17" t="str">
        <f t="shared" si="7"/>
        <v/>
      </c>
      <c r="L11" s="17" t="str">
        <f t="shared" si="7"/>
        <v/>
      </c>
      <c r="M11" s="17" t="str">
        <f t="shared" si="7"/>
        <v/>
      </c>
      <c r="N11" s="17" t="str">
        <f t="shared" si="7"/>
        <v/>
      </c>
      <c r="O11" s="17" t="str">
        <f t="shared" si="7"/>
        <v>C.P</v>
      </c>
      <c r="P11" s="17" t="str">
        <f t="shared" si="7"/>
        <v>C.P</v>
      </c>
      <c r="Q11" s="17" t="str">
        <f t="shared" si="7"/>
        <v>C.P</v>
      </c>
      <c r="R11" s="17" t="str">
        <f t="shared" si="8"/>
        <v>C.P</v>
      </c>
      <c r="S11" s="17" t="str">
        <f t="shared" si="8"/>
        <v>C.P</v>
      </c>
      <c r="T11" s="17" t="str">
        <f t="shared" si="8"/>
        <v>C.P</v>
      </c>
      <c r="U11" s="17" t="str">
        <f t="shared" si="8"/>
        <v>C.P</v>
      </c>
      <c r="V11" s="17" t="str">
        <f t="shared" si="8"/>
        <v>C.P</v>
      </c>
      <c r="W11" s="17" t="str">
        <f t="shared" si="8"/>
        <v>C.P</v>
      </c>
      <c r="X11" s="17" t="str">
        <f t="shared" si="8"/>
        <v>C.P</v>
      </c>
      <c r="Y11" s="17" t="str">
        <f t="shared" si="8"/>
        <v>C.P</v>
      </c>
      <c r="Z11" s="17" t="str">
        <f t="shared" si="8"/>
        <v>C.P</v>
      </c>
      <c r="AA11" s="17" t="str">
        <f t="shared" si="8"/>
        <v>C.P</v>
      </c>
      <c r="AB11" s="17" t="str">
        <f t="shared" si="9"/>
        <v>C.P</v>
      </c>
      <c r="AC11" s="17" t="str">
        <f t="shared" si="9"/>
        <v>C.P</v>
      </c>
      <c r="AD11" s="17" t="str">
        <f t="shared" si="9"/>
        <v>C.P</v>
      </c>
      <c r="AE11" s="17" t="str">
        <f t="shared" si="9"/>
        <v>C.P</v>
      </c>
      <c r="AF11" s="17" t="str">
        <f t="shared" si="9"/>
        <v>C.P</v>
      </c>
      <c r="AG11" s="17" t="str">
        <f t="shared" si="9"/>
        <v>C.P</v>
      </c>
      <c r="AH11" s="17" t="str">
        <f t="shared" si="9"/>
        <v>C.P</v>
      </c>
      <c r="AI11" s="17" t="str">
        <f t="shared" si="9"/>
        <v/>
      </c>
      <c r="AJ11" s="17" t="str">
        <f t="shared" si="9"/>
        <v/>
      </c>
      <c r="AK11" s="17" t="str">
        <f t="shared" si="9"/>
        <v/>
      </c>
      <c r="AL11" s="17" t="str">
        <f t="shared" si="10"/>
        <v/>
      </c>
      <c r="AM11" s="17" t="str">
        <f t="shared" si="10"/>
        <v/>
      </c>
      <c r="AN11" s="17" t="str">
        <f t="shared" si="10"/>
        <v/>
      </c>
      <c r="AO11" s="17" t="str">
        <f t="shared" si="10"/>
        <v/>
      </c>
      <c r="AP11" s="17" t="str">
        <f t="shared" si="10"/>
        <v/>
      </c>
      <c r="AQ11" s="17" t="str">
        <f t="shared" si="10"/>
        <v/>
      </c>
      <c r="AR11" s="17" t="str">
        <f t="shared" si="10"/>
        <v/>
      </c>
      <c r="AS11" s="17" t="str">
        <f t="shared" si="10"/>
        <v/>
      </c>
      <c r="AT11" s="17" t="str">
        <f t="shared" si="10"/>
        <v/>
      </c>
      <c r="AU11" s="17" t="str">
        <f t="shared" si="10"/>
        <v/>
      </c>
      <c r="AV11" s="17" t="str">
        <f t="shared" si="10"/>
        <v/>
      </c>
      <c r="AW11" s="17" t="str">
        <f t="shared" si="10"/>
        <v/>
      </c>
      <c r="AX11" s="17" t="str">
        <f t="shared" si="10"/>
        <v/>
      </c>
      <c r="AY11" s="17" t="str">
        <f t="shared" si="10"/>
        <v/>
      </c>
      <c r="AZ11" s="52" t="str">
        <f t="shared" si="10"/>
        <v/>
      </c>
      <c r="BA11" s="37">
        <f t="shared" si="11"/>
        <v>14</v>
      </c>
      <c r="BB11" s="22" t="str">
        <f t="shared" ca="1" si="12"/>
        <v/>
      </c>
      <c r="BC11" s="22" t="str">
        <f t="shared" ca="1" si="15"/>
        <v/>
      </c>
      <c r="BD11" s="22" t="str">
        <f t="shared" ca="1" si="16"/>
        <v/>
      </c>
      <c r="BE11" s="22" t="str">
        <f t="shared" ca="1" si="17"/>
        <v/>
      </c>
      <c r="BF11" s="22" t="str">
        <f t="shared" ca="1" si="18"/>
        <v/>
      </c>
      <c r="BG11" s="38" t="str">
        <f t="shared" ca="1" si="19"/>
        <v/>
      </c>
    </row>
    <row r="12" spans="1:59" ht="18" customHeight="1">
      <c r="A12" t="str">
        <f t="shared" si="13"/>
        <v>Agent 12For</v>
      </c>
      <c r="B12" s="13" t="s">
        <v>53</v>
      </c>
      <c r="C12" s="13" t="s">
        <v>18</v>
      </c>
      <c r="D12" s="19">
        <v>41729</v>
      </c>
      <c r="E12" s="19">
        <v>41734</v>
      </c>
      <c r="F12" s="87" t="str">
        <f t="shared" si="14"/>
        <v>For</v>
      </c>
      <c r="G12" s="99" t="str">
        <f t="shared" si="6"/>
        <v>GIP</v>
      </c>
      <c r="H12" s="51" t="str">
        <f t="shared" si="7"/>
        <v/>
      </c>
      <c r="I12" s="17" t="str">
        <f t="shared" si="7"/>
        <v/>
      </c>
      <c r="J12" s="17" t="str">
        <f t="shared" si="7"/>
        <v/>
      </c>
      <c r="K12" s="17" t="str">
        <f t="shared" si="7"/>
        <v/>
      </c>
      <c r="L12" s="17" t="str">
        <f t="shared" si="7"/>
        <v/>
      </c>
      <c r="M12" s="17" t="str">
        <f t="shared" si="7"/>
        <v/>
      </c>
      <c r="N12" s="17" t="str">
        <f t="shared" si="7"/>
        <v/>
      </c>
      <c r="O12" s="17" t="str">
        <f t="shared" si="7"/>
        <v/>
      </c>
      <c r="P12" s="17" t="str">
        <f t="shared" si="7"/>
        <v/>
      </c>
      <c r="Q12" s="17" t="str">
        <f t="shared" si="7"/>
        <v/>
      </c>
      <c r="R12" s="17" t="str">
        <f t="shared" si="8"/>
        <v/>
      </c>
      <c r="S12" s="17" t="str">
        <f t="shared" si="8"/>
        <v/>
      </c>
      <c r="T12" s="17" t="str">
        <f t="shared" si="8"/>
        <v/>
      </c>
      <c r="U12" s="17" t="str">
        <f t="shared" si="8"/>
        <v/>
      </c>
      <c r="V12" s="17" t="str">
        <f t="shared" si="8"/>
        <v/>
      </c>
      <c r="W12" s="17" t="str">
        <f t="shared" si="8"/>
        <v/>
      </c>
      <c r="X12" s="17" t="str">
        <f t="shared" si="8"/>
        <v/>
      </c>
      <c r="Y12" s="17" t="str">
        <f t="shared" si="8"/>
        <v/>
      </c>
      <c r="Z12" s="17" t="str">
        <f t="shared" si="8"/>
        <v/>
      </c>
      <c r="AA12" s="17" t="str">
        <f t="shared" si="8"/>
        <v/>
      </c>
      <c r="AB12" s="17" t="str">
        <f t="shared" si="9"/>
        <v/>
      </c>
      <c r="AC12" s="17" t="str">
        <f t="shared" si="9"/>
        <v/>
      </c>
      <c r="AD12" s="17" t="str">
        <f t="shared" si="9"/>
        <v/>
      </c>
      <c r="AE12" s="17" t="str">
        <f t="shared" si="9"/>
        <v/>
      </c>
      <c r="AF12" s="17" t="str">
        <f t="shared" si="9"/>
        <v/>
      </c>
      <c r="AG12" s="17" t="str">
        <f t="shared" si="9"/>
        <v/>
      </c>
      <c r="AH12" s="17" t="str">
        <f t="shared" si="9"/>
        <v/>
      </c>
      <c r="AI12" s="17" t="str">
        <f t="shared" si="9"/>
        <v/>
      </c>
      <c r="AJ12" s="17" t="str">
        <f t="shared" si="9"/>
        <v/>
      </c>
      <c r="AK12" s="17" t="str">
        <f t="shared" si="9"/>
        <v/>
      </c>
      <c r="AL12" s="17" t="str">
        <f t="shared" si="10"/>
        <v/>
      </c>
      <c r="AM12" s="17" t="str">
        <f t="shared" si="10"/>
        <v/>
      </c>
      <c r="AN12" s="17" t="str">
        <f t="shared" si="10"/>
        <v/>
      </c>
      <c r="AO12" s="17" t="str">
        <f t="shared" si="10"/>
        <v/>
      </c>
      <c r="AP12" s="17" t="str">
        <f t="shared" si="10"/>
        <v/>
      </c>
      <c r="AQ12" s="17" t="str">
        <f t="shared" si="10"/>
        <v/>
      </c>
      <c r="AR12" s="17" t="str">
        <f t="shared" si="10"/>
        <v/>
      </c>
      <c r="AS12" s="17" t="str">
        <f t="shared" si="10"/>
        <v>For</v>
      </c>
      <c r="AT12" s="17" t="str">
        <f t="shared" si="10"/>
        <v>For</v>
      </c>
      <c r="AU12" s="17" t="str">
        <f t="shared" si="10"/>
        <v>For</v>
      </c>
      <c r="AV12" s="17" t="str">
        <f t="shared" si="10"/>
        <v>For</v>
      </c>
      <c r="AW12" s="17" t="str">
        <f t="shared" si="10"/>
        <v>For</v>
      </c>
      <c r="AX12" s="17" t="str">
        <f t="shared" si="10"/>
        <v>For</v>
      </c>
      <c r="AY12" s="17" t="str">
        <f t="shared" si="10"/>
        <v/>
      </c>
      <c r="AZ12" s="52" t="str">
        <f t="shared" si="10"/>
        <v/>
      </c>
      <c r="BA12" s="37" t="str">
        <f t="shared" si="11"/>
        <v/>
      </c>
      <c r="BB12" s="22" t="str">
        <f t="shared" ca="1" si="12"/>
        <v/>
      </c>
      <c r="BC12" s="22" t="str">
        <f t="shared" ca="1" si="15"/>
        <v/>
      </c>
      <c r="BD12" s="22" t="str">
        <f t="shared" ca="1" si="16"/>
        <v/>
      </c>
      <c r="BE12" s="22">
        <f t="shared" ca="1" si="17"/>
        <v>6</v>
      </c>
      <c r="BF12" s="22" t="str">
        <f t="shared" ca="1" si="18"/>
        <v/>
      </c>
      <c r="BG12" s="38" t="str">
        <f t="shared" ca="1" si="19"/>
        <v/>
      </c>
    </row>
    <row r="13" spans="1:59" ht="18" customHeight="1">
      <c r="A13" t="str">
        <f t="shared" si="13"/>
        <v/>
      </c>
      <c r="B13" s="13"/>
      <c r="C13" s="13"/>
      <c r="D13" s="19"/>
      <c r="E13" s="19"/>
      <c r="F13" s="104" t="str">
        <f t="shared" si="14"/>
        <v/>
      </c>
      <c r="G13" s="99" t="str">
        <f t="shared" si="6"/>
        <v/>
      </c>
      <c r="H13" s="51" t="str">
        <f t="shared" si="7"/>
        <v/>
      </c>
      <c r="I13" s="17" t="str">
        <f t="shared" si="7"/>
        <v/>
      </c>
      <c r="J13" s="17" t="str">
        <f t="shared" si="7"/>
        <v/>
      </c>
      <c r="K13" s="17" t="str">
        <f t="shared" si="7"/>
        <v/>
      </c>
      <c r="L13" s="17" t="str">
        <f t="shared" si="7"/>
        <v/>
      </c>
      <c r="M13" s="17" t="str">
        <f t="shared" si="7"/>
        <v/>
      </c>
      <c r="N13" s="17" t="str">
        <f t="shared" si="7"/>
        <v/>
      </c>
      <c r="O13" s="17" t="str">
        <f t="shared" si="7"/>
        <v/>
      </c>
      <c r="P13" s="17" t="str">
        <f t="shared" si="7"/>
        <v/>
      </c>
      <c r="Q13" s="17" t="str">
        <f t="shared" si="7"/>
        <v/>
      </c>
      <c r="R13" s="17" t="str">
        <f t="shared" si="8"/>
        <v/>
      </c>
      <c r="S13" s="17" t="str">
        <f t="shared" si="8"/>
        <v/>
      </c>
      <c r="T13" s="17" t="str">
        <f t="shared" si="8"/>
        <v/>
      </c>
      <c r="U13" s="17" t="str">
        <f t="shared" si="8"/>
        <v/>
      </c>
      <c r="V13" s="17" t="str">
        <f t="shared" si="8"/>
        <v/>
      </c>
      <c r="W13" s="17" t="str">
        <f t="shared" si="8"/>
        <v/>
      </c>
      <c r="X13" s="17" t="str">
        <f t="shared" si="8"/>
        <v/>
      </c>
      <c r="Y13" s="17" t="str">
        <f t="shared" si="8"/>
        <v/>
      </c>
      <c r="Z13" s="17" t="str">
        <f t="shared" si="8"/>
        <v/>
      </c>
      <c r="AA13" s="17" t="str">
        <f t="shared" si="8"/>
        <v/>
      </c>
      <c r="AB13" s="17" t="str">
        <f t="shared" si="9"/>
        <v/>
      </c>
      <c r="AC13" s="17" t="str">
        <f t="shared" si="9"/>
        <v/>
      </c>
      <c r="AD13" s="17" t="str">
        <f t="shared" si="9"/>
        <v/>
      </c>
      <c r="AE13" s="17" t="str">
        <f t="shared" si="9"/>
        <v/>
      </c>
      <c r="AF13" s="17" t="str">
        <f t="shared" si="9"/>
        <v/>
      </c>
      <c r="AG13" s="17" t="str">
        <f t="shared" si="9"/>
        <v/>
      </c>
      <c r="AH13" s="17" t="str">
        <f t="shared" si="9"/>
        <v/>
      </c>
      <c r="AI13" s="17" t="str">
        <f t="shared" si="9"/>
        <v/>
      </c>
      <c r="AJ13" s="17" t="str">
        <f t="shared" si="9"/>
        <v/>
      </c>
      <c r="AK13" s="17" t="str">
        <f t="shared" si="9"/>
        <v/>
      </c>
      <c r="AL13" s="17" t="str">
        <f t="shared" si="10"/>
        <v/>
      </c>
      <c r="AM13" s="17" t="str">
        <f t="shared" si="10"/>
        <v/>
      </c>
      <c r="AN13" s="17" t="str">
        <f t="shared" si="10"/>
        <v/>
      </c>
      <c r="AO13" s="17" t="str">
        <f t="shared" si="10"/>
        <v/>
      </c>
      <c r="AP13" s="17" t="str">
        <f t="shared" si="10"/>
        <v/>
      </c>
      <c r="AQ13" s="17" t="str">
        <f>IF(AND(AQ$7&gt;=$D13,AQ$7&lt;=$E13,COUNTIF(code_abs,$F13)&gt;0),$F13,"")</f>
        <v/>
      </c>
      <c r="AR13" s="17" t="str">
        <f t="shared" si="10"/>
        <v/>
      </c>
      <c r="AS13" s="17" t="str">
        <f t="shared" si="10"/>
        <v/>
      </c>
      <c r="AT13" s="17" t="str">
        <f t="shared" si="10"/>
        <v/>
      </c>
      <c r="AU13" s="17" t="str">
        <f t="shared" si="10"/>
        <v/>
      </c>
      <c r="AV13" s="17" t="str">
        <f t="shared" si="10"/>
        <v/>
      </c>
      <c r="AW13" s="17" t="str">
        <f t="shared" si="10"/>
        <v/>
      </c>
      <c r="AX13" s="17" t="str">
        <f t="shared" si="10"/>
        <v/>
      </c>
      <c r="AY13" s="17" t="str">
        <f t="shared" si="10"/>
        <v/>
      </c>
      <c r="AZ13" s="52" t="str">
        <f t="shared" si="10"/>
        <v/>
      </c>
      <c r="BA13" s="37" t="str">
        <f t="shared" si="11"/>
        <v/>
      </c>
      <c r="BB13" s="22" t="str">
        <f t="shared" ca="1" si="12"/>
        <v/>
      </c>
      <c r="BC13" s="22" t="str">
        <f t="shared" ca="1" si="15"/>
        <v/>
      </c>
      <c r="BD13" s="22" t="str">
        <f t="shared" ca="1" si="16"/>
        <v/>
      </c>
      <c r="BE13" s="22" t="str">
        <f t="shared" ca="1" si="17"/>
        <v/>
      </c>
      <c r="BF13" s="22" t="str">
        <f t="shared" ca="1" si="18"/>
        <v/>
      </c>
      <c r="BG13" s="38" t="str">
        <f t="shared" ca="1" si="19"/>
        <v/>
      </c>
    </row>
    <row r="14" spans="1:59" ht="18" customHeight="1">
      <c r="A14" t="str">
        <f t="shared" si="13"/>
        <v/>
      </c>
      <c r="B14" s="95"/>
      <c r="C14" s="93"/>
      <c r="D14" s="94"/>
      <c r="E14" s="101"/>
      <c r="F14" s="104" t="str">
        <f t="shared" si="14"/>
        <v/>
      </c>
      <c r="G14" s="99" t="str">
        <f t="shared" si="6"/>
        <v/>
      </c>
      <c r="H14" s="51" t="str">
        <f t="shared" si="7"/>
        <v/>
      </c>
      <c r="I14" s="17" t="str">
        <f t="shared" si="7"/>
        <v/>
      </c>
      <c r="J14" s="17" t="str">
        <f t="shared" si="7"/>
        <v/>
      </c>
      <c r="K14" s="17" t="str">
        <f t="shared" si="7"/>
        <v/>
      </c>
      <c r="L14" s="17" t="str">
        <f t="shared" si="7"/>
        <v/>
      </c>
      <c r="M14" s="17" t="str">
        <f t="shared" si="7"/>
        <v/>
      </c>
      <c r="N14" s="17" t="str">
        <f t="shared" si="7"/>
        <v/>
      </c>
      <c r="O14" s="17" t="str">
        <f t="shared" si="7"/>
        <v/>
      </c>
      <c r="P14" s="17" t="str">
        <f t="shared" si="7"/>
        <v/>
      </c>
      <c r="Q14" s="17" t="str">
        <f t="shared" si="7"/>
        <v/>
      </c>
      <c r="R14" s="17" t="str">
        <f t="shared" si="8"/>
        <v/>
      </c>
      <c r="S14" s="17" t="str">
        <f t="shared" si="8"/>
        <v/>
      </c>
      <c r="T14" s="17" t="str">
        <f t="shared" si="8"/>
        <v/>
      </c>
      <c r="U14" s="17" t="str">
        <f t="shared" si="8"/>
        <v/>
      </c>
      <c r="V14" s="17" t="str">
        <f t="shared" si="8"/>
        <v/>
      </c>
      <c r="W14" s="17" t="str">
        <f t="shared" si="8"/>
        <v/>
      </c>
      <c r="X14" s="17" t="str">
        <f t="shared" si="8"/>
        <v/>
      </c>
      <c r="Y14" s="17" t="str">
        <f t="shared" si="8"/>
        <v/>
      </c>
      <c r="Z14" s="17" t="str">
        <f t="shared" si="8"/>
        <v/>
      </c>
      <c r="AA14" s="17" t="str">
        <f t="shared" si="8"/>
        <v/>
      </c>
      <c r="AB14" s="17" t="str">
        <f t="shared" si="9"/>
        <v/>
      </c>
      <c r="AC14" s="17" t="str">
        <f t="shared" si="9"/>
        <v/>
      </c>
      <c r="AD14" s="17" t="str">
        <f t="shared" si="9"/>
        <v/>
      </c>
      <c r="AE14" s="17" t="str">
        <f t="shared" si="9"/>
        <v/>
      </c>
      <c r="AF14" s="17" t="str">
        <f t="shared" si="9"/>
        <v/>
      </c>
      <c r="AG14" s="17" t="str">
        <f t="shared" si="9"/>
        <v/>
      </c>
      <c r="AH14" s="17" t="str">
        <f t="shared" si="9"/>
        <v/>
      </c>
      <c r="AI14" s="17" t="str">
        <f t="shared" si="9"/>
        <v/>
      </c>
      <c r="AJ14" s="17" t="str">
        <f t="shared" si="9"/>
        <v/>
      </c>
      <c r="AK14" s="17" t="str">
        <f t="shared" si="9"/>
        <v/>
      </c>
      <c r="AL14" s="17" t="str">
        <f t="shared" si="10"/>
        <v/>
      </c>
      <c r="AM14" s="17" t="str">
        <f t="shared" si="10"/>
        <v/>
      </c>
      <c r="AN14" s="17" t="str">
        <f t="shared" si="10"/>
        <v/>
      </c>
      <c r="AO14" s="17" t="str">
        <f t="shared" si="10"/>
        <v/>
      </c>
      <c r="AP14" s="17" t="str">
        <f t="shared" si="10"/>
        <v/>
      </c>
      <c r="AQ14" s="17" t="str">
        <f t="shared" si="10"/>
        <v/>
      </c>
      <c r="AR14" s="17" t="str">
        <f t="shared" si="10"/>
        <v/>
      </c>
      <c r="AS14" s="17" t="str">
        <f t="shared" si="10"/>
        <v/>
      </c>
      <c r="AT14" s="17" t="str">
        <f t="shared" si="10"/>
        <v/>
      </c>
      <c r="AU14" s="17" t="str">
        <f t="shared" si="10"/>
        <v/>
      </c>
      <c r="AV14" s="17" t="str">
        <f t="shared" si="10"/>
        <v/>
      </c>
      <c r="AW14" s="17" t="str">
        <f t="shared" si="10"/>
        <v/>
      </c>
      <c r="AX14" s="17" t="str">
        <f t="shared" si="10"/>
        <v/>
      </c>
      <c r="AY14" s="17" t="str">
        <f t="shared" si="10"/>
        <v/>
      </c>
      <c r="AZ14" s="52" t="str">
        <f t="shared" si="10"/>
        <v/>
      </c>
      <c r="BA14" s="37" t="str">
        <f t="shared" si="11"/>
        <v/>
      </c>
      <c r="BB14" s="22" t="str">
        <f t="shared" ca="1" si="12"/>
        <v/>
      </c>
      <c r="BC14" s="22" t="str">
        <f t="shared" ca="1" si="15"/>
        <v/>
      </c>
      <c r="BD14" s="22" t="str">
        <f t="shared" ca="1" si="16"/>
        <v/>
      </c>
      <c r="BE14" s="22" t="str">
        <f t="shared" ca="1" si="17"/>
        <v/>
      </c>
      <c r="BF14" s="22" t="str">
        <f t="shared" ca="1" si="18"/>
        <v/>
      </c>
      <c r="BG14" s="38" t="str">
        <f t="shared" ca="1" si="19"/>
        <v/>
      </c>
    </row>
    <row r="15" spans="1:59" ht="18" customHeight="1">
      <c r="A15" t="str">
        <f t="shared" si="13"/>
        <v/>
      </c>
      <c r="B15" s="84"/>
      <c r="C15" s="12"/>
      <c r="D15" s="29"/>
      <c r="E15" s="102"/>
      <c r="F15" s="104" t="str">
        <f t="shared" si="14"/>
        <v/>
      </c>
      <c r="G15" s="99" t="str">
        <f t="shared" si="6"/>
        <v/>
      </c>
      <c r="H15" s="51" t="str">
        <f t="shared" si="7"/>
        <v/>
      </c>
      <c r="I15" s="17" t="str">
        <f t="shared" si="7"/>
        <v/>
      </c>
      <c r="J15" s="17" t="str">
        <f t="shared" si="7"/>
        <v/>
      </c>
      <c r="K15" s="17" t="str">
        <f t="shared" si="7"/>
        <v/>
      </c>
      <c r="L15" s="17" t="str">
        <f t="shared" si="7"/>
        <v/>
      </c>
      <c r="M15" s="17" t="str">
        <f t="shared" si="7"/>
        <v/>
      </c>
      <c r="N15" s="17" t="str">
        <f t="shared" si="7"/>
        <v/>
      </c>
      <c r="O15" s="17" t="str">
        <f t="shared" si="7"/>
        <v/>
      </c>
      <c r="P15" s="17" t="str">
        <f t="shared" si="7"/>
        <v/>
      </c>
      <c r="Q15" s="17" t="str">
        <f t="shared" si="7"/>
        <v/>
      </c>
      <c r="R15" s="17" t="str">
        <f t="shared" si="8"/>
        <v/>
      </c>
      <c r="S15" s="17" t="str">
        <f t="shared" si="8"/>
        <v/>
      </c>
      <c r="T15" s="17" t="str">
        <f t="shared" si="8"/>
        <v/>
      </c>
      <c r="U15" s="17" t="str">
        <f t="shared" si="8"/>
        <v/>
      </c>
      <c r="V15" s="17" t="str">
        <f t="shared" si="8"/>
        <v/>
      </c>
      <c r="W15" s="17" t="str">
        <f t="shared" si="8"/>
        <v/>
      </c>
      <c r="X15" s="17" t="str">
        <f t="shared" si="8"/>
        <v/>
      </c>
      <c r="Y15" s="17" t="str">
        <f t="shared" si="8"/>
        <v/>
      </c>
      <c r="Z15" s="17" t="str">
        <f t="shared" si="8"/>
        <v/>
      </c>
      <c r="AA15" s="17" t="str">
        <f t="shared" si="8"/>
        <v/>
      </c>
      <c r="AB15" s="17" t="str">
        <f t="shared" si="9"/>
        <v/>
      </c>
      <c r="AC15" s="17" t="str">
        <f t="shared" si="9"/>
        <v/>
      </c>
      <c r="AD15" s="17" t="str">
        <f t="shared" si="9"/>
        <v/>
      </c>
      <c r="AE15" s="17" t="str">
        <f t="shared" si="9"/>
        <v/>
      </c>
      <c r="AF15" s="17" t="str">
        <f t="shared" si="9"/>
        <v/>
      </c>
      <c r="AG15" s="17" t="str">
        <f t="shared" si="9"/>
        <v/>
      </c>
      <c r="AH15" s="17" t="str">
        <f t="shared" si="9"/>
        <v/>
      </c>
      <c r="AI15" s="17" t="str">
        <f t="shared" si="9"/>
        <v/>
      </c>
      <c r="AJ15" s="17" t="str">
        <f t="shared" si="9"/>
        <v/>
      </c>
      <c r="AK15" s="17" t="str">
        <f t="shared" si="9"/>
        <v/>
      </c>
      <c r="AL15" s="17" t="str">
        <f t="shared" si="10"/>
        <v/>
      </c>
      <c r="AM15" s="17" t="str">
        <f t="shared" si="10"/>
        <v/>
      </c>
      <c r="AN15" s="17" t="str">
        <f t="shared" si="10"/>
        <v/>
      </c>
      <c r="AO15" s="17" t="str">
        <f t="shared" si="10"/>
        <v/>
      </c>
      <c r="AP15" s="17" t="str">
        <f t="shared" si="10"/>
        <v/>
      </c>
      <c r="AQ15" s="17" t="str">
        <f t="shared" si="10"/>
        <v/>
      </c>
      <c r="AR15" s="17" t="str">
        <f t="shared" si="10"/>
        <v/>
      </c>
      <c r="AS15" s="17" t="str">
        <f t="shared" si="10"/>
        <v/>
      </c>
      <c r="AT15" s="17" t="str">
        <f t="shared" si="10"/>
        <v/>
      </c>
      <c r="AU15" s="17" t="str">
        <f t="shared" si="10"/>
        <v/>
      </c>
      <c r="AV15" s="17" t="str">
        <f t="shared" si="10"/>
        <v/>
      </c>
      <c r="AW15" s="17" t="str">
        <f t="shared" si="10"/>
        <v/>
      </c>
      <c r="AX15" s="17" t="str">
        <f t="shared" si="10"/>
        <v/>
      </c>
      <c r="AY15" s="17" t="str">
        <f t="shared" si="10"/>
        <v/>
      </c>
      <c r="AZ15" s="52" t="str">
        <f t="shared" si="10"/>
        <v/>
      </c>
      <c r="BA15" s="37" t="str">
        <f t="shared" si="11"/>
        <v/>
      </c>
      <c r="BB15" s="22" t="str">
        <f t="shared" ca="1" si="12"/>
        <v/>
      </c>
      <c r="BC15" s="22" t="str">
        <f t="shared" ca="1" si="15"/>
        <v/>
      </c>
      <c r="BD15" s="22" t="str">
        <f t="shared" ca="1" si="16"/>
        <v/>
      </c>
      <c r="BE15" s="22" t="str">
        <f t="shared" ca="1" si="17"/>
        <v/>
      </c>
      <c r="BF15" s="22" t="str">
        <f t="shared" ca="1" si="18"/>
        <v/>
      </c>
      <c r="BG15" s="38" t="str">
        <f t="shared" ca="1" si="19"/>
        <v/>
      </c>
    </row>
    <row r="16" spans="1:59" ht="18" customHeight="1">
      <c r="A16" t="str">
        <f t="shared" si="13"/>
        <v/>
      </c>
      <c r="B16" s="84"/>
      <c r="C16" s="12"/>
      <c r="D16" s="29"/>
      <c r="E16" s="102"/>
      <c r="F16" s="104" t="str">
        <f t="shared" si="14"/>
        <v/>
      </c>
      <c r="G16" s="99" t="str">
        <f t="shared" si="6"/>
        <v/>
      </c>
      <c r="H16" s="51" t="str">
        <f t="shared" si="7"/>
        <v/>
      </c>
      <c r="I16" s="17" t="str">
        <f t="shared" si="7"/>
        <v/>
      </c>
      <c r="J16" s="17" t="str">
        <f t="shared" si="7"/>
        <v/>
      </c>
      <c r="K16" s="17" t="str">
        <f t="shared" si="7"/>
        <v/>
      </c>
      <c r="L16" s="17" t="str">
        <f t="shared" si="7"/>
        <v/>
      </c>
      <c r="M16" s="17" t="str">
        <f t="shared" si="7"/>
        <v/>
      </c>
      <c r="N16" s="17" t="str">
        <f t="shared" si="7"/>
        <v/>
      </c>
      <c r="O16" s="17" t="str">
        <f t="shared" si="7"/>
        <v/>
      </c>
      <c r="P16" s="17" t="str">
        <f t="shared" si="7"/>
        <v/>
      </c>
      <c r="Q16" s="17" t="str">
        <f t="shared" si="7"/>
        <v/>
      </c>
      <c r="R16" s="17" t="str">
        <f t="shared" si="8"/>
        <v/>
      </c>
      <c r="S16" s="17" t="str">
        <f t="shared" si="8"/>
        <v/>
      </c>
      <c r="T16" s="17" t="str">
        <f t="shared" si="8"/>
        <v/>
      </c>
      <c r="U16" s="17" t="str">
        <f t="shared" si="8"/>
        <v/>
      </c>
      <c r="V16" s="17" t="str">
        <f t="shared" si="8"/>
        <v/>
      </c>
      <c r="W16" s="17" t="str">
        <f t="shared" si="8"/>
        <v/>
      </c>
      <c r="X16" s="17" t="str">
        <f t="shared" si="8"/>
        <v/>
      </c>
      <c r="Y16" s="17" t="str">
        <f t="shared" si="8"/>
        <v/>
      </c>
      <c r="Z16" s="17" t="str">
        <f t="shared" si="8"/>
        <v/>
      </c>
      <c r="AA16" s="17" t="str">
        <f t="shared" si="8"/>
        <v/>
      </c>
      <c r="AB16" s="17" t="str">
        <f t="shared" si="9"/>
        <v/>
      </c>
      <c r="AC16" s="17" t="str">
        <f t="shared" si="9"/>
        <v/>
      </c>
      <c r="AD16" s="17" t="str">
        <f t="shared" si="9"/>
        <v/>
      </c>
      <c r="AE16" s="17" t="str">
        <f t="shared" si="9"/>
        <v/>
      </c>
      <c r="AF16" s="17" t="str">
        <f t="shared" si="9"/>
        <v/>
      </c>
      <c r="AG16" s="17" t="str">
        <f t="shared" si="9"/>
        <v/>
      </c>
      <c r="AH16" s="17" t="str">
        <f t="shared" si="9"/>
        <v/>
      </c>
      <c r="AI16" s="17" t="str">
        <f t="shared" si="9"/>
        <v/>
      </c>
      <c r="AJ16" s="17" t="str">
        <f t="shared" si="9"/>
        <v/>
      </c>
      <c r="AK16" s="17" t="str">
        <f t="shared" si="9"/>
        <v/>
      </c>
      <c r="AL16" s="17" t="str">
        <f t="shared" si="10"/>
        <v/>
      </c>
      <c r="AM16" s="17" t="str">
        <f t="shared" si="10"/>
        <v/>
      </c>
      <c r="AN16" s="17" t="str">
        <f t="shared" si="10"/>
        <v/>
      </c>
      <c r="AO16" s="17" t="str">
        <f t="shared" si="10"/>
        <v/>
      </c>
      <c r="AP16" s="17" t="str">
        <f t="shared" si="10"/>
        <v/>
      </c>
      <c r="AQ16" s="17" t="str">
        <f t="shared" si="10"/>
        <v/>
      </c>
      <c r="AR16" s="17" t="str">
        <f t="shared" si="10"/>
        <v/>
      </c>
      <c r="AS16" s="17" t="str">
        <f t="shared" si="10"/>
        <v/>
      </c>
      <c r="AT16" s="17" t="str">
        <f t="shared" si="10"/>
        <v/>
      </c>
      <c r="AU16" s="17" t="str">
        <f t="shared" si="10"/>
        <v/>
      </c>
      <c r="AV16" s="17" t="str">
        <f t="shared" si="10"/>
        <v/>
      </c>
      <c r="AW16" s="17" t="str">
        <f t="shared" si="10"/>
        <v/>
      </c>
      <c r="AX16" s="17" t="str">
        <f t="shared" si="10"/>
        <v/>
      </c>
      <c r="AY16" s="17" t="str">
        <f t="shared" si="10"/>
        <v/>
      </c>
      <c r="AZ16" s="52" t="str">
        <f t="shared" si="10"/>
        <v/>
      </c>
      <c r="BA16" s="37" t="str">
        <f t="shared" si="11"/>
        <v/>
      </c>
      <c r="BB16" s="22" t="str">
        <f t="shared" ca="1" si="12"/>
        <v/>
      </c>
      <c r="BC16" s="22" t="str">
        <f t="shared" ca="1" si="15"/>
        <v/>
      </c>
      <c r="BD16" s="22" t="str">
        <f t="shared" ca="1" si="16"/>
        <v/>
      </c>
      <c r="BE16" s="22" t="str">
        <f t="shared" ca="1" si="17"/>
        <v/>
      </c>
      <c r="BF16" s="22" t="str">
        <f t="shared" ca="1" si="18"/>
        <v/>
      </c>
      <c r="BG16" s="38" t="str">
        <f t="shared" ca="1" si="19"/>
        <v/>
      </c>
    </row>
    <row r="17" spans="1:59" ht="18" customHeight="1">
      <c r="A17" t="str">
        <f t="shared" si="13"/>
        <v/>
      </c>
      <c r="B17" s="84"/>
      <c r="C17" s="12"/>
      <c r="D17" s="29"/>
      <c r="E17" s="102"/>
      <c r="F17" s="104" t="str">
        <f t="shared" si="14"/>
        <v/>
      </c>
      <c r="G17" s="99" t="str">
        <f t="shared" si="6"/>
        <v/>
      </c>
      <c r="H17" s="51" t="str">
        <f t="shared" si="7"/>
        <v/>
      </c>
      <c r="I17" s="17" t="str">
        <f t="shared" si="7"/>
        <v/>
      </c>
      <c r="J17" s="17" t="str">
        <f t="shared" si="7"/>
        <v/>
      </c>
      <c r="K17" s="17" t="str">
        <f t="shared" si="7"/>
        <v/>
      </c>
      <c r="L17" s="17" t="str">
        <f t="shared" si="7"/>
        <v/>
      </c>
      <c r="M17" s="17" t="str">
        <f t="shared" si="7"/>
        <v/>
      </c>
      <c r="N17" s="17" t="str">
        <f t="shared" si="7"/>
        <v/>
      </c>
      <c r="O17" s="17" t="str">
        <f t="shared" si="7"/>
        <v/>
      </c>
      <c r="P17" s="17" t="str">
        <f t="shared" si="7"/>
        <v/>
      </c>
      <c r="Q17" s="17" t="str">
        <f t="shared" si="7"/>
        <v/>
      </c>
      <c r="R17" s="17" t="str">
        <f t="shared" si="8"/>
        <v/>
      </c>
      <c r="S17" s="17" t="str">
        <f t="shared" si="8"/>
        <v/>
      </c>
      <c r="T17" s="17" t="str">
        <f t="shared" si="8"/>
        <v/>
      </c>
      <c r="U17" s="17" t="str">
        <f t="shared" si="8"/>
        <v/>
      </c>
      <c r="V17" s="17" t="str">
        <f t="shared" si="8"/>
        <v/>
      </c>
      <c r="W17" s="17" t="str">
        <f t="shared" si="8"/>
        <v/>
      </c>
      <c r="X17" s="17" t="str">
        <f t="shared" si="8"/>
        <v/>
      </c>
      <c r="Y17" s="17" t="str">
        <f t="shared" si="8"/>
        <v/>
      </c>
      <c r="Z17" s="17" t="str">
        <f t="shared" si="8"/>
        <v/>
      </c>
      <c r="AA17" s="17" t="str">
        <f t="shared" si="8"/>
        <v/>
      </c>
      <c r="AB17" s="17" t="str">
        <f t="shared" si="9"/>
        <v/>
      </c>
      <c r="AC17" s="17" t="str">
        <f t="shared" si="9"/>
        <v/>
      </c>
      <c r="AD17" s="17" t="str">
        <f t="shared" si="9"/>
        <v/>
      </c>
      <c r="AE17" s="17" t="str">
        <f t="shared" si="9"/>
        <v/>
      </c>
      <c r="AF17" s="17" t="str">
        <f t="shared" si="9"/>
        <v/>
      </c>
      <c r="AG17" s="17" t="str">
        <f t="shared" si="9"/>
        <v/>
      </c>
      <c r="AH17" s="17" t="str">
        <f t="shared" si="9"/>
        <v/>
      </c>
      <c r="AI17" s="17" t="str">
        <f t="shared" si="9"/>
        <v/>
      </c>
      <c r="AJ17" s="17" t="str">
        <f t="shared" si="9"/>
        <v/>
      </c>
      <c r="AK17" s="17" t="str">
        <f t="shared" si="9"/>
        <v/>
      </c>
      <c r="AL17" s="17" t="str">
        <f t="shared" si="10"/>
        <v/>
      </c>
      <c r="AM17" s="17" t="str">
        <f t="shared" si="10"/>
        <v/>
      </c>
      <c r="AN17" s="17" t="str">
        <f t="shared" si="10"/>
        <v/>
      </c>
      <c r="AO17" s="17" t="str">
        <f t="shared" si="10"/>
        <v/>
      </c>
      <c r="AP17" s="17" t="str">
        <f t="shared" si="10"/>
        <v/>
      </c>
      <c r="AQ17" s="17" t="str">
        <f t="shared" si="10"/>
        <v/>
      </c>
      <c r="AR17" s="17" t="str">
        <f t="shared" si="10"/>
        <v/>
      </c>
      <c r="AS17" s="17" t="str">
        <f t="shared" si="10"/>
        <v/>
      </c>
      <c r="AT17" s="17" t="str">
        <f t="shared" si="10"/>
        <v/>
      </c>
      <c r="AU17" s="17" t="str">
        <f t="shared" si="10"/>
        <v/>
      </c>
      <c r="AV17" s="17" t="str">
        <f t="shared" si="10"/>
        <v/>
      </c>
      <c r="AW17" s="17" t="str">
        <f t="shared" si="10"/>
        <v/>
      </c>
      <c r="AX17" s="17" t="str">
        <f t="shared" si="10"/>
        <v/>
      </c>
      <c r="AY17" s="17" t="str">
        <f t="shared" si="10"/>
        <v/>
      </c>
      <c r="AZ17" s="52" t="str">
        <f t="shared" si="10"/>
        <v/>
      </c>
      <c r="BA17" s="37" t="str">
        <f t="shared" si="11"/>
        <v/>
      </c>
      <c r="BB17" s="22" t="str">
        <f t="shared" ca="1" si="12"/>
        <v/>
      </c>
      <c r="BC17" s="22" t="str">
        <f t="shared" ca="1" si="15"/>
        <v/>
      </c>
      <c r="BD17" s="22" t="str">
        <f t="shared" ca="1" si="16"/>
        <v/>
      </c>
      <c r="BE17" s="22" t="str">
        <f t="shared" ca="1" si="17"/>
        <v/>
      </c>
      <c r="BF17" s="22" t="str">
        <f t="shared" ca="1" si="18"/>
        <v/>
      </c>
      <c r="BG17" s="38" t="str">
        <f t="shared" ca="1" si="19"/>
        <v/>
      </c>
    </row>
    <row r="18" spans="1:59" ht="18" customHeight="1">
      <c r="A18" t="str">
        <f t="shared" si="13"/>
        <v/>
      </c>
      <c r="B18" s="84"/>
      <c r="C18" s="12"/>
      <c r="D18" s="29"/>
      <c r="E18" s="102"/>
      <c r="F18" s="104" t="str">
        <f t="shared" si="14"/>
        <v/>
      </c>
      <c r="G18" s="99" t="str">
        <f t="shared" si="6"/>
        <v/>
      </c>
      <c r="H18" s="51" t="str">
        <f t="shared" si="7"/>
        <v/>
      </c>
      <c r="I18" s="17" t="str">
        <f t="shared" si="7"/>
        <v/>
      </c>
      <c r="J18" s="17" t="str">
        <f t="shared" si="7"/>
        <v/>
      </c>
      <c r="K18" s="17" t="str">
        <f t="shared" si="7"/>
        <v/>
      </c>
      <c r="L18" s="17" t="str">
        <f t="shared" si="7"/>
        <v/>
      </c>
      <c r="M18" s="17" t="str">
        <f t="shared" si="7"/>
        <v/>
      </c>
      <c r="N18" s="17" t="str">
        <f t="shared" si="7"/>
        <v/>
      </c>
      <c r="O18" s="17" t="str">
        <f t="shared" si="7"/>
        <v/>
      </c>
      <c r="P18" s="17" t="str">
        <f t="shared" si="7"/>
        <v/>
      </c>
      <c r="Q18" s="17" t="str">
        <f t="shared" si="7"/>
        <v/>
      </c>
      <c r="R18" s="17" t="str">
        <f t="shared" si="8"/>
        <v/>
      </c>
      <c r="S18" s="17" t="str">
        <f t="shared" si="8"/>
        <v/>
      </c>
      <c r="T18" s="17" t="str">
        <f t="shared" si="8"/>
        <v/>
      </c>
      <c r="U18" s="17" t="str">
        <f t="shared" si="8"/>
        <v/>
      </c>
      <c r="V18" s="17" t="str">
        <f t="shared" si="8"/>
        <v/>
      </c>
      <c r="W18" s="17" t="str">
        <f t="shared" si="8"/>
        <v/>
      </c>
      <c r="X18" s="17" t="str">
        <f t="shared" si="8"/>
        <v/>
      </c>
      <c r="Y18" s="17" t="str">
        <f t="shared" si="8"/>
        <v/>
      </c>
      <c r="Z18" s="17" t="str">
        <f t="shared" si="8"/>
        <v/>
      </c>
      <c r="AA18" s="17" t="str">
        <f t="shared" si="8"/>
        <v/>
      </c>
      <c r="AB18" s="17" t="str">
        <f t="shared" si="9"/>
        <v/>
      </c>
      <c r="AC18" s="17" t="str">
        <f t="shared" si="9"/>
        <v/>
      </c>
      <c r="AD18" s="17" t="str">
        <f t="shared" si="9"/>
        <v/>
      </c>
      <c r="AE18" s="17" t="str">
        <f t="shared" si="9"/>
        <v/>
      </c>
      <c r="AF18" s="17" t="str">
        <f t="shared" si="9"/>
        <v/>
      </c>
      <c r="AG18" s="17" t="str">
        <f t="shared" si="9"/>
        <v/>
      </c>
      <c r="AH18" s="17" t="str">
        <f t="shared" si="9"/>
        <v/>
      </c>
      <c r="AI18" s="17" t="str">
        <f t="shared" si="9"/>
        <v/>
      </c>
      <c r="AJ18" s="17" t="str">
        <f t="shared" si="9"/>
        <v/>
      </c>
      <c r="AK18" s="17" t="str">
        <f t="shared" si="9"/>
        <v/>
      </c>
      <c r="AL18" s="17" t="str">
        <f t="shared" si="10"/>
        <v/>
      </c>
      <c r="AM18" s="17" t="str">
        <f t="shared" si="10"/>
        <v/>
      </c>
      <c r="AN18" s="17" t="str">
        <f t="shared" si="10"/>
        <v/>
      </c>
      <c r="AO18" s="17" t="str">
        <f t="shared" si="10"/>
        <v/>
      </c>
      <c r="AP18" s="17" t="str">
        <f t="shared" si="10"/>
        <v/>
      </c>
      <c r="AQ18" s="17" t="str">
        <f t="shared" si="10"/>
        <v/>
      </c>
      <c r="AR18" s="17" t="str">
        <f t="shared" si="10"/>
        <v/>
      </c>
      <c r="AS18" s="17" t="str">
        <f t="shared" si="10"/>
        <v/>
      </c>
      <c r="AT18" s="17" t="str">
        <f t="shared" si="10"/>
        <v/>
      </c>
      <c r="AU18" s="17" t="str">
        <f t="shared" si="10"/>
        <v/>
      </c>
      <c r="AV18" s="17" t="str">
        <f t="shared" si="10"/>
        <v/>
      </c>
      <c r="AW18" s="17" t="str">
        <f t="shared" si="10"/>
        <v/>
      </c>
      <c r="AX18" s="17" t="str">
        <f t="shared" si="10"/>
        <v/>
      </c>
      <c r="AY18" s="17" t="str">
        <f t="shared" si="10"/>
        <v/>
      </c>
      <c r="AZ18" s="52" t="str">
        <f t="shared" si="10"/>
        <v/>
      </c>
      <c r="BA18" s="37" t="str">
        <f t="shared" si="11"/>
        <v/>
      </c>
      <c r="BB18" s="22" t="str">
        <f t="shared" ca="1" si="12"/>
        <v/>
      </c>
      <c r="BC18" s="22" t="str">
        <f t="shared" ca="1" si="15"/>
        <v/>
      </c>
      <c r="BD18" s="22" t="str">
        <f t="shared" ca="1" si="16"/>
        <v/>
      </c>
      <c r="BE18" s="22" t="str">
        <f t="shared" ca="1" si="17"/>
        <v/>
      </c>
      <c r="BF18" s="22" t="str">
        <f t="shared" ca="1" si="18"/>
        <v/>
      </c>
      <c r="BG18" s="38" t="str">
        <f t="shared" ca="1" si="19"/>
        <v/>
      </c>
    </row>
    <row r="19" spans="1:59" ht="18" customHeight="1">
      <c r="A19" t="str">
        <f t="shared" si="13"/>
        <v/>
      </c>
      <c r="B19" s="84"/>
      <c r="C19" s="12"/>
      <c r="D19" s="29"/>
      <c r="E19" s="102"/>
      <c r="F19" s="104" t="str">
        <f t="shared" si="14"/>
        <v/>
      </c>
      <c r="G19" s="99" t="str">
        <f t="shared" si="6"/>
        <v/>
      </c>
      <c r="H19" s="51" t="str">
        <f t="shared" ref="H19:Q28" si="20">IF(AND(H$7&gt;=$D19,H$7&lt;=$E19,COUNTIF(code_abs,$F19)&gt;0),$F19,"")</f>
        <v/>
      </c>
      <c r="I19" s="17" t="str">
        <f t="shared" si="20"/>
        <v/>
      </c>
      <c r="J19" s="17" t="str">
        <f t="shared" si="20"/>
        <v/>
      </c>
      <c r="K19" s="17" t="str">
        <f t="shared" si="7"/>
        <v/>
      </c>
      <c r="L19" s="17" t="str">
        <f t="shared" si="7"/>
        <v/>
      </c>
      <c r="M19" s="17" t="str">
        <f t="shared" si="7"/>
        <v/>
      </c>
      <c r="N19" s="17" t="str">
        <f t="shared" si="7"/>
        <v/>
      </c>
      <c r="O19" s="17" t="str">
        <f t="shared" si="7"/>
        <v/>
      </c>
      <c r="P19" s="17" t="str">
        <f t="shared" si="7"/>
        <v/>
      </c>
      <c r="Q19" s="17" t="str">
        <f t="shared" si="20"/>
        <v/>
      </c>
      <c r="R19" s="17" t="str">
        <f t="shared" ref="R19:AA28" si="21">IF(AND(R$7&gt;=$D19,R$7&lt;=$E19,COUNTIF(code_abs,$F19)&gt;0),$F19,"")</f>
        <v/>
      </c>
      <c r="S19" s="17" t="str">
        <f t="shared" si="21"/>
        <v/>
      </c>
      <c r="T19" s="17" t="str">
        <f t="shared" si="21"/>
        <v/>
      </c>
      <c r="U19" s="17" t="str">
        <f t="shared" si="21"/>
        <v/>
      </c>
      <c r="V19" s="17" t="str">
        <f t="shared" si="21"/>
        <v/>
      </c>
      <c r="W19" s="17" t="str">
        <f t="shared" si="21"/>
        <v/>
      </c>
      <c r="X19" s="17" t="str">
        <f t="shared" si="21"/>
        <v/>
      </c>
      <c r="Y19" s="17" t="str">
        <f t="shared" si="21"/>
        <v/>
      </c>
      <c r="Z19" s="17" t="str">
        <f t="shared" si="21"/>
        <v/>
      </c>
      <c r="AA19" s="17" t="str">
        <f t="shared" si="21"/>
        <v/>
      </c>
      <c r="AB19" s="17" t="str">
        <f t="shared" ref="AB19:AK28" si="22">IF(AND(AB$7&gt;=$D19,AB$7&lt;=$E19,COUNTIF(code_abs,$F19)&gt;0),$F19,"")</f>
        <v/>
      </c>
      <c r="AC19" s="17" t="str">
        <f t="shared" si="22"/>
        <v/>
      </c>
      <c r="AD19" s="17" t="str">
        <f t="shared" si="22"/>
        <v/>
      </c>
      <c r="AE19" s="17" t="str">
        <f t="shared" si="22"/>
        <v/>
      </c>
      <c r="AF19" s="17" t="str">
        <f t="shared" si="22"/>
        <v/>
      </c>
      <c r="AG19" s="17" t="str">
        <f t="shared" si="22"/>
        <v/>
      </c>
      <c r="AH19" s="17" t="str">
        <f t="shared" si="22"/>
        <v/>
      </c>
      <c r="AI19" s="17" t="str">
        <f t="shared" si="22"/>
        <v/>
      </c>
      <c r="AJ19" s="17" t="str">
        <f t="shared" si="22"/>
        <v/>
      </c>
      <c r="AK19" s="17" t="str">
        <f t="shared" si="22"/>
        <v/>
      </c>
      <c r="AL19" s="17" t="str">
        <f t="shared" ref="AL19:AZ28" si="23">IF(AND(AL$7&gt;=$D19,AL$7&lt;=$E19,COUNTIF(code_abs,$F19)&gt;0),$F19,"")</f>
        <v/>
      </c>
      <c r="AM19" s="17" t="str">
        <f t="shared" si="23"/>
        <v/>
      </c>
      <c r="AN19" s="17" t="str">
        <f t="shared" si="23"/>
        <v/>
      </c>
      <c r="AO19" s="17" t="str">
        <f t="shared" si="23"/>
        <v/>
      </c>
      <c r="AP19" s="17" t="str">
        <f t="shared" si="23"/>
        <v/>
      </c>
      <c r="AQ19" s="17" t="str">
        <f t="shared" si="23"/>
        <v/>
      </c>
      <c r="AR19" s="17" t="str">
        <f t="shared" si="23"/>
        <v/>
      </c>
      <c r="AS19" s="17" t="str">
        <f t="shared" si="23"/>
        <v/>
      </c>
      <c r="AT19" s="17" t="str">
        <f t="shared" si="23"/>
        <v/>
      </c>
      <c r="AU19" s="17" t="str">
        <f t="shared" si="23"/>
        <v/>
      </c>
      <c r="AV19" s="17" t="str">
        <f t="shared" si="23"/>
        <v/>
      </c>
      <c r="AW19" s="17" t="str">
        <f t="shared" si="23"/>
        <v/>
      </c>
      <c r="AX19" s="17" t="str">
        <f t="shared" si="23"/>
        <v/>
      </c>
      <c r="AY19" s="17" t="str">
        <f t="shared" si="23"/>
        <v/>
      </c>
      <c r="AZ19" s="52" t="str">
        <f t="shared" si="23"/>
        <v/>
      </c>
      <c r="BA19" s="37" t="str">
        <f t="shared" si="11"/>
        <v/>
      </c>
      <c r="BB19" s="22" t="str">
        <f t="shared" ca="1" si="12"/>
        <v/>
      </c>
      <c r="BC19" s="22" t="str">
        <f t="shared" ca="1" si="15"/>
        <v/>
      </c>
      <c r="BD19" s="22" t="str">
        <f t="shared" ca="1" si="16"/>
        <v/>
      </c>
      <c r="BE19" s="22" t="str">
        <f t="shared" ca="1" si="17"/>
        <v/>
      </c>
      <c r="BF19" s="22" t="str">
        <f t="shared" ca="1" si="18"/>
        <v/>
      </c>
      <c r="BG19" s="38" t="str">
        <f t="shared" ca="1" si="19"/>
        <v/>
      </c>
    </row>
    <row r="20" spans="1:59" ht="18" customHeight="1">
      <c r="A20" t="str">
        <f t="shared" si="13"/>
        <v/>
      </c>
      <c r="B20" s="84"/>
      <c r="C20" s="12"/>
      <c r="D20" s="29"/>
      <c r="E20" s="102"/>
      <c r="F20" s="104" t="str">
        <f t="shared" si="14"/>
        <v/>
      </c>
      <c r="G20" s="99" t="str">
        <f t="shared" si="6"/>
        <v/>
      </c>
      <c r="H20" s="51" t="str">
        <f t="shared" si="20"/>
        <v/>
      </c>
      <c r="I20" s="17" t="str">
        <f t="shared" si="20"/>
        <v/>
      </c>
      <c r="J20" s="17" t="str">
        <f t="shared" si="20"/>
        <v/>
      </c>
      <c r="K20" s="17" t="str">
        <f t="shared" si="7"/>
        <v/>
      </c>
      <c r="L20" s="17" t="str">
        <f t="shared" si="7"/>
        <v/>
      </c>
      <c r="M20" s="17" t="str">
        <f t="shared" si="7"/>
        <v/>
      </c>
      <c r="N20" s="17" t="str">
        <f t="shared" si="7"/>
        <v/>
      </c>
      <c r="O20" s="17" t="str">
        <f t="shared" si="7"/>
        <v/>
      </c>
      <c r="P20" s="17" t="str">
        <f t="shared" si="7"/>
        <v/>
      </c>
      <c r="Q20" s="17" t="str">
        <f t="shared" si="20"/>
        <v/>
      </c>
      <c r="R20" s="17" t="str">
        <f t="shared" si="21"/>
        <v/>
      </c>
      <c r="S20" s="17" t="str">
        <f t="shared" si="21"/>
        <v/>
      </c>
      <c r="T20" s="17" t="str">
        <f t="shared" si="21"/>
        <v/>
      </c>
      <c r="U20" s="17" t="str">
        <f t="shared" si="21"/>
        <v/>
      </c>
      <c r="V20" s="17" t="str">
        <f t="shared" si="21"/>
        <v/>
      </c>
      <c r="W20" s="17" t="str">
        <f t="shared" si="21"/>
        <v/>
      </c>
      <c r="X20" s="17" t="str">
        <f t="shared" si="21"/>
        <v/>
      </c>
      <c r="Y20" s="17" t="str">
        <f t="shared" si="21"/>
        <v/>
      </c>
      <c r="Z20" s="17" t="str">
        <f t="shared" si="21"/>
        <v/>
      </c>
      <c r="AA20" s="17" t="str">
        <f t="shared" si="21"/>
        <v/>
      </c>
      <c r="AB20" s="17" t="str">
        <f t="shared" si="22"/>
        <v/>
      </c>
      <c r="AC20" s="17" t="str">
        <f t="shared" si="22"/>
        <v/>
      </c>
      <c r="AD20" s="17" t="str">
        <f t="shared" si="22"/>
        <v/>
      </c>
      <c r="AE20" s="17" t="str">
        <f t="shared" si="22"/>
        <v/>
      </c>
      <c r="AF20" s="17" t="str">
        <f t="shared" si="22"/>
        <v/>
      </c>
      <c r="AG20" s="17" t="str">
        <f t="shared" si="22"/>
        <v/>
      </c>
      <c r="AH20" s="17" t="str">
        <f t="shared" si="22"/>
        <v/>
      </c>
      <c r="AI20" s="17" t="str">
        <f t="shared" si="22"/>
        <v/>
      </c>
      <c r="AJ20" s="17" t="str">
        <f t="shared" si="22"/>
        <v/>
      </c>
      <c r="AK20" s="17" t="str">
        <f t="shared" si="22"/>
        <v/>
      </c>
      <c r="AL20" s="17" t="str">
        <f t="shared" si="23"/>
        <v/>
      </c>
      <c r="AM20" s="17" t="str">
        <f t="shared" si="23"/>
        <v/>
      </c>
      <c r="AN20" s="17" t="str">
        <f t="shared" si="23"/>
        <v/>
      </c>
      <c r="AO20" s="17" t="str">
        <f t="shared" si="23"/>
        <v/>
      </c>
      <c r="AP20" s="17" t="str">
        <f t="shared" si="23"/>
        <v/>
      </c>
      <c r="AQ20" s="17" t="str">
        <f t="shared" si="23"/>
        <v/>
      </c>
      <c r="AR20" s="17" t="str">
        <f t="shared" si="23"/>
        <v/>
      </c>
      <c r="AS20" s="17" t="str">
        <f t="shared" si="23"/>
        <v/>
      </c>
      <c r="AT20" s="17" t="str">
        <f t="shared" si="23"/>
        <v/>
      </c>
      <c r="AU20" s="17" t="str">
        <f t="shared" si="23"/>
        <v/>
      </c>
      <c r="AV20" s="17" t="str">
        <f t="shared" si="23"/>
        <v/>
      </c>
      <c r="AW20" s="17" t="str">
        <f t="shared" si="23"/>
        <v/>
      </c>
      <c r="AX20" s="17" t="str">
        <f t="shared" si="23"/>
        <v/>
      </c>
      <c r="AY20" s="17" t="str">
        <f t="shared" si="23"/>
        <v/>
      </c>
      <c r="AZ20" s="52" t="str">
        <f t="shared" si="23"/>
        <v/>
      </c>
      <c r="BA20" s="37" t="str">
        <f t="shared" si="11"/>
        <v/>
      </c>
      <c r="BB20" s="22" t="str">
        <f t="shared" ca="1" si="12"/>
        <v/>
      </c>
      <c r="BC20" s="22" t="str">
        <f t="shared" ca="1" si="15"/>
        <v/>
      </c>
      <c r="BD20" s="22" t="str">
        <f t="shared" ca="1" si="16"/>
        <v/>
      </c>
      <c r="BE20" s="22" t="str">
        <f t="shared" ca="1" si="17"/>
        <v/>
      </c>
      <c r="BF20" s="22" t="str">
        <f t="shared" ca="1" si="18"/>
        <v/>
      </c>
      <c r="BG20" s="38" t="str">
        <f t="shared" ca="1" si="19"/>
        <v/>
      </c>
    </row>
    <row r="21" spans="1:59" ht="18" customHeight="1">
      <c r="A21" t="str">
        <f t="shared" si="13"/>
        <v/>
      </c>
      <c r="B21" s="84"/>
      <c r="C21" s="12"/>
      <c r="D21" s="29"/>
      <c r="E21" s="102"/>
      <c r="F21" s="104" t="str">
        <f t="shared" si="14"/>
        <v/>
      </c>
      <c r="G21" s="99" t="str">
        <f t="shared" si="6"/>
        <v/>
      </c>
      <c r="H21" s="51" t="str">
        <f t="shared" si="20"/>
        <v/>
      </c>
      <c r="I21" s="17" t="str">
        <f t="shared" si="20"/>
        <v/>
      </c>
      <c r="J21" s="17" t="str">
        <f t="shared" si="20"/>
        <v/>
      </c>
      <c r="K21" s="17" t="str">
        <f t="shared" si="7"/>
        <v/>
      </c>
      <c r="L21" s="17" t="str">
        <f t="shared" si="7"/>
        <v/>
      </c>
      <c r="M21" s="17" t="str">
        <f t="shared" si="7"/>
        <v/>
      </c>
      <c r="N21" s="17" t="str">
        <f t="shared" si="7"/>
        <v/>
      </c>
      <c r="O21" s="17" t="str">
        <f t="shared" si="7"/>
        <v/>
      </c>
      <c r="P21" s="17" t="str">
        <f t="shared" si="7"/>
        <v/>
      </c>
      <c r="Q21" s="17" t="str">
        <f t="shared" si="20"/>
        <v/>
      </c>
      <c r="R21" s="17" t="str">
        <f t="shared" si="21"/>
        <v/>
      </c>
      <c r="S21" s="17" t="str">
        <f t="shared" si="21"/>
        <v/>
      </c>
      <c r="T21" s="17" t="str">
        <f t="shared" si="21"/>
        <v/>
      </c>
      <c r="U21" s="17" t="str">
        <f t="shared" si="21"/>
        <v/>
      </c>
      <c r="V21" s="17" t="str">
        <f t="shared" si="21"/>
        <v/>
      </c>
      <c r="W21" s="17" t="str">
        <f t="shared" si="21"/>
        <v/>
      </c>
      <c r="X21" s="17" t="str">
        <f t="shared" si="21"/>
        <v/>
      </c>
      <c r="Y21" s="17" t="str">
        <f t="shared" si="21"/>
        <v/>
      </c>
      <c r="Z21" s="17" t="str">
        <f t="shared" si="21"/>
        <v/>
      </c>
      <c r="AA21" s="17" t="str">
        <f t="shared" si="21"/>
        <v/>
      </c>
      <c r="AB21" s="17" t="str">
        <f t="shared" si="22"/>
        <v/>
      </c>
      <c r="AC21" s="17" t="str">
        <f t="shared" si="22"/>
        <v/>
      </c>
      <c r="AD21" s="17" t="str">
        <f t="shared" si="22"/>
        <v/>
      </c>
      <c r="AE21" s="17" t="str">
        <f t="shared" si="22"/>
        <v/>
      </c>
      <c r="AF21" s="17" t="str">
        <f t="shared" si="22"/>
        <v/>
      </c>
      <c r="AG21" s="17" t="str">
        <f t="shared" si="22"/>
        <v/>
      </c>
      <c r="AH21" s="17" t="str">
        <f t="shared" si="22"/>
        <v/>
      </c>
      <c r="AI21" s="17" t="str">
        <f t="shared" si="22"/>
        <v/>
      </c>
      <c r="AJ21" s="17" t="str">
        <f t="shared" si="22"/>
        <v/>
      </c>
      <c r="AK21" s="17" t="str">
        <f t="shared" si="22"/>
        <v/>
      </c>
      <c r="AL21" s="17" t="str">
        <f t="shared" si="23"/>
        <v/>
      </c>
      <c r="AM21" s="17" t="str">
        <f t="shared" si="23"/>
        <v/>
      </c>
      <c r="AN21" s="17" t="str">
        <f t="shared" si="23"/>
        <v/>
      </c>
      <c r="AO21" s="17" t="str">
        <f t="shared" si="23"/>
        <v/>
      </c>
      <c r="AP21" s="17" t="str">
        <f t="shared" si="23"/>
        <v/>
      </c>
      <c r="AQ21" s="17" t="str">
        <f t="shared" si="23"/>
        <v/>
      </c>
      <c r="AR21" s="17" t="str">
        <f t="shared" si="23"/>
        <v/>
      </c>
      <c r="AS21" s="17" t="str">
        <f t="shared" si="23"/>
        <v/>
      </c>
      <c r="AT21" s="17" t="str">
        <f t="shared" si="23"/>
        <v/>
      </c>
      <c r="AU21" s="17" t="str">
        <f t="shared" si="23"/>
        <v/>
      </c>
      <c r="AV21" s="17" t="str">
        <f t="shared" si="23"/>
        <v/>
      </c>
      <c r="AW21" s="17" t="str">
        <f t="shared" si="23"/>
        <v/>
      </c>
      <c r="AX21" s="17" t="str">
        <f t="shared" si="23"/>
        <v/>
      </c>
      <c r="AY21" s="17" t="str">
        <f t="shared" si="23"/>
        <v/>
      </c>
      <c r="AZ21" s="52" t="str">
        <f t="shared" si="23"/>
        <v/>
      </c>
      <c r="BA21" s="37" t="str">
        <f t="shared" si="11"/>
        <v/>
      </c>
      <c r="BB21" s="22" t="str">
        <f t="shared" ca="1" si="12"/>
        <v/>
      </c>
      <c r="BC21" s="22" t="str">
        <f t="shared" ca="1" si="15"/>
        <v/>
      </c>
      <c r="BD21" s="22" t="str">
        <f t="shared" ca="1" si="16"/>
        <v/>
      </c>
      <c r="BE21" s="22" t="str">
        <f t="shared" ca="1" si="17"/>
        <v/>
      </c>
      <c r="BF21" s="22" t="str">
        <f t="shared" ca="1" si="18"/>
        <v/>
      </c>
      <c r="BG21" s="38" t="str">
        <f t="shared" ca="1" si="19"/>
        <v/>
      </c>
    </row>
    <row r="22" spans="1:59" ht="18" customHeight="1">
      <c r="A22" t="str">
        <f t="shared" si="13"/>
        <v/>
      </c>
      <c r="B22" s="84"/>
      <c r="C22" s="12"/>
      <c r="D22" s="29"/>
      <c r="E22" s="102"/>
      <c r="F22" s="104" t="str">
        <f t="shared" si="14"/>
        <v/>
      </c>
      <c r="G22" s="99" t="str">
        <f t="shared" si="6"/>
        <v/>
      </c>
      <c r="H22" s="51" t="str">
        <f t="shared" si="20"/>
        <v/>
      </c>
      <c r="I22" s="17" t="str">
        <f t="shared" si="20"/>
        <v/>
      </c>
      <c r="J22" s="17" t="str">
        <f t="shared" si="20"/>
        <v/>
      </c>
      <c r="K22" s="17" t="str">
        <f t="shared" si="7"/>
        <v/>
      </c>
      <c r="L22" s="17" t="str">
        <f t="shared" si="7"/>
        <v/>
      </c>
      <c r="M22" s="17" t="str">
        <f t="shared" si="7"/>
        <v/>
      </c>
      <c r="N22" s="17" t="str">
        <f t="shared" si="7"/>
        <v/>
      </c>
      <c r="O22" s="17" t="str">
        <f t="shared" si="7"/>
        <v/>
      </c>
      <c r="P22" s="17" t="str">
        <f t="shared" si="7"/>
        <v/>
      </c>
      <c r="Q22" s="17" t="str">
        <f t="shared" si="20"/>
        <v/>
      </c>
      <c r="R22" s="17" t="str">
        <f t="shared" si="21"/>
        <v/>
      </c>
      <c r="S22" s="17" t="str">
        <f t="shared" si="21"/>
        <v/>
      </c>
      <c r="T22" s="17" t="str">
        <f t="shared" si="21"/>
        <v/>
      </c>
      <c r="U22" s="17" t="str">
        <f t="shared" si="21"/>
        <v/>
      </c>
      <c r="V22" s="17" t="str">
        <f t="shared" si="21"/>
        <v/>
      </c>
      <c r="W22" s="17" t="str">
        <f t="shared" si="21"/>
        <v/>
      </c>
      <c r="X22" s="17" t="str">
        <f t="shared" si="21"/>
        <v/>
      </c>
      <c r="Y22" s="17" t="str">
        <f t="shared" si="21"/>
        <v/>
      </c>
      <c r="Z22" s="17" t="str">
        <f t="shared" si="21"/>
        <v/>
      </c>
      <c r="AA22" s="17" t="str">
        <f t="shared" si="21"/>
        <v/>
      </c>
      <c r="AB22" s="17" t="str">
        <f t="shared" si="22"/>
        <v/>
      </c>
      <c r="AC22" s="17" t="str">
        <f t="shared" si="22"/>
        <v/>
      </c>
      <c r="AD22" s="17" t="str">
        <f t="shared" si="22"/>
        <v/>
      </c>
      <c r="AE22" s="17" t="str">
        <f t="shared" si="22"/>
        <v/>
      </c>
      <c r="AF22" s="17" t="str">
        <f t="shared" si="22"/>
        <v/>
      </c>
      <c r="AG22" s="17" t="str">
        <f t="shared" si="22"/>
        <v/>
      </c>
      <c r="AH22" s="17" t="str">
        <f t="shared" si="22"/>
        <v/>
      </c>
      <c r="AI22" s="17" t="str">
        <f t="shared" si="22"/>
        <v/>
      </c>
      <c r="AJ22" s="17" t="str">
        <f t="shared" si="22"/>
        <v/>
      </c>
      <c r="AK22" s="17" t="str">
        <f t="shared" si="22"/>
        <v/>
      </c>
      <c r="AL22" s="17" t="str">
        <f t="shared" si="23"/>
        <v/>
      </c>
      <c r="AM22" s="17" t="str">
        <f t="shared" si="23"/>
        <v/>
      </c>
      <c r="AN22" s="17" t="str">
        <f t="shared" si="23"/>
        <v/>
      </c>
      <c r="AO22" s="17" t="str">
        <f t="shared" si="23"/>
        <v/>
      </c>
      <c r="AP22" s="17" t="str">
        <f t="shared" si="23"/>
        <v/>
      </c>
      <c r="AQ22" s="17" t="str">
        <f t="shared" si="23"/>
        <v/>
      </c>
      <c r="AR22" s="17" t="str">
        <f t="shared" si="23"/>
        <v/>
      </c>
      <c r="AS22" s="17" t="str">
        <f t="shared" si="23"/>
        <v/>
      </c>
      <c r="AT22" s="17" t="str">
        <f t="shared" si="23"/>
        <v/>
      </c>
      <c r="AU22" s="17" t="str">
        <f t="shared" si="23"/>
        <v/>
      </c>
      <c r="AV22" s="17" t="str">
        <f t="shared" si="23"/>
        <v/>
      </c>
      <c r="AW22" s="17" t="str">
        <f t="shared" si="23"/>
        <v/>
      </c>
      <c r="AX22" s="17" t="str">
        <f t="shared" si="23"/>
        <v/>
      </c>
      <c r="AY22" s="17" t="str">
        <f t="shared" si="23"/>
        <v/>
      </c>
      <c r="AZ22" s="52" t="str">
        <f t="shared" si="23"/>
        <v/>
      </c>
      <c r="BA22" s="37" t="str">
        <f t="shared" si="11"/>
        <v/>
      </c>
      <c r="BB22" s="22" t="str">
        <f t="shared" ca="1" si="12"/>
        <v/>
      </c>
      <c r="BC22" s="22" t="str">
        <f t="shared" ca="1" si="15"/>
        <v/>
      </c>
      <c r="BD22" s="22" t="str">
        <f t="shared" ca="1" si="16"/>
        <v/>
      </c>
      <c r="BE22" s="22" t="str">
        <f t="shared" ca="1" si="17"/>
        <v/>
      </c>
      <c r="BF22" s="22" t="str">
        <f t="shared" ca="1" si="18"/>
        <v/>
      </c>
      <c r="BG22" s="38" t="str">
        <f t="shared" ca="1" si="19"/>
        <v/>
      </c>
    </row>
    <row r="23" spans="1:59" ht="18" customHeight="1">
      <c r="A23" t="str">
        <f t="shared" si="13"/>
        <v/>
      </c>
      <c r="B23" s="84"/>
      <c r="C23" s="12"/>
      <c r="D23" s="29"/>
      <c r="E23" s="102"/>
      <c r="F23" s="104" t="str">
        <f t="shared" si="14"/>
        <v/>
      </c>
      <c r="G23" s="99" t="str">
        <f t="shared" si="6"/>
        <v/>
      </c>
      <c r="H23" s="51" t="str">
        <f t="shared" si="20"/>
        <v/>
      </c>
      <c r="I23" s="17" t="str">
        <f t="shared" si="20"/>
        <v/>
      </c>
      <c r="J23" s="17" t="str">
        <f t="shared" si="20"/>
        <v/>
      </c>
      <c r="K23" s="17" t="str">
        <f t="shared" si="7"/>
        <v/>
      </c>
      <c r="L23" s="17" t="str">
        <f t="shared" si="7"/>
        <v/>
      </c>
      <c r="M23" s="17" t="str">
        <f t="shared" si="7"/>
        <v/>
      </c>
      <c r="N23" s="17" t="str">
        <f t="shared" si="7"/>
        <v/>
      </c>
      <c r="O23" s="17" t="str">
        <f t="shared" si="7"/>
        <v/>
      </c>
      <c r="P23" s="17" t="str">
        <f t="shared" si="7"/>
        <v/>
      </c>
      <c r="Q23" s="17" t="str">
        <f t="shared" si="20"/>
        <v/>
      </c>
      <c r="R23" s="17" t="str">
        <f t="shared" si="21"/>
        <v/>
      </c>
      <c r="S23" s="17" t="str">
        <f t="shared" si="21"/>
        <v/>
      </c>
      <c r="T23" s="17" t="str">
        <f t="shared" si="21"/>
        <v/>
      </c>
      <c r="U23" s="17" t="str">
        <f t="shared" si="21"/>
        <v/>
      </c>
      <c r="V23" s="17" t="str">
        <f t="shared" si="21"/>
        <v/>
      </c>
      <c r="W23" s="17" t="str">
        <f t="shared" si="21"/>
        <v/>
      </c>
      <c r="X23" s="17" t="str">
        <f t="shared" si="21"/>
        <v/>
      </c>
      <c r="Y23" s="17" t="str">
        <f t="shared" si="21"/>
        <v/>
      </c>
      <c r="Z23" s="17" t="str">
        <f t="shared" si="21"/>
        <v/>
      </c>
      <c r="AA23" s="17" t="str">
        <f t="shared" si="21"/>
        <v/>
      </c>
      <c r="AB23" s="17" t="str">
        <f t="shared" si="22"/>
        <v/>
      </c>
      <c r="AC23" s="17" t="str">
        <f t="shared" si="22"/>
        <v/>
      </c>
      <c r="AD23" s="17" t="str">
        <f t="shared" si="22"/>
        <v/>
      </c>
      <c r="AE23" s="17" t="str">
        <f t="shared" si="22"/>
        <v/>
      </c>
      <c r="AF23" s="17" t="str">
        <f t="shared" si="22"/>
        <v/>
      </c>
      <c r="AG23" s="17" t="str">
        <f t="shared" si="22"/>
        <v/>
      </c>
      <c r="AH23" s="17" t="str">
        <f t="shared" si="22"/>
        <v/>
      </c>
      <c r="AI23" s="17" t="str">
        <f t="shared" si="22"/>
        <v/>
      </c>
      <c r="AJ23" s="17" t="str">
        <f t="shared" si="22"/>
        <v/>
      </c>
      <c r="AK23" s="17" t="str">
        <f t="shared" si="22"/>
        <v/>
      </c>
      <c r="AL23" s="17" t="str">
        <f t="shared" si="23"/>
        <v/>
      </c>
      <c r="AM23" s="17" t="str">
        <f t="shared" si="23"/>
        <v/>
      </c>
      <c r="AN23" s="17" t="str">
        <f t="shared" si="23"/>
        <v/>
      </c>
      <c r="AO23" s="17" t="str">
        <f t="shared" si="23"/>
        <v/>
      </c>
      <c r="AP23" s="17" t="str">
        <f t="shared" si="23"/>
        <v/>
      </c>
      <c r="AQ23" s="17" t="str">
        <f t="shared" si="23"/>
        <v/>
      </c>
      <c r="AR23" s="17" t="str">
        <f t="shared" si="23"/>
        <v/>
      </c>
      <c r="AS23" s="17" t="str">
        <f t="shared" si="23"/>
        <v/>
      </c>
      <c r="AT23" s="17" t="str">
        <f t="shared" si="23"/>
        <v/>
      </c>
      <c r="AU23" s="17" t="str">
        <f t="shared" si="23"/>
        <v/>
      </c>
      <c r="AV23" s="17" t="str">
        <f t="shared" si="23"/>
        <v/>
      </c>
      <c r="AW23" s="17" t="str">
        <f t="shared" si="23"/>
        <v/>
      </c>
      <c r="AX23" s="17" t="str">
        <f t="shared" si="23"/>
        <v/>
      </c>
      <c r="AY23" s="17" t="str">
        <f t="shared" si="23"/>
        <v/>
      </c>
      <c r="AZ23" s="52" t="str">
        <f t="shared" si="23"/>
        <v/>
      </c>
      <c r="BA23" s="37" t="str">
        <f t="shared" si="11"/>
        <v/>
      </c>
      <c r="BB23" s="22" t="str">
        <f t="shared" ca="1" si="12"/>
        <v/>
      </c>
      <c r="BC23" s="22" t="str">
        <f t="shared" ca="1" si="15"/>
        <v/>
      </c>
      <c r="BD23" s="22" t="str">
        <f t="shared" ca="1" si="16"/>
        <v/>
      </c>
      <c r="BE23" s="22" t="str">
        <f t="shared" ca="1" si="17"/>
        <v/>
      </c>
      <c r="BF23" s="22" t="str">
        <f t="shared" ca="1" si="18"/>
        <v/>
      </c>
      <c r="BG23" s="38" t="str">
        <f t="shared" ca="1" si="19"/>
        <v/>
      </c>
    </row>
    <row r="24" spans="1:59" ht="18" customHeight="1">
      <c r="A24" t="str">
        <f t="shared" si="13"/>
        <v/>
      </c>
      <c r="B24" s="84"/>
      <c r="C24" s="12"/>
      <c r="D24" s="29"/>
      <c r="E24" s="102"/>
      <c r="F24" s="104" t="str">
        <f t="shared" si="14"/>
        <v/>
      </c>
      <c r="G24" s="99" t="str">
        <f t="shared" si="6"/>
        <v/>
      </c>
      <c r="H24" s="51" t="str">
        <f t="shared" si="20"/>
        <v/>
      </c>
      <c r="I24" s="17" t="str">
        <f t="shared" si="20"/>
        <v/>
      </c>
      <c r="J24" s="17" t="str">
        <f t="shared" si="20"/>
        <v/>
      </c>
      <c r="K24" s="17" t="str">
        <f t="shared" si="7"/>
        <v/>
      </c>
      <c r="L24" s="17" t="str">
        <f t="shared" si="7"/>
        <v/>
      </c>
      <c r="M24" s="17" t="str">
        <f t="shared" si="7"/>
        <v/>
      </c>
      <c r="N24" s="17" t="str">
        <f t="shared" si="7"/>
        <v/>
      </c>
      <c r="O24" s="17" t="str">
        <f t="shared" si="7"/>
        <v/>
      </c>
      <c r="P24" s="17" t="str">
        <f t="shared" si="7"/>
        <v/>
      </c>
      <c r="Q24" s="17" t="str">
        <f t="shared" si="20"/>
        <v/>
      </c>
      <c r="R24" s="17" t="str">
        <f t="shared" si="21"/>
        <v/>
      </c>
      <c r="S24" s="17" t="str">
        <f t="shared" si="21"/>
        <v/>
      </c>
      <c r="T24" s="17" t="str">
        <f t="shared" si="21"/>
        <v/>
      </c>
      <c r="U24" s="17" t="str">
        <f t="shared" si="21"/>
        <v/>
      </c>
      <c r="V24" s="17" t="str">
        <f t="shared" si="21"/>
        <v/>
      </c>
      <c r="W24" s="17" t="str">
        <f t="shared" si="21"/>
        <v/>
      </c>
      <c r="X24" s="17" t="str">
        <f t="shared" si="21"/>
        <v/>
      </c>
      <c r="Y24" s="17" t="str">
        <f t="shared" si="21"/>
        <v/>
      </c>
      <c r="Z24" s="17" t="str">
        <f t="shared" si="21"/>
        <v/>
      </c>
      <c r="AA24" s="17" t="str">
        <f t="shared" si="21"/>
        <v/>
      </c>
      <c r="AB24" s="17" t="str">
        <f t="shared" si="22"/>
        <v/>
      </c>
      <c r="AC24" s="17" t="str">
        <f t="shared" si="22"/>
        <v/>
      </c>
      <c r="AD24" s="17" t="str">
        <f t="shared" si="22"/>
        <v/>
      </c>
      <c r="AE24" s="17" t="str">
        <f t="shared" si="22"/>
        <v/>
      </c>
      <c r="AF24" s="17" t="str">
        <f t="shared" si="22"/>
        <v/>
      </c>
      <c r="AG24" s="17" t="str">
        <f t="shared" si="22"/>
        <v/>
      </c>
      <c r="AH24" s="17" t="str">
        <f t="shared" si="22"/>
        <v/>
      </c>
      <c r="AI24" s="17" t="str">
        <f t="shared" si="22"/>
        <v/>
      </c>
      <c r="AJ24" s="17" t="str">
        <f t="shared" si="22"/>
        <v/>
      </c>
      <c r="AK24" s="17" t="str">
        <f t="shared" si="22"/>
        <v/>
      </c>
      <c r="AL24" s="17" t="str">
        <f t="shared" si="23"/>
        <v/>
      </c>
      <c r="AM24" s="17" t="str">
        <f t="shared" si="23"/>
        <v/>
      </c>
      <c r="AN24" s="17" t="str">
        <f t="shared" si="23"/>
        <v/>
      </c>
      <c r="AO24" s="17" t="str">
        <f t="shared" si="23"/>
        <v/>
      </c>
      <c r="AP24" s="17" t="str">
        <f t="shared" si="23"/>
        <v/>
      </c>
      <c r="AQ24" s="17" t="str">
        <f t="shared" si="23"/>
        <v/>
      </c>
      <c r="AR24" s="17" t="str">
        <f t="shared" si="23"/>
        <v/>
      </c>
      <c r="AS24" s="17" t="str">
        <f t="shared" si="23"/>
        <v/>
      </c>
      <c r="AT24" s="17" t="str">
        <f t="shared" si="23"/>
        <v/>
      </c>
      <c r="AU24" s="17" t="str">
        <f t="shared" si="23"/>
        <v/>
      </c>
      <c r="AV24" s="17" t="str">
        <f t="shared" si="23"/>
        <v/>
      </c>
      <c r="AW24" s="17" t="str">
        <f t="shared" si="23"/>
        <v/>
      </c>
      <c r="AX24" s="17" t="str">
        <f t="shared" si="23"/>
        <v/>
      </c>
      <c r="AY24" s="17" t="str">
        <f t="shared" si="23"/>
        <v/>
      </c>
      <c r="AZ24" s="52" t="str">
        <f t="shared" si="23"/>
        <v/>
      </c>
      <c r="BA24" s="37" t="str">
        <f t="shared" si="11"/>
        <v/>
      </c>
      <c r="BB24" s="22" t="str">
        <f t="shared" ca="1" si="12"/>
        <v/>
      </c>
      <c r="BC24" s="22" t="str">
        <f t="shared" ca="1" si="15"/>
        <v/>
      </c>
      <c r="BD24" s="22" t="str">
        <f t="shared" ca="1" si="16"/>
        <v/>
      </c>
      <c r="BE24" s="22" t="str">
        <f t="shared" ca="1" si="17"/>
        <v/>
      </c>
      <c r="BF24" s="22" t="str">
        <f t="shared" ca="1" si="18"/>
        <v/>
      </c>
      <c r="BG24" s="38" t="str">
        <f t="shared" ca="1" si="19"/>
        <v/>
      </c>
    </row>
    <row r="25" spans="1:59" ht="18" customHeight="1">
      <c r="A25" t="str">
        <f t="shared" si="13"/>
        <v/>
      </c>
      <c r="B25" s="84"/>
      <c r="C25" s="12"/>
      <c r="D25" s="29"/>
      <c r="E25" s="102"/>
      <c r="F25" s="104" t="str">
        <f t="shared" si="14"/>
        <v/>
      </c>
      <c r="G25" s="99" t="str">
        <f t="shared" si="6"/>
        <v/>
      </c>
      <c r="H25" s="51" t="str">
        <f t="shared" si="20"/>
        <v/>
      </c>
      <c r="I25" s="17" t="str">
        <f t="shared" si="20"/>
        <v/>
      </c>
      <c r="J25" s="17" t="str">
        <f t="shared" si="20"/>
        <v/>
      </c>
      <c r="K25" s="17" t="str">
        <f t="shared" si="20"/>
        <v/>
      </c>
      <c r="L25" s="17" t="str">
        <f t="shared" si="20"/>
        <v/>
      </c>
      <c r="M25" s="17" t="str">
        <f t="shared" si="20"/>
        <v/>
      </c>
      <c r="N25" s="17" t="str">
        <f t="shared" si="20"/>
        <v/>
      </c>
      <c r="O25" s="17" t="str">
        <f t="shared" si="20"/>
        <v/>
      </c>
      <c r="P25" s="17" t="str">
        <f t="shared" si="20"/>
        <v/>
      </c>
      <c r="Q25" s="17" t="str">
        <f t="shared" si="20"/>
        <v/>
      </c>
      <c r="R25" s="17" t="str">
        <f t="shared" si="21"/>
        <v/>
      </c>
      <c r="S25" s="17" t="str">
        <f t="shared" si="21"/>
        <v/>
      </c>
      <c r="T25" s="17" t="str">
        <f t="shared" si="21"/>
        <v/>
      </c>
      <c r="U25" s="17" t="str">
        <f t="shared" si="21"/>
        <v/>
      </c>
      <c r="V25" s="17" t="str">
        <f t="shared" si="21"/>
        <v/>
      </c>
      <c r="W25" s="17" t="str">
        <f t="shared" si="21"/>
        <v/>
      </c>
      <c r="X25" s="17" t="str">
        <f t="shared" si="21"/>
        <v/>
      </c>
      <c r="Y25" s="17" t="str">
        <f t="shared" si="21"/>
        <v/>
      </c>
      <c r="Z25" s="17" t="str">
        <f t="shared" si="21"/>
        <v/>
      </c>
      <c r="AA25" s="17" t="str">
        <f t="shared" si="21"/>
        <v/>
      </c>
      <c r="AB25" s="17" t="str">
        <f t="shared" si="22"/>
        <v/>
      </c>
      <c r="AC25" s="17" t="str">
        <f t="shared" si="22"/>
        <v/>
      </c>
      <c r="AD25" s="17" t="str">
        <f t="shared" si="22"/>
        <v/>
      </c>
      <c r="AE25" s="17" t="str">
        <f t="shared" si="22"/>
        <v/>
      </c>
      <c r="AF25" s="17" t="str">
        <f t="shared" si="22"/>
        <v/>
      </c>
      <c r="AG25" s="17" t="str">
        <f t="shared" si="22"/>
        <v/>
      </c>
      <c r="AH25" s="17" t="str">
        <f t="shared" si="22"/>
        <v/>
      </c>
      <c r="AI25" s="17" t="str">
        <f t="shared" si="22"/>
        <v/>
      </c>
      <c r="AJ25" s="17" t="str">
        <f t="shared" si="22"/>
        <v/>
      </c>
      <c r="AK25" s="17" t="str">
        <f t="shared" si="22"/>
        <v/>
      </c>
      <c r="AL25" s="17" t="str">
        <f t="shared" si="23"/>
        <v/>
      </c>
      <c r="AM25" s="17" t="str">
        <f t="shared" si="23"/>
        <v/>
      </c>
      <c r="AN25" s="17" t="str">
        <f t="shared" si="23"/>
        <v/>
      </c>
      <c r="AO25" s="17" t="str">
        <f t="shared" si="23"/>
        <v/>
      </c>
      <c r="AP25" s="17" t="str">
        <f t="shared" si="23"/>
        <v/>
      </c>
      <c r="AQ25" s="17" t="str">
        <f t="shared" si="23"/>
        <v/>
      </c>
      <c r="AR25" s="17" t="str">
        <f t="shared" si="23"/>
        <v/>
      </c>
      <c r="AS25" s="17" t="str">
        <f t="shared" si="23"/>
        <v/>
      </c>
      <c r="AT25" s="17" t="str">
        <f t="shared" si="23"/>
        <v/>
      </c>
      <c r="AU25" s="17" t="str">
        <f t="shared" si="23"/>
        <v/>
      </c>
      <c r="AV25" s="17" t="str">
        <f t="shared" si="23"/>
        <v/>
      </c>
      <c r="AW25" s="17" t="str">
        <f t="shared" si="23"/>
        <v/>
      </c>
      <c r="AX25" s="17" t="str">
        <f t="shared" si="23"/>
        <v/>
      </c>
      <c r="AY25" s="17" t="str">
        <f t="shared" si="23"/>
        <v/>
      </c>
      <c r="AZ25" s="52" t="str">
        <f t="shared" si="23"/>
        <v/>
      </c>
      <c r="BA25" s="37" t="str">
        <f t="shared" si="11"/>
        <v/>
      </c>
      <c r="BB25" s="22" t="str">
        <f t="shared" ca="1" si="12"/>
        <v/>
      </c>
      <c r="BC25" s="22" t="str">
        <f t="shared" ca="1" si="15"/>
        <v/>
      </c>
      <c r="BD25" s="22" t="str">
        <f t="shared" ca="1" si="16"/>
        <v/>
      </c>
      <c r="BE25" s="22" t="str">
        <f t="shared" ca="1" si="17"/>
        <v/>
      </c>
      <c r="BF25" s="22" t="str">
        <f t="shared" ca="1" si="18"/>
        <v/>
      </c>
      <c r="BG25" s="38" t="str">
        <f t="shared" ca="1" si="19"/>
        <v/>
      </c>
    </row>
    <row r="26" spans="1:59" ht="18" customHeight="1">
      <c r="A26" t="str">
        <f t="shared" si="13"/>
        <v/>
      </c>
      <c r="B26" s="84"/>
      <c r="C26" s="12"/>
      <c r="D26" s="29"/>
      <c r="E26" s="102"/>
      <c r="F26" s="104" t="str">
        <f t="shared" si="14"/>
        <v/>
      </c>
      <c r="G26" s="99" t="str">
        <f t="shared" si="6"/>
        <v/>
      </c>
      <c r="H26" s="51" t="str">
        <f t="shared" si="20"/>
        <v/>
      </c>
      <c r="I26" s="17" t="str">
        <f t="shared" si="20"/>
        <v/>
      </c>
      <c r="J26" s="17" t="str">
        <f t="shared" si="20"/>
        <v/>
      </c>
      <c r="K26" s="17" t="str">
        <f t="shared" si="20"/>
        <v/>
      </c>
      <c r="L26" s="17" t="str">
        <f t="shared" si="20"/>
        <v/>
      </c>
      <c r="M26" s="17" t="str">
        <f t="shared" si="20"/>
        <v/>
      </c>
      <c r="N26" s="17" t="str">
        <f t="shared" si="20"/>
        <v/>
      </c>
      <c r="O26" s="17" t="str">
        <f t="shared" si="20"/>
        <v/>
      </c>
      <c r="P26" s="17" t="str">
        <f t="shared" si="20"/>
        <v/>
      </c>
      <c r="Q26" s="17" t="str">
        <f t="shared" si="20"/>
        <v/>
      </c>
      <c r="R26" s="17" t="str">
        <f t="shared" si="21"/>
        <v/>
      </c>
      <c r="S26" s="17" t="str">
        <f t="shared" si="21"/>
        <v/>
      </c>
      <c r="T26" s="17" t="str">
        <f t="shared" si="21"/>
        <v/>
      </c>
      <c r="U26" s="17" t="str">
        <f t="shared" si="21"/>
        <v/>
      </c>
      <c r="V26" s="17" t="str">
        <f t="shared" si="21"/>
        <v/>
      </c>
      <c r="W26" s="17" t="str">
        <f t="shared" si="21"/>
        <v/>
      </c>
      <c r="X26" s="17" t="str">
        <f t="shared" si="21"/>
        <v/>
      </c>
      <c r="Y26" s="17" t="str">
        <f t="shared" si="21"/>
        <v/>
      </c>
      <c r="Z26" s="17" t="str">
        <f t="shared" si="21"/>
        <v/>
      </c>
      <c r="AA26" s="17" t="str">
        <f t="shared" si="21"/>
        <v/>
      </c>
      <c r="AB26" s="17" t="str">
        <f t="shared" si="22"/>
        <v/>
      </c>
      <c r="AC26" s="17" t="str">
        <f t="shared" si="22"/>
        <v/>
      </c>
      <c r="AD26" s="17" t="str">
        <f t="shared" si="22"/>
        <v/>
      </c>
      <c r="AE26" s="17" t="str">
        <f t="shared" si="22"/>
        <v/>
      </c>
      <c r="AF26" s="17" t="str">
        <f t="shared" si="22"/>
        <v/>
      </c>
      <c r="AG26" s="17" t="str">
        <f t="shared" si="22"/>
        <v/>
      </c>
      <c r="AH26" s="17" t="str">
        <f t="shared" si="22"/>
        <v/>
      </c>
      <c r="AI26" s="17" t="str">
        <f t="shared" si="22"/>
        <v/>
      </c>
      <c r="AJ26" s="17" t="str">
        <f t="shared" si="22"/>
        <v/>
      </c>
      <c r="AK26" s="17" t="str">
        <f t="shared" si="22"/>
        <v/>
      </c>
      <c r="AL26" s="17" t="str">
        <f t="shared" si="23"/>
        <v/>
      </c>
      <c r="AM26" s="17" t="str">
        <f t="shared" si="23"/>
        <v/>
      </c>
      <c r="AN26" s="17" t="str">
        <f t="shared" si="23"/>
        <v/>
      </c>
      <c r="AO26" s="17" t="str">
        <f t="shared" si="23"/>
        <v/>
      </c>
      <c r="AP26" s="17" t="str">
        <f t="shared" si="23"/>
        <v/>
      </c>
      <c r="AQ26" s="17" t="str">
        <f t="shared" si="23"/>
        <v/>
      </c>
      <c r="AR26" s="17" t="str">
        <f t="shared" si="23"/>
        <v/>
      </c>
      <c r="AS26" s="17" t="str">
        <f t="shared" si="23"/>
        <v/>
      </c>
      <c r="AT26" s="17" t="str">
        <f t="shared" si="23"/>
        <v/>
      </c>
      <c r="AU26" s="17" t="str">
        <f t="shared" si="23"/>
        <v/>
      </c>
      <c r="AV26" s="17" t="str">
        <f t="shared" si="23"/>
        <v/>
      </c>
      <c r="AW26" s="17" t="str">
        <f t="shared" si="23"/>
        <v/>
      </c>
      <c r="AX26" s="17" t="str">
        <f t="shared" si="23"/>
        <v/>
      </c>
      <c r="AY26" s="17" t="str">
        <f t="shared" si="23"/>
        <v/>
      </c>
      <c r="AZ26" s="52" t="str">
        <f t="shared" si="23"/>
        <v/>
      </c>
      <c r="BA26" s="37" t="str">
        <f t="shared" si="11"/>
        <v/>
      </c>
      <c r="BB26" s="22" t="str">
        <f t="shared" ca="1" si="12"/>
        <v/>
      </c>
      <c r="BC26" s="22" t="str">
        <f t="shared" ca="1" si="15"/>
        <v/>
      </c>
      <c r="BD26" s="22" t="str">
        <f t="shared" ca="1" si="16"/>
        <v/>
      </c>
      <c r="BE26" s="22" t="str">
        <f t="shared" ca="1" si="17"/>
        <v/>
      </c>
      <c r="BF26" s="22" t="str">
        <f t="shared" ca="1" si="18"/>
        <v/>
      </c>
      <c r="BG26" s="38" t="str">
        <f t="shared" ca="1" si="19"/>
        <v/>
      </c>
    </row>
    <row r="27" spans="1:59" ht="18" customHeight="1">
      <c r="A27" t="str">
        <f t="shared" si="13"/>
        <v/>
      </c>
      <c r="B27" s="84"/>
      <c r="C27" s="12"/>
      <c r="D27" s="29"/>
      <c r="E27" s="102"/>
      <c r="F27" s="104" t="str">
        <f t="shared" si="14"/>
        <v/>
      </c>
      <c r="G27" s="99" t="str">
        <f t="shared" si="6"/>
        <v/>
      </c>
      <c r="H27" s="51" t="str">
        <f t="shared" si="20"/>
        <v/>
      </c>
      <c r="I27" s="17" t="str">
        <f t="shared" si="20"/>
        <v/>
      </c>
      <c r="J27" s="17" t="str">
        <f t="shared" si="20"/>
        <v/>
      </c>
      <c r="K27" s="17" t="str">
        <f t="shared" si="20"/>
        <v/>
      </c>
      <c r="L27" s="17" t="str">
        <f t="shared" si="20"/>
        <v/>
      </c>
      <c r="M27" s="17" t="str">
        <f t="shared" si="20"/>
        <v/>
      </c>
      <c r="N27" s="17" t="str">
        <f t="shared" si="20"/>
        <v/>
      </c>
      <c r="O27" s="17" t="str">
        <f t="shared" si="20"/>
        <v/>
      </c>
      <c r="P27" s="17" t="str">
        <f t="shared" si="20"/>
        <v/>
      </c>
      <c r="Q27" s="17" t="str">
        <f t="shared" si="20"/>
        <v/>
      </c>
      <c r="R27" s="17" t="str">
        <f t="shared" si="21"/>
        <v/>
      </c>
      <c r="S27" s="17" t="str">
        <f t="shared" si="21"/>
        <v/>
      </c>
      <c r="T27" s="17" t="str">
        <f t="shared" si="21"/>
        <v/>
      </c>
      <c r="U27" s="17" t="str">
        <f t="shared" si="21"/>
        <v/>
      </c>
      <c r="V27" s="17" t="str">
        <f t="shared" si="21"/>
        <v/>
      </c>
      <c r="W27" s="17" t="str">
        <f t="shared" si="21"/>
        <v/>
      </c>
      <c r="X27" s="17" t="str">
        <f t="shared" si="21"/>
        <v/>
      </c>
      <c r="Y27" s="17" t="str">
        <f t="shared" si="21"/>
        <v/>
      </c>
      <c r="Z27" s="17" t="str">
        <f t="shared" si="21"/>
        <v/>
      </c>
      <c r="AA27" s="17" t="str">
        <f t="shared" si="21"/>
        <v/>
      </c>
      <c r="AB27" s="17" t="str">
        <f t="shared" si="22"/>
        <v/>
      </c>
      <c r="AC27" s="17" t="str">
        <f t="shared" si="22"/>
        <v/>
      </c>
      <c r="AD27" s="17" t="str">
        <f t="shared" si="22"/>
        <v/>
      </c>
      <c r="AE27" s="17" t="str">
        <f t="shared" si="22"/>
        <v/>
      </c>
      <c r="AF27" s="17" t="str">
        <f t="shared" si="22"/>
        <v/>
      </c>
      <c r="AG27" s="17" t="str">
        <f t="shared" si="22"/>
        <v/>
      </c>
      <c r="AH27" s="17" t="str">
        <f t="shared" si="22"/>
        <v/>
      </c>
      <c r="AI27" s="17" t="str">
        <f t="shared" si="22"/>
        <v/>
      </c>
      <c r="AJ27" s="17" t="str">
        <f t="shared" si="22"/>
        <v/>
      </c>
      <c r="AK27" s="17" t="str">
        <f t="shared" si="22"/>
        <v/>
      </c>
      <c r="AL27" s="17" t="str">
        <f t="shared" si="23"/>
        <v/>
      </c>
      <c r="AM27" s="17" t="str">
        <f t="shared" si="23"/>
        <v/>
      </c>
      <c r="AN27" s="17" t="str">
        <f t="shared" si="23"/>
        <v/>
      </c>
      <c r="AO27" s="17" t="str">
        <f t="shared" si="23"/>
        <v/>
      </c>
      <c r="AP27" s="17" t="str">
        <f t="shared" si="23"/>
        <v/>
      </c>
      <c r="AQ27" s="17" t="str">
        <f t="shared" si="23"/>
        <v/>
      </c>
      <c r="AR27" s="17" t="str">
        <f t="shared" si="23"/>
        <v/>
      </c>
      <c r="AS27" s="17" t="str">
        <f t="shared" si="23"/>
        <v/>
      </c>
      <c r="AT27" s="17" t="str">
        <f t="shared" si="23"/>
        <v/>
      </c>
      <c r="AU27" s="17" t="str">
        <f t="shared" si="23"/>
        <v/>
      </c>
      <c r="AV27" s="17" t="str">
        <f t="shared" si="23"/>
        <v/>
      </c>
      <c r="AW27" s="17" t="str">
        <f t="shared" si="23"/>
        <v/>
      </c>
      <c r="AX27" s="17" t="str">
        <f t="shared" si="23"/>
        <v/>
      </c>
      <c r="AY27" s="17" t="str">
        <f t="shared" si="23"/>
        <v/>
      </c>
      <c r="AZ27" s="52" t="str">
        <f t="shared" si="23"/>
        <v/>
      </c>
      <c r="BA27" s="37" t="str">
        <f t="shared" si="11"/>
        <v/>
      </c>
      <c r="BB27" s="22" t="str">
        <f t="shared" ca="1" si="12"/>
        <v/>
      </c>
      <c r="BC27" s="22" t="str">
        <f t="shared" ca="1" si="15"/>
        <v/>
      </c>
      <c r="BD27" s="22" t="str">
        <f t="shared" ca="1" si="16"/>
        <v/>
      </c>
      <c r="BE27" s="22" t="str">
        <f t="shared" ca="1" si="17"/>
        <v/>
      </c>
      <c r="BF27" s="22" t="str">
        <f t="shared" ca="1" si="18"/>
        <v/>
      </c>
      <c r="BG27" s="38" t="str">
        <f t="shared" ca="1" si="19"/>
        <v/>
      </c>
    </row>
    <row r="28" spans="1:59" ht="18" customHeight="1" thickBot="1">
      <c r="A28" t="str">
        <f t="shared" si="13"/>
        <v/>
      </c>
      <c r="B28" s="85"/>
      <c r="C28" s="34"/>
      <c r="D28" s="35"/>
      <c r="E28" s="103"/>
      <c r="F28" s="105" t="str">
        <f t="shared" si="14"/>
        <v/>
      </c>
      <c r="G28" s="100" t="str">
        <f t="shared" si="6"/>
        <v/>
      </c>
      <c r="H28" s="53" t="str">
        <f t="shared" si="20"/>
        <v/>
      </c>
      <c r="I28" s="54" t="str">
        <f t="shared" si="20"/>
        <v/>
      </c>
      <c r="J28" s="54" t="str">
        <f t="shared" si="20"/>
        <v/>
      </c>
      <c r="K28" s="54" t="str">
        <f t="shared" si="20"/>
        <v/>
      </c>
      <c r="L28" s="54" t="str">
        <f t="shared" si="20"/>
        <v/>
      </c>
      <c r="M28" s="54" t="str">
        <f t="shared" si="20"/>
        <v/>
      </c>
      <c r="N28" s="54" t="str">
        <f t="shared" si="20"/>
        <v/>
      </c>
      <c r="O28" s="54" t="str">
        <f t="shared" si="20"/>
        <v/>
      </c>
      <c r="P28" s="54" t="str">
        <f t="shared" si="20"/>
        <v/>
      </c>
      <c r="Q28" s="54" t="str">
        <f t="shared" si="20"/>
        <v/>
      </c>
      <c r="R28" s="54" t="str">
        <f t="shared" si="21"/>
        <v/>
      </c>
      <c r="S28" s="54" t="str">
        <f t="shared" si="21"/>
        <v/>
      </c>
      <c r="T28" s="54" t="str">
        <f t="shared" si="21"/>
        <v/>
      </c>
      <c r="U28" s="54" t="str">
        <f t="shared" si="21"/>
        <v/>
      </c>
      <c r="V28" s="54" t="str">
        <f t="shared" si="21"/>
        <v/>
      </c>
      <c r="W28" s="54" t="str">
        <f t="shared" si="21"/>
        <v/>
      </c>
      <c r="X28" s="54" t="str">
        <f t="shared" si="21"/>
        <v/>
      </c>
      <c r="Y28" s="54" t="str">
        <f t="shared" si="21"/>
        <v/>
      </c>
      <c r="Z28" s="54" t="str">
        <f t="shared" si="21"/>
        <v/>
      </c>
      <c r="AA28" s="54" t="str">
        <f t="shared" si="21"/>
        <v/>
      </c>
      <c r="AB28" s="54" t="str">
        <f t="shared" si="22"/>
        <v/>
      </c>
      <c r="AC28" s="54" t="str">
        <f t="shared" si="22"/>
        <v/>
      </c>
      <c r="AD28" s="54" t="str">
        <f t="shared" si="22"/>
        <v/>
      </c>
      <c r="AE28" s="54" t="str">
        <f t="shared" si="22"/>
        <v/>
      </c>
      <c r="AF28" s="54" t="str">
        <f t="shared" si="22"/>
        <v/>
      </c>
      <c r="AG28" s="54" t="str">
        <f t="shared" si="22"/>
        <v/>
      </c>
      <c r="AH28" s="54" t="str">
        <f t="shared" si="22"/>
        <v/>
      </c>
      <c r="AI28" s="54" t="str">
        <f t="shared" si="22"/>
        <v/>
      </c>
      <c r="AJ28" s="54" t="str">
        <f t="shared" si="22"/>
        <v/>
      </c>
      <c r="AK28" s="54" t="str">
        <f t="shared" si="22"/>
        <v/>
      </c>
      <c r="AL28" s="54" t="str">
        <f t="shared" si="23"/>
        <v/>
      </c>
      <c r="AM28" s="54" t="str">
        <f t="shared" si="23"/>
        <v/>
      </c>
      <c r="AN28" s="54" t="str">
        <f t="shared" si="23"/>
        <v/>
      </c>
      <c r="AO28" s="54" t="str">
        <f t="shared" si="23"/>
        <v/>
      </c>
      <c r="AP28" s="54" t="str">
        <f t="shared" si="23"/>
        <v/>
      </c>
      <c r="AQ28" s="54" t="str">
        <f t="shared" si="23"/>
        <v/>
      </c>
      <c r="AR28" s="54" t="str">
        <f t="shared" si="23"/>
        <v/>
      </c>
      <c r="AS28" s="54" t="str">
        <f t="shared" si="23"/>
        <v/>
      </c>
      <c r="AT28" s="54" t="str">
        <f t="shared" si="23"/>
        <v/>
      </c>
      <c r="AU28" s="54" t="str">
        <f t="shared" si="23"/>
        <v/>
      </c>
      <c r="AV28" s="54" t="str">
        <f t="shared" si="23"/>
        <v/>
      </c>
      <c r="AW28" s="54" t="str">
        <f t="shared" si="23"/>
        <v/>
      </c>
      <c r="AX28" s="54" t="str">
        <f t="shared" si="23"/>
        <v/>
      </c>
      <c r="AY28" s="54" t="str">
        <f t="shared" si="23"/>
        <v/>
      </c>
      <c r="AZ28" s="55" t="str">
        <f t="shared" si="23"/>
        <v/>
      </c>
      <c r="BA28" s="39" t="str">
        <f t="shared" si="11"/>
        <v/>
      </c>
      <c r="BB28" s="40" t="str">
        <f t="shared" ca="1" si="12"/>
        <v/>
      </c>
      <c r="BC28" s="40" t="str">
        <f t="shared" ca="1" si="15"/>
        <v/>
      </c>
      <c r="BD28" s="40" t="str">
        <f t="shared" ca="1" si="16"/>
        <v/>
      </c>
      <c r="BE28" s="40" t="str">
        <f t="shared" ca="1" si="17"/>
        <v/>
      </c>
      <c r="BF28" s="40" t="str">
        <f t="shared" ca="1" si="18"/>
        <v/>
      </c>
      <c r="BG28" s="41" t="str">
        <f t="shared" ca="1" si="19"/>
        <v/>
      </c>
    </row>
    <row r="30" spans="1:59">
      <c r="F30" t="s">
        <v>93</v>
      </c>
      <c r="H30">
        <f>($L4-(COUNTA(H9:H28)))*100/$L4</f>
        <v>-400</v>
      </c>
      <c r="I30">
        <f t="shared" ref="I30:Y30" si="24">($L4-(COUNTA(I9:I28)))*100/$L4</f>
        <v>-400</v>
      </c>
      <c r="J30">
        <f t="shared" si="24"/>
        <v>-400</v>
      </c>
      <c r="K30">
        <f t="shared" si="24"/>
        <v>-400</v>
      </c>
      <c r="L30">
        <f t="shared" si="24"/>
        <v>-400</v>
      </c>
      <c r="M30">
        <f t="shared" si="24"/>
        <v>-400</v>
      </c>
      <c r="N30">
        <f t="shared" si="24"/>
        <v>-400</v>
      </c>
      <c r="O30">
        <f t="shared" si="24"/>
        <v>-400</v>
      </c>
      <c r="P30">
        <f t="shared" si="24"/>
        <v>-400</v>
      </c>
      <c r="Q30">
        <f t="shared" si="24"/>
        <v>-400</v>
      </c>
      <c r="R30">
        <f t="shared" si="24"/>
        <v>-400</v>
      </c>
      <c r="S30">
        <f t="shared" si="24"/>
        <v>-400</v>
      </c>
      <c r="T30">
        <f t="shared" si="24"/>
        <v>-400</v>
      </c>
      <c r="U30">
        <f t="shared" si="24"/>
        <v>-400</v>
      </c>
      <c r="V30">
        <f t="shared" si="24"/>
        <v>-400</v>
      </c>
      <c r="W30">
        <f t="shared" si="24"/>
        <v>-400</v>
      </c>
      <c r="X30">
        <f t="shared" si="24"/>
        <v>-400</v>
      </c>
      <c r="Y30">
        <f t="shared" si="24"/>
        <v>-400</v>
      </c>
    </row>
    <row r="31" spans="1:59">
      <c r="AF31" s="91" t="s">
        <v>85</v>
      </c>
    </row>
    <row r="32" spans="1:59" ht="18">
      <c r="C32" s="28"/>
    </row>
    <row r="33" spans="3:32">
      <c r="AF33" s="91" t="s">
        <v>90</v>
      </c>
    </row>
    <row r="34" spans="3:32" ht="18">
      <c r="C34" s="28"/>
    </row>
  </sheetData>
  <mergeCells count="15">
    <mergeCell ref="B1:BG1"/>
    <mergeCell ref="BA4:BG4"/>
    <mergeCell ref="B5:B6"/>
    <mergeCell ref="C5:C6"/>
    <mergeCell ref="D5:E6"/>
    <mergeCell ref="E4:F4"/>
    <mergeCell ref="H4:K4"/>
    <mergeCell ref="C7:E7"/>
    <mergeCell ref="F7:F8"/>
    <mergeCell ref="BC8:BG8"/>
    <mergeCell ref="BA7:BB7"/>
    <mergeCell ref="O5:P5"/>
    <mergeCell ref="I5:J5"/>
    <mergeCell ref="BA5:BG6"/>
    <mergeCell ref="G7:G8"/>
  </mergeCells>
  <conditionalFormatting sqref="H9:AZ28">
    <cfRule type="cellIs" dxfId="7" priority="5" stopIfTrue="1" operator="equal">
      <formula>"Mal"</formula>
    </cfRule>
    <cfRule type="expression" dxfId="6" priority="8" stopIfTrue="1">
      <formula>COUNTIF(fer,H$7)&gt;0</formula>
    </cfRule>
    <cfRule type="cellIs" dxfId="5" priority="9" stopIfTrue="1" operator="equal">
      <formula>"Réc"</formula>
    </cfRule>
    <cfRule type="cellIs" dxfId="4" priority="10" stopIfTrue="1" operator="equal">
      <formula>"For"</formula>
    </cfRule>
    <cfRule type="cellIs" dxfId="3" priority="11" stopIfTrue="1" operator="equal">
      <formula>"Dép"</formula>
    </cfRule>
    <cfRule type="cellIs" dxfId="2" priority="12" stopIfTrue="1" operator="equal">
      <formula>"J.Fr"</formula>
    </cfRule>
    <cfRule type="cellIs" dxfId="1" priority="13" stopIfTrue="1" operator="equal">
      <formula>"C.P"</formula>
    </cfRule>
  </conditionalFormatting>
  <conditionalFormatting sqref="H7:AZ8">
    <cfRule type="expression" dxfId="0" priority="4" stopIfTrue="1">
      <formula>COUNTIF(fer,H$7)&gt;0</formula>
    </cfRule>
  </conditionalFormatting>
  <hyperlinks>
    <hyperlink ref="AF31" r:id="rId1"/>
    <hyperlink ref="AF33" r:id="rId2"/>
  </hyperlinks>
  <pageMargins left="0.11811023622047245" right="0.11811023622047245" top="0.35433070866141736" bottom="0.35433070866141736" header="0.31496062992125984" footer="0.31496062992125984"/>
  <pageSetup paperSize="9" scale="45" orientation="landscape" r:id="rId3"/>
  <legacyDrawing r:id="rId4"/>
  <controls>
    <control shapeId="1025" r:id="rId5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H17"/>
  <sheetViews>
    <sheetView workbookViewId="0">
      <selection activeCell="I28" sqref="I28"/>
    </sheetView>
  </sheetViews>
  <sheetFormatPr baseColWidth="10" defaultRowHeight="12.75"/>
  <cols>
    <col min="1" max="1" width="11" customWidth="1"/>
    <col min="2" max="2" width="25.7109375" customWidth="1"/>
    <col min="3" max="3" width="20.7109375" customWidth="1"/>
    <col min="4" max="5" width="10.7109375" customWidth="1"/>
    <col min="6" max="6" width="6.7109375" customWidth="1"/>
    <col min="7" max="8" width="3.7109375" customWidth="1"/>
    <col min="9" max="13" width="11.42578125" customWidth="1"/>
  </cols>
  <sheetData>
    <row r="1" spans="2:8" ht="23.25">
      <c r="B1" s="5" t="s">
        <v>12</v>
      </c>
    </row>
    <row r="6" spans="2:8">
      <c r="D6" s="92"/>
    </row>
    <row r="7" spans="2:8" ht="15">
      <c r="G7" s="149" t="s">
        <v>89</v>
      </c>
      <c r="H7" s="150"/>
    </row>
    <row r="8" spans="2:8" ht="18" customHeight="1">
      <c r="B8" s="96" t="s">
        <v>0</v>
      </c>
      <c r="C8" s="96" t="s">
        <v>1</v>
      </c>
      <c r="D8" s="97" t="s">
        <v>2</v>
      </c>
      <c r="E8" s="97" t="s">
        <v>3</v>
      </c>
      <c r="F8" s="114" t="s">
        <v>54</v>
      </c>
      <c r="G8" s="113" t="s">
        <v>88</v>
      </c>
      <c r="H8" s="113" t="s">
        <v>3</v>
      </c>
    </row>
    <row r="9" spans="2:8">
      <c r="B9" s="13" t="s">
        <v>91</v>
      </c>
      <c r="C9" s="13" t="s">
        <v>19</v>
      </c>
      <c r="D9" s="19">
        <v>41634</v>
      </c>
      <c r="E9" s="19">
        <v>41636</v>
      </c>
      <c r="F9" s="13"/>
      <c r="G9" s="13"/>
      <c r="H9" s="13"/>
    </row>
    <row r="10" spans="2:8">
      <c r="B10" s="13" t="s">
        <v>45</v>
      </c>
      <c r="C10" s="13" t="s">
        <v>15</v>
      </c>
      <c r="D10" s="19">
        <v>41644</v>
      </c>
      <c r="E10" s="19">
        <v>41658</v>
      </c>
      <c r="F10" s="13"/>
      <c r="G10" s="13"/>
      <c r="H10" s="13"/>
    </row>
    <row r="11" spans="2:8">
      <c r="B11" s="13" t="s">
        <v>51</v>
      </c>
      <c r="C11" s="13" t="s">
        <v>18</v>
      </c>
      <c r="D11" s="19">
        <v>41675</v>
      </c>
      <c r="E11" s="19">
        <v>41678</v>
      </c>
      <c r="F11" s="13"/>
      <c r="G11" s="13"/>
      <c r="H11" s="13"/>
    </row>
    <row r="12" spans="2:8">
      <c r="B12" s="13" t="s">
        <v>42</v>
      </c>
      <c r="C12" s="13" t="s">
        <v>17</v>
      </c>
      <c r="D12" s="19">
        <v>41700</v>
      </c>
      <c r="E12" s="19">
        <v>41703</v>
      </c>
      <c r="F12" s="13"/>
      <c r="G12" s="13"/>
      <c r="H12" s="13"/>
    </row>
    <row r="13" spans="2:8">
      <c r="B13" s="13" t="s">
        <v>42</v>
      </c>
      <c r="C13" s="13" t="s">
        <v>16</v>
      </c>
      <c r="D13" s="19">
        <v>42073</v>
      </c>
      <c r="E13" s="19">
        <v>42078</v>
      </c>
      <c r="F13" s="13"/>
      <c r="G13" s="13"/>
      <c r="H13" s="13"/>
    </row>
    <row r="14" spans="2:8">
      <c r="B14" s="13" t="s">
        <v>50</v>
      </c>
      <c r="C14" s="13" t="s">
        <v>15</v>
      </c>
      <c r="D14" s="19">
        <v>41699</v>
      </c>
      <c r="E14" s="19">
        <v>41718</v>
      </c>
      <c r="F14" s="13"/>
      <c r="G14" s="13"/>
      <c r="H14" s="13"/>
    </row>
    <row r="15" spans="2:8">
      <c r="B15" s="13" t="s">
        <v>46</v>
      </c>
      <c r="C15" s="13" t="s">
        <v>18</v>
      </c>
      <c r="D15" s="19">
        <v>41795</v>
      </c>
      <c r="E15" s="19">
        <v>41800</v>
      </c>
      <c r="F15" s="13"/>
      <c r="G15" s="13"/>
      <c r="H15" s="13"/>
    </row>
    <row r="16" spans="2:8">
      <c r="B16" s="13" t="s">
        <v>46</v>
      </c>
      <c r="C16" s="13" t="s">
        <v>15</v>
      </c>
      <c r="D16" s="19">
        <v>41743</v>
      </c>
      <c r="E16" s="19">
        <v>41757</v>
      </c>
      <c r="F16" s="13"/>
      <c r="G16" s="13"/>
      <c r="H16" s="13"/>
    </row>
    <row r="17" spans="2:8">
      <c r="B17" s="13" t="s">
        <v>53</v>
      </c>
      <c r="C17" s="13" t="s">
        <v>18</v>
      </c>
      <c r="D17" s="19">
        <v>41729</v>
      </c>
      <c r="E17" s="19">
        <v>41734</v>
      </c>
      <c r="F17" s="13"/>
      <c r="G17" s="13"/>
      <c r="H17" s="13"/>
    </row>
  </sheetData>
  <mergeCells count="1">
    <mergeCell ref="G7:H7"/>
  </mergeCells>
  <pageMargins left="0.31496062992125984" right="0.31496062992125984" top="0.35433070866141736" bottom="0.35433070866141736" header="0.31496062992125984" footer="0.31496062992125984"/>
  <pageSetup paperSize="9" orientation="portrait" r:id="rId1"/>
  <legacyDrawing r:id="rId2"/>
  <controls>
    <control shapeId="2049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P21"/>
  <sheetViews>
    <sheetView workbookViewId="0">
      <selection activeCell="G23" sqref="G23"/>
    </sheetView>
  </sheetViews>
  <sheetFormatPr baseColWidth="10" defaultRowHeight="12.75"/>
  <cols>
    <col min="2" max="2" width="14.7109375" bestFit="1" customWidth="1"/>
    <col min="4" max="4" width="11" customWidth="1"/>
    <col min="5" max="5" width="5.7109375" customWidth="1"/>
    <col min="7" max="7" width="18" style="6" bestFit="1" customWidth="1"/>
    <col min="8" max="8" width="7.28515625" bestFit="1" customWidth="1"/>
    <col min="9" max="9" width="23.7109375" bestFit="1" customWidth="1"/>
    <col min="10" max="10" width="5.7109375" customWidth="1"/>
    <col min="14" max="14" width="3" bestFit="1" customWidth="1"/>
    <col min="15" max="15" width="10" bestFit="1" customWidth="1"/>
  </cols>
  <sheetData>
    <row r="1" spans="2:16">
      <c r="B1" s="15"/>
      <c r="C1" s="16" t="s">
        <v>27</v>
      </c>
      <c r="G1" s="7" t="s">
        <v>14</v>
      </c>
      <c r="H1" s="7" t="s">
        <v>14</v>
      </c>
      <c r="I1" s="7" t="s">
        <v>13</v>
      </c>
      <c r="J1" s="7" t="s">
        <v>57</v>
      </c>
    </row>
    <row r="2" spans="2:16" ht="15">
      <c r="B2" s="15"/>
      <c r="C2" s="76">
        <f>DATE(PlanningCP!C4-1,12,25)</f>
        <v>41633</v>
      </c>
      <c r="D2" s="82" t="s">
        <v>71</v>
      </c>
      <c r="E2" s="71">
        <v>1</v>
      </c>
      <c r="F2" s="72">
        <v>2014</v>
      </c>
      <c r="G2" s="11" t="s">
        <v>15</v>
      </c>
      <c r="H2" s="14" t="s">
        <v>21</v>
      </c>
      <c r="I2" s="23" t="s">
        <v>42</v>
      </c>
      <c r="J2" s="24" t="s">
        <v>55</v>
      </c>
      <c r="K2" s="3">
        <v>1</v>
      </c>
      <c r="L2" s="2">
        <v>40787</v>
      </c>
      <c r="N2" s="71">
        <v>1</v>
      </c>
      <c r="O2" s="72" t="s">
        <v>59</v>
      </c>
      <c r="P2" t="str">
        <f>IF(ISERROR(VLOOKUP(A4,Mois_toupie,2,FALSE)),"",VLOOKUP(A4,Mois_toupie,2,FALSE))</f>
        <v/>
      </c>
    </row>
    <row r="3" spans="2:16" ht="15">
      <c r="B3" s="10" t="s">
        <v>28</v>
      </c>
      <c r="C3" s="77">
        <f>DATE(PlanningCP!C4,1,1)</f>
        <v>41640</v>
      </c>
      <c r="D3" s="9" t="s">
        <v>72</v>
      </c>
      <c r="E3" s="73">
        <v>2</v>
      </c>
      <c r="F3" s="74">
        <v>2015</v>
      </c>
      <c r="G3" s="11" t="s">
        <v>16</v>
      </c>
      <c r="H3" s="14" t="s">
        <v>22</v>
      </c>
      <c r="I3" s="8" t="s">
        <v>43</v>
      </c>
      <c r="J3" s="25" t="s">
        <v>55</v>
      </c>
      <c r="K3" s="3">
        <v>2</v>
      </c>
      <c r="L3" s="2">
        <v>40817</v>
      </c>
      <c r="N3" s="73">
        <v>2</v>
      </c>
      <c r="O3" s="74" t="s">
        <v>60</v>
      </c>
    </row>
    <row r="4" spans="2:16" ht="15">
      <c r="B4" s="10" t="s">
        <v>29</v>
      </c>
      <c r="C4" s="78">
        <f>ROUND(DATE(PlanningCP!C4,4,MOD(234-11*MOD(PlanningCP!C4,19),30))/7,0)*7-6</f>
        <v>41749</v>
      </c>
      <c r="D4" s="9" t="s">
        <v>73</v>
      </c>
      <c r="E4" s="73">
        <v>3</v>
      </c>
      <c r="F4" s="74">
        <v>2016</v>
      </c>
      <c r="G4" s="11" t="s">
        <v>17</v>
      </c>
      <c r="H4" s="14" t="s">
        <v>23</v>
      </c>
      <c r="I4" s="8" t="s">
        <v>44</v>
      </c>
      <c r="J4" s="25" t="s">
        <v>55</v>
      </c>
      <c r="K4" s="3">
        <v>3</v>
      </c>
      <c r="L4" s="2">
        <v>40848</v>
      </c>
      <c r="N4" s="73">
        <v>3</v>
      </c>
      <c r="O4" s="74" t="s">
        <v>61</v>
      </c>
    </row>
    <row r="5" spans="2:16" ht="15">
      <c r="B5" s="10" t="s">
        <v>30</v>
      </c>
      <c r="C5" s="79">
        <f>C4+1</f>
        <v>41750</v>
      </c>
      <c r="D5" s="9" t="s">
        <v>74</v>
      </c>
      <c r="E5" s="73">
        <v>4</v>
      </c>
      <c r="F5" s="74">
        <v>2017</v>
      </c>
      <c r="G5" s="11" t="s">
        <v>18</v>
      </c>
      <c r="H5" s="14" t="s">
        <v>24</v>
      </c>
      <c r="I5" s="8" t="s">
        <v>45</v>
      </c>
      <c r="J5" s="25" t="s">
        <v>55</v>
      </c>
      <c r="K5" s="3">
        <v>4</v>
      </c>
      <c r="L5" s="2">
        <v>40878</v>
      </c>
      <c r="N5" s="73">
        <v>4</v>
      </c>
      <c r="O5" s="74" t="s">
        <v>62</v>
      </c>
    </row>
    <row r="6" spans="2:16" ht="15">
      <c r="B6" s="10" t="s">
        <v>31</v>
      </c>
      <c r="C6" s="79">
        <f>DATE(PlanningCP!C4,5,1)</f>
        <v>41760</v>
      </c>
      <c r="D6" s="9" t="s">
        <v>75</v>
      </c>
      <c r="E6" s="73">
        <v>5</v>
      </c>
      <c r="F6" s="74">
        <v>2018</v>
      </c>
      <c r="G6" s="11" t="s">
        <v>19</v>
      </c>
      <c r="H6" s="14" t="s">
        <v>25</v>
      </c>
      <c r="I6" s="8" t="s">
        <v>46</v>
      </c>
      <c r="J6" s="25" t="s">
        <v>56</v>
      </c>
      <c r="K6" s="3">
        <v>5</v>
      </c>
      <c r="L6" s="2">
        <v>40909</v>
      </c>
      <c r="N6" s="73">
        <v>5</v>
      </c>
      <c r="O6" s="74" t="s">
        <v>63</v>
      </c>
    </row>
    <row r="7" spans="2:16" ht="15">
      <c r="B7" s="10" t="s">
        <v>32</v>
      </c>
      <c r="C7" s="79">
        <f>DATE(PlanningCP!C4,5,8)</f>
        <v>41767</v>
      </c>
      <c r="D7" s="9" t="s">
        <v>76</v>
      </c>
      <c r="E7" s="73">
        <v>6</v>
      </c>
      <c r="F7" s="74">
        <v>2019</v>
      </c>
      <c r="G7" s="11" t="s">
        <v>20</v>
      </c>
      <c r="H7" s="14" t="s">
        <v>26</v>
      </c>
      <c r="I7" s="8" t="s">
        <v>47</v>
      </c>
      <c r="J7" s="25" t="s">
        <v>55</v>
      </c>
      <c r="K7" s="3">
        <v>6</v>
      </c>
      <c r="L7" s="2">
        <v>40940</v>
      </c>
      <c r="N7" s="73">
        <v>6</v>
      </c>
      <c r="O7" s="74" t="s">
        <v>64</v>
      </c>
    </row>
    <row r="8" spans="2:16" ht="15">
      <c r="B8" s="10" t="s">
        <v>33</v>
      </c>
      <c r="C8" s="79">
        <f>C4+39</f>
        <v>41788</v>
      </c>
      <c r="D8" s="9" t="s">
        <v>77</v>
      </c>
      <c r="E8" s="73">
        <v>7</v>
      </c>
      <c r="F8" s="74">
        <v>2020</v>
      </c>
      <c r="G8" s="14"/>
      <c r="H8" s="9"/>
      <c r="I8" s="8" t="s">
        <v>48</v>
      </c>
      <c r="J8" s="25" t="s">
        <v>55</v>
      </c>
      <c r="K8" s="3">
        <v>7</v>
      </c>
      <c r="L8" s="2">
        <v>40969</v>
      </c>
      <c r="N8" s="73">
        <v>7</v>
      </c>
      <c r="O8" s="74" t="s">
        <v>65</v>
      </c>
    </row>
    <row r="9" spans="2:16" ht="15">
      <c r="B9" s="10" t="s">
        <v>34</v>
      </c>
      <c r="C9" s="80">
        <f>C4+50</f>
        <v>41799</v>
      </c>
      <c r="D9" s="9" t="s">
        <v>78</v>
      </c>
      <c r="E9" s="73">
        <v>8</v>
      </c>
      <c r="F9" s="74">
        <v>2021</v>
      </c>
      <c r="G9" s="14"/>
      <c r="H9" s="9"/>
      <c r="I9" s="8" t="s">
        <v>49</v>
      </c>
      <c r="J9" s="25" t="s">
        <v>55</v>
      </c>
      <c r="K9" s="3">
        <v>8</v>
      </c>
      <c r="L9" s="2">
        <v>41000</v>
      </c>
      <c r="N9" s="73">
        <v>8</v>
      </c>
      <c r="O9" s="74" t="s">
        <v>66</v>
      </c>
    </row>
    <row r="10" spans="2:16" ht="15">
      <c r="B10" s="10" t="s">
        <v>35</v>
      </c>
      <c r="C10" s="79">
        <f>DATE(PlanningCP!C4,7,14)</f>
        <v>41834</v>
      </c>
      <c r="D10" s="9" t="s">
        <v>79</v>
      </c>
      <c r="E10" s="73">
        <v>9</v>
      </c>
      <c r="F10" s="74">
        <v>2022</v>
      </c>
      <c r="G10" s="14"/>
      <c r="I10" s="8" t="s">
        <v>50</v>
      </c>
      <c r="J10" s="25" t="s">
        <v>55</v>
      </c>
      <c r="K10" s="3">
        <v>9</v>
      </c>
      <c r="L10" s="2">
        <v>41030</v>
      </c>
      <c r="N10" s="73">
        <v>9</v>
      </c>
      <c r="O10" s="74" t="s">
        <v>67</v>
      </c>
    </row>
    <row r="11" spans="2:16" ht="15">
      <c r="B11" s="10" t="s">
        <v>36</v>
      </c>
      <c r="C11" s="79">
        <f>DATE(PlanningCP!C4,8,15)</f>
        <v>41866</v>
      </c>
      <c r="D11" s="9" t="s">
        <v>80</v>
      </c>
      <c r="E11" s="73">
        <v>10</v>
      </c>
      <c r="F11" s="74">
        <v>2023</v>
      </c>
      <c r="G11" s="14"/>
      <c r="I11" s="8" t="s">
        <v>51</v>
      </c>
      <c r="J11" s="25" t="s">
        <v>56</v>
      </c>
      <c r="K11" s="3">
        <v>10</v>
      </c>
      <c r="L11" s="2">
        <v>41061</v>
      </c>
      <c r="N11" s="73">
        <v>10</v>
      </c>
      <c r="O11" s="74" t="s">
        <v>68</v>
      </c>
    </row>
    <row r="12" spans="2:16" ht="15">
      <c r="B12" s="10" t="s">
        <v>37</v>
      </c>
      <c r="C12" s="79">
        <f>DATE(PlanningCP!C4,11,1)</f>
        <v>41944</v>
      </c>
      <c r="D12" s="9" t="s">
        <v>81</v>
      </c>
      <c r="E12" s="73">
        <v>11</v>
      </c>
      <c r="F12" s="74">
        <v>2024</v>
      </c>
      <c r="G12" s="14"/>
      <c r="I12" s="8" t="s">
        <v>52</v>
      </c>
      <c r="J12" s="25" t="s">
        <v>56</v>
      </c>
      <c r="K12" s="3">
        <v>11</v>
      </c>
      <c r="L12" s="2">
        <v>41091</v>
      </c>
      <c r="N12" s="73">
        <v>11</v>
      </c>
      <c r="O12" s="74" t="s">
        <v>69</v>
      </c>
    </row>
    <row r="13" spans="2:16" ht="15">
      <c r="B13" s="10" t="s">
        <v>38</v>
      </c>
      <c r="C13" s="79">
        <f>DATE(PlanningCP!C4,11,11)</f>
        <v>41954</v>
      </c>
      <c r="D13" s="83" t="s">
        <v>82</v>
      </c>
      <c r="E13" s="73">
        <v>12</v>
      </c>
      <c r="F13" s="74">
        <v>2025</v>
      </c>
      <c r="G13" s="14"/>
      <c r="I13" s="8" t="s">
        <v>53</v>
      </c>
      <c r="J13" s="25" t="s">
        <v>56</v>
      </c>
      <c r="K13" s="3">
        <v>12</v>
      </c>
      <c r="L13" s="2">
        <v>41122</v>
      </c>
      <c r="N13" s="65">
        <v>12</v>
      </c>
      <c r="O13" s="75" t="s">
        <v>70</v>
      </c>
    </row>
    <row r="14" spans="2:16" ht="15">
      <c r="B14" s="10" t="s">
        <v>39</v>
      </c>
      <c r="C14" s="79">
        <f>DATE(PlanningCP!C4,12,25)</f>
        <v>41998</v>
      </c>
      <c r="D14" s="82"/>
      <c r="E14" s="73">
        <v>13</v>
      </c>
      <c r="F14" s="74">
        <v>2026</v>
      </c>
      <c r="G14" s="14"/>
      <c r="I14" s="8"/>
      <c r="J14" s="25"/>
      <c r="K14" s="3">
        <v>13</v>
      </c>
      <c r="L14" s="2">
        <v>41153</v>
      </c>
    </row>
    <row r="15" spans="2:16" ht="15">
      <c r="B15" s="15"/>
      <c r="C15" s="81">
        <f>DATE(PlanningCP!C4+1,1,1)</f>
        <v>42005</v>
      </c>
      <c r="D15" s="9"/>
      <c r="E15" s="73">
        <v>14</v>
      </c>
      <c r="F15" s="74">
        <v>2027</v>
      </c>
      <c r="G15" s="70"/>
      <c r="H15" s="27"/>
      <c r="I15" s="8"/>
      <c r="J15" s="25"/>
      <c r="K15" s="3">
        <v>14</v>
      </c>
      <c r="L15" s="2">
        <v>41183</v>
      </c>
    </row>
    <row r="16" spans="2:16" ht="15">
      <c r="E16" s="73">
        <v>15</v>
      </c>
      <c r="F16" s="74">
        <v>2028</v>
      </c>
      <c r="I16" s="8"/>
      <c r="J16" s="25"/>
      <c r="K16" s="3">
        <v>15</v>
      </c>
      <c r="L16" s="2">
        <v>41214</v>
      </c>
    </row>
    <row r="17" spans="5:10">
      <c r="E17" s="73">
        <v>16</v>
      </c>
      <c r="F17" s="74">
        <v>2029</v>
      </c>
      <c r="I17" s="8"/>
      <c r="J17" s="25"/>
    </row>
    <row r="18" spans="5:10">
      <c r="E18" s="65">
        <v>17</v>
      </c>
      <c r="F18" s="75">
        <v>2030</v>
      </c>
      <c r="I18" s="8"/>
      <c r="J18" s="25"/>
    </row>
    <row r="19" spans="5:10">
      <c r="I19" s="8"/>
      <c r="J19" s="25"/>
    </row>
    <row r="20" spans="5:10">
      <c r="I20" s="8"/>
      <c r="J20" s="25"/>
    </row>
    <row r="21" spans="5:10">
      <c r="I21" s="26"/>
      <c r="J21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PlanningCP</vt:lpstr>
      <vt:lpstr>Data</vt:lpstr>
      <vt:lpstr>Param liste</vt:lpstr>
      <vt:lpstr>abs</vt:lpstr>
      <vt:lpstr>an</vt:lpstr>
      <vt:lpstr>année_param</vt:lpstr>
      <vt:lpstr>bd</vt:lpstr>
      <vt:lpstr>code_abs</vt:lpstr>
      <vt:lpstr>PlanningCP!Extraire</vt:lpstr>
      <vt:lpstr>fer</vt:lpstr>
      <vt:lpstr>mois</vt:lpstr>
      <vt:lpstr>mois_param</vt:lpstr>
      <vt:lpstr>Mois_toupie</vt:lpstr>
      <vt:lpstr>N°_année</vt:lpstr>
      <vt:lpstr>Pers_Sté</vt:lpstr>
      <vt:lpstr>recherche_info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cp:lastPrinted>2013-12-04T09:02:38Z</cp:lastPrinted>
  <dcterms:created xsi:type="dcterms:W3CDTF">2013-11-29T21:33:43Z</dcterms:created>
  <dcterms:modified xsi:type="dcterms:W3CDTF">2013-12-05T19:10:58Z</dcterms:modified>
</cp:coreProperties>
</file>