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Classeur Robert Strasbourg\"/>
    </mc:Choice>
  </mc:AlternateContent>
  <xr:revisionPtr revIDLastSave="0" documentId="13_ncr:1_{E4CD656D-9DF0-4B0F-A42B-AFD527E73DE2}" xr6:coauthVersionLast="41" xr6:coauthVersionMax="41" xr10:uidLastSave="{00000000-0000-0000-0000-000000000000}"/>
  <bookViews>
    <workbookView xWindow="-120" yWindow="-120" windowWidth="20730" windowHeight="11760" tabRatio="828" activeTab="4" xr2:uid="{00000000-000D-0000-FFFF-FFFF00000000}"/>
  </bookViews>
  <sheets>
    <sheet name="Acceuil" sheetId="205" r:id="rId1"/>
    <sheet name="Liste items" sheetId="204" r:id="rId2"/>
    <sheet name="Action prevu" sheetId="197" r:id="rId3"/>
    <sheet name="Base de donnée" sheetId="196" r:id="rId4"/>
    <sheet name="Aujourd'hui" sheetId="203" r:id="rId5"/>
    <sheet name="Recherche" sheetId="202" r:id="rId6"/>
    <sheet name="Statistique" sheetId="198" r:id="rId7"/>
  </sheets>
  <definedNames>
    <definedName name="debutPrevu">OFFSET('Action prevu'!$B$3,,,COUNTA('Action prevu'!$B:$B)-1,1)</definedName>
    <definedName name="finPrevu">OFFSET('Action prevu'!$C$3,,,COUNTA('Action prevu'!$C:$C)-1,1)</definedName>
    <definedName name="NiveauHrdébut">OFFSET('Base de donnée'!$K$3,,,COUNTA('Base de donnée'!$K:$K)-1,1)</definedName>
    <definedName name="NiveauHrfin">OFFSET('Base de donnée'!$L$3,,,COUNTA('Base de donnée'!$L:$L)-1,1)</definedName>
    <definedName name="NiveauRéel">OFFSET('Base de donnée'!$J$3,,,COUNTA('Base de donnée'!$J:$J)-1,1)</definedName>
    <definedName name="nomPrevu">OFFSET('Action prevu'!$E$3,,,COUNTA('Action prevu'!$E:$E)-1,1)</definedName>
    <definedName name="PlageDate">OFFSET('Base de donnée'!$C$3,,,COUNTA('Base de donnée'!$C:$C)-1,1)</definedName>
    <definedName name="PlageDatePrevu">OFFSET('Action prevu'!$A$3,,,COUNTA('Action prevu'!$A:$A)-2,1)</definedName>
    <definedName name="PlageDebut">OFFSET('Base de donnée'!$F$3,,,COUNTA('Base de donnée'!$F:$F)-1,1)</definedName>
    <definedName name="PlageFin">OFFSET('Base de donnée'!$G$3,,,COUNTA('Base de donnée'!$G:$G)-1,1)</definedName>
    <definedName name="PlageTheme">OFFSET('Base de donnée'!$E$3,,,COUNTA('Base de donnée'!$E:$E)-0,1)</definedName>
    <definedName name="tachePrevu">OFFSET('Action prevu'!$F$3,,,COUNTA('Action prevu'!$F:$F)-1,1)</definedName>
    <definedName name="Z_F6F840FE_0A59_4DEA_8BAA_A39545BD7CC2_.wvu.PrintArea" localSheetId="5" hidden="1">Recherche!$A$1:$AZ$65</definedName>
    <definedName name="_xlnm.Print_Area" localSheetId="5">Recherche!$A$1:$AZ$68</definedName>
  </definedNames>
  <calcPr calcId="191029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5" i="197" l="1"/>
  <c r="D44" i="197"/>
  <c r="D43" i="197"/>
  <c r="D42" i="197"/>
  <c r="D41" i="197"/>
  <c r="D40" i="197"/>
  <c r="D39" i="197"/>
  <c r="E49" i="202" l="1"/>
  <c r="F49" i="202"/>
  <c r="G49" i="202"/>
  <c r="H49" i="202"/>
  <c r="I49" i="202"/>
  <c r="J49" i="202"/>
  <c r="K49" i="202"/>
  <c r="L49" i="202"/>
  <c r="M49" i="202"/>
  <c r="N49" i="202"/>
  <c r="O49" i="202"/>
  <c r="P49" i="202"/>
  <c r="Q49" i="202"/>
  <c r="R49" i="202"/>
  <c r="S49" i="202"/>
  <c r="T49" i="202"/>
  <c r="U49" i="202"/>
  <c r="V49" i="202"/>
  <c r="W49" i="202"/>
  <c r="X49" i="202"/>
  <c r="Y49" i="202"/>
  <c r="Z49" i="202"/>
  <c r="AA49" i="202"/>
  <c r="AB49" i="202"/>
  <c r="AC49" i="202"/>
  <c r="AD49" i="202"/>
  <c r="AE49" i="202"/>
  <c r="AF49" i="202"/>
  <c r="AG49" i="202"/>
  <c r="AH49" i="202"/>
  <c r="AI49" i="202"/>
  <c r="AJ49" i="202"/>
  <c r="AK49" i="202"/>
  <c r="AL49" i="202"/>
  <c r="AM49" i="202"/>
  <c r="AN49" i="202"/>
  <c r="AO49" i="202"/>
  <c r="AP49" i="202"/>
  <c r="AQ49" i="202"/>
  <c r="AR49" i="202"/>
  <c r="AS49" i="202"/>
  <c r="AT49" i="202"/>
  <c r="AU49" i="202"/>
  <c r="AV49" i="202"/>
  <c r="AW49" i="202"/>
  <c r="AX49" i="202"/>
  <c r="AY49" i="202"/>
  <c r="D49" i="202"/>
  <c r="E46" i="202"/>
  <c r="F46" i="202"/>
  <c r="G46" i="202"/>
  <c r="H46" i="202"/>
  <c r="I46" i="202"/>
  <c r="J46" i="202"/>
  <c r="K46" i="202"/>
  <c r="L46" i="202"/>
  <c r="M46" i="202"/>
  <c r="N46" i="202"/>
  <c r="O46" i="202"/>
  <c r="P46" i="202"/>
  <c r="Q46" i="202"/>
  <c r="R46" i="202"/>
  <c r="S46" i="202"/>
  <c r="T46" i="202"/>
  <c r="U46" i="202"/>
  <c r="V46" i="202"/>
  <c r="W46" i="202"/>
  <c r="X46" i="202"/>
  <c r="Y46" i="202"/>
  <c r="Z46" i="202"/>
  <c r="AA46" i="202"/>
  <c r="AB46" i="202"/>
  <c r="AC46" i="202"/>
  <c r="AD46" i="202"/>
  <c r="AE46" i="202"/>
  <c r="AF46" i="202"/>
  <c r="AG46" i="202"/>
  <c r="AH46" i="202"/>
  <c r="AI46" i="202"/>
  <c r="AJ46" i="202"/>
  <c r="AK46" i="202"/>
  <c r="AL46" i="202"/>
  <c r="AM46" i="202"/>
  <c r="AN46" i="202"/>
  <c r="AO46" i="202"/>
  <c r="AP46" i="202"/>
  <c r="AQ46" i="202"/>
  <c r="AR46" i="202"/>
  <c r="AS46" i="202"/>
  <c r="AT46" i="202"/>
  <c r="AU46" i="202"/>
  <c r="AV46" i="202"/>
  <c r="AW46" i="202"/>
  <c r="AX46" i="202"/>
  <c r="AY46" i="202"/>
  <c r="D46" i="202"/>
  <c r="D38" i="197"/>
  <c r="D37" i="197"/>
  <c r="D36" i="197"/>
  <c r="D35" i="197"/>
  <c r="D34" i="197"/>
  <c r="D33" i="197"/>
  <c r="C19" i="202"/>
  <c r="AX15" i="203" l="1"/>
  <c r="AY15" i="203"/>
  <c r="AW15" i="203"/>
  <c r="AV15" i="203"/>
  <c r="AU15" i="203"/>
  <c r="AT15" i="203"/>
  <c r="AS15" i="203"/>
  <c r="AR15" i="203"/>
  <c r="AQ15" i="203"/>
  <c r="AP15" i="203"/>
  <c r="AO15" i="203"/>
  <c r="AN15" i="203"/>
  <c r="AM15" i="203"/>
  <c r="AL15" i="203"/>
  <c r="AK15" i="203"/>
  <c r="AJ15" i="203"/>
  <c r="AI15" i="203"/>
  <c r="AH15" i="203"/>
  <c r="AG15" i="203"/>
  <c r="AF15" i="203"/>
  <c r="AE15" i="203"/>
  <c r="AD15" i="203"/>
  <c r="AC15" i="203"/>
  <c r="AB15" i="203"/>
  <c r="AA15" i="203"/>
  <c r="Z15" i="203"/>
  <c r="Y15" i="203"/>
  <c r="X15" i="203"/>
  <c r="W15" i="203"/>
  <c r="V15" i="203"/>
  <c r="U15" i="203"/>
  <c r="T15" i="203"/>
  <c r="S15" i="203"/>
  <c r="R15" i="203"/>
  <c r="Q15" i="203"/>
  <c r="P15" i="203"/>
  <c r="O15" i="203"/>
  <c r="N15" i="203"/>
  <c r="M15" i="203"/>
  <c r="L15" i="203"/>
  <c r="K15" i="203"/>
  <c r="J15" i="203"/>
  <c r="I15" i="203"/>
  <c r="H15" i="203"/>
  <c r="G15" i="203"/>
  <c r="F15" i="203"/>
  <c r="E15" i="203"/>
  <c r="D15" i="203"/>
  <c r="C15" i="203"/>
  <c r="C11" i="202"/>
  <c r="AY15" i="202"/>
  <c r="E15" i="202"/>
  <c r="F15" i="202"/>
  <c r="G15" i="202"/>
  <c r="H15" i="202"/>
  <c r="I15" i="202"/>
  <c r="J15" i="202"/>
  <c r="K15" i="202"/>
  <c r="L15" i="202"/>
  <c r="M15" i="202"/>
  <c r="N15" i="202"/>
  <c r="O15" i="202"/>
  <c r="P15" i="202"/>
  <c r="Q15" i="202"/>
  <c r="R15" i="202"/>
  <c r="S15" i="202"/>
  <c r="T15" i="202"/>
  <c r="U15" i="202"/>
  <c r="V15" i="202"/>
  <c r="W15" i="202"/>
  <c r="X15" i="202"/>
  <c r="Y15" i="202"/>
  <c r="Z15" i="202"/>
  <c r="AA15" i="202"/>
  <c r="AB15" i="202"/>
  <c r="AC15" i="202"/>
  <c r="AD15" i="202"/>
  <c r="AE15" i="202"/>
  <c r="AF15" i="202"/>
  <c r="AG15" i="202"/>
  <c r="AH15" i="202"/>
  <c r="AI15" i="202"/>
  <c r="AJ15" i="202"/>
  <c r="AK15" i="202"/>
  <c r="AL15" i="202"/>
  <c r="AM15" i="202"/>
  <c r="AN15" i="202"/>
  <c r="AO15" i="202"/>
  <c r="AP15" i="202"/>
  <c r="AQ15" i="202"/>
  <c r="AR15" i="202"/>
  <c r="AS15" i="202"/>
  <c r="AT15" i="202"/>
  <c r="AU15" i="202"/>
  <c r="AV15" i="202"/>
  <c r="AW15" i="202"/>
  <c r="AX15" i="202"/>
  <c r="D15" i="202"/>
  <c r="C15" i="202"/>
  <c r="D3" i="202"/>
  <c r="E3" i="202" s="1"/>
  <c r="F3" i="202" s="1"/>
  <c r="G3" i="202" s="1"/>
  <c r="H3" i="202" s="1"/>
  <c r="I3" i="202" s="1"/>
  <c r="J3" i="202" s="1"/>
  <c r="K3" i="202" s="1"/>
  <c r="L3" i="202" s="1"/>
  <c r="M3" i="202" s="1"/>
  <c r="N3" i="202" s="1"/>
  <c r="O3" i="202" s="1"/>
  <c r="P3" i="202" s="1"/>
  <c r="Q3" i="202" s="1"/>
  <c r="R3" i="202" s="1"/>
  <c r="S3" i="202" s="1"/>
  <c r="T3" i="202" s="1"/>
  <c r="U3" i="202" s="1"/>
  <c r="V3" i="202" s="1"/>
  <c r="W3" i="202" s="1"/>
  <c r="X3" i="202" s="1"/>
  <c r="Y3" i="202" s="1"/>
  <c r="Z3" i="202" s="1"/>
  <c r="AA3" i="202" s="1"/>
  <c r="AB3" i="202" s="1"/>
  <c r="AC3" i="202" s="1"/>
  <c r="AD3" i="202" s="1"/>
  <c r="AE3" i="202" s="1"/>
  <c r="AF3" i="202" s="1"/>
  <c r="AG3" i="202" s="1"/>
  <c r="AH3" i="202" s="1"/>
  <c r="AI3" i="202" s="1"/>
  <c r="AJ3" i="202" s="1"/>
  <c r="AK3" i="202" s="1"/>
  <c r="AL3" i="202" s="1"/>
  <c r="AM3" i="202" s="1"/>
  <c r="AN3" i="202" s="1"/>
  <c r="AO3" i="202" s="1"/>
  <c r="AP3" i="202" s="1"/>
  <c r="AQ3" i="202" s="1"/>
  <c r="AR3" i="202" s="1"/>
  <c r="AS3" i="202" s="1"/>
  <c r="AT3" i="202" s="1"/>
  <c r="AU3" i="202" s="1"/>
  <c r="AV3" i="202" s="1"/>
  <c r="AW3" i="202" s="1"/>
  <c r="AX3" i="202" s="1"/>
  <c r="AY3" i="202" s="1"/>
  <c r="AY11" i="202" l="1"/>
  <c r="C7" i="202"/>
  <c r="E7" i="202"/>
  <c r="G7" i="202"/>
  <c r="I7" i="202"/>
  <c r="K7" i="202"/>
  <c r="M7" i="202"/>
  <c r="O7" i="202"/>
  <c r="Q7" i="202"/>
  <c r="S7" i="202"/>
  <c r="U7" i="202"/>
  <c r="W7" i="202"/>
  <c r="Y7" i="202"/>
  <c r="AA7" i="202"/>
  <c r="AC7" i="202"/>
  <c r="AE7" i="202"/>
  <c r="AG7" i="202"/>
  <c r="AI7" i="202"/>
  <c r="AK7" i="202"/>
  <c r="AM7" i="202"/>
  <c r="AO7" i="202"/>
  <c r="AQ7" i="202"/>
  <c r="AS7" i="202"/>
  <c r="AU7" i="202"/>
  <c r="AW7" i="202"/>
  <c r="AY7" i="202"/>
  <c r="D10" i="202"/>
  <c r="F10" i="202"/>
  <c r="H10" i="202"/>
  <c r="J10" i="202"/>
  <c r="L10" i="202"/>
  <c r="N10" i="202"/>
  <c r="P10" i="202"/>
  <c r="R10" i="202"/>
  <c r="T10" i="202"/>
  <c r="V10" i="202"/>
  <c r="X10" i="202"/>
  <c r="Z10" i="202"/>
  <c r="AB10" i="202"/>
  <c r="AD10" i="202"/>
  <c r="AF10" i="202"/>
  <c r="AH10" i="202"/>
  <c r="AJ10" i="202"/>
  <c r="AL10" i="202"/>
  <c r="AN10" i="202"/>
  <c r="AP10" i="202"/>
  <c r="AR10" i="202"/>
  <c r="AT10" i="202"/>
  <c r="AV10" i="202"/>
  <c r="AX10" i="202"/>
  <c r="E11" i="202"/>
  <c r="G11" i="202"/>
  <c r="I11" i="202"/>
  <c r="K11" i="202"/>
  <c r="M11" i="202"/>
  <c r="O11" i="202"/>
  <c r="Q11" i="202"/>
  <c r="S11" i="202"/>
  <c r="U11" i="202"/>
  <c r="W11" i="202"/>
  <c r="Y11" i="202"/>
  <c r="AA11" i="202"/>
  <c r="AC11" i="202"/>
  <c r="AE11" i="202"/>
  <c r="AG11" i="202"/>
  <c r="AI11" i="202"/>
  <c r="AK11" i="202"/>
  <c r="AM11" i="202"/>
  <c r="AO11" i="202"/>
  <c r="AQ11" i="202"/>
  <c r="AS11" i="202"/>
  <c r="AU11" i="202"/>
  <c r="AW11" i="202"/>
  <c r="C49" i="202"/>
  <c r="AY23" i="202"/>
  <c r="AW23" i="202"/>
  <c r="AU23" i="202"/>
  <c r="AS23" i="202"/>
  <c r="AQ23" i="202"/>
  <c r="AO23" i="202"/>
  <c r="AM23" i="202"/>
  <c r="AK23" i="202"/>
  <c r="AI23" i="202"/>
  <c r="AG23" i="202"/>
  <c r="AE23" i="202"/>
  <c r="AC23" i="202"/>
  <c r="AA23" i="202"/>
  <c r="Y23" i="202"/>
  <c r="W23" i="202"/>
  <c r="U23" i="202"/>
  <c r="S23" i="202"/>
  <c r="Q23" i="202"/>
  <c r="O23" i="202"/>
  <c r="M23" i="202"/>
  <c r="K23" i="202"/>
  <c r="I23" i="202"/>
  <c r="G23" i="202"/>
  <c r="E23" i="202"/>
  <c r="C23" i="202"/>
  <c r="AX22" i="202"/>
  <c r="AV22" i="202"/>
  <c r="AT22" i="202"/>
  <c r="AR22" i="202"/>
  <c r="AP22" i="202"/>
  <c r="AN22" i="202"/>
  <c r="AL22" i="202"/>
  <c r="AJ22" i="202"/>
  <c r="AH22" i="202"/>
  <c r="AF22" i="202"/>
  <c r="AD22" i="202"/>
  <c r="AB22" i="202"/>
  <c r="Z22" i="202"/>
  <c r="X22" i="202"/>
  <c r="V22" i="202"/>
  <c r="T22" i="202"/>
  <c r="R22" i="202"/>
  <c r="P22" i="202"/>
  <c r="N22" i="202"/>
  <c r="L22" i="202"/>
  <c r="J22" i="202"/>
  <c r="H22" i="202"/>
  <c r="F22" i="202"/>
  <c r="D22" i="202"/>
  <c r="AY21" i="202"/>
  <c r="AW21" i="202"/>
  <c r="AU21" i="202"/>
  <c r="AS21" i="202"/>
  <c r="AQ21" i="202"/>
  <c r="AO21" i="202"/>
  <c r="AM21" i="202"/>
  <c r="AK21" i="202"/>
  <c r="AI21" i="202"/>
  <c r="AG21" i="202"/>
  <c r="AE21" i="202"/>
  <c r="AC21" i="202"/>
  <c r="AA21" i="202"/>
  <c r="Y21" i="202"/>
  <c r="W21" i="202"/>
  <c r="U21" i="202"/>
  <c r="S21" i="202"/>
  <c r="Q21" i="202"/>
  <c r="O21" i="202"/>
  <c r="M21" i="202"/>
  <c r="K21" i="202"/>
  <c r="I21" i="202"/>
  <c r="G21" i="202"/>
  <c r="E21" i="202"/>
  <c r="C21" i="202"/>
  <c r="AX20" i="202"/>
  <c r="AV20" i="202"/>
  <c r="AT20" i="202"/>
  <c r="AR20" i="202"/>
  <c r="AP20" i="202"/>
  <c r="AN20" i="202"/>
  <c r="AL20" i="202"/>
  <c r="AJ20" i="202"/>
  <c r="AH20" i="202"/>
  <c r="C46" i="202"/>
  <c r="AX23" i="202"/>
  <c r="AV23" i="202"/>
  <c r="AT23" i="202"/>
  <c r="AR23" i="202"/>
  <c r="AP23" i="202"/>
  <c r="AN23" i="202"/>
  <c r="AL23" i="202"/>
  <c r="AJ23" i="202"/>
  <c r="AH23" i="202"/>
  <c r="AF23" i="202"/>
  <c r="AD23" i="202"/>
  <c r="AB23" i="202"/>
  <c r="Z23" i="202"/>
  <c r="X23" i="202"/>
  <c r="V23" i="202"/>
  <c r="T23" i="202"/>
  <c r="R23" i="202"/>
  <c r="P23" i="202"/>
  <c r="N23" i="202"/>
  <c r="L23" i="202"/>
  <c r="J23" i="202"/>
  <c r="H23" i="202"/>
  <c r="F23" i="202"/>
  <c r="D23" i="202"/>
  <c r="AY22" i="202"/>
  <c r="AW22" i="202"/>
  <c r="AU22" i="202"/>
  <c r="AS22" i="202"/>
  <c r="AQ22" i="202"/>
  <c r="AO22" i="202"/>
  <c r="AM22" i="202"/>
  <c r="AK22" i="202"/>
  <c r="AI22" i="202"/>
  <c r="AG22" i="202"/>
  <c r="AE22" i="202"/>
  <c r="AC22" i="202"/>
  <c r="AA22" i="202"/>
  <c r="Y22" i="202"/>
  <c r="W22" i="202"/>
  <c r="U22" i="202"/>
  <c r="S22" i="202"/>
  <c r="Q22" i="202"/>
  <c r="O22" i="202"/>
  <c r="M22" i="202"/>
  <c r="K22" i="202"/>
  <c r="I22" i="202"/>
  <c r="G22" i="202"/>
  <c r="E22" i="202"/>
  <c r="C22" i="202"/>
  <c r="AX21" i="202"/>
  <c r="AV21" i="202"/>
  <c r="AT21" i="202"/>
  <c r="AR21" i="202"/>
  <c r="AP21" i="202"/>
  <c r="AN21" i="202"/>
  <c r="AL21" i="202"/>
  <c r="AJ21" i="202"/>
  <c r="AH21" i="202"/>
  <c r="AF21" i="202"/>
  <c r="AD21" i="202"/>
  <c r="AB21" i="202"/>
  <c r="Z21" i="202"/>
  <c r="X21" i="202"/>
  <c r="V21" i="202"/>
  <c r="T21" i="202"/>
  <c r="R21" i="202"/>
  <c r="P21" i="202"/>
  <c r="N21" i="202"/>
  <c r="L21" i="202"/>
  <c r="J21" i="202"/>
  <c r="H21" i="202"/>
  <c r="F21" i="202"/>
  <c r="D21" i="202"/>
  <c r="AY20" i="202"/>
  <c r="AW20" i="202"/>
  <c r="AU20" i="202"/>
  <c r="AS20" i="202"/>
  <c r="AQ20" i="202"/>
  <c r="AO20" i="202"/>
  <c r="AM20" i="202"/>
  <c r="AK20" i="202"/>
  <c r="AI20" i="202"/>
  <c r="AG20" i="202"/>
  <c r="AE20" i="202"/>
  <c r="AF20" i="202"/>
  <c r="AC20" i="202"/>
  <c r="AA20" i="202"/>
  <c r="Y20" i="202"/>
  <c r="W20" i="202"/>
  <c r="U20" i="202"/>
  <c r="S20" i="202"/>
  <c r="Q20" i="202"/>
  <c r="O20" i="202"/>
  <c r="M20" i="202"/>
  <c r="K20" i="202"/>
  <c r="I20" i="202"/>
  <c r="G20" i="202"/>
  <c r="E20" i="202"/>
  <c r="C20" i="202"/>
  <c r="AX19" i="202"/>
  <c r="AV19" i="202"/>
  <c r="AT19" i="202"/>
  <c r="AR19" i="202"/>
  <c r="AP19" i="202"/>
  <c r="AN19" i="202"/>
  <c r="AL19" i="202"/>
  <c r="AJ19" i="202"/>
  <c r="AH19" i="202"/>
  <c r="AF19" i="202"/>
  <c r="AD19" i="202"/>
  <c r="AB19" i="202"/>
  <c r="Z19" i="202"/>
  <c r="X19" i="202"/>
  <c r="V19" i="202"/>
  <c r="T19" i="202"/>
  <c r="R19" i="202"/>
  <c r="P19" i="202"/>
  <c r="N19" i="202"/>
  <c r="L19" i="202"/>
  <c r="J19" i="202"/>
  <c r="H19" i="202"/>
  <c r="F19" i="202"/>
  <c r="D19" i="202"/>
  <c r="AY17" i="202"/>
  <c r="AW17" i="202"/>
  <c r="AU17" i="202"/>
  <c r="AS17" i="202"/>
  <c r="AQ17" i="202"/>
  <c r="AO17" i="202"/>
  <c r="AM17" i="202"/>
  <c r="AK17" i="202"/>
  <c r="AI17" i="202"/>
  <c r="AG17" i="202"/>
  <c r="AE17" i="202"/>
  <c r="AC17" i="202"/>
  <c r="AA17" i="202"/>
  <c r="Y17" i="202"/>
  <c r="W17" i="202"/>
  <c r="U17" i="202"/>
  <c r="S17" i="202"/>
  <c r="Q17" i="202"/>
  <c r="O17" i="202"/>
  <c r="M17" i="202"/>
  <c r="K17" i="202"/>
  <c r="I17" i="202"/>
  <c r="G17" i="202"/>
  <c r="E17" i="202"/>
  <c r="C17" i="202"/>
  <c r="AD20" i="202"/>
  <c r="AB20" i="202"/>
  <c r="Z20" i="202"/>
  <c r="X20" i="202"/>
  <c r="V20" i="202"/>
  <c r="T20" i="202"/>
  <c r="R20" i="202"/>
  <c r="P20" i="202"/>
  <c r="N20" i="202"/>
  <c r="L20" i="202"/>
  <c r="J20" i="202"/>
  <c r="H20" i="202"/>
  <c r="F20" i="202"/>
  <c r="D20" i="202"/>
  <c r="AY19" i="202"/>
  <c r="AW19" i="202"/>
  <c r="AU19" i="202"/>
  <c r="AS19" i="202"/>
  <c r="AQ19" i="202"/>
  <c r="AO19" i="202"/>
  <c r="AM19" i="202"/>
  <c r="AK19" i="202"/>
  <c r="AI19" i="202"/>
  <c r="AG19" i="202"/>
  <c r="AE19" i="202"/>
  <c r="AC19" i="202"/>
  <c r="AA19" i="202"/>
  <c r="Y19" i="202"/>
  <c r="W19" i="202"/>
  <c r="U19" i="202"/>
  <c r="S19" i="202"/>
  <c r="Q19" i="202"/>
  <c r="O19" i="202"/>
  <c r="M19" i="202"/>
  <c r="K19" i="202"/>
  <c r="I19" i="202"/>
  <c r="G19" i="202"/>
  <c r="E19" i="202"/>
  <c r="AX17" i="202"/>
  <c r="AV17" i="202"/>
  <c r="AT17" i="202"/>
  <c r="AR17" i="202"/>
  <c r="AP17" i="202"/>
  <c r="AN17" i="202"/>
  <c r="AL17" i="202"/>
  <c r="AJ17" i="202"/>
  <c r="AH17" i="202"/>
  <c r="AF17" i="202"/>
  <c r="AD17" i="202"/>
  <c r="AB17" i="202"/>
  <c r="Z17" i="202"/>
  <c r="X17" i="202"/>
  <c r="V17" i="202"/>
  <c r="T17" i="202"/>
  <c r="R17" i="202"/>
  <c r="P17" i="202"/>
  <c r="N17" i="202"/>
  <c r="L17" i="202"/>
  <c r="J17" i="202"/>
  <c r="H17" i="202"/>
  <c r="F17" i="202"/>
  <c r="D17" i="202"/>
  <c r="D7" i="202"/>
  <c r="F7" i="202"/>
  <c r="H7" i="202"/>
  <c r="J7" i="202"/>
  <c r="L7" i="202"/>
  <c r="N7" i="202"/>
  <c r="P7" i="202"/>
  <c r="R7" i="202"/>
  <c r="T7" i="202"/>
  <c r="V7" i="202"/>
  <c r="X7" i="202"/>
  <c r="Z7" i="202"/>
  <c r="AB7" i="202"/>
  <c r="AD7" i="202"/>
  <c r="AF7" i="202"/>
  <c r="AH7" i="202"/>
  <c r="AJ7" i="202"/>
  <c r="AL7" i="202"/>
  <c r="AN7" i="202"/>
  <c r="AP7" i="202"/>
  <c r="AR7" i="202"/>
  <c r="AT7" i="202"/>
  <c r="AV7" i="202"/>
  <c r="AX7" i="202"/>
  <c r="C10" i="202"/>
  <c r="C12" i="202" s="1"/>
  <c r="E10" i="202"/>
  <c r="E12" i="202" s="1"/>
  <c r="G10" i="202"/>
  <c r="I10" i="202"/>
  <c r="I12" i="202" s="1"/>
  <c r="K10" i="202"/>
  <c r="M10" i="202"/>
  <c r="M12" i="202" s="1"/>
  <c r="O10" i="202"/>
  <c r="Q10" i="202"/>
  <c r="Q12" i="202" s="1"/>
  <c r="S10" i="202"/>
  <c r="U10" i="202"/>
  <c r="U12" i="202" s="1"/>
  <c r="W10" i="202"/>
  <c r="Y10" i="202"/>
  <c r="Y12" i="202" s="1"/>
  <c r="AA10" i="202"/>
  <c r="AC10" i="202"/>
  <c r="AC12" i="202" s="1"/>
  <c r="AE10" i="202"/>
  <c r="AG10" i="202"/>
  <c r="AG12" i="202" s="1"/>
  <c r="AI10" i="202"/>
  <c r="AK10" i="202"/>
  <c r="AK12" i="202" s="1"/>
  <c r="AM10" i="202"/>
  <c r="AO10" i="202"/>
  <c r="AO12" i="202" s="1"/>
  <c r="AQ10" i="202"/>
  <c r="AS10" i="202"/>
  <c r="AS12" i="202" s="1"/>
  <c r="AU10" i="202"/>
  <c r="AW10" i="202"/>
  <c r="AW12" i="202" s="1"/>
  <c r="AY10" i="202"/>
  <c r="AY12" i="202" s="1"/>
  <c r="D11" i="202"/>
  <c r="F11" i="202"/>
  <c r="H11" i="202"/>
  <c r="J11" i="202"/>
  <c r="L11" i="202"/>
  <c r="N11" i="202"/>
  <c r="P11" i="202"/>
  <c r="R11" i="202"/>
  <c r="T11" i="202"/>
  <c r="V11" i="202"/>
  <c r="X11" i="202"/>
  <c r="Z11" i="202"/>
  <c r="AB11" i="202"/>
  <c r="AD11" i="202"/>
  <c r="AF11" i="202"/>
  <c r="AH11" i="202"/>
  <c r="AJ11" i="202"/>
  <c r="AL11" i="202"/>
  <c r="AN11" i="202"/>
  <c r="AP11" i="202"/>
  <c r="AR11" i="202"/>
  <c r="AT11" i="202"/>
  <c r="AV11" i="202"/>
  <c r="AX11" i="202"/>
  <c r="A17" i="196"/>
  <c r="B17" i="196"/>
  <c r="H17" i="196"/>
  <c r="M17" i="196"/>
  <c r="Q17" i="196"/>
  <c r="U17" i="196"/>
  <c r="Y17" i="196"/>
  <c r="AC17" i="196"/>
  <c r="A16" i="196"/>
  <c r="B16" i="196"/>
  <c r="H16" i="196"/>
  <c r="M16" i="196"/>
  <c r="Q16" i="196"/>
  <c r="U16" i="196"/>
  <c r="Y16" i="196"/>
  <c r="AC16" i="196"/>
  <c r="A15" i="196"/>
  <c r="B15" i="196"/>
  <c r="H15" i="196"/>
  <c r="M15" i="196"/>
  <c r="Q15" i="196"/>
  <c r="U15" i="196"/>
  <c r="Y15" i="196"/>
  <c r="AC15" i="196"/>
  <c r="A14" i="196"/>
  <c r="B14" i="196"/>
  <c r="H14" i="196"/>
  <c r="M14" i="196"/>
  <c r="Q14" i="196"/>
  <c r="U14" i="196"/>
  <c r="Y14" i="196"/>
  <c r="AC14" i="196"/>
  <c r="A13" i="196"/>
  <c r="B13" i="196"/>
  <c r="H13" i="196"/>
  <c r="M13" i="196"/>
  <c r="Q13" i="196"/>
  <c r="U13" i="196"/>
  <c r="Y13" i="196"/>
  <c r="AC13" i="196"/>
  <c r="D32" i="197"/>
  <c r="D31" i="197"/>
  <c r="D30" i="197"/>
  <c r="AU12" i="202" l="1"/>
  <c r="AQ12" i="202"/>
  <c r="AM12" i="202"/>
  <c r="AI12" i="202"/>
  <c r="AE12" i="202"/>
  <c r="AA12" i="202"/>
  <c r="W12" i="202"/>
  <c r="S12" i="202"/>
  <c r="O12" i="202"/>
  <c r="K12" i="202"/>
  <c r="G12" i="202"/>
  <c r="AX12" i="202"/>
  <c r="AT12" i="202"/>
  <c r="AP12" i="202"/>
  <c r="AL12" i="202"/>
  <c r="AH12" i="202"/>
  <c r="AD12" i="202"/>
  <c r="Z12" i="202"/>
  <c r="V12" i="202"/>
  <c r="R12" i="202"/>
  <c r="N12" i="202"/>
  <c r="J12" i="202"/>
  <c r="F12" i="202"/>
  <c r="AV12" i="202"/>
  <c r="AR12" i="202"/>
  <c r="AN12" i="202"/>
  <c r="AJ12" i="202"/>
  <c r="AF12" i="202"/>
  <c r="AB12" i="202"/>
  <c r="X12" i="202"/>
  <c r="T12" i="202"/>
  <c r="P12" i="202"/>
  <c r="L12" i="202"/>
  <c r="H12" i="202"/>
  <c r="D12" i="202"/>
  <c r="D29" i="197"/>
  <c r="D3" i="197"/>
  <c r="D4" i="197"/>
  <c r="D5" i="197"/>
  <c r="D6" i="197"/>
  <c r="D7" i="197"/>
  <c r="D8" i="197"/>
  <c r="D9" i="197"/>
  <c r="D10" i="197"/>
  <c r="D11" i="197"/>
  <c r="D12" i="197"/>
  <c r="D13" i="197"/>
  <c r="D14" i="197"/>
  <c r="D15" i="197"/>
  <c r="D16" i="197"/>
  <c r="D17" i="197"/>
  <c r="D18" i="197"/>
  <c r="D19" i="197"/>
  <c r="D20" i="197"/>
  <c r="D21" i="197"/>
  <c r="D22" i="197"/>
  <c r="D23" i="197"/>
  <c r="D24" i="197"/>
  <c r="D25" i="197"/>
  <c r="D26" i="197"/>
  <c r="D27" i="197"/>
  <c r="D28" i="197"/>
  <c r="A12" i="196" l="1"/>
  <c r="B12" i="196"/>
  <c r="H12" i="196"/>
  <c r="M12" i="196"/>
  <c r="Q12" i="196"/>
  <c r="U12" i="196"/>
  <c r="Y12" i="196"/>
  <c r="AC12" i="196"/>
  <c r="A11" i="196"/>
  <c r="B11" i="196"/>
  <c r="H11" i="196"/>
  <c r="M11" i="196"/>
  <c r="Q11" i="196"/>
  <c r="U11" i="196"/>
  <c r="Y11" i="196"/>
  <c r="AC11" i="196"/>
  <c r="A10" i="196"/>
  <c r="B10" i="196"/>
  <c r="H10" i="196"/>
  <c r="M10" i="196"/>
  <c r="Q10" i="196"/>
  <c r="U10" i="196"/>
  <c r="Y10" i="196"/>
  <c r="AC10" i="196"/>
  <c r="A9" i="196" l="1"/>
  <c r="B9" i="196"/>
  <c r="H9" i="196"/>
  <c r="M9" i="196"/>
  <c r="Q9" i="196"/>
  <c r="U9" i="196"/>
  <c r="Y9" i="196"/>
  <c r="AC9" i="196"/>
  <c r="A8" i="196" l="1"/>
  <c r="B8" i="196"/>
  <c r="H8" i="196"/>
  <c r="M8" i="196"/>
  <c r="Q8" i="196"/>
  <c r="U8" i="196"/>
  <c r="Y8" i="196"/>
  <c r="AC8" i="196"/>
  <c r="B1" i="203" l="1"/>
  <c r="D49" i="203" l="1"/>
  <c r="E49" i="203"/>
  <c r="G49" i="203"/>
  <c r="I49" i="203"/>
  <c r="K49" i="203"/>
  <c r="M49" i="203"/>
  <c r="O49" i="203"/>
  <c r="Q49" i="203"/>
  <c r="S49" i="203"/>
  <c r="U49" i="203"/>
  <c r="W49" i="203"/>
  <c r="Y49" i="203"/>
  <c r="AA49" i="203"/>
  <c r="AC49" i="203"/>
  <c r="AE49" i="203"/>
  <c r="AG49" i="203"/>
  <c r="AI49" i="203"/>
  <c r="AK49" i="203"/>
  <c r="AM49" i="203"/>
  <c r="AO49" i="203"/>
  <c r="AQ49" i="203"/>
  <c r="AS49" i="203"/>
  <c r="AU49" i="203"/>
  <c r="AW49" i="203"/>
  <c r="AY49" i="203"/>
  <c r="F49" i="203"/>
  <c r="H49" i="203"/>
  <c r="J49" i="203"/>
  <c r="L49" i="203"/>
  <c r="N49" i="203"/>
  <c r="P49" i="203"/>
  <c r="R49" i="203"/>
  <c r="T49" i="203"/>
  <c r="V49" i="203"/>
  <c r="X49" i="203"/>
  <c r="Z49" i="203"/>
  <c r="AB49" i="203"/>
  <c r="AD49" i="203"/>
  <c r="AF49" i="203"/>
  <c r="AH49" i="203"/>
  <c r="AJ49" i="203"/>
  <c r="AL49" i="203"/>
  <c r="AN49" i="203"/>
  <c r="AP49" i="203"/>
  <c r="AR49" i="203"/>
  <c r="AT49" i="203"/>
  <c r="AV49" i="203"/>
  <c r="AX49" i="203"/>
  <c r="C46" i="203"/>
  <c r="AI46" i="203"/>
  <c r="E46" i="203"/>
  <c r="G46" i="203"/>
  <c r="I46" i="203"/>
  <c r="K46" i="203"/>
  <c r="M46" i="203"/>
  <c r="O46" i="203"/>
  <c r="Q46" i="203"/>
  <c r="S46" i="203"/>
  <c r="U46" i="203"/>
  <c r="W46" i="203"/>
  <c r="Y46" i="203"/>
  <c r="AA46" i="203"/>
  <c r="AC46" i="203"/>
  <c r="AE46" i="203"/>
  <c r="AG46" i="203"/>
  <c r="AK46" i="203"/>
  <c r="AM46" i="203"/>
  <c r="AO46" i="203"/>
  <c r="AQ46" i="203"/>
  <c r="AS46" i="203"/>
  <c r="AU46" i="203"/>
  <c r="AW46" i="203"/>
  <c r="AY46" i="203"/>
  <c r="F46" i="203"/>
  <c r="H46" i="203"/>
  <c r="J46" i="203"/>
  <c r="L46" i="203"/>
  <c r="N46" i="203"/>
  <c r="P46" i="203"/>
  <c r="R46" i="203"/>
  <c r="T46" i="203"/>
  <c r="V46" i="203"/>
  <c r="X46" i="203"/>
  <c r="Z46" i="203"/>
  <c r="AB46" i="203"/>
  <c r="AD46" i="203"/>
  <c r="AF46" i="203"/>
  <c r="AH46" i="203"/>
  <c r="AJ46" i="203"/>
  <c r="AL46" i="203"/>
  <c r="AN46" i="203"/>
  <c r="AP46" i="203"/>
  <c r="AR46" i="203"/>
  <c r="AT46" i="203"/>
  <c r="AV46" i="203"/>
  <c r="AX46" i="203"/>
  <c r="C10" i="203"/>
  <c r="D46" i="203"/>
  <c r="C7" i="203"/>
  <c r="C19" i="203"/>
  <c r="A7" i="196"/>
  <c r="B7" i="196"/>
  <c r="H7" i="196"/>
  <c r="M7" i="196"/>
  <c r="Q7" i="196"/>
  <c r="U7" i="196"/>
  <c r="Y7" i="196"/>
  <c r="AC7" i="196"/>
  <c r="A6" i="196"/>
  <c r="B6" i="196"/>
  <c r="H6" i="196"/>
  <c r="M6" i="196"/>
  <c r="Q6" i="196"/>
  <c r="U6" i="196"/>
  <c r="Y6" i="196"/>
  <c r="AC6" i="196"/>
  <c r="C23" i="203"/>
  <c r="C22" i="203"/>
  <c r="C21" i="203"/>
  <c r="C20" i="203"/>
  <c r="A5" i="196"/>
  <c r="B5" i="196"/>
  <c r="H5" i="196"/>
  <c r="M5" i="196"/>
  <c r="Q5" i="196"/>
  <c r="U5" i="196"/>
  <c r="Y5" i="196"/>
  <c r="AC5" i="196"/>
  <c r="A4" i="196"/>
  <c r="B4" i="196"/>
  <c r="H4" i="196"/>
  <c r="M4" i="196"/>
  <c r="Q4" i="196"/>
  <c r="U4" i="196"/>
  <c r="Y4" i="196"/>
  <c r="AC4" i="196"/>
  <c r="AC3" i="196" l="1"/>
  <c r="Y3" i="196"/>
  <c r="U3" i="196"/>
  <c r="Q3" i="196"/>
  <c r="M3" i="196"/>
  <c r="H3" i="196" l="1"/>
  <c r="B3" i="196" l="1"/>
  <c r="A3" i="196"/>
  <c r="D3" i="203" l="1"/>
  <c r="E3" i="203" l="1"/>
  <c r="D20" i="203"/>
  <c r="D21" i="203"/>
  <c r="D22" i="203"/>
  <c r="D23" i="203"/>
  <c r="D19" i="203"/>
  <c r="F3" i="203" l="1"/>
  <c r="E20" i="203"/>
  <c r="E21" i="203"/>
  <c r="E22" i="203"/>
  <c r="E23" i="203"/>
  <c r="E19" i="203"/>
  <c r="E17" i="203"/>
  <c r="F17" i="203"/>
  <c r="E10" i="203"/>
  <c r="F11" i="203"/>
  <c r="F10" i="203"/>
  <c r="E11" i="203"/>
  <c r="D17" i="203"/>
  <c r="E7" i="203"/>
  <c r="F7" i="203"/>
  <c r="D7" i="203"/>
  <c r="D10" i="203"/>
  <c r="D11" i="203"/>
  <c r="C49" i="203"/>
  <c r="C11" i="203"/>
  <c r="C17" i="203"/>
  <c r="H50" i="198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  <c r="G3" i="203" l="1"/>
  <c r="F20" i="203"/>
  <c r="F21" i="203"/>
  <c r="F22" i="203"/>
  <c r="F23" i="203"/>
  <c r="F19" i="203"/>
  <c r="F12" i="203"/>
  <c r="E12" i="203"/>
  <c r="C12" i="203"/>
  <c r="D12" i="203"/>
  <c r="H3" i="203" l="1"/>
  <c r="G20" i="203"/>
  <c r="G21" i="203"/>
  <c r="G22" i="203"/>
  <c r="G23" i="203"/>
  <c r="G19" i="203"/>
  <c r="G10" i="203"/>
  <c r="G11" i="203"/>
  <c r="G7" i="203"/>
  <c r="G17" i="203"/>
  <c r="G12" i="203" l="1"/>
  <c r="I3" i="203"/>
  <c r="H20" i="203"/>
  <c r="H21" i="203"/>
  <c r="H22" i="203"/>
  <c r="H23" i="203"/>
  <c r="H19" i="203"/>
  <c r="H11" i="203"/>
  <c r="H10" i="203"/>
  <c r="H7" i="203"/>
  <c r="H17" i="203"/>
  <c r="H12" i="203" l="1"/>
  <c r="I20" i="203"/>
  <c r="I21" i="203"/>
  <c r="I22" i="203"/>
  <c r="I23" i="203"/>
  <c r="I19" i="203"/>
  <c r="J3" i="203"/>
  <c r="I17" i="203"/>
  <c r="I10" i="203"/>
  <c r="I11" i="203"/>
  <c r="I7" i="203"/>
  <c r="I12" i="203" l="1"/>
  <c r="K3" i="203"/>
  <c r="J20" i="203"/>
  <c r="J21" i="203"/>
  <c r="J22" i="203"/>
  <c r="J23" i="203"/>
  <c r="J19" i="203"/>
  <c r="J17" i="203"/>
  <c r="J7" i="203"/>
  <c r="J11" i="203"/>
  <c r="J10" i="203"/>
  <c r="J12" i="203" l="1"/>
  <c r="L3" i="203"/>
  <c r="K20" i="203"/>
  <c r="K21" i="203"/>
  <c r="K22" i="203"/>
  <c r="K23" i="203"/>
  <c r="K19" i="203"/>
  <c r="K10" i="203"/>
  <c r="K11" i="203"/>
  <c r="K7" i="203"/>
  <c r="K17" i="203"/>
  <c r="K12" i="203" l="1"/>
  <c r="M3" i="203"/>
  <c r="L20" i="203"/>
  <c r="L21" i="203"/>
  <c r="L22" i="203"/>
  <c r="L23" i="203"/>
  <c r="L19" i="203"/>
  <c r="L11" i="203"/>
  <c r="L10" i="203"/>
  <c r="L7" i="203"/>
  <c r="L17" i="203"/>
  <c r="L12" i="203" l="1"/>
  <c r="N3" i="203"/>
  <c r="M20" i="203"/>
  <c r="M21" i="203"/>
  <c r="M22" i="203"/>
  <c r="M23" i="203"/>
  <c r="M19" i="203"/>
  <c r="M10" i="203"/>
  <c r="M17" i="203"/>
  <c r="M7" i="203"/>
  <c r="M11" i="203"/>
  <c r="M12" i="203" l="1"/>
  <c r="O3" i="203"/>
  <c r="N20" i="203"/>
  <c r="N21" i="203"/>
  <c r="N22" i="203"/>
  <c r="N23" i="203"/>
  <c r="N19" i="203"/>
  <c r="N11" i="203"/>
  <c r="N17" i="203"/>
  <c r="N7" i="203"/>
  <c r="N10" i="203"/>
  <c r="N12" i="203" l="1"/>
  <c r="P3" i="203"/>
  <c r="O20" i="203"/>
  <c r="O21" i="203"/>
  <c r="O22" i="203"/>
  <c r="O23" i="203"/>
  <c r="O19" i="203"/>
  <c r="O11" i="203"/>
  <c r="O17" i="203"/>
  <c r="O10" i="203"/>
  <c r="O7" i="203"/>
  <c r="O12" i="203" l="1"/>
  <c r="Q3" i="203"/>
  <c r="P20" i="203"/>
  <c r="P21" i="203"/>
  <c r="P22" i="203"/>
  <c r="P23" i="203"/>
  <c r="P19" i="203"/>
  <c r="P7" i="203"/>
  <c r="P17" i="203"/>
  <c r="P11" i="203"/>
  <c r="P10" i="203"/>
  <c r="P12" i="203" l="1"/>
  <c r="R3" i="203"/>
  <c r="Q20" i="203"/>
  <c r="Q21" i="203"/>
  <c r="Q22" i="203"/>
  <c r="Q23" i="203"/>
  <c r="Q19" i="203"/>
  <c r="Q11" i="203"/>
  <c r="Q17" i="203"/>
  <c r="Q10" i="203"/>
  <c r="Q7" i="203"/>
  <c r="Q12" i="203" l="1"/>
  <c r="S3" i="203"/>
  <c r="R20" i="203"/>
  <c r="R21" i="203"/>
  <c r="R22" i="203"/>
  <c r="R23" i="203"/>
  <c r="R19" i="203"/>
  <c r="R17" i="203"/>
  <c r="R11" i="203"/>
  <c r="R10" i="203"/>
  <c r="R7" i="203"/>
  <c r="R12" i="203" l="1"/>
  <c r="T3" i="203"/>
  <c r="S20" i="203"/>
  <c r="S21" i="203"/>
  <c r="S22" i="203"/>
  <c r="S23" i="203"/>
  <c r="S19" i="203"/>
  <c r="S17" i="203"/>
  <c r="S10" i="203"/>
  <c r="S11" i="203"/>
  <c r="S7" i="203"/>
  <c r="S12" i="203" l="1"/>
  <c r="U3" i="203"/>
  <c r="T20" i="203"/>
  <c r="T21" i="203"/>
  <c r="T22" i="203"/>
  <c r="T23" i="203"/>
  <c r="T19" i="203"/>
  <c r="T7" i="203"/>
  <c r="T17" i="203"/>
  <c r="T11" i="203"/>
  <c r="T10" i="203"/>
  <c r="T12" i="203" l="1"/>
  <c r="V3" i="203"/>
  <c r="U10" i="203"/>
  <c r="U20" i="203"/>
  <c r="U21" i="203"/>
  <c r="U22" i="203"/>
  <c r="U23" i="203"/>
  <c r="U19" i="203"/>
  <c r="U17" i="203"/>
  <c r="U11" i="203"/>
  <c r="U7" i="203"/>
  <c r="U12" i="203" l="1"/>
  <c r="W3" i="203"/>
  <c r="V20" i="203"/>
  <c r="V21" i="203"/>
  <c r="V22" i="203"/>
  <c r="V23" i="203"/>
  <c r="V19" i="203"/>
  <c r="V17" i="203"/>
  <c r="V11" i="203"/>
  <c r="V10" i="203"/>
  <c r="V7" i="203"/>
  <c r="V12" i="203" l="1"/>
  <c r="X3" i="203"/>
  <c r="W20" i="203"/>
  <c r="W21" i="203"/>
  <c r="W22" i="203"/>
  <c r="W23" i="203"/>
  <c r="W19" i="203"/>
  <c r="W10" i="203"/>
  <c r="W17" i="203"/>
  <c r="W11" i="203"/>
  <c r="W7" i="203"/>
  <c r="W12" i="203" l="1"/>
  <c r="Y3" i="203"/>
  <c r="X20" i="203"/>
  <c r="X21" i="203"/>
  <c r="X22" i="203"/>
  <c r="X23" i="203"/>
  <c r="X19" i="203"/>
  <c r="X7" i="203"/>
  <c r="X17" i="203"/>
  <c r="X11" i="203"/>
  <c r="X10" i="203"/>
  <c r="X12" i="203" l="1"/>
  <c r="Z3" i="203"/>
  <c r="Y20" i="203"/>
  <c r="Y21" i="203"/>
  <c r="Y22" i="203"/>
  <c r="Y23" i="203"/>
  <c r="Y19" i="203"/>
  <c r="Y17" i="203"/>
  <c r="Y11" i="203"/>
  <c r="Y7" i="203"/>
  <c r="Y10" i="203"/>
  <c r="Y12" i="203" l="1"/>
  <c r="AA3" i="203"/>
  <c r="Z20" i="203"/>
  <c r="Z21" i="203"/>
  <c r="Z22" i="203"/>
  <c r="Z23" i="203"/>
  <c r="Z19" i="203"/>
  <c r="Z17" i="203"/>
  <c r="Z11" i="203"/>
  <c r="Z10" i="203"/>
  <c r="Z7" i="203"/>
  <c r="Z12" i="203" l="1"/>
  <c r="AB3" i="203"/>
  <c r="AA20" i="203"/>
  <c r="AA21" i="203"/>
  <c r="AA22" i="203"/>
  <c r="AA23" i="203"/>
  <c r="AA19" i="203"/>
  <c r="AA10" i="203"/>
  <c r="AA17" i="203"/>
  <c r="AA11" i="203"/>
  <c r="AA7" i="203"/>
  <c r="AA12" i="203" l="1"/>
  <c r="AC3" i="203"/>
  <c r="AB20" i="203"/>
  <c r="AB21" i="203"/>
  <c r="AB22" i="203"/>
  <c r="AB23" i="203"/>
  <c r="AB19" i="203"/>
  <c r="AB7" i="203"/>
  <c r="AB17" i="203"/>
  <c r="AB11" i="203"/>
  <c r="AB10" i="203"/>
  <c r="AB12" i="203" l="1"/>
  <c r="AD3" i="203"/>
  <c r="AC20" i="203"/>
  <c r="AC21" i="203"/>
  <c r="AC22" i="203"/>
  <c r="AC23" i="203"/>
  <c r="AC19" i="203"/>
  <c r="AC17" i="203"/>
  <c r="AC11" i="203"/>
  <c r="AC7" i="203"/>
  <c r="AC10" i="203"/>
  <c r="AC12" i="203" l="1"/>
  <c r="AE3" i="203"/>
  <c r="AD20" i="203"/>
  <c r="AD21" i="203"/>
  <c r="AD22" i="203"/>
  <c r="AD23" i="203"/>
  <c r="AD19" i="203"/>
  <c r="AD17" i="203"/>
  <c r="AD11" i="203"/>
  <c r="AD10" i="203"/>
  <c r="AD7" i="203"/>
  <c r="AD12" i="203" l="1"/>
  <c r="AF3" i="203"/>
  <c r="AE20" i="203"/>
  <c r="AE21" i="203"/>
  <c r="AE22" i="203"/>
  <c r="AE23" i="203"/>
  <c r="AE19" i="203"/>
  <c r="AE10" i="203"/>
  <c r="AE17" i="203"/>
  <c r="AE11" i="203"/>
  <c r="AE7" i="203"/>
  <c r="AE12" i="203" l="1"/>
  <c r="AG3" i="203"/>
  <c r="AF20" i="203"/>
  <c r="AF21" i="203"/>
  <c r="AF22" i="203"/>
  <c r="AF23" i="203"/>
  <c r="AF19" i="203"/>
  <c r="AF7" i="203"/>
  <c r="AF17" i="203"/>
  <c r="AF11" i="203"/>
  <c r="AF10" i="203"/>
  <c r="AF12" i="203" l="1"/>
  <c r="AH3" i="203"/>
  <c r="AG20" i="203"/>
  <c r="AG21" i="203"/>
  <c r="AG22" i="203"/>
  <c r="AG23" i="203"/>
  <c r="AG19" i="203"/>
  <c r="AG17" i="203"/>
  <c r="AG11" i="203"/>
  <c r="AG7" i="203"/>
  <c r="AG10" i="203"/>
  <c r="AG12" i="203" s="1"/>
  <c r="AI3" i="203" l="1"/>
  <c r="AH20" i="203"/>
  <c r="AH21" i="203"/>
  <c r="AH22" i="203"/>
  <c r="AH23" i="203"/>
  <c r="AH19" i="203"/>
  <c r="AH17" i="203"/>
  <c r="AH11" i="203"/>
  <c r="AH10" i="203"/>
  <c r="AH7" i="203"/>
  <c r="AH12" i="203" l="1"/>
  <c r="AJ3" i="203"/>
  <c r="AI20" i="203"/>
  <c r="AI21" i="203"/>
  <c r="AI22" i="203"/>
  <c r="AI23" i="203"/>
  <c r="AI19" i="203"/>
  <c r="AI10" i="203"/>
  <c r="AI17" i="203"/>
  <c r="AI11" i="203"/>
  <c r="AI7" i="203"/>
  <c r="AI12" i="203" l="1"/>
  <c r="AK3" i="203"/>
  <c r="AJ20" i="203"/>
  <c r="AJ21" i="203"/>
  <c r="AJ22" i="203"/>
  <c r="AJ23" i="203"/>
  <c r="AJ19" i="203"/>
  <c r="AJ7" i="203"/>
  <c r="AJ17" i="203"/>
  <c r="AJ11" i="203"/>
  <c r="AJ10" i="203"/>
  <c r="AJ12" i="203" l="1"/>
  <c r="AL3" i="203"/>
  <c r="AK20" i="203"/>
  <c r="AK21" i="203"/>
  <c r="AK22" i="203"/>
  <c r="AK23" i="203"/>
  <c r="AK19" i="203"/>
  <c r="AK17" i="203"/>
  <c r="AK11" i="203"/>
  <c r="AK7" i="203"/>
  <c r="AK10" i="203"/>
  <c r="AK12" i="203" s="1"/>
  <c r="AM3" i="203" l="1"/>
  <c r="AL20" i="203"/>
  <c r="AL21" i="203"/>
  <c r="AL22" i="203"/>
  <c r="AL23" i="203"/>
  <c r="AL19" i="203"/>
  <c r="AL17" i="203"/>
  <c r="AL11" i="203"/>
  <c r="AL10" i="203"/>
  <c r="AL7" i="203"/>
  <c r="AL12" i="203" l="1"/>
  <c r="AN3" i="203"/>
  <c r="AM20" i="203"/>
  <c r="AM21" i="203"/>
  <c r="AM22" i="203"/>
  <c r="AM23" i="203"/>
  <c r="AM19" i="203"/>
  <c r="AM10" i="203"/>
  <c r="AM11" i="203"/>
  <c r="AM17" i="203"/>
  <c r="AM7" i="203"/>
  <c r="AM12" i="203" l="1"/>
  <c r="AO3" i="203"/>
  <c r="AN20" i="203"/>
  <c r="AN21" i="203"/>
  <c r="AN22" i="203"/>
  <c r="AN23" i="203"/>
  <c r="AN19" i="203"/>
  <c r="AN7" i="203"/>
  <c r="AN17" i="203"/>
  <c r="AN11" i="203"/>
  <c r="AN10" i="203"/>
  <c r="AN12" i="203" l="1"/>
  <c r="AP3" i="203"/>
  <c r="AO20" i="203"/>
  <c r="AO21" i="203"/>
  <c r="AO22" i="203"/>
  <c r="AO23" i="203"/>
  <c r="AO19" i="203"/>
  <c r="AO17" i="203"/>
  <c r="AO7" i="203"/>
  <c r="AO10" i="203"/>
  <c r="AO11" i="203"/>
  <c r="AO12" i="203" l="1"/>
  <c r="AQ3" i="203"/>
  <c r="AP20" i="203"/>
  <c r="AP21" i="203"/>
  <c r="AP22" i="203"/>
  <c r="AP23" i="203"/>
  <c r="AP19" i="203"/>
  <c r="AP17" i="203"/>
  <c r="AP11" i="203"/>
  <c r="AP10" i="203"/>
  <c r="AP12" i="203" s="1"/>
  <c r="AP7" i="203"/>
  <c r="AR3" i="203" l="1"/>
  <c r="AQ20" i="203"/>
  <c r="AQ21" i="203"/>
  <c r="AQ22" i="203"/>
  <c r="AQ23" i="203"/>
  <c r="AQ19" i="203"/>
  <c r="AQ10" i="203"/>
  <c r="AQ17" i="203"/>
  <c r="AQ11" i="203"/>
  <c r="AQ7" i="203"/>
  <c r="AQ12" i="203" l="1"/>
  <c r="AS3" i="203"/>
  <c r="AR20" i="203"/>
  <c r="AR21" i="203"/>
  <c r="AR22" i="203"/>
  <c r="AR23" i="203"/>
  <c r="AR19" i="203"/>
  <c r="AR7" i="203"/>
  <c r="AR17" i="203"/>
  <c r="AR11" i="203"/>
  <c r="AR10" i="203"/>
  <c r="AR12" i="203" l="1"/>
  <c r="AT3" i="203"/>
  <c r="AS20" i="203"/>
  <c r="AS21" i="203"/>
  <c r="AS22" i="203"/>
  <c r="AS23" i="203"/>
  <c r="AS19" i="203"/>
  <c r="AS17" i="203"/>
  <c r="AS11" i="203"/>
  <c r="AS7" i="203"/>
  <c r="AS10" i="203"/>
  <c r="AS12" i="203" s="1"/>
  <c r="AU3" i="203" l="1"/>
  <c r="AT20" i="203"/>
  <c r="AT21" i="203"/>
  <c r="AT22" i="203"/>
  <c r="AT23" i="203"/>
  <c r="AT19" i="203"/>
  <c r="AT17" i="203"/>
  <c r="AT11" i="203"/>
  <c r="AT10" i="203"/>
  <c r="AT7" i="203"/>
  <c r="AT12" i="203" l="1"/>
  <c r="AV3" i="203"/>
  <c r="AU20" i="203"/>
  <c r="AU21" i="203"/>
  <c r="AU22" i="203"/>
  <c r="AU23" i="203"/>
  <c r="AU19" i="203"/>
  <c r="AU10" i="203"/>
  <c r="AU11" i="203"/>
  <c r="AU17" i="203"/>
  <c r="AU7" i="203"/>
  <c r="AU12" i="203" l="1"/>
  <c r="AW3" i="203"/>
  <c r="AV20" i="203"/>
  <c r="AV21" i="203"/>
  <c r="AV22" i="203"/>
  <c r="AV23" i="203"/>
  <c r="AV19" i="203"/>
  <c r="AV7" i="203"/>
  <c r="AV17" i="203"/>
  <c r="AV11" i="203"/>
  <c r="AV10" i="203"/>
  <c r="AV12" i="203" l="1"/>
  <c r="AX3" i="203"/>
  <c r="AW20" i="203"/>
  <c r="AW21" i="203"/>
  <c r="AW22" i="203"/>
  <c r="AW23" i="203"/>
  <c r="AW19" i="203"/>
  <c r="AW7" i="203"/>
  <c r="AW17" i="203"/>
  <c r="AW10" i="203"/>
  <c r="AW11" i="203"/>
  <c r="AW12" i="203" l="1"/>
  <c r="AY3" i="203"/>
  <c r="AX20" i="203"/>
  <c r="AX21" i="203"/>
  <c r="AX22" i="203"/>
  <c r="AX23" i="203"/>
  <c r="AX19" i="203"/>
  <c r="AX17" i="203"/>
  <c r="AX11" i="203"/>
  <c r="AX10" i="203"/>
  <c r="AX12" i="203" s="1"/>
  <c r="AX7" i="203"/>
  <c r="AY20" i="203" l="1"/>
  <c r="AY21" i="203"/>
  <c r="AY22" i="203"/>
  <c r="AY23" i="203"/>
  <c r="AY19" i="203"/>
  <c r="AY17" i="203"/>
  <c r="AY10" i="203"/>
  <c r="AY7" i="203"/>
  <c r="AY11" i="203"/>
  <c r="AY12" i="20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5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6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 shapeId="0" xr:uid="{00000000-0006-0000-03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 shapeId="0" xr:uid="{00000000-0006-0000-03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 shapeId="0" xr:uid="{00000000-0006-0000-03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 shapeId="0" xr:uid="{00000000-0006-0000-03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5" authorId="0" shapeId="0" xr:uid="{F510FED5-2492-4266-BE3A-6D75F470D2A6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6" authorId="0" shapeId="0" xr:uid="{BCA563C9-192F-4ADA-B5BE-6CC3EB54480B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 shapeId="0" xr:uid="{5177069C-0EB5-4C99-98DB-E4DED318ECF5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 shapeId="0" xr:uid="{BCEE62E5-C135-4F72-82BA-16B03EB0F8BA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 shapeId="0" xr:uid="{726D6D3E-0E76-40C7-AA93-2D8CE6C642C2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 shapeId="0" xr:uid="{C35B925E-C563-4205-A252-6DD60994E355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</authors>
  <commentList>
    <comment ref="H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<sst xmlns="http://schemas.openxmlformats.org/spreadsheetml/2006/main" count="609" uniqueCount="175">
  <si>
    <t>Cf.calendrier nuit aéro</t>
  </si>
  <si>
    <t>SSLIA</t>
  </si>
  <si>
    <t>SPPA</t>
  </si>
  <si>
    <t>Visa SSLIA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</si>
  <si>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</si>
  <si>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</si>
  <si>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</si>
  <si>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</si>
  <si>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</si>
  <si>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</si>
  <si>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</si>
  <si>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</si>
  <si>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</si>
  <si>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</si>
  <si>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</si>
  <si>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</si>
  <si>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</si>
  <si>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</si>
  <si>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</si>
  <si>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</si>
  <si>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</si>
  <si>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</si>
  <si>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</si>
  <si>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</si>
  <si>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</si>
  <si>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</si>
  <si>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</si>
  <si>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</si>
  <si>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</si>
  <si>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</si>
  <si>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</si>
  <si>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</si>
  <si>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</si>
  <si>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</si>
  <si>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</si>
  <si>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</si>
  <si>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</si>
  <si>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</si>
  <si>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</si>
  <si>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</si>
  <si>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</si>
  <si>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</si>
  <si>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</si>
  <si>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</si>
  <si>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</si>
  <si>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</si>
  <si>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</si>
  <si>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</si>
  <si>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</si>
  <si>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</si>
  <si>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</si>
  <si>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</si>
  <si>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</si>
  <si>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</si>
  <si>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</si>
  <si>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</si>
  <si>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</si>
  <si>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</si>
  <si>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</si>
  <si>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</si>
  <si>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</si>
  <si>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</si>
  <si>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</si>
  <si>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</si>
  <si>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</si>
  <si>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</si>
  <si>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</si>
  <si>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</si>
  <si>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</si>
  <si>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</si>
  <si>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</si>
  <si>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</si>
  <si>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</si>
  <si>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</si>
  <si>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</si>
  <si>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</si>
  <si>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</si>
  <si>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</si>
  <si>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</si>
  <si>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</si>
  <si>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</si>
  <si>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</si>
  <si>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</si>
  <si>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</si>
  <si>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</si>
  <si>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</si>
  <si>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</si>
  <si>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</si>
  <si>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</si>
  <si>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</si>
  <si>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</si>
  <si>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</si>
  <si>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</si>
  <si>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</si>
  <si>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</si>
  <si>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</si>
  <si>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</si>
  <si>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</si>
  <si>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</si>
  <si>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</si>
  <si>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</si>
  <si>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</si>
  <si>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</si>
  <si>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</si>
  <si>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</si>
  <si>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</si>
  <si>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</si>
  <si>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</si>
  <si>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</si>
  <si>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</si>
  <si>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</si>
  <si>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</si>
  <si>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</si>
  <si>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</si>
  <si>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Catégorie</t>
  </si>
  <si>
    <t>Thème</t>
  </si>
  <si>
    <t>Permis feux</t>
  </si>
  <si>
    <t>Commentaire</t>
  </si>
  <si>
    <t>Mois</t>
  </si>
  <si>
    <t>Année</t>
  </si>
  <si>
    <t/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</si>
  <si>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</si>
  <si>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</si>
  <si>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</si>
  <si>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</si>
  <si>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</si>
  <si>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</si>
  <si>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</si>
  <si>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</si>
  <si>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</si>
  <si>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</si>
  <si>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</si>
  <si>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</si>
  <si>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</si>
  <si>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</si>
  <si>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</si>
  <si>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</si>
  <si>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</si>
  <si>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</si>
  <si>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</si>
  <si>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</si>
  <si>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Agent PPA</t>
  </si>
  <si>
    <t>Activité Prévu</t>
  </si>
  <si>
    <t>Niveau et quantité</t>
  </si>
  <si>
    <t>Périodes prévus</t>
  </si>
  <si>
    <t>Liste Niveau et quantité</t>
  </si>
  <si>
    <t>N° xxxxxx</t>
  </si>
  <si>
    <t>Opération prévu</t>
  </si>
  <si>
    <t>Pompier d'aérodrome</t>
  </si>
  <si>
    <t>VIM disponible</t>
  </si>
  <si>
    <t>Véhicule PPA</t>
  </si>
  <si>
    <t>Chef de manœuvre</t>
  </si>
  <si>
    <t>Prise de garde</t>
  </si>
  <si>
    <t>Inspection ouverture</t>
  </si>
  <si>
    <t>Dégagement engin de piste en panne sur parking.</t>
  </si>
  <si>
    <t>Local A, salle D côté piste.</t>
  </si>
  <si>
    <t>31/03/2019</t>
  </si>
  <si>
    <t>10:15</t>
  </si>
  <si>
    <t>10:30</t>
  </si>
  <si>
    <t>10:45</t>
  </si>
  <si>
    <t>Sécu 2</t>
  </si>
  <si>
    <t>10:50</t>
  </si>
  <si>
    <t>11:00</t>
  </si>
  <si>
    <t>11:30</t>
  </si>
  <si>
    <t>12:30</t>
  </si>
  <si>
    <t>12:45</t>
  </si>
  <si>
    <t>Fod sur parking</t>
  </si>
  <si>
    <t>Vérif serrage roues VIM 1 et pression</t>
  </si>
  <si>
    <t>Chef de manoeuvre réel</t>
  </si>
  <si>
    <t>Pompier d'aérodrome réel</t>
  </si>
  <si>
    <t>Total réel</t>
  </si>
  <si>
    <t>VIM disponible réel</t>
  </si>
  <si>
    <t>Niveau réel</t>
  </si>
  <si>
    <t>Agent PPA réel</t>
  </si>
  <si>
    <t>Véhicule PPA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</si>
</sst>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d\ dd\ mmmm\ yyyy"/>
    <numFmt numFmtId="165" formatCode="[hh]:mm"/>
    <numFmt numFmtId="166" formatCode="hh:mm;@"/>
    <numFmt numFmtId="167" formatCode="General;;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0070C0"/>
      <name val="Times New Roman"/>
      <family val="1"/>
    </font>
    <font>
      <sz val="10"/>
      <color theme="1"/>
      <name val="Times New Roman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/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67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2" fillId="0" borderId="28" xfId="34" applyFont="1" applyBorder="1" applyAlignment="1">
      <alignment vertical="center"/>
    </xf>
    <xf numFmtId="0" fontId="33" fillId="0" borderId="28" xfId="34" applyFont="1" applyBorder="1" applyAlignment="1">
      <alignment vertical="center"/>
    </xf>
    <xf numFmtId="0" fontId="34" fillId="0" borderId="28" xfId="34" applyFont="1" applyBorder="1" applyAlignment="1">
      <alignment vertical="center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31" fillId="0" borderId="28" xfId="34" applyFont="1" applyBorder="1" applyAlignment="1">
      <alignment vertical="center"/>
    </xf>
    <xf numFmtId="0" fontId="30" fillId="27" borderId="44" xfId="34" applyFont="1" applyFill="1" applyBorder="1" applyAlignment="1">
      <alignment vertical="center"/>
    </xf>
    <xf numFmtId="0" fontId="30" fillId="0" borderId="44" xfId="34" applyFont="1" applyBorder="1" applyAlignment="1">
      <alignment vertical="center"/>
    </xf>
    <xf numFmtId="0" fontId="31" fillId="0" borderId="44" xfId="34" applyFont="1" applyBorder="1" applyAlignment="1">
      <alignment vertical="center"/>
    </xf>
    <xf numFmtId="0" fontId="33" fillId="0" borderId="44" xfId="34" applyFont="1" applyBorder="1" applyAlignment="1">
      <alignment vertical="center"/>
    </xf>
    <xf numFmtId="0" fontId="34" fillId="0" borderId="44" xfId="34" applyFont="1" applyBorder="1" applyAlignment="1">
      <alignment vertical="center"/>
    </xf>
    <xf numFmtId="0" fontId="35" fillId="0" borderId="44" xfId="34" applyFont="1" applyBorder="1" applyAlignment="1">
      <alignment vertical="center"/>
    </xf>
    <xf numFmtId="0" fontId="35" fillId="0" borderId="44" xfId="34" applyFont="1" applyBorder="1" applyAlignment="1">
      <alignment horizontal="center" vertical="center"/>
    </xf>
    <xf numFmtId="0" fontId="30" fillId="24" borderId="44" xfId="34" applyFont="1" applyFill="1" applyBorder="1" applyAlignment="1">
      <alignment vertical="center"/>
    </xf>
    <xf numFmtId="164" fontId="39" fillId="0" borderId="0" xfId="0" applyNumberFormat="1" applyFont="1"/>
    <xf numFmtId="0" fontId="30" fillId="25" borderId="45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30" fillId="25" borderId="44" xfId="34" applyFont="1" applyFill="1" applyBorder="1" applyAlignment="1">
      <alignment vertical="center"/>
    </xf>
    <xf numFmtId="20" fontId="43" fillId="30" borderId="29" xfId="0" applyNumberFormat="1" applyFont="1" applyFill="1" applyBorder="1" applyAlignment="1">
      <alignment horizontal="center" textRotation="90"/>
    </xf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6" xfId="0" applyNumberFormat="1" applyFont="1" applyFill="1" applyBorder="1" applyAlignment="1">
      <alignment horizontal="center" textRotation="90"/>
    </xf>
    <xf numFmtId="20" fontId="43" fillId="30" borderId="47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4" xfId="34" applyFont="1" applyFill="1" applyBorder="1" applyAlignment="1">
      <alignment vertical="center"/>
    </xf>
    <xf numFmtId="0" fontId="29" fillId="26" borderId="48" xfId="34" applyFont="1" applyFill="1" applyBorder="1" applyAlignment="1">
      <alignment vertical="center"/>
    </xf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49" xfId="0" applyFont="1" applyBorder="1"/>
    <xf numFmtId="0" fontId="28" fillId="0" borderId="50" xfId="0" applyFont="1" applyBorder="1"/>
    <xf numFmtId="0" fontId="28" fillId="0" borderId="18" xfId="0" applyFont="1" applyBorder="1"/>
    <xf numFmtId="0" fontId="31" fillId="0" borderId="49" xfId="0" applyFont="1" applyBorder="1"/>
    <xf numFmtId="0" fontId="34" fillId="0" borderId="49" xfId="0" applyFont="1" applyBorder="1"/>
    <xf numFmtId="0" fontId="37" fillId="0" borderId="49" xfId="0" applyFont="1" applyBorder="1"/>
    <xf numFmtId="0" fontId="32" fillId="0" borderId="49" xfId="0" applyFont="1" applyBorder="1"/>
    <xf numFmtId="0" fontId="35" fillId="0" borderId="49" xfId="0" applyFont="1" applyBorder="1"/>
    <xf numFmtId="0" fontId="28" fillId="28" borderId="25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44" fillId="0" borderId="0" xfId="0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165" fontId="28" fillId="0" borderId="0" xfId="0" applyNumberFormat="1" applyFont="1" applyAlignment="1">
      <alignment vertical="center"/>
    </xf>
    <xf numFmtId="0" fontId="28" fillId="0" borderId="49" xfId="0" applyFont="1" applyBorder="1"/>
    <xf numFmtId="0" fontId="28" fillId="0" borderId="51" xfId="0" applyFont="1" applyBorder="1"/>
    <xf numFmtId="0" fontId="28" fillId="0" borderId="52" xfId="0" applyFont="1" applyBorder="1"/>
    <xf numFmtId="0" fontId="28" fillId="0" borderId="53" xfId="0" applyFont="1" applyBorder="1"/>
    <xf numFmtId="0" fontId="28" fillId="0" borderId="54" xfId="0" applyFont="1" applyBorder="1"/>
    <xf numFmtId="0" fontId="28" fillId="0" borderId="23" xfId="0" applyFont="1" applyBorder="1"/>
    <xf numFmtId="0" fontId="28" fillId="0" borderId="55" xfId="0" applyFont="1" applyBorder="1"/>
    <xf numFmtId="0" fontId="28" fillId="0" borderId="24" xfId="0" applyFont="1" applyBorder="1"/>
    <xf numFmtId="0" fontId="28" fillId="0" borderId="25" xfId="0" applyFont="1" applyBorder="1"/>
    <xf numFmtId="0" fontId="28" fillId="0" borderId="56" xfId="0" applyFont="1" applyBorder="1"/>
    <xf numFmtId="0" fontId="30" fillId="0" borderId="59" xfId="34" applyFont="1" applyBorder="1" applyAlignment="1">
      <alignment vertical="center"/>
    </xf>
    <xf numFmtId="0" fontId="28" fillId="0" borderId="60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47" fillId="0" borderId="0" xfId="0" applyFont="1" applyAlignment="1">
      <alignment horizontal="center" vertical="center"/>
    </xf>
    <xf numFmtId="165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vertical="center" wrapText="1"/>
    </xf>
    <xf numFmtId="0" fontId="44" fillId="0" borderId="0" xfId="0" applyFont="1" applyAlignment="1">
      <alignment vertical="center"/>
    </xf>
    <xf numFmtId="14" fontId="44" fillId="0" borderId="0" xfId="0" applyNumberFormat="1" applyFont="1" applyAlignment="1">
      <alignment horizontal="center" vertical="center"/>
    </xf>
    <xf numFmtId="14" fontId="42" fillId="0" borderId="0" xfId="0" applyNumberFormat="1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14" fontId="47" fillId="0" borderId="0" xfId="0" applyNumberFormat="1" applyFont="1" applyAlignment="1">
      <alignment horizontal="center" vertical="center"/>
    </xf>
    <xf numFmtId="1" fontId="44" fillId="0" borderId="0" xfId="0" applyNumberFormat="1" applyFont="1" applyAlignment="1">
      <alignment horizontal="center" vertical="center" wrapText="1"/>
    </xf>
    <xf numFmtId="1" fontId="28" fillId="0" borderId="0" xfId="0" applyNumberFormat="1" applyFont="1" applyAlignment="1">
      <alignment horizontal="center" vertical="center"/>
    </xf>
    <xf numFmtId="1" fontId="47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horizontal="center" vertical="center"/>
    </xf>
    <xf numFmtId="166" fontId="44" fillId="0" borderId="0" xfId="0" applyNumberFormat="1" applyFont="1" applyAlignment="1">
      <alignment horizontal="center" vertical="center"/>
    </xf>
    <xf numFmtId="166" fontId="47" fillId="0" borderId="0" xfId="0" applyNumberFormat="1" applyFont="1" applyAlignment="1">
      <alignment horizontal="center" vertical="center"/>
    </xf>
    <xf numFmtId="166" fontId="28" fillId="0" borderId="0" xfId="0" applyNumberFormat="1" applyFont="1" applyAlignment="1">
      <alignment vertical="center"/>
    </xf>
    <xf numFmtId="166" fontId="44" fillId="0" borderId="0" xfId="0" applyNumberFormat="1" applyFont="1" applyAlignment="1">
      <alignment horizontal="center" vertical="center" wrapText="1"/>
    </xf>
    <xf numFmtId="0" fontId="29" fillId="27" borderId="24" xfId="34" applyFont="1" applyFill="1" applyBorder="1" applyAlignment="1">
      <alignment vertical="center"/>
    </xf>
    <xf numFmtId="167" fontId="29" fillId="25" borderId="57" xfId="0" applyNumberFormat="1" applyFont="1" applyFill="1" applyBorder="1" applyAlignment="1">
      <alignment horizontal="center" vertical="center"/>
    </xf>
    <xf numFmtId="167" fontId="29" fillId="25" borderId="30" xfId="0" applyNumberFormat="1" applyFont="1" applyFill="1" applyBorder="1" applyAlignment="1">
      <alignment horizontal="center" vertical="center"/>
    </xf>
    <xf numFmtId="167" fontId="29" fillId="25" borderId="31" xfId="0" applyNumberFormat="1" applyFont="1" applyFill="1" applyBorder="1" applyAlignment="1">
      <alignment horizontal="center" vertical="center"/>
    </xf>
    <xf numFmtId="167" fontId="28" fillId="26" borderId="34" xfId="0" applyNumberFormat="1" applyFont="1" applyFill="1" applyBorder="1" applyAlignment="1">
      <alignment horizontal="center" vertical="center"/>
    </xf>
    <xf numFmtId="167" fontId="28" fillId="26" borderId="35" xfId="0" applyNumberFormat="1" applyFont="1" applyFill="1" applyBorder="1" applyAlignment="1">
      <alignment horizontal="center" vertical="center"/>
    </xf>
    <xf numFmtId="167" fontId="28" fillId="26" borderId="36" xfId="0" applyNumberFormat="1" applyFont="1" applyFill="1" applyBorder="1" applyAlignment="1">
      <alignment horizontal="center" vertical="center"/>
    </xf>
    <xf numFmtId="167" fontId="29" fillId="25" borderId="58" xfId="0" applyNumberFormat="1" applyFont="1" applyFill="1" applyBorder="1" applyAlignment="1">
      <alignment horizontal="center" vertical="center"/>
    </xf>
    <xf numFmtId="167" fontId="29" fillId="25" borderId="10" xfId="0" applyNumberFormat="1" applyFont="1" applyFill="1" applyBorder="1" applyAlignment="1">
      <alignment horizontal="center" vertical="center"/>
    </xf>
    <xf numFmtId="167" fontId="29" fillId="25" borderId="33" xfId="0" applyNumberFormat="1" applyFont="1" applyFill="1" applyBorder="1" applyAlignment="1">
      <alignment horizontal="center" vertical="center"/>
    </xf>
    <xf numFmtId="167" fontId="29" fillId="27" borderId="10" xfId="0" quotePrefix="1" applyNumberFormat="1" applyFont="1" applyFill="1" applyBorder="1" applyAlignment="1">
      <alignment horizontal="center" vertical="center"/>
    </xf>
    <xf numFmtId="167" fontId="29" fillId="27" borderId="33" xfId="0" quotePrefix="1" applyNumberFormat="1" applyFont="1" applyFill="1" applyBorder="1" applyAlignment="1">
      <alignment horizontal="center" vertical="center"/>
    </xf>
    <xf numFmtId="167" fontId="46" fillId="26" borderId="63" xfId="0" quotePrefix="1" applyNumberFormat="1" applyFont="1" applyFill="1" applyBorder="1" applyAlignment="1">
      <alignment horizontal="center" vertical="center"/>
    </xf>
    <xf numFmtId="167" fontId="46" fillId="26" borderId="10" xfId="0" quotePrefix="1" applyNumberFormat="1" applyFont="1" applyFill="1" applyBorder="1" applyAlignment="1">
      <alignment horizontal="center" vertical="center"/>
    </xf>
    <xf numFmtId="167" fontId="46" fillId="26" borderId="61" xfId="0" quotePrefix="1" applyNumberFormat="1" applyFont="1" applyFill="1" applyBorder="1" applyAlignment="1">
      <alignment horizontal="center" vertical="center"/>
    </xf>
    <xf numFmtId="167" fontId="46" fillId="26" borderId="62" xfId="0" quotePrefix="1" applyNumberFormat="1" applyFont="1" applyFill="1" applyBorder="1" applyAlignment="1">
      <alignment horizontal="center" vertical="center"/>
    </xf>
    <xf numFmtId="167" fontId="28" fillId="27" borderId="24" xfId="0" applyNumberFormat="1" applyFont="1" applyFill="1" applyBorder="1" applyAlignment="1">
      <alignment horizontal="center" vertical="center"/>
    </xf>
    <xf numFmtId="167" fontId="28" fillId="27" borderId="35" xfId="0" applyNumberFormat="1" applyFont="1" applyFill="1" applyBorder="1" applyAlignment="1">
      <alignment horizontal="center" vertical="center"/>
    </xf>
    <xf numFmtId="167" fontId="28" fillId="27" borderId="36" xfId="0" applyNumberFormat="1" applyFont="1" applyFill="1" applyBorder="1" applyAlignment="1">
      <alignment horizontal="center" vertical="center"/>
    </xf>
    <xf numFmtId="167" fontId="28" fillId="26" borderId="37" xfId="0" applyNumberFormat="1" applyFont="1" applyFill="1" applyBorder="1" applyAlignment="1">
      <alignment horizontal="center" vertical="center"/>
    </xf>
    <xf numFmtId="167" fontId="28" fillId="26" borderId="16" xfId="0" applyNumberFormat="1" applyFont="1" applyFill="1" applyBorder="1" applyAlignment="1">
      <alignment horizontal="center" vertical="center"/>
    </xf>
    <xf numFmtId="167" fontId="28" fillId="26" borderId="38" xfId="0" applyNumberFormat="1" applyFont="1" applyFill="1" applyBorder="1" applyAlignment="1">
      <alignment horizontal="center" vertical="center"/>
    </xf>
    <xf numFmtId="167" fontId="28" fillId="25" borderId="30" xfId="0" applyNumberFormat="1" applyFont="1" applyFill="1" applyBorder="1" applyAlignment="1">
      <alignment horizontal="center" vertical="center"/>
    </xf>
    <xf numFmtId="167" fontId="28" fillId="25" borderId="31" xfId="0" applyNumberFormat="1" applyFont="1" applyFill="1" applyBorder="1" applyAlignment="1">
      <alignment horizontal="center" vertical="center"/>
    </xf>
    <xf numFmtId="167" fontId="28" fillId="25" borderId="57" xfId="0" applyNumberFormat="1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40" fillId="28" borderId="15" xfId="34" applyFont="1" applyFill="1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55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3" xfId="46" xr:uid="{00000000-0005-0000-0000-00001C000000}"/>
    <cellStyle name="Commentaire 3 2" xfId="49" xr:uid="{00000000-0005-0000-0000-00001D000000}"/>
    <cellStyle name="Entrée 2" xfId="30" xr:uid="{00000000-0005-0000-0000-00001E000000}"/>
    <cellStyle name="Euro" xfId="31" xr:uid="{00000000-0005-0000-0000-00001F000000}"/>
    <cellStyle name="Euro 2" xfId="47" xr:uid="{00000000-0005-0000-0000-000020000000}"/>
    <cellStyle name="Euro 2 2" xfId="50" xr:uid="{00000000-0005-0000-0000-000021000000}"/>
    <cellStyle name="Insatisfaisant 2" xfId="32" xr:uid="{00000000-0005-0000-0000-000022000000}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 xr:uid="{00000000-0005-0000-0000-000027000000}"/>
    <cellStyle name="Normal" xfId="0" builtinId="0"/>
    <cellStyle name="Normal 2" xfId="1" xr:uid="{00000000-0005-0000-0000-000029000000}"/>
    <cellStyle name="Normal 3" xfId="45" xr:uid="{00000000-0005-0000-0000-00002A000000}"/>
    <cellStyle name="Normal 3 2" xfId="48" xr:uid="{00000000-0005-0000-0000-00002B000000}"/>
    <cellStyle name="Normal_Programmes et flux pax" xfId="34" xr:uid="{00000000-0005-0000-0000-00002C000000}"/>
    <cellStyle name="Satisfaisant 2" xfId="35" xr:uid="{00000000-0005-0000-0000-00002D000000}"/>
    <cellStyle name="Sortie 2" xfId="36" xr:uid="{00000000-0005-0000-0000-00002E000000}"/>
    <cellStyle name="Texte explicatif 2" xfId="37" xr:uid="{00000000-0005-0000-0000-00002F000000}"/>
    <cellStyle name="Titre 2" xfId="38" xr:uid="{00000000-0005-0000-0000-000030000000}"/>
    <cellStyle name="Titre 1 2" xfId="39" xr:uid="{00000000-0005-0000-0000-000031000000}"/>
    <cellStyle name="Titre 2 2" xfId="40" xr:uid="{00000000-0005-0000-0000-000032000000}"/>
    <cellStyle name="Titre 3 2" xfId="41" xr:uid="{00000000-0005-0000-0000-000033000000}"/>
    <cellStyle name="Titre 4 2" xfId="42" xr:uid="{00000000-0005-0000-0000-000034000000}"/>
    <cellStyle name="Total 2" xfId="43" xr:uid="{00000000-0005-0000-0000-000035000000}"/>
    <cellStyle name="Vérification 2" xfId="44" xr:uid="{00000000-0005-0000-0000-000036000000}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6" formatCode="h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138000</xdr:colOff>
      <xdr:row>3</xdr:row>
      <xdr:rowOff>25500</xdr:rowOff>
    </xdr:to>
    <xdr:sp macro="[0]!VersRecherch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0FD99FE-104C-4489-84F4-266DA3CBF91F}"/>
            </a:ext>
          </a:extLst>
        </xdr:cNvPr>
        <xdr:cNvSpPr/>
      </xdr:nvSpPr>
      <xdr:spPr>
        <a:xfrm>
          <a:off x="762000" y="381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138000</xdr:colOff>
      <xdr:row>5</xdr:row>
      <xdr:rowOff>25500</xdr:rowOff>
    </xdr:to>
    <xdr:sp macro="[0]!VersAujourdhui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DBA9F71A-3A38-4DF9-AC7E-DC8A38AB87ED}"/>
            </a:ext>
          </a:extLst>
        </xdr:cNvPr>
        <xdr:cNvSpPr/>
      </xdr:nvSpPr>
      <xdr:spPr>
        <a:xfrm>
          <a:off x="762000" y="762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Aujour'hui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138000</xdr:colOff>
      <xdr:row>7</xdr:row>
      <xdr:rowOff>25500</xdr:rowOff>
    </xdr:to>
    <xdr:sp macro="[0]!VersParam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A4B048F-9190-4D04-A3AF-35BECAB8D1F9}"/>
            </a:ext>
          </a:extLst>
        </xdr:cNvPr>
        <xdr:cNvSpPr/>
      </xdr:nvSpPr>
      <xdr:spPr>
        <a:xfrm>
          <a:off x="762000" y="1143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Paramètre</a:t>
          </a:r>
        </a:p>
      </xdr:txBody>
    </xdr:sp>
    <xdr:clientData/>
  </xdr:twoCellAnchor>
  <xdr:twoCellAnchor>
    <xdr:from>
      <xdr:col>1</xdr:col>
      <xdr:colOff>0</xdr:colOff>
      <xdr:row>8</xdr:row>
      <xdr:rowOff>0</xdr:rowOff>
    </xdr:from>
    <xdr:to>
      <xdr:col>2</xdr:col>
      <xdr:colOff>138000</xdr:colOff>
      <xdr:row>9</xdr:row>
      <xdr:rowOff>25500</xdr:rowOff>
    </xdr:to>
    <xdr:sp macro="[0]!VersSta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458F22A0-BFFF-41FC-8E46-B00EC27B745E}"/>
            </a:ext>
          </a:extLst>
        </xdr:cNvPr>
        <xdr:cNvSpPr/>
      </xdr:nvSpPr>
      <xdr:spPr>
        <a:xfrm>
          <a:off x="762000" y="15240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Statistique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0</xdr:row>
          <xdr:rowOff>66675</xdr:rowOff>
        </xdr:from>
        <xdr:to>
          <xdr:col>8</xdr:col>
          <xdr:colOff>581025</xdr:colOff>
          <xdr:row>0</xdr:row>
          <xdr:rowOff>352425</xdr:rowOff>
        </xdr:to>
        <xdr:sp macro="" textlink="">
          <xdr:nvSpPr>
            <xdr:cNvPr id="285697" name="Bt1" hidden="1">
              <a:extLst>
                <a:ext uri="{63B3BB69-23CF-44E3-9099-C40C66FF867C}">
                  <a14:compatExt spid="_x0000_s285697"/>
                </a:ext>
                <a:ext uri="{FF2B5EF4-FFF2-40B4-BE49-F238E27FC236}">
                  <a16:creationId xmlns:a16="http://schemas.microsoft.com/office/drawing/2014/main" id="{00000000-0008-0000-0300-0000015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4</xdr:row>
      <xdr:rowOff>0</xdr:rowOff>
    </xdr:from>
    <xdr:to>
      <xdr:col>49</xdr:col>
      <xdr:colOff>176100</xdr:colOff>
      <xdr:row>5</xdr:row>
      <xdr:rowOff>15975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715500" y="647700"/>
          <a:ext cx="900000" cy="216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Opération</a:t>
          </a:r>
        </a:p>
      </xdr:txBody>
    </xdr:sp>
    <xdr:clientData/>
  </xdr:twoCellAnchor>
  <xdr:twoCellAnchor>
    <xdr:from>
      <xdr:col>4</xdr:col>
      <xdr:colOff>0</xdr:colOff>
      <xdr:row>4</xdr:row>
      <xdr:rowOff>0</xdr:rowOff>
    </xdr:from>
    <xdr:to>
      <xdr:col>8</xdr:col>
      <xdr:colOff>176100</xdr:colOff>
      <xdr:row>5</xdr:row>
      <xdr:rowOff>15975</xdr:rowOff>
    </xdr:to>
    <xdr:sp macro="[0]!AfficheAct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295525" y="647700"/>
          <a:ext cx="900000" cy="216000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Action prévu</a:t>
          </a:r>
        </a:p>
      </xdr:txBody>
    </xdr:sp>
    <xdr:clientData/>
  </xdr:twoCellAnchor>
  <xdr:twoCellAnchor>
    <xdr:from>
      <xdr:col>1</xdr:col>
      <xdr:colOff>995475</xdr:colOff>
      <xdr:row>4</xdr:row>
      <xdr:rowOff>0</xdr:rowOff>
    </xdr:from>
    <xdr:to>
      <xdr:col>3</xdr:col>
      <xdr:colOff>0</xdr:colOff>
      <xdr:row>5</xdr:row>
      <xdr:rowOff>15975</xdr:rowOff>
    </xdr:to>
    <xdr:sp macro="[0]!VersRecherch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A33C110-DB85-4C73-AAC5-8D0718FFE4C7}"/>
            </a:ext>
          </a:extLst>
        </xdr:cNvPr>
        <xdr:cNvSpPr/>
      </xdr:nvSpPr>
      <xdr:spPr>
        <a:xfrm>
          <a:off x="1214550" y="6477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Recherche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900000</xdr:colOff>
      <xdr:row>5</xdr:row>
      <xdr:rowOff>15975</xdr:rowOff>
    </xdr:to>
    <xdr:sp macro="[0]!VersAcceuil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3D24E496-7B54-46FD-9652-C9D0BF101056}"/>
            </a:ext>
          </a:extLst>
        </xdr:cNvPr>
        <xdr:cNvSpPr/>
      </xdr:nvSpPr>
      <xdr:spPr>
        <a:xfrm>
          <a:off x="219075" y="6477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995475</xdr:colOff>
      <xdr:row>4</xdr:row>
      <xdr:rowOff>0</xdr:rowOff>
    </xdr:from>
    <xdr:to>
      <xdr:col>3</xdr:col>
      <xdr:colOff>0</xdr:colOff>
      <xdr:row>5</xdr:row>
      <xdr:rowOff>15975</xdr:rowOff>
    </xdr:to>
    <xdr:sp macro="[0]!VersAujourdhu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0885B0A-13B3-48A7-9AF7-80E0E12D2011}"/>
            </a:ext>
          </a:extLst>
        </xdr:cNvPr>
        <xdr:cNvSpPr/>
      </xdr:nvSpPr>
      <xdr:spPr>
        <a:xfrm>
          <a:off x="1214550" y="6477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Aujourd'hui</a:t>
          </a:r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1</xdr:col>
      <xdr:colOff>900000</xdr:colOff>
      <xdr:row>5</xdr:row>
      <xdr:rowOff>15975</xdr:rowOff>
    </xdr:to>
    <xdr:sp macro="[0]!VersAcceui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262AEDC-6EF7-4ACA-9A64-0D94FFFC626F}"/>
            </a:ext>
          </a:extLst>
        </xdr:cNvPr>
        <xdr:cNvSpPr/>
      </xdr:nvSpPr>
      <xdr:spPr>
        <a:xfrm>
          <a:off x="219075" y="647700"/>
          <a:ext cx="900000" cy="2160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Acceuil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PeriodePrevu" displayName="TbPeriodePrevu" ref="A2:F45" totalsRowShown="0" headerRowDxfId="38" dataDxfId="37">
  <autoFilter ref="A2:F4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Date" dataDxfId="36"/>
    <tableColumn id="2" xr3:uid="{00000000-0010-0000-0000-000002000000}" name="de" dataDxfId="35"/>
    <tableColumn id="3" xr3:uid="{00000000-0010-0000-0000-000003000000}" name="à" dataDxfId="34"/>
    <tableColumn id="4" xr3:uid="{00000000-0010-0000-0000-000004000000}" name="Durée" dataDxfId="33">
      <calculatedColumnFormula>IF(C3&lt;B3,C3+1-B3,C3-B3)</calculatedColumnFormula>
    </tableColumn>
    <tableColumn id="5" xr3:uid="{00000000-0010-0000-0000-000005000000}" name="Activité Prévu" dataDxfId="32"/>
    <tableColumn id="6" xr3:uid="{00000000-0010-0000-0000-000006000000}" name="Niveau et quantité" dataDxfId="3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_BasedeDonnee" displayName="Tb_BasedeDonnee" ref="A2:AC17" totalsRowShown="0" headerRowDxfId="30" dataDxfId="29">
  <autoFilter ref="A2:AC1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xr3:uid="{00000000-0010-0000-0100-000001000000}" name="Mois" dataDxfId="28">
      <calculatedColumnFormula>TEXT(C3,"mmmm")</calculatedColumnFormula>
    </tableColumn>
    <tableColumn id="2" xr3:uid="{00000000-0010-0000-0100-000002000000}" name="Année" dataDxfId="27">
      <calculatedColumnFormula>TEXT(C3,"aaaa")</calculatedColumnFormula>
    </tableColumn>
    <tableColumn id="3" xr3:uid="{00000000-0010-0000-0100-000003000000}" name="Date" dataDxfId="26"/>
    <tableColumn id="4" xr3:uid="{00000000-0010-0000-0100-000004000000}" name="Catégorie" dataDxfId="25"/>
    <tableColumn id="5" xr3:uid="{00000000-0010-0000-0100-000005000000}" name="Thème" dataDxfId="24"/>
    <tableColumn id="6" xr3:uid="{00000000-0010-0000-0100-000006000000}" name="Hr début" dataDxfId="23"/>
    <tableColumn id="7" xr3:uid="{00000000-0010-0000-0100-000007000000}" name="Hr fin" dataDxfId="22"/>
    <tableColumn id="8" xr3:uid="{00000000-0010-0000-0100-000008000000}" name="Durée" dataDxfId="21">
      <calculatedColumnFormula>IF(G3&lt;F3,G3+1-F3,G3-F3)</calculatedColumnFormula>
    </tableColumn>
    <tableColumn id="9" xr3:uid="{00000000-0010-0000-0100-000009000000}" name="Commentaire" dataDxfId="20"/>
    <tableColumn id="10" xr3:uid="{00000000-0010-0000-0100-00000A000000}" name="Consta Niv" dataDxfId="19"/>
    <tableColumn id="11" xr3:uid="{00000000-0010-0000-0100-00000B000000}" name="Hr début consta Niv" dataDxfId="18"/>
    <tableColumn id="12" xr3:uid="{00000000-0010-0000-0100-00000C000000}" name="Hr fin consta Niv" dataDxfId="17"/>
    <tableColumn id="13" xr3:uid="{00000000-0010-0000-0100-00000D000000}" name="Durée consta Niv" dataDxfId="16">
      <calculatedColumnFormula>IF(L3="","",IF(L3&lt;K3,L3+1-K3,L3-K3))</calculatedColumnFormula>
    </tableColumn>
    <tableColumn id="14" xr3:uid="{00000000-0010-0000-0100-00000E000000}" name="Consta effectif sslia" dataDxfId="15"/>
    <tableColumn id="15" xr3:uid="{00000000-0010-0000-0100-00000F000000}" name="Hr début effectif sslia" dataDxfId="14"/>
    <tableColumn id="16" xr3:uid="{00000000-0010-0000-0100-000010000000}" name="Hr fin effectif sslia" dataDxfId="13"/>
    <tableColumn id="17" xr3:uid="{00000000-0010-0000-0100-000011000000}" name="Durée effectif sslia" dataDxfId="12">
      <calculatedColumnFormula>IF(P3="","",IF(P3&lt;O3,P3+1-O3,P3-O3))</calculatedColumnFormula>
    </tableColumn>
    <tableColumn id="18" xr3:uid="{00000000-0010-0000-0100-000012000000}" name="Consta VIM" dataDxfId="11"/>
    <tableColumn id="19" xr3:uid="{00000000-0010-0000-0100-000013000000}" name="Hr débt consta VIM" dataDxfId="10"/>
    <tableColumn id="20" xr3:uid="{00000000-0010-0000-0100-000014000000}" name="Hr fin consta VIM" dataDxfId="9"/>
    <tableColumn id="21" xr3:uid="{00000000-0010-0000-0100-000015000000}" name="Durée consta VIM" dataDxfId="8">
      <calculatedColumnFormula>IF(T3="","",IF(T3&lt;S3,T3+1-S3,T3-S3))</calculatedColumnFormula>
    </tableColumn>
    <tableColumn id="22" xr3:uid="{00000000-0010-0000-0100-000016000000}" name="Constat agent ppa" dataDxfId="7"/>
    <tableColumn id="23" xr3:uid="{00000000-0010-0000-0100-000017000000}" name="Hr début consta agent ppa" dataDxfId="6"/>
    <tableColumn id="24" xr3:uid="{00000000-0010-0000-0100-000018000000}" name="Hr fin consta agent ppa" dataDxfId="5"/>
    <tableColumn id="25" xr3:uid="{00000000-0010-0000-0100-000019000000}" name="Durée consta agent ppa" dataDxfId="4">
      <calculatedColumnFormula>IF(X3="","",IF(X3&lt;W3,X3+1-W3,X3-W3))</calculatedColumnFormula>
    </tableColumn>
    <tableColumn id="26" xr3:uid="{00000000-0010-0000-0100-00001A000000}" name="Consta Véh PPA" dataDxfId="3"/>
    <tableColumn id="27" xr3:uid="{00000000-0010-0000-0100-00001B000000}" name="Hr début consta véh PPA" dataDxfId="2"/>
    <tableColumn id="28" xr3:uid="{00000000-0010-0000-0100-00001C000000}" name="Hr fin consta véh PPA" dataDxfId="1"/>
    <tableColumn id="29" xr3:uid="{00000000-0010-0000-0100-00001D000000}" name="Durée consta véh PPA" dataDxfId="0">
      <calculatedColumnFormula>IF(AB3="","",IF(AB3&lt;AA3,AB3+1-AA3,AB3-AA3))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30863-59C2-4A0E-9D57-8790D8FAD7D5}">
  <sheetPr codeName="Feuil1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G22"/>
  <sheetViews>
    <sheetView workbookViewId="0"/>
  </sheetViews>
  <sheetFormatPr baseColWidth="10" defaultRowHeight="12.75" x14ac:dyDescent="0.2"/>
  <cols>
    <col min="1" max="1" width="23.42578125" style="65" bestFit="1" customWidth="1"/>
    <col min="2" max="2" width="25" style="65" bestFit="1" customWidth="1"/>
    <col min="3" max="4" width="11.42578125" style="65"/>
    <col min="5" max="5" width="11.42578125" style="95"/>
    <col min="6" max="6" width="11.42578125" style="65"/>
    <col min="7" max="7" width="17" style="65" bestFit="1" customWidth="1"/>
    <col min="8" max="16384" width="11.42578125" style="65"/>
  </cols>
  <sheetData>
    <row r="1" spans="1:7" ht="25.5" x14ac:dyDescent="0.2">
      <c r="A1" s="66" t="s">
        <v>114</v>
      </c>
      <c r="B1" s="66" t="s">
        <v>115</v>
      </c>
      <c r="E1" s="97" t="s">
        <v>145</v>
      </c>
      <c r="G1" s="66" t="s">
        <v>147</v>
      </c>
    </row>
    <row r="2" spans="1:7" x14ac:dyDescent="0.2">
      <c r="A2" s="65" t="s">
        <v>110</v>
      </c>
      <c r="B2" s="65" t="s">
        <v>89</v>
      </c>
      <c r="E2" s="95">
        <v>1</v>
      </c>
      <c r="G2" s="65" t="s">
        <v>101</v>
      </c>
    </row>
    <row r="3" spans="1:7" x14ac:dyDescent="0.2">
      <c r="A3" s="65" t="s">
        <v>110</v>
      </c>
      <c r="B3" s="65" t="s">
        <v>90</v>
      </c>
      <c r="E3" s="95">
        <v>2</v>
      </c>
      <c r="G3" s="65" t="s">
        <v>151</v>
      </c>
    </row>
    <row r="4" spans="1:7" x14ac:dyDescent="0.2">
      <c r="A4" s="65" t="s">
        <v>13</v>
      </c>
      <c r="B4" s="65" t="s">
        <v>84</v>
      </c>
      <c r="E4" s="95">
        <v>3</v>
      </c>
      <c r="G4" s="65" t="s">
        <v>148</v>
      </c>
    </row>
    <row r="5" spans="1:7" x14ac:dyDescent="0.2">
      <c r="A5" s="65" t="s">
        <v>13</v>
      </c>
      <c r="B5" s="65" t="s">
        <v>85</v>
      </c>
      <c r="E5" s="95">
        <v>4</v>
      </c>
      <c r="G5" s="65" t="s">
        <v>149</v>
      </c>
    </row>
    <row r="6" spans="1:7" x14ac:dyDescent="0.2">
      <c r="A6" s="65" t="s">
        <v>13</v>
      </c>
      <c r="B6" s="65" t="s">
        <v>86</v>
      </c>
      <c r="E6" s="95">
        <v>5</v>
      </c>
      <c r="G6" s="65" t="s">
        <v>141</v>
      </c>
    </row>
    <row r="7" spans="1:7" x14ac:dyDescent="0.2">
      <c r="A7" s="65" t="s">
        <v>13</v>
      </c>
      <c r="B7" s="65" t="s">
        <v>87</v>
      </c>
      <c r="E7" s="95">
        <v>6</v>
      </c>
      <c r="G7" s="65" t="s">
        <v>150</v>
      </c>
    </row>
    <row r="8" spans="1:7" x14ac:dyDescent="0.2">
      <c r="A8" s="65" t="s">
        <v>13</v>
      </c>
      <c r="B8" s="65" t="s">
        <v>88</v>
      </c>
      <c r="E8" s="95">
        <v>7</v>
      </c>
    </row>
    <row r="9" spans="1:7" x14ac:dyDescent="0.2">
      <c r="A9" s="65" t="s">
        <v>13</v>
      </c>
      <c r="B9" s="65" t="s">
        <v>16</v>
      </c>
      <c r="E9" s="95">
        <v>8</v>
      </c>
    </row>
    <row r="10" spans="1:7" x14ac:dyDescent="0.2">
      <c r="A10" s="65" t="s">
        <v>14</v>
      </c>
      <c r="B10" s="65" t="s">
        <v>91</v>
      </c>
      <c r="E10" s="95">
        <v>9</v>
      </c>
    </row>
    <row r="11" spans="1:7" x14ac:dyDescent="0.2">
      <c r="A11" s="65" t="s">
        <v>14</v>
      </c>
      <c r="B11" s="65" t="s">
        <v>92</v>
      </c>
      <c r="E11" s="95">
        <v>10</v>
      </c>
    </row>
    <row r="12" spans="1:7" x14ac:dyDescent="0.2">
      <c r="A12" s="65" t="s">
        <v>83</v>
      </c>
      <c r="B12" s="65" t="s">
        <v>83</v>
      </c>
      <c r="E12" s="95">
        <v>11</v>
      </c>
    </row>
    <row r="13" spans="1:7" x14ac:dyDescent="0.2">
      <c r="A13" s="65" t="s">
        <v>97</v>
      </c>
      <c r="B13" s="65" t="s">
        <v>95</v>
      </c>
    </row>
    <row r="14" spans="1:7" x14ac:dyDescent="0.2">
      <c r="A14" s="65" t="s">
        <v>97</v>
      </c>
      <c r="B14" s="65" t="s">
        <v>94</v>
      </c>
    </row>
    <row r="15" spans="1:7" x14ac:dyDescent="0.2">
      <c r="A15" s="65" t="s">
        <v>97</v>
      </c>
      <c r="B15" s="65" t="s">
        <v>93</v>
      </c>
    </row>
    <row r="16" spans="1:7" x14ac:dyDescent="0.2">
      <c r="A16" s="65" t="s">
        <v>97</v>
      </c>
      <c r="B16" s="65" t="s">
        <v>96</v>
      </c>
    </row>
    <row r="17" spans="1:2" x14ac:dyDescent="0.2">
      <c r="A17" s="65" t="s">
        <v>100</v>
      </c>
      <c r="B17" s="65" t="s">
        <v>5</v>
      </c>
    </row>
    <row r="18" spans="1:2" x14ac:dyDescent="0.2">
      <c r="A18" s="65" t="s">
        <v>100</v>
      </c>
      <c r="B18" s="65" t="s">
        <v>9</v>
      </c>
    </row>
    <row r="19" spans="1:2" x14ac:dyDescent="0.2">
      <c r="A19" s="65" t="s">
        <v>100</v>
      </c>
      <c r="B19" s="65" t="s">
        <v>8</v>
      </c>
    </row>
    <row r="20" spans="1:2" x14ac:dyDescent="0.2">
      <c r="A20" s="65" t="s">
        <v>100</v>
      </c>
      <c r="B20" s="65" t="s">
        <v>98</v>
      </c>
    </row>
    <row r="21" spans="1:2" x14ac:dyDescent="0.2">
      <c r="A21" s="65" t="s">
        <v>100</v>
      </c>
      <c r="B21" s="65" t="s">
        <v>99</v>
      </c>
    </row>
    <row r="22" spans="1:2" x14ac:dyDescent="0.2">
      <c r="A22" s="65" t="s">
        <v>116</v>
      </c>
      <c r="B22" s="65" t="s">
        <v>116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45"/>
  <sheetViews>
    <sheetView workbookViewId="0">
      <selection activeCell="G1" sqref="G1"/>
    </sheetView>
  </sheetViews>
  <sheetFormatPr baseColWidth="10" defaultRowHeight="12.75" x14ac:dyDescent="0.25"/>
  <cols>
    <col min="1" max="1" width="9.7109375" style="121" customWidth="1"/>
    <col min="2" max="2" width="9.7109375" style="126" customWidth="1"/>
    <col min="3" max="3" width="10.5703125" style="126" bestFit="1" customWidth="1"/>
    <col min="4" max="4" width="8" style="16" customWidth="1"/>
    <col min="5" max="5" width="17" style="98" bestFit="1" customWidth="1"/>
    <col min="6" max="6" width="17" style="124" customWidth="1"/>
    <col min="7" max="16384" width="11.42578125" style="16"/>
  </cols>
  <sheetData>
    <row r="1" spans="1:6" ht="15.75" x14ac:dyDescent="0.25">
      <c r="A1" s="120" t="s">
        <v>144</v>
      </c>
    </row>
    <row r="2" spans="1:6" x14ac:dyDescent="0.25">
      <c r="A2" s="119" t="s">
        <v>104</v>
      </c>
      <c r="B2" s="127" t="s">
        <v>102</v>
      </c>
      <c r="C2" s="127" t="s">
        <v>103</v>
      </c>
      <c r="D2" s="94" t="s">
        <v>112</v>
      </c>
      <c r="E2" s="118" t="s">
        <v>142</v>
      </c>
      <c r="F2" s="123" t="s">
        <v>143</v>
      </c>
    </row>
    <row r="3" spans="1:6" x14ac:dyDescent="0.25">
      <c r="A3" s="121">
        <v>43534</v>
      </c>
      <c r="B3" s="126">
        <v>0.25</v>
      </c>
      <c r="C3" s="126">
        <v>0.45833333333333331</v>
      </c>
      <c r="D3" s="67">
        <f t="shared" ref="D3:D17" si="0">IF(C3&lt;B3,C3+1-B3,C3-B3)</f>
        <v>0.20833333333333331</v>
      </c>
      <c r="E3" s="98" t="s">
        <v>101</v>
      </c>
      <c r="F3" s="124">
        <v>4</v>
      </c>
    </row>
    <row r="4" spans="1:6" x14ac:dyDescent="0.25">
      <c r="A4" s="121">
        <v>43545</v>
      </c>
      <c r="B4" s="126">
        <v>0.20833333333333334</v>
      </c>
      <c r="C4" s="126">
        <v>0.33333333333333331</v>
      </c>
      <c r="D4" s="67">
        <f t="shared" si="0"/>
        <v>0.12499999999999997</v>
      </c>
      <c r="E4" s="98" t="s">
        <v>148</v>
      </c>
      <c r="F4" s="124">
        <v>2</v>
      </c>
    </row>
    <row r="5" spans="1:6" x14ac:dyDescent="0.25">
      <c r="A5" s="121">
        <v>43545</v>
      </c>
      <c r="B5" s="126">
        <v>0.20833333333333334</v>
      </c>
      <c r="C5" s="126">
        <v>0.33333333333333331</v>
      </c>
      <c r="D5" s="67">
        <f t="shared" si="0"/>
        <v>0.12499999999999997</v>
      </c>
      <c r="E5" s="98" t="s">
        <v>101</v>
      </c>
      <c r="F5" s="124">
        <v>5</v>
      </c>
    </row>
    <row r="6" spans="1:6" x14ac:dyDescent="0.25">
      <c r="A6" s="121">
        <v>43545</v>
      </c>
      <c r="B6" s="126">
        <v>0.20833333333333334</v>
      </c>
      <c r="C6" s="126">
        <v>0.33333333333333331</v>
      </c>
      <c r="D6" s="67">
        <f t="shared" si="0"/>
        <v>0.12499999999999997</v>
      </c>
      <c r="E6" s="98" t="s">
        <v>101</v>
      </c>
      <c r="F6" s="124">
        <v>5</v>
      </c>
    </row>
    <row r="7" spans="1:6" x14ac:dyDescent="0.25">
      <c r="A7" s="121">
        <v>43545</v>
      </c>
      <c r="B7" s="126">
        <v>0.20833333333333334</v>
      </c>
      <c r="C7" s="126">
        <v>0.33333333333333331</v>
      </c>
      <c r="D7" s="67">
        <f t="shared" si="0"/>
        <v>0.12499999999999997</v>
      </c>
      <c r="E7" s="98" t="s">
        <v>149</v>
      </c>
      <c r="F7" s="124">
        <v>1</v>
      </c>
    </row>
    <row r="8" spans="1:6" x14ac:dyDescent="0.25">
      <c r="A8" s="121">
        <v>43545</v>
      </c>
      <c r="B8" s="126">
        <v>0.33333333333333331</v>
      </c>
      <c r="C8" s="126">
        <v>0.75</v>
      </c>
      <c r="D8" s="67">
        <f t="shared" si="0"/>
        <v>0.41666666666666669</v>
      </c>
      <c r="E8" s="98" t="s">
        <v>101</v>
      </c>
      <c r="F8" s="124">
        <v>7</v>
      </c>
    </row>
    <row r="9" spans="1:6" x14ac:dyDescent="0.25">
      <c r="A9" s="121">
        <v>43545</v>
      </c>
      <c r="B9" s="126">
        <v>0.33333333333333331</v>
      </c>
      <c r="C9" s="126">
        <v>0.78125</v>
      </c>
      <c r="D9" s="67">
        <f t="shared" si="0"/>
        <v>0.44791666666666669</v>
      </c>
      <c r="E9" s="98" t="s">
        <v>148</v>
      </c>
      <c r="F9" s="124">
        <v>9</v>
      </c>
    </row>
    <row r="10" spans="1:6" x14ac:dyDescent="0.25">
      <c r="A10" s="121">
        <v>43545</v>
      </c>
      <c r="B10" s="126">
        <v>0.33333333333333331</v>
      </c>
      <c r="C10" s="126">
        <v>0.75</v>
      </c>
      <c r="D10" s="67">
        <f t="shared" si="0"/>
        <v>0.41666666666666669</v>
      </c>
      <c r="E10" s="98" t="s">
        <v>141</v>
      </c>
      <c r="F10" s="124">
        <v>1</v>
      </c>
    </row>
    <row r="11" spans="1:6" x14ac:dyDescent="0.25">
      <c r="A11" s="121">
        <v>43545</v>
      </c>
      <c r="B11" s="126">
        <v>0.33333333333333331</v>
      </c>
      <c r="C11" s="126">
        <v>0.75</v>
      </c>
      <c r="D11" s="67">
        <f t="shared" si="0"/>
        <v>0.41666666666666669</v>
      </c>
      <c r="E11" s="98" t="s">
        <v>150</v>
      </c>
      <c r="F11" s="124">
        <v>1</v>
      </c>
    </row>
    <row r="12" spans="1:6" x14ac:dyDescent="0.25">
      <c r="A12" s="121">
        <v>43546</v>
      </c>
      <c r="B12" s="126">
        <v>0.33333333333333331</v>
      </c>
      <c r="C12" s="126">
        <v>0.70833333333333337</v>
      </c>
      <c r="D12" s="67">
        <f t="shared" si="0"/>
        <v>0.37500000000000006</v>
      </c>
      <c r="E12" s="98" t="s">
        <v>101</v>
      </c>
      <c r="F12" s="124">
        <v>5</v>
      </c>
    </row>
    <row r="13" spans="1:6" x14ac:dyDescent="0.25">
      <c r="A13" s="121">
        <v>43546</v>
      </c>
      <c r="B13" s="126">
        <v>0.33333333333333331</v>
      </c>
      <c r="C13" s="126">
        <v>0.66666666666666663</v>
      </c>
      <c r="D13" s="67">
        <f t="shared" si="0"/>
        <v>0.33333333333333331</v>
      </c>
      <c r="E13" s="98" t="s">
        <v>148</v>
      </c>
      <c r="F13" s="124">
        <v>3</v>
      </c>
    </row>
    <row r="14" spans="1:6" x14ac:dyDescent="0.25">
      <c r="A14" s="121">
        <v>43546</v>
      </c>
      <c r="B14" s="126">
        <v>0.33333333333333331</v>
      </c>
      <c r="C14" s="126">
        <v>0.66666666666666663</v>
      </c>
      <c r="D14" s="67">
        <f t="shared" si="0"/>
        <v>0.33333333333333331</v>
      </c>
      <c r="E14" s="98" t="s">
        <v>149</v>
      </c>
      <c r="F14" s="124">
        <v>1</v>
      </c>
    </row>
    <row r="15" spans="1:6" x14ac:dyDescent="0.25">
      <c r="A15" s="121">
        <v>43544</v>
      </c>
      <c r="B15" s="126">
        <v>0.41666666666666669</v>
      </c>
      <c r="C15" s="126">
        <v>0.70833333333333337</v>
      </c>
      <c r="D15" s="67">
        <f t="shared" si="0"/>
        <v>0.29166666666666669</v>
      </c>
      <c r="E15" s="98" t="s">
        <v>101</v>
      </c>
      <c r="F15" s="124">
        <v>5</v>
      </c>
    </row>
    <row r="16" spans="1:6" x14ac:dyDescent="0.25">
      <c r="A16" s="121">
        <v>43544</v>
      </c>
      <c r="B16" s="126">
        <v>0.39583333333333331</v>
      </c>
      <c r="C16" s="126">
        <v>0.72916666666666663</v>
      </c>
      <c r="D16" s="67">
        <f t="shared" si="0"/>
        <v>0.33333333333333331</v>
      </c>
      <c r="E16" s="98" t="s">
        <v>148</v>
      </c>
      <c r="F16" s="124">
        <v>2</v>
      </c>
    </row>
    <row r="17" spans="1:10" x14ac:dyDescent="0.25">
      <c r="A17" s="121">
        <v>43544</v>
      </c>
      <c r="B17" s="126">
        <v>0.41666666666666669</v>
      </c>
      <c r="C17" s="126">
        <v>0.70833333333333337</v>
      </c>
      <c r="D17" s="67">
        <f t="shared" si="0"/>
        <v>0.29166666666666669</v>
      </c>
      <c r="E17" s="98" t="s">
        <v>150</v>
      </c>
      <c r="F17" s="124">
        <v>1</v>
      </c>
    </row>
    <row r="18" spans="1:10" x14ac:dyDescent="0.25">
      <c r="A18" s="122">
        <v>43549</v>
      </c>
      <c r="B18" s="128">
        <v>0.29166666666666669</v>
      </c>
      <c r="C18" s="128">
        <v>0.45833333333333331</v>
      </c>
      <c r="D18" s="116">
        <f t="shared" ref="D18:D25" si="1">IF(C18&lt;B18,C18+1-B18,C18-B18)</f>
        <v>0.16666666666666663</v>
      </c>
      <c r="E18" s="114" t="s">
        <v>101</v>
      </c>
      <c r="F18" s="125">
        <v>7</v>
      </c>
    </row>
    <row r="19" spans="1:10" x14ac:dyDescent="0.25">
      <c r="A19" s="122">
        <v>43551</v>
      </c>
      <c r="B19" s="128">
        <v>0.29166666666666669</v>
      </c>
      <c r="C19" s="128">
        <v>0.33333333333333331</v>
      </c>
      <c r="D19" s="116">
        <f t="shared" si="1"/>
        <v>4.166666666666663E-2</v>
      </c>
      <c r="E19" s="114" t="s">
        <v>151</v>
      </c>
      <c r="F19" s="125">
        <v>2</v>
      </c>
    </row>
    <row r="20" spans="1:10" x14ac:dyDescent="0.25">
      <c r="A20" s="122">
        <v>43552</v>
      </c>
      <c r="B20" s="128">
        <v>0.25</v>
      </c>
      <c r="C20" s="128">
        <v>0.5</v>
      </c>
      <c r="D20" s="116">
        <f t="shared" si="1"/>
        <v>0.25</v>
      </c>
      <c r="E20" s="114" t="s">
        <v>101</v>
      </c>
      <c r="F20" s="125">
        <v>5</v>
      </c>
    </row>
    <row r="21" spans="1:10" x14ac:dyDescent="0.25">
      <c r="A21" s="122">
        <v>43552</v>
      </c>
      <c r="B21" s="128">
        <v>0.25</v>
      </c>
      <c r="C21" s="128">
        <v>0.5</v>
      </c>
      <c r="D21" s="116">
        <f t="shared" si="1"/>
        <v>0.25</v>
      </c>
      <c r="E21" s="114" t="s">
        <v>148</v>
      </c>
      <c r="F21" s="125">
        <v>2</v>
      </c>
    </row>
    <row r="22" spans="1:10" x14ac:dyDescent="0.25">
      <c r="A22" s="122">
        <v>43552</v>
      </c>
      <c r="B22" s="128">
        <v>0.25</v>
      </c>
      <c r="C22" s="128">
        <v>0.45833333333333331</v>
      </c>
      <c r="D22" s="116">
        <f t="shared" si="1"/>
        <v>0.20833333333333331</v>
      </c>
      <c r="E22" s="114" t="s">
        <v>141</v>
      </c>
      <c r="F22" s="125">
        <v>1</v>
      </c>
    </row>
    <row r="23" spans="1:10" x14ac:dyDescent="0.25">
      <c r="A23" s="122">
        <v>43552</v>
      </c>
      <c r="B23" s="128">
        <v>0.25</v>
      </c>
      <c r="C23" s="128">
        <v>0.45833333333333331</v>
      </c>
      <c r="D23" s="116">
        <f t="shared" si="1"/>
        <v>0.20833333333333331</v>
      </c>
      <c r="E23" s="114" t="s">
        <v>150</v>
      </c>
      <c r="F23" s="125">
        <v>3</v>
      </c>
    </row>
    <row r="24" spans="1:10" x14ac:dyDescent="0.25">
      <c r="A24" s="122">
        <v>43553</v>
      </c>
      <c r="B24" s="128">
        <v>0.33333333333333331</v>
      </c>
      <c r="C24" s="128">
        <v>0.875</v>
      </c>
      <c r="D24" s="116">
        <f t="shared" si="1"/>
        <v>0.54166666666666674</v>
      </c>
      <c r="E24" s="114" t="s">
        <v>101</v>
      </c>
      <c r="F24" s="125">
        <v>7</v>
      </c>
    </row>
    <row r="25" spans="1:10" x14ac:dyDescent="0.25">
      <c r="A25" s="122">
        <v>43553</v>
      </c>
      <c r="B25" s="128">
        <v>0.33333333333333331</v>
      </c>
      <c r="C25" s="128">
        <v>0.875</v>
      </c>
      <c r="D25" s="116">
        <f t="shared" si="1"/>
        <v>0.54166666666666674</v>
      </c>
      <c r="E25" s="114" t="s">
        <v>151</v>
      </c>
      <c r="F25" s="125">
        <v>1</v>
      </c>
    </row>
    <row r="26" spans="1:10" x14ac:dyDescent="0.25">
      <c r="A26" s="122">
        <v>43553</v>
      </c>
      <c r="B26" s="128">
        <v>0.33333333333333331</v>
      </c>
      <c r="C26" s="128">
        <v>0.875</v>
      </c>
      <c r="D26" s="116">
        <f t="shared" ref="D26:D32" si="2">IF(C26&lt;B26,C26+1-B26,C26-B26)</f>
        <v>0.54166666666666674</v>
      </c>
      <c r="E26" s="114" t="s">
        <v>148</v>
      </c>
      <c r="F26" s="125">
        <v>4</v>
      </c>
    </row>
    <row r="27" spans="1:10" x14ac:dyDescent="0.25">
      <c r="A27" s="122">
        <v>43553</v>
      </c>
      <c r="B27" s="128">
        <v>0.33333333333333331</v>
      </c>
      <c r="C27" s="128">
        <v>0.875</v>
      </c>
      <c r="D27" s="116">
        <f t="shared" si="2"/>
        <v>0.54166666666666674</v>
      </c>
      <c r="E27" s="114" t="s">
        <v>149</v>
      </c>
      <c r="F27" s="125">
        <v>3</v>
      </c>
    </row>
    <row r="28" spans="1:10" x14ac:dyDescent="0.25">
      <c r="A28" s="122">
        <v>43553</v>
      </c>
      <c r="B28" s="128">
        <v>0.33333333333333331</v>
      </c>
      <c r="C28" s="128">
        <v>0.875</v>
      </c>
      <c r="D28" s="116">
        <f t="shared" si="2"/>
        <v>0.54166666666666674</v>
      </c>
      <c r="E28" s="114" t="s">
        <v>141</v>
      </c>
      <c r="F28" s="125">
        <v>1</v>
      </c>
    </row>
    <row r="29" spans="1:10" ht="15" x14ac:dyDescent="0.25">
      <c r="A29" s="122">
        <v>43553</v>
      </c>
      <c r="B29" s="128">
        <v>0.33333333333333331</v>
      </c>
      <c r="C29" s="128">
        <v>0.875</v>
      </c>
      <c r="D29" s="116">
        <f t="shared" si="2"/>
        <v>0.54166666666666674</v>
      </c>
      <c r="E29" s="114" t="s">
        <v>150</v>
      </c>
      <c r="F29" s="125">
        <v>1</v>
      </c>
      <c r="J29"/>
    </row>
    <row r="30" spans="1:10" x14ac:dyDescent="0.25">
      <c r="A30" s="122">
        <v>43555</v>
      </c>
      <c r="B30" s="128">
        <v>0.41666666666666669</v>
      </c>
      <c r="C30" s="128">
        <v>0.66666666666666663</v>
      </c>
      <c r="D30" s="116">
        <f t="shared" si="2"/>
        <v>0.24999999999999994</v>
      </c>
      <c r="E30" s="114" t="s">
        <v>101</v>
      </c>
      <c r="F30" s="125">
        <v>5</v>
      </c>
    </row>
    <row r="31" spans="1:10" x14ac:dyDescent="0.25">
      <c r="A31" s="122">
        <v>43555</v>
      </c>
      <c r="B31" s="128">
        <v>0.41666666666666669</v>
      </c>
      <c r="C31" s="128">
        <v>0.66666666666666663</v>
      </c>
      <c r="D31" s="116">
        <f t="shared" si="2"/>
        <v>0.24999999999999994</v>
      </c>
      <c r="E31" s="114" t="s">
        <v>148</v>
      </c>
      <c r="F31" s="125">
        <v>2</v>
      </c>
    </row>
    <row r="32" spans="1:10" x14ac:dyDescent="0.25">
      <c r="A32" s="122">
        <v>43555</v>
      </c>
      <c r="B32" s="128">
        <v>0.41666666666666669</v>
      </c>
      <c r="C32" s="128">
        <v>0.66666666666666663</v>
      </c>
      <c r="D32" s="116">
        <f t="shared" si="2"/>
        <v>0.24999999999999994</v>
      </c>
      <c r="E32" s="114" t="s">
        <v>149</v>
      </c>
      <c r="F32" s="125">
        <v>1</v>
      </c>
    </row>
    <row r="33" spans="1:6" x14ac:dyDescent="0.25">
      <c r="A33" s="121">
        <v>43555</v>
      </c>
      <c r="B33" s="126">
        <v>0.25</v>
      </c>
      <c r="C33" s="126">
        <v>0.41666666666666669</v>
      </c>
      <c r="D33" s="67">
        <f t="shared" ref="D33:D38" si="3">IF(C33&lt;B33,C33+1-B33,C33-B33)</f>
        <v>0.16666666666666669</v>
      </c>
      <c r="E33" s="98" t="s">
        <v>101</v>
      </c>
      <c r="F33" s="124">
        <v>7</v>
      </c>
    </row>
    <row r="34" spans="1:6" x14ac:dyDescent="0.25">
      <c r="A34" s="121">
        <v>43555</v>
      </c>
      <c r="B34" s="126">
        <v>0.25</v>
      </c>
      <c r="C34" s="126">
        <v>0.41666666666666669</v>
      </c>
      <c r="D34" s="67">
        <f t="shared" si="3"/>
        <v>0.16666666666666669</v>
      </c>
      <c r="E34" s="98" t="s">
        <v>151</v>
      </c>
      <c r="F34" s="124">
        <v>1</v>
      </c>
    </row>
    <row r="35" spans="1:6" x14ac:dyDescent="0.25">
      <c r="A35" s="121">
        <v>43555</v>
      </c>
      <c r="B35" s="126">
        <v>0.25</v>
      </c>
      <c r="C35" s="126">
        <v>0.41666666666666669</v>
      </c>
      <c r="D35" s="67">
        <f t="shared" si="3"/>
        <v>0.16666666666666669</v>
      </c>
      <c r="E35" s="98" t="s">
        <v>148</v>
      </c>
      <c r="F35" s="124">
        <v>4</v>
      </c>
    </row>
    <row r="36" spans="1:6" x14ac:dyDescent="0.25">
      <c r="A36" s="121">
        <v>43555</v>
      </c>
      <c r="B36" s="126">
        <v>0.25</v>
      </c>
      <c r="C36" s="126">
        <v>0.41666666666666669</v>
      </c>
      <c r="D36" s="67">
        <f t="shared" si="3"/>
        <v>0.16666666666666669</v>
      </c>
      <c r="E36" s="98" t="s">
        <v>149</v>
      </c>
      <c r="F36" s="124">
        <v>2</v>
      </c>
    </row>
    <row r="37" spans="1:6" x14ac:dyDescent="0.25">
      <c r="A37" s="121">
        <v>43555</v>
      </c>
      <c r="B37" s="126">
        <v>0.25</v>
      </c>
      <c r="C37" s="126">
        <v>0.66666666666666663</v>
      </c>
      <c r="D37" s="67">
        <f t="shared" si="3"/>
        <v>0.41666666666666663</v>
      </c>
      <c r="E37" s="98" t="s">
        <v>141</v>
      </c>
      <c r="F37" s="124">
        <v>1</v>
      </c>
    </row>
    <row r="38" spans="1:6" x14ac:dyDescent="0.25">
      <c r="A38" s="121">
        <v>43555</v>
      </c>
      <c r="B38" s="126">
        <v>0.25</v>
      </c>
      <c r="C38" s="126">
        <v>0.66666666666666663</v>
      </c>
      <c r="D38" s="67">
        <f t="shared" si="3"/>
        <v>0.41666666666666663</v>
      </c>
      <c r="E38" s="98" t="s">
        <v>150</v>
      </c>
      <c r="F38" s="124">
        <v>1</v>
      </c>
    </row>
    <row r="39" spans="1:6" x14ac:dyDescent="0.25">
      <c r="A39" s="122">
        <v>43556</v>
      </c>
      <c r="B39" s="128">
        <v>0.20833333333333334</v>
      </c>
      <c r="C39" s="128">
        <v>0.33333333333333331</v>
      </c>
      <c r="D39" s="116">
        <f>IF(C39&lt;B39,C39+1-B39,C39-B39)</f>
        <v>0.12499999999999997</v>
      </c>
      <c r="E39" s="114" t="s">
        <v>101</v>
      </c>
      <c r="F39" s="125">
        <v>5</v>
      </c>
    </row>
    <row r="40" spans="1:6" x14ac:dyDescent="0.25">
      <c r="A40" s="122">
        <v>43556</v>
      </c>
      <c r="B40" s="128">
        <v>0.20833333333333334</v>
      </c>
      <c r="C40" s="128">
        <v>0.33333333333333331</v>
      </c>
      <c r="D40" s="116">
        <f>IF(C40&lt;B40,C40+1-B40,C40-B40)</f>
        <v>0.12499999999999997</v>
      </c>
      <c r="E40" s="114" t="s">
        <v>148</v>
      </c>
      <c r="F40" s="125">
        <v>2</v>
      </c>
    </row>
    <row r="41" spans="1:6" x14ac:dyDescent="0.25">
      <c r="A41" s="122">
        <v>43556</v>
      </c>
      <c r="B41" s="128">
        <v>0.20833333333333334</v>
      </c>
      <c r="C41" s="128">
        <v>0.33333333333333331</v>
      </c>
      <c r="D41" s="116">
        <f>IF(C41&lt;B41,C41+1-B41,C41-B41)</f>
        <v>0.12499999999999997</v>
      </c>
      <c r="E41" s="114" t="s">
        <v>149</v>
      </c>
      <c r="F41" s="125">
        <v>1</v>
      </c>
    </row>
    <row r="42" spans="1:6" x14ac:dyDescent="0.25">
      <c r="A42" s="122">
        <v>43556</v>
      </c>
      <c r="B42" s="128">
        <v>0.33333333333333331</v>
      </c>
      <c r="C42" s="128">
        <v>0.79166666666666663</v>
      </c>
      <c r="D42" s="116">
        <f>IF(C42&lt;B42,C42+1-B42,C42-B42)</f>
        <v>0.45833333333333331</v>
      </c>
      <c r="E42" s="114" t="s">
        <v>101</v>
      </c>
      <c r="F42" s="125">
        <v>7</v>
      </c>
    </row>
    <row r="43" spans="1:6" x14ac:dyDescent="0.25">
      <c r="A43" s="122">
        <v>43556</v>
      </c>
      <c r="B43" s="128">
        <v>0.33333333333333331</v>
      </c>
      <c r="C43" s="128">
        <v>0.79166666666666663</v>
      </c>
      <c r="D43" s="116">
        <f>IF(C43&lt;B43,C43+1-B43,C43-B43)</f>
        <v>0.45833333333333331</v>
      </c>
      <c r="E43" s="114" t="s">
        <v>151</v>
      </c>
      <c r="F43" s="125">
        <v>1</v>
      </c>
    </row>
    <row r="44" spans="1:6" x14ac:dyDescent="0.25">
      <c r="A44" s="122">
        <v>43556</v>
      </c>
      <c r="B44" s="128">
        <v>0.33333333333333331</v>
      </c>
      <c r="C44" s="128">
        <v>0.79166666666666663</v>
      </c>
      <c r="D44" s="116">
        <f>IF(C44&lt;B44,C44+1-B44,C44-B44)</f>
        <v>0.45833333333333331</v>
      </c>
      <c r="E44" s="114" t="s">
        <v>148</v>
      </c>
      <c r="F44" s="125">
        <v>4</v>
      </c>
    </row>
    <row r="45" spans="1:6" x14ac:dyDescent="0.25">
      <c r="A45" s="122">
        <v>43556</v>
      </c>
      <c r="B45" s="128">
        <v>0.33333333333333331</v>
      </c>
      <c r="C45" s="128">
        <v>0.79166666666666663</v>
      </c>
      <c r="D45" s="116">
        <f>IF(C45&lt;B45,C45+1-B45,C45-B45)</f>
        <v>0.45833333333333331</v>
      </c>
      <c r="E45" s="114" t="s">
        <v>149</v>
      </c>
      <c r="F45" s="125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2">
          <controlPr defaultSize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Bt2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C17"/>
  <sheetViews>
    <sheetView workbookViewId="0"/>
  </sheetViews>
  <sheetFormatPr baseColWidth="10" defaultRowHeight="12.75" x14ac:dyDescent="0.25"/>
  <cols>
    <col min="1" max="1" width="6.140625" style="98" bestFit="1" customWidth="1"/>
    <col min="2" max="2" width="6" style="98" bestFit="1" customWidth="1"/>
    <col min="3" max="3" width="10.7109375" style="121" customWidth="1"/>
    <col min="4" max="4" width="25.7109375" style="98" customWidth="1"/>
    <col min="5" max="5" width="25.7109375" style="16" customWidth="1"/>
    <col min="6" max="7" width="9.7109375" style="126" bestFit="1" customWidth="1"/>
    <col min="8" max="8" width="7.7109375" style="98" customWidth="1"/>
    <col min="9" max="9" width="20.7109375" style="99" customWidth="1"/>
    <col min="10" max="10" width="7.7109375" style="98" customWidth="1"/>
    <col min="11" max="12" width="7.7109375" style="129" customWidth="1"/>
    <col min="13" max="13" width="7.7109375" style="101" customWidth="1"/>
    <col min="14" max="14" width="7.7109375" style="98" customWidth="1"/>
    <col min="15" max="16" width="7.7109375" style="129" customWidth="1"/>
    <col min="17" max="17" width="7.7109375" style="101" customWidth="1"/>
    <col min="18" max="18" width="7.7109375" style="98" customWidth="1"/>
    <col min="19" max="20" width="7.7109375" style="129" customWidth="1"/>
    <col min="21" max="21" width="7.7109375" style="101" customWidth="1"/>
    <col min="22" max="22" width="7.7109375" style="98" customWidth="1"/>
    <col min="23" max="24" width="7.7109375" style="129" customWidth="1"/>
    <col min="25" max="25" width="7.7109375" style="101" customWidth="1"/>
    <col min="26" max="26" width="7.7109375" style="98" customWidth="1"/>
    <col min="27" max="28" width="7.7109375" style="129" customWidth="1"/>
    <col min="29" max="29" width="7.7109375" style="101" customWidth="1"/>
    <col min="30" max="16384" width="11.42578125" style="98"/>
  </cols>
  <sheetData>
    <row r="1" spans="1:29" ht="32.25" customHeight="1" x14ac:dyDescent="0.25">
      <c r="M1" s="98"/>
      <c r="Q1" s="98"/>
      <c r="U1" s="98"/>
      <c r="Y1" s="98"/>
      <c r="AC1" s="98"/>
    </row>
    <row r="2" spans="1:29" s="99" customFormat="1" ht="51" x14ac:dyDescent="0.25">
      <c r="A2" s="100" t="s">
        <v>118</v>
      </c>
      <c r="B2" s="100" t="s">
        <v>119</v>
      </c>
      <c r="C2" s="96" t="s">
        <v>104</v>
      </c>
      <c r="D2" s="93" t="s">
        <v>114</v>
      </c>
      <c r="E2" s="93" t="s">
        <v>115</v>
      </c>
      <c r="F2" s="130" t="s">
        <v>105</v>
      </c>
      <c r="G2" s="130" t="s">
        <v>106</v>
      </c>
      <c r="H2" s="93" t="s">
        <v>112</v>
      </c>
      <c r="I2" s="94" t="s">
        <v>117</v>
      </c>
      <c r="J2" s="93" t="s">
        <v>121</v>
      </c>
      <c r="K2" s="130" t="s">
        <v>122</v>
      </c>
      <c r="L2" s="130" t="s">
        <v>123</v>
      </c>
      <c r="M2" s="93" t="s">
        <v>124</v>
      </c>
      <c r="N2" s="93" t="s">
        <v>125</v>
      </c>
      <c r="O2" s="130" t="s">
        <v>126</v>
      </c>
      <c r="P2" s="130" t="s">
        <v>127</v>
      </c>
      <c r="Q2" s="93" t="s">
        <v>128</v>
      </c>
      <c r="R2" s="93" t="s">
        <v>129</v>
      </c>
      <c r="S2" s="130" t="s">
        <v>130</v>
      </c>
      <c r="T2" s="130" t="s">
        <v>131</v>
      </c>
      <c r="U2" s="93" t="s">
        <v>132</v>
      </c>
      <c r="V2" s="93" t="s">
        <v>133</v>
      </c>
      <c r="W2" s="130" t="s">
        <v>134</v>
      </c>
      <c r="X2" s="130" t="s">
        <v>135</v>
      </c>
      <c r="Y2" s="93" t="s">
        <v>136</v>
      </c>
      <c r="Z2" s="93" t="s">
        <v>137</v>
      </c>
      <c r="AA2" s="130" t="s">
        <v>138</v>
      </c>
      <c r="AB2" s="130" t="s">
        <v>139</v>
      </c>
      <c r="AC2" s="93" t="s">
        <v>140</v>
      </c>
    </row>
    <row r="3" spans="1:29" x14ac:dyDescent="0.25">
      <c r="A3" s="98" t="str">
        <f t="shared" ref="A3:A8" si="0">TEXT(C3,"mmmm")</f>
        <v>décembre</v>
      </c>
      <c r="B3" s="98" t="str">
        <f t="shared" ref="B3:B8" si="1">TEXT(C3,"aaaa")</f>
        <v>2018</v>
      </c>
      <c r="C3" s="121">
        <v>43465</v>
      </c>
      <c r="D3" s="98" t="s">
        <v>100</v>
      </c>
      <c r="E3" s="16" t="s">
        <v>9</v>
      </c>
      <c r="F3" s="126">
        <v>0.25</v>
      </c>
      <c r="G3" s="126">
        <v>8.3333333333333329E-2</v>
      </c>
      <c r="H3" s="67">
        <f t="shared" ref="H3:H8" si="2">IF(G3&lt;F3,G3+1-F3,G3-F3)</f>
        <v>0.83333333333333326</v>
      </c>
      <c r="I3" s="99" t="s">
        <v>120</v>
      </c>
      <c r="J3" s="16"/>
      <c r="K3" s="126"/>
      <c r="L3" s="126"/>
      <c r="M3" s="67" t="str">
        <f t="shared" ref="M3" si="3">IF(L3="","",IF(L3&lt;K3,L3+1-K3,L3-K3))</f>
        <v/>
      </c>
      <c r="N3" s="16"/>
      <c r="O3" s="126"/>
      <c r="P3" s="126"/>
      <c r="Q3" s="67" t="str">
        <f t="shared" ref="Q3:Q8" si="4">IF(P3="","",IF(P3&lt;O3,P3+1-O3,P3-O3))</f>
        <v/>
      </c>
      <c r="R3" s="16"/>
      <c r="S3" s="126"/>
      <c r="T3" s="126"/>
      <c r="U3" s="67" t="str">
        <f t="shared" ref="U3" si="5">IF(T3="","",IF(T3&lt;S3,T3+1-S3,T3-S3))</f>
        <v/>
      </c>
      <c r="V3" s="16"/>
      <c r="W3" s="126"/>
      <c r="X3" s="126"/>
      <c r="Y3" s="67" t="str">
        <f t="shared" ref="Y3" si="6">IF(X3="","",IF(X3&lt;W3,X3+1-W3,X3-W3))</f>
        <v/>
      </c>
      <c r="Z3" s="16"/>
      <c r="AA3" s="126"/>
      <c r="AB3" s="126"/>
      <c r="AC3" s="67" t="str">
        <f t="shared" ref="AC3" si="7">IF(AB3="","",IF(AB3&lt;AA3,AB3+1-AA3,AB3-AA3))</f>
        <v/>
      </c>
    </row>
    <row r="4" spans="1:29" x14ac:dyDescent="0.25">
      <c r="A4" s="98" t="str">
        <f t="shared" si="0"/>
        <v>mars</v>
      </c>
      <c r="B4" s="98" t="str">
        <f t="shared" si="1"/>
        <v>2019</v>
      </c>
      <c r="C4" s="121">
        <v>43545</v>
      </c>
      <c r="D4" s="98" t="s">
        <v>83</v>
      </c>
      <c r="E4" s="16" t="s">
        <v>83</v>
      </c>
      <c r="F4" s="126">
        <v>0.3125</v>
      </c>
      <c r="G4" s="126">
        <v>0.3263888888888889</v>
      </c>
      <c r="H4" s="67">
        <f t="shared" si="2"/>
        <v>1.3888888888888895E-2</v>
      </c>
      <c r="I4" s="99" t="s">
        <v>120</v>
      </c>
      <c r="J4" s="16" t="s">
        <v>120</v>
      </c>
      <c r="K4" s="126" t="s">
        <v>120</v>
      </c>
      <c r="L4" s="126" t="s">
        <v>120</v>
      </c>
      <c r="M4" s="67" t="str">
        <f t="shared" ref="M4:M9" si="8">IF(L4="","",IF(L4&lt;K4,L4+1-K4,L4-K4))</f>
        <v/>
      </c>
      <c r="N4" s="16" t="s">
        <v>120</v>
      </c>
      <c r="O4" s="126" t="s">
        <v>120</v>
      </c>
      <c r="P4" s="126" t="s">
        <v>120</v>
      </c>
      <c r="Q4" s="67" t="str">
        <f t="shared" si="4"/>
        <v/>
      </c>
      <c r="R4" s="16" t="s">
        <v>120</v>
      </c>
      <c r="S4" s="126" t="s">
        <v>120</v>
      </c>
      <c r="T4" s="126" t="s">
        <v>120</v>
      </c>
      <c r="U4" s="67" t="str">
        <f t="shared" ref="U4:U9" si="9">IF(T4="","",IF(T4&lt;S4,T4+1-S4,T4-S4))</f>
        <v/>
      </c>
      <c r="V4" s="16" t="s">
        <v>120</v>
      </c>
      <c r="W4" s="126" t="s">
        <v>120</v>
      </c>
      <c r="X4" s="126" t="s">
        <v>120</v>
      </c>
      <c r="Y4" s="67" t="str">
        <f t="shared" ref="Y4:Y9" si="10">IF(X4="","",IF(X4&lt;W4,X4+1-W4,X4-W4))</f>
        <v/>
      </c>
      <c r="Z4" s="16" t="s">
        <v>120</v>
      </c>
      <c r="AA4" s="126" t="s">
        <v>120</v>
      </c>
      <c r="AB4" s="126" t="s">
        <v>120</v>
      </c>
      <c r="AC4" s="67" t="str">
        <f t="shared" ref="AC4:AC9" si="11">IF(AB4="","",IF(AB4&lt;AA4,AB4+1-AA4,AB4-AA4))</f>
        <v/>
      </c>
    </row>
    <row r="5" spans="1:29" x14ac:dyDescent="0.25">
      <c r="A5" s="98" t="str">
        <f t="shared" si="0"/>
        <v>mars</v>
      </c>
      <c r="B5" s="98" t="str">
        <f t="shared" si="1"/>
        <v>2019</v>
      </c>
      <c r="C5" s="121">
        <v>43545</v>
      </c>
      <c r="D5" s="98" t="s">
        <v>97</v>
      </c>
      <c r="E5" s="16" t="s">
        <v>96</v>
      </c>
      <c r="F5" s="126">
        <v>0.39583333333333331</v>
      </c>
      <c r="G5" s="126">
        <v>0.44791666666666669</v>
      </c>
      <c r="H5" s="67">
        <f t="shared" si="2"/>
        <v>5.208333333333337E-2</v>
      </c>
      <c r="I5" s="99" t="s">
        <v>120</v>
      </c>
      <c r="J5" s="16" t="s">
        <v>120</v>
      </c>
      <c r="K5" s="126" t="s">
        <v>120</v>
      </c>
      <c r="L5" s="126" t="s">
        <v>120</v>
      </c>
      <c r="M5" s="67" t="str">
        <f t="shared" si="8"/>
        <v/>
      </c>
      <c r="N5" s="16">
        <v>5</v>
      </c>
      <c r="O5" s="126">
        <v>0.39583333333333331</v>
      </c>
      <c r="P5" s="126">
        <v>0.44791666666666669</v>
      </c>
      <c r="Q5" s="67">
        <f t="shared" si="4"/>
        <v>5.208333333333337E-2</v>
      </c>
      <c r="R5" s="16" t="s">
        <v>120</v>
      </c>
      <c r="S5" s="126" t="s">
        <v>120</v>
      </c>
      <c r="T5" s="126" t="s">
        <v>120</v>
      </c>
      <c r="U5" s="67" t="str">
        <f t="shared" si="9"/>
        <v/>
      </c>
      <c r="V5" s="16" t="s">
        <v>120</v>
      </c>
      <c r="W5" s="126" t="s">
        <v>120</v>
      </c>
      <c r="X5" s="126" t="s">
        <v>120</v>
      </c>
      <c r="Y5" s="67" t="str">
        <f t="shared" si="10"/>
        <v/>
      </c>
      <c r="Z5" s="16" t="s">
        <v>120</v>
      </c>
      <c r="AA5" s="126" t="s">
        <v>120</v>
      </c>
      <c r="AB5" s="126" t="s">
        <v>120</v>
      </c>
      <c r="AC5" s="67" t="str">
        <f t="shared" si="11"/>
        <v/>
      </c>
    </row>
    <row r="6" spans="1:29" ht="25.5" x14ac:dyDescent="0.25">
      <c r="A6" s="98" t="str">
        <f t="shared" si="0"/>
        <v>mars</v>
      </c>
      <c r="B6" s="98" t="str">
        <f t="shared" si="1"/>
        <v>2019</v>
      </c>
      <c r="C6" s="121">
        <v>43545</v>
      </c>
      <c r="D6" s="98" t="s">
        <v>110</v>
      </c>
      <c r="E6" s="16" t="s">
        <v>90</v>
      </c>
      <c r="F6" s="126">
        <v>0.45833333333333331</v>
      </c>
      <c r="G6" s="126">
        <v>0.47569444444444442</v>
      </c>
      <c r="H6" s="67">
        <f t="shared" si="2"/>
        <v>1.7361111111111105E-2</v>
      </c>
      <c r="I6" s="99" t="s">
        <v>155</v>
      </c>
      <c r="J6" s="16">
        <v>5</v>
      </c>
      <c r="K6" s="126">
        <v>0.45833333333333331</v>
      </c>
      <c r="L6" s="126">
        <v>0.47569444444444442</v>
      </c>
      <c r="M6" s="67">
        <f t="shared" si="8"/>
        <v>1.7361111111111105E-2</v>
      </c>
      <c r="N6" s="16">
        <v>4</v>
      </c>
      <c r="O6" s="126">
        <v>0.45833333333333331</v>
      </c>
      <c r="P6" s="126">
        <v>0.4770833333333333</v>
      </c>
      <c r="Q6" s="67">
        <f t="shared" si="4"/>
        <v>1.8749999999999989E-2</v>
      </c>
      <c r="R6" s="16">
        <v>3</v>
      </c>
      <c r="S6" s="126">
        <v>0.43055555555555558</v>
      </c>
      <c r="T6" s="126">
        <v>0.43194444444444446</v>
      </c>
      <c r="U6" s="67">
        <f t="shared" si="9"/>
        <v>1.388888888888884E-3</v>
      </c>
      <c r="V6" s="16">
        <v>4</v>
      </c>
      <c r="W6" s="126">
        <v>0.5</v>
      </c>
      <c r="X6" s="126">
        <v>0.54166666666666663</v>
      </c>
      <c r="Y6" s="67">
        <f t="shared" si="10"/>
        <v>4.166666666666663E-2</v>
      </c>
      <c r="Z6" s="16">
        <v>5</v>
      </c>
      <c r="AA6" s="126">
        <v>0.5</v>
      </c>
      <c r="AB6" s="126">
        <v>0.54166666666666663</v>
      </c>
      <c r="AC6" s="67">
        <f t="shared" si="11"/>
        <v>4.166666666666663E-2</v>
      </c>
    </row>
    <row r="7" spans="1:29" ht="25.5" x14ac:dyDescent="0.25">
      <c r="A7" s="98" t="str">
        <f t="shared" si="0"/>
        <v>mars</v>
      </c>
      <c r="B7" s="98" t="str">
        <f t="shared" si="1"/>
        <v>2019</v>
      </c>
      <c r="C7" s="121">
        <v>43545</v>
      </c>
      <c r="D7" s="98" t="s">
        <v>100</v>
      </c>
      <c r="E7" s="16" t="s">
        <v>8</v>
      </c>
      <c r="F7" s="126">
        <v>0.4861111111111111</v>
      </c>
      <c r="G7" s="126">
        <v>0.49652777777777773</v>
      </c>
      <c r="H7" s="67">
        <f t="shared" si="2"/>
        <v>1.041666666666663E-2</v>
      </c>
      <c r="I7" s="99" t="s">
        <v>167</v>
      </c>
      <c r="J7" s="16">
        <v>5</v>
      </c>
      <c r="K7" s="126">
        <v>0.4861111111111111</v>
      </c>
      <c r="L7" s="126">
        <v>0.49652777777777773</v>
      </c>
      <c r="M7" s="67">
        <f t="shared" si="8"/>
        <v>1.041666666666663E-2</v>
      </c>
      <c r="N7" s="16" t="s">
        <v>120</v>
      </c>
      <c r="O7" s="126" t="s">
        <v>120</v>
      </c>
      <c r="P7" s="126" t="s">
        <v>120</v>
      </c>
      <c r="Q7" s="67" t="str">
        <f t="shared" si="4"/>
        <v/>
      </c>
      <c r="R7" s="16" t="s">
        <v>120</v>
      </c>
      <c r="S7" s="126" t="s">
        <v>120</v>
      </c>
      <c r="T7" s="126" t="s">
        <v>120</v>
      </c>
      <c r="U7" s="67" t="str">
        <f t="shared" si="9"/>
        <v/>
      </c>
      <c r="V7" s="16" t="s">
        <v>120</v>
      </c>
      <c r="W7" s="126" t="s">
        <v>120</v>
      </c>
      <c r="X7" s="126" t="s">
        <v>120</v>
      </c>
      <c r="Y7" s="67" t="str">
        <f t="shared" si="10"/>
        <v/>
      </c>
      <c r="Z7" s="16" t="s">
        <v>120</v>
      </c>
      <c r="AA7" s="126" t="s">
        <v>120</v>
      </c>
      <c r="AB7" s="126" t="s">
        <v>120</v>
      </c>
      <c r="AC7" s="67" t="str">
        <f t="shared" si="11"/>
        <v/>
      </c>
    </row>
    <row r="8" spans="1:29" x14ac:dyDescent="0.25">
      <c r="A8" s="114" t="str">
        <f t="shared" si="0"/>
        <v>mars</v>
      </c>
      <c r="B8" s="114" t="str">
        <f t="shared" si="1"/>
        <v>2019</v>
      </c>
      <c r="C8" s="122">
        <v>43546</v>
      </c>
      <c r="D8" s="114" t="s">
        <v>100</v>
      </c>
      <c r="E8" s="115" t="s">
        <v>5</v>
      </c>
      <c r="F8" s="128">
        <v>0.34375</v>
      </c>
      <c r="G8" s="128">
        <v>0.36458333333333331</v>
      </c>
      <c r="H8" s="116">
        <f t="shared" si="2"/>
        <v>2.0833333333333315E-2</v>
      </c>
      <c r="I8" s="117" t="s">
        <v>120</v>
      </c>
      <c r="J8" s="115">
        <v>2</v>
      </c>
      <c r="K8" s="128">
        <v>0.34375</v>
      </c>
      <c r="L8" s="128">
        <v>0.78125</v>
      </c>
      <c r="M8" s="116">
        <f t="shared" si="8"/>
        <v>0.4375</v>
      </c>
      <c r="N8" s="115">
        <v>1</v>
      </c>
      <c r="O8" s="128">
        <v>0.34375</v>
      </c>
      <c r="P8" s="128">
        <v>0.36458333333333331</v>
      </c>
      <c r="Q8" s="116">
        <f t="shared" si="4"/>
        <v>2.0833333333333315E-2</v>
      </c>
      <c r="R8" s="115">
        <v>1</v>
      </c>
      <c r="S8" s="128">
        <v>0.34375</v>
      </c>
      <c r="T8" s="128">
        <v>0.36458333333333331</v>
      </c>
      <c r="U8" s="116">
        <f t="shared" si="9"/>
        <v>2.0833333333333315E-2</v>
      </c>
      <c r="V8" s="115" t="s">
        <v>120</v>
      </c>
      <c r="W8" s="128" t="s">
        <v>120</v>
      </c>
      <c r="X8" s="128" t="s">
        <v>120</v>
      </c>
      <c r="Y8" s="116" t="str">
        <f t="shared" si="10"/>
        <v/>
      </c>
      <c r="Z8" s="115" t="s">
        <v>120</v>
      </c>
      <c r="AA8" s="128" t="s">
        <v>120</v>
      </c>
      <c r="AB8" s="128" t="s">
        <v>120</v>
      </c>
      <c r="AC8" s="116" t="str">
        <f t="shared" si="11"/>
        <v/>
      </c>
    </row>
    <row r="9" spans="1:29" x14ac:dyDescent="0.25">
      <c r="A9" s="114" t="str">
        <f t="shared" ref="A9:A17" si="12">TEXT(C9,"mmmm")</f>
        <v>mars</v>
      </c>
      <c r="B9" s="114" t="str">
        <f t="shared" ref="B9:B17" si="13">TEXT(C9,"aaaa")</f>
        <v>2019</v>
      </c>
      <c r="C9" s="122">
        <v>43552</v>
      </c>
      <c r="D9" s="114" t="s">
        <v>100</v>
      </c>
      <c r="E9" s="115"/>
      <c r="F9" s="128">
        <v>0.29166666666666669</v>
      </c>
      <c r="G9" s="128">
        <v>0.33333333333333331</v>
      </c>
      <c r="H9" s="116">
        <f t="shared" ref="H9:H17" si="14">IF(G9&lt;F9,G9+1-F9,G9-F9)</f>
        <v>4.166666666666663E-2</v>
      </c>
      <c r="I9" s="117" t="s">
        <v>120</v>
      </c>
      <c r="J9" s="115">
        <v>3</v>
      </c>
      <c r="K9" s="128">
        <v>0.33333333333333331</v>
      </c>
      <c r="L9" s="128">
        <v>0.33680555555555558</v>
      </c>
      <c r="M9" s="116">
        <f t="shared" si="8"/>
        <v>3.4722222222222654E-3</v>
      </c>
      <c r="N9" s="115" t="s">
        <v>120</v>
      </c>
      <c r="O9" s="128" t="s">
        <v>120</v>
      </c>
      <c r="P9" s="128" t="s">
        <v>120</v>
      </c>
      <c r="Q9" s="116" t="str">
        <f t="shared" ref="Q9:Q17" si="15">IF(P9="","",IF(P9&lt;O9,P9+1-O9,P9-O9))</f>
        <v/>
      </c>
      <c r="R9" s="115" t="s">
        <v>120</v>
      </c>
      <c r="S9" s="128" t="s">
        <v>120</v>
      </c>
      <c r="T9" s="128" t="s">
        <v>120</v>
      </c>
      <c r="U9" s="116" t="str">
        <f t="shared" si="9"/>
        <v/>
      </c>
      <c r="V9" s="115" t="s">
        <v>120</v>
      </c>
      <c r="W9" s="128" t="s">
        <v>120</v>
      </c>
      <c r="X9" s="128" t="s">
        <v>120</v>
      </c>
      <c r="Y9" s="116" t="str">
        <f t="shared" si="10"/>
        <v/>
      </c>
      <c r="Z9" s="115" t="s">
        <v>120</v>
      </c>
      <c r="AA9" s="128" t="s">
        <v>120</v>
      </c>
      <c r="AB9" s="128" t="s">
        <v>120</v>
      </c>
      <c r="AC9" s="116" t="str">
        <f t="shared" si="11"/>
        <v/>
      </c>
    </row>
    <row r="10" spans="1:29" x14ac:dyDescent="0.25">
      <c r="A10" s="114" t="str">
        <f t="shared" si="12"/>
        <v>mars</v>
      </c>
      <c r="B10" s="114" t="str">
        <f t="shared" si="13"/>
        <v>2019</v>
      </c>
      <c r="C10" s="122">
        <v>43553</v>
      </c>
      <c r="D10" s="114" t="s">
        <v>100</v>
      </c>
      <c r="E10" s="115" t="s">
        <v>9</v>
      </c>
      <c r="F10" s="128">
        <v>0.33333333333333331</v>
      </c>
      <c r="G10" s="128">
        <v>0.36458333333333331</v>
      </c>
      <c r="H10" s="116">
        <f t="shared" si="14"/>
        <v>3.125E-2</v>
      </c>
      <c r="I10" s="117" t="s">
        <v>152</v>
      </c>
      <c r="J10" s="115" t="s">
        <v>120</v>
      </c>
      <c r="K10" s="128" t="s">
        <v>120</v>
      </c>
      <c r="L10" s="128" t="s">
        <v>120</v>
      </c>
      <c r="M10" s="116" t="str">
        <f t="shared" ref="M10:M17" si="16">IF(L10="","",IF(L10&lt;K10,L10+1-K10,L10-K10))</f>
        <v/>
      </c>
      <c r="N10" s="115" t="s">
        <v>120</v>
      </c>
      <c r="O10" s="128" t="s">
        <v>120</v>
      </c>
      <c r="P10" s="128" t="s">
        <v>120</v>
      </c>
      <c r="Q10" s="116" t="str">
        <f t="shared" si="15"/>
        <v/>
      </c>
      <c r="R10" s="115" t="s">
        <v>120</v>
      </c>
      <c r="S10" s="128" t="s">
        <v>120</v>
      </c>
      <c r="T10" s="128" t="s">
        <v>120</v>
      </c>
      <c r="U10" s="116" t="str">
        <f t="shared" ref="U10:U17" si="17">IF(T10="","",IF(T10&lt;S10,T10+1-S10,T10-S10))</f>
        <v/>
      </c>
      <c r="V10" s="115" t="s">
        <v>120</v>
      </c>
      <c r="W10" s="128" t="s">
        <v>120</v>
      </c>
      <c r="X10" s="128" t="s">
        <v>120</v>
      </c>
      <c r="Y10" s="116" t="str">
        <f t="shared" ref="Y10:Y17" si="18">IF(X10="","",IF(X10&lt;W10,X10+1-W10,X10-W10))</f>
        <v/>
      </c>
      <c r="Z10" s="115" t="s">
        <v>120</v>
      </c>
      <c r="AA10" s="128" t="s">
        <v>120</v>
      </c>
      <c r="AB10" s="128" t="s">
        <v>120</v>
      </c>
      <c r="AC10" s="116" t="str">
        <f t="shared" ref="AC10:AC17" si="19">IF(AB10="","",IF(AB10&lt;AA10,AB10+1-AA10,AB10-AA10))</f>
        <v/>
      </c>
    </row>
    <row r="11" spans="1:29" x14ac:dyDescent="0.25">
      <c r="A11" s="114" t="str">
        <f t="shared" si="12"/>
        <v>mars</v>
      </c>
      <c r="B11" s="114" t="str">
        <f t="shared" si="13"/>
        <v>2019</v>
      </c>
      <c r="C11" s="122">
        <v>43553</v>
      </c>
      <c r="D11" s="114" t="s">
        <v>97</v>
      </c>
      <c r="E11" s="115" t="s">
        <v>93</v>
      </c>
      <c r="F11" s="128">
        <v>0.36458333333333331</v>
      </c>
      <c r="G11" s="128">
        <v>0.37847222222222227</v>
      </c>
      <c r="H11" s="116">
        <f t="shared" si="14"/>
        <v>1.3888888888888951E-2</v>
      </c>
      <c r="I11" s="117" t="s">
        <v>153</v>
      </c>
      <c r="J11" s="115" t="s">
        <v>120</v>
      </c>
      <c r="K11" s="128" t="s">
        <v>120</v>
      </c>
      <c r="L11" s="128" t="s">
        <v>120</v>
      </c>
      <c r="M11" s="116" t="str">
        <f t="shared" si="16"/>
        <v/>
      </c>
      <c r="N11" s="115" t="s">
        <v>120</v>
      </c>
      <c r="O11" s="128" t="s">
        <v>120</v>
      </c>
      <c r="P11" s="128" t="s">
        <v>120</v>
      </c>
      <c r="Q11" s="116" t="str">
        <f t="shared" si="15"/>
        <v/>
      </c>
      <c r="R11" s="115" t="s">
        <v>120</v>
      </c>
      <c r="S11" s="128" t="s">
        <v>120</v>
      </c>
      <c r="T11" s="128" t="s">
        <v>120</v>
      </c>
      <c r="U11" s="116" t="str">
        <f t="shared" si="17"/>
        <v/>
      </c>
      <c r="V11" s="115" t="s">
        <v>120</v>
      </c>
      <c r="W11" s="128" t="s">
        <v>120</v>
      </c>
      <c r="X11" s="128" t="s">
        <v>120</v>
      </c>
      <c r="Y11" s="116" t="str">
        <f t="shared" si="18"/>
        <v/>
      </c>
      <c r="Z11" s="115" t="s">
        <v>120</v>
      </c>
      <c r="AA11" s="128" t="s">
        <v>120</v>
      </c>
      <c r="AB11" s="128" t="s">
        <v>120</v>
      </c>
      <c r="AC11" s="116" t="str">
        <f t="shared" si="19"/>
        <v/>
      </c>
    </row>
    <row r="12" spans="1:29" ht="38.25" x14ac:dyDescent="0.25">
      <c r="A12" s="114" t="str">
        <f t="shared" si="12"/>
        <v>mars</v>
      </c>
      <c r="B12" s="114" t="str">
        <f t="shared" si="13"/>
        <v>2019</v>
      </c>
      <c r="C12" s="122">
        <v>43553</v>
      </c>
      <c r="D12" s="114" t="s">
        <v>13</v>
      </c>
      <c r="E12" s="115" t="s">
        <v>16</v>
      </c>
      <c r="F12" s="128">
        <v>0.3923611111111111</v>
      </c>
      <c r="G12" s="128">
        <v>0.40277777777777773</v>
      </c>
      <c r="H12" s="116">
        <f t="shared" si="14"/>
        <v>1.041666666666663E-2</v>
      </c>
      <c r="I12" s="117" t="s">
        <v>154</v>
      </c>
      <c r="J12" s="115">
        <v>5</v>
      </c>
      <c r="K12" s="128">
        <v>0.3923611111111111</v>
      </c>
      <c r="L12" s="128">
        <v>0.40277777777777773</v>
      </c>
      <c r="M12" s="116">
        <f t="shared" si="16"/>
        <v>1.041666666666663E-2</v>
      </c>
      <c r="N12" s="115">
        <v>3</v>
      </c>
      <c r="O12" s="128">
        <v>0.3923611111111111</v>
      </c>
      <c r="P12" s="128">
        <v>0.40277777777777773</v>
      </c>
      <c r="Q12" s="116">
        <f t="shared" si="15"/>
        <v>1.041666666666663E-2</v>
      </c>
      <c r="R12" s="115">
        <v>2</v>
      </c>
      <c r="S12" s="128">
        <v>0.3923611111111111</v>
      </c>
      <c r="T12" s="128">
        <v>0.40277777777777773</v>
      </c>
      <c r="U12" s="116">
        <f t="shared" si="17"/>
        <v>1.041666666666663E-2</v>
      </c>
      <c r="V12" s="115" t="s">
        <v>120</v>
      </c>
      <c r="W12" s="128" t="s">
        <v>120</v>
      </c>
      <c r="X12" s="128" t="s">
        <v>120</v>
      </c>
      <c r="Y12" s="116" t="str">
        <f t="shared" si="18"/>
        <v/>
      </c>
      <c r="Z12" s="115" t="s">
        <v>120</v>
      </c>
      <c r="AA12" s="128" t="s">
        <v>120</v>
      </c>
      <c r="AB12" s="128" t="s">
        <v>120</v>
      </c>
      <c r="AC12" s="116" t="str">
        <f t="shared" si="19"/>
        <v/>
      </c>
    </row>
    <row r="13" spans="1:29" x14ac:dyDescent="0.25">
      <c r="A13" s="114" t="str">
        <f t="shared" si="12"/>
        <v>mars</v>
      </c>
      <c r="B13" s="114" t="str">
        <f t="shared" si="13"/>
        <v>2019</v>
      </c>
      <c r="C13" s="122" t="s">
        <v>156</v>
      </c>
      <c r="D13" s="114" t="s">
        <v>14</v>
      </c>
      <c r="E13" s="115" t="s">
        <v>91</v>
      </c>
      <c r="F13" s="128" t="s">
        <v>157</v>
      </c>
      <c r="G13" s="128" t="s">
        <v>158</v>
      </c>
      <c r="H13" s="116">
        <f t="shared" si="14"/>
        <v>1.0416666666666685E-2</v>
      </c>
      <c r="I13" s="117" t="s">
        <v>120</v>
      </c>
      <c r="J13" s="115" t="s">
        <v>120</v>
      </c>
      <c r="K13" s="128" t="s">
        <v>120</v>
      </c>
      <c r="L13" s="128" t="s">
        <v>120</v>
      </c>
      <c r="M13" s="116" t="str">
        <f t="shared" si="16"/>
        <v/>
      </c>
      <c r="N13" s="115" t="s">
        <v>120</v>
      </c>
      <c r="O13" s="128" t="s">
        <v>120</v>
      </c>
      <c r="P13" s="128" t="s">
        <v>120</v>
      </c>
      <c r="Q13" s="116" t="str">
        <f t="shared" si="15"/>
        <v/>
      </c>
      <c r="R13" s="115" t="s">
        <v>120</v>
      </c>
      <c r="S13" s="128" t="s">
        <v>120</v>
      </c>
      <c r="T13" s="128" t="s">
        <v>120</v>
      </c>
      <c r="U13" s="116" t="str">
        <f t="shared" si="17"/>
        <v/>
      </c>
      <c r="V13" s="115" t="s">
        <v>120</v>
      </c>
      <c r="W13" s="128" t="s">
        <v>120</v>
      </c>
      <c r="X13" s="128" t="s">
        <v>120</v>
      </c>
      <c r="Y13" s="116" t="str">
        <f t="shared" si="18"/>
        <v/>
      </c>
      <c r="Z13" s="115" t="s">
        <v>120</v>
      </c>
      <c r="AA13" s="128" t="s">
        <v>120</v>
      </c>
      <c r="AB13" s="128" t="s">
        <v>120</v>
      </c>
      <c r="AC13" s="116" t="str">
        <f t="shared" si="19"/>
        <v/>
      </c>
    </row>
    <row r="14" spans="1:29" x14ac:dyDescent="0.25">
      <c r="A14" s="114" t="str">
        <f t="shared" si="12"/>
        <v>mars</v>
      </c>
      <c r="B14" s="114" t="str">
        <f t="shared" si="13"/>
        <v>2019</v>
      </c>
      <c r="C14" s="122" t="s">
        <v>156</v>
      </c>
      <c r="D14" s="114" t="s">
        <v>100</v>
      </c>
      <c r="E14" s="115" t="s">
        <v>9</v>
      </c>
      <c r="F14" s="128" t="s">
        <v>158</v>
      </c>
      <c r="G14" s="128" t="s">
        <v>159</v>
      </c>
      <c r="H14" s="116">
        <f t="shared" si="14"/>
        <v>1.0416666666666685E-2</v>
      </c>
      <c r="I14" s="117" t="s">
        <v>160</v>
      </c>
      <c r="J14" s="115" t="s">
        <v>120</v>
      </c>
      <c r="K14" s="128" t="s">
        <v>120</v>
      </c>
      <c r="L14" s="128" t="s">
        <v>120</v>
      </c>
      <c r="M14" s="116" t="str">
        <f t="shared" si="16"/>
        <v/>
      </c>
      <c r="N14" s="115" t="s">
        <v>120</v>
      </c>
      <c r="O14" s="128" t="s">
        <v>120</v>
      </c>
      <c r="P14" s="128" t="s">
        <v>120</v>
      </c>
      <c r="Q14" s="116" t="str">
        <f t="shared" si="15"/>
        <v/>
      </c>
      <c r="R14" s="115" t="s">
        <v>120</v>
      </c>
      <c r="S14" s="128" t="s">
        <v>120</v>
      </c>
      <c r="T14" s="128" t="s">
        <v>120</v>
      </c>
      <c r="U14" s="116" t="str">
        <f t="shared" si="17"/>
        <v/>
      </c>
      <c r="V14" s="115" t="s">
        <v>120</v>
      </c>
      <c r="W14" s="128" t="s">
        <v>120</v>
      </c>
      <c r="X14" s="128" t="s">
        <v>120</v>
      </c>
      <c r="Y14" s="116" t="str">
        <f t="shared" si="18"/>
        <v/>
      </c>
      <c r="Z14" s="115" t="s">
        <v>120</v>
      </c>
      <c r="AA14" s="128" t="s">
        <v>120</v>
      </c>
      <c r="AB14" s="128" t="s">
        <v>120</v>
      </c>
      <c r="AC14" s="116" t="str">
        <f t="shared" si="19"/>
        <v/>
      </c>
    </row>
    <row r="15" spans="1:29" x14ac:dyDescent="0.25">
      <c r="A15" s="114" t="str">
        <f t="shared" si="12"/>
        <v>mars</v>
      </c>
      <c r="B15" s="114" t="str">
        <f t="shared" si="13"/>
        <v>2019</v>
      </c>
      <c r="C15" s="122" t="s">
        <v>156</v>
      </c>
      <c r="D15" s="114" t="s">
        <v>97</v>
      </c>
      <c r="E15" s="115" t="s">
        <v>93</v>
      </c>
      <c r="F15" s="128" t="s">
        <v>159</v>
      </c>
      <c r="G15" s="128" t="s">
        <v>161</v>
      </c>
      <c r="H15" s="116">
        <f t="shared" si="14"/>
        <v>3.4722222222222099E-3</v>
      </c>
      <c r="I15" s="117" t="s">
        <v>160</v>
      </c>
      <c r="J15" s="115" t="s">
        <v>120</v>
      </c>
      <c r="K15" s="128" t="s">
        <v>120</v>
      </c>
      <c r="L15" s="128" t="s">
        <v>120</v>
      </c>
      <c r="M15" s="116" t="str">
        <f t="shared" si="16"/>
        <v/>
      </c>
      <c r="N15" s="115" t="s">
        <v>120</v>
      </c>
      <c r="O15" s="128" t="s">
        <v>120</v>
      </c>
      <c r="P15" s="128" t="s">
        <v>120</v>
      </c>
      <c r="Q15" s="116" t="str">
        <f t="shared" si="15"/>
        <v/>
      </c>
      <c r="R15" s="115" t="s">
        <v>120</v>
      </c>
      <c r="S15" s="128" t="s">
        <v>120</v>
      </c>
      <c r="T15" s="128" t="s">
        <v>120</v>
      </c>
      <c r="U15" s="116" t="str">
        <f t="shared" si="17"/>
        <v/>
      </c>
      <c r="V15" s="115" t="s">
        <v>120</v>
      </c>
      <c r="W15" s="128" t="s">
        <v>120</v>
      </c>
      <c r="X15" s="128" t="s">
        <v>120</v>
      </c>
      <c r="Y15" s="116" t="str">
        <f t="shared" si="18"/>
        <v/>
      </c>
      <c r="Z15" s="115" t="s">
        <v>120</v>
      </c>
      <c r="AA15" s="128" t="s">
        <v>120</v>
      </c>
      <c r="AB15" s="128" t="s">
        <v>120</v>
      </c>
      <c r="AC15" s="116" t="str">
        <f t="shared" si="19"/>
        <v/>
      </c>
    </row>
    <row r="16" spans="1:29" x14ac:dyDescent="0.25">
      <c r="A16" s="114" t="str">
        <f t="shared" si="12"/>
        <v>mars</v>
      </c>
      <c r="B16" s="114" t="str">
        <f t="shared" si="13"/>
        <v>2019</v>
      </c>
      <c r="C16" s="122" t="s">
        <v>156</v>
      </c>
      <c r="D16" s="114" t="s">
        <v>97</v>
      </c>
      <c r="E16" s="115" t="s">
        <v>95</v>
      </c>
      <c r="F16" s="128" t="s">
        <v>162</v>
      </c>
      <c r="G16" s="128" t="s">
        <v>163</v>
      </c>
      <c r="H16" s="116">
        <f t="shared" si="14"/>
        <v>2.083333333333337E-2</v>
      </c>
      <c r="I16" s="117" t="s">
        <v>120</v>
      </c>
      <c r="J16" s="115" t="s">
        <v>120</v>
      </c>
      <c r="K16" s="128" t="s">
        <v>120</v>
      </c>
      <c r="L16" s="128" t="s">
        <v>120</v>
      </c>
      <c r="M16" s="116" t="str">
        <f t="shared" si="16"/>
        <v/>
      </c>
      <c r="N16" s="115" t="s">
        <v>120</v>
      </c>
      <c r="O16" s="128" t="s">
        <v>120</v>
      </c>
      <c r="P16" s="128" t="s">
        <v>120</v>
      </c>
      <c r="Q16" s="116" t="str">
        <f t="shared" si="15"/>
        <v/>
      </c>
      <c r="R16" s="115" t="s">
        <v>120</v>
      </c>
      <c r="S16" s="128" t="s">
        <v>120</v>
      </c>
      <c r="T16" s="128" t="s">
        <v>120</v>
      </c>
      <c r="U16" s="116" t="str">
        <f t="shared" si="17"/>
        <v/>
      </c>
      <c r="V16" s="115" t="s">
        <v>120</v>
      </c>
      <c r="W16" s="128" t="s">
        <v>120</v>
      </c>
      <c r="X16" s="128" t="s">
        <v>120</v>
      </c>
      <c r="Y16" s="116" t="str">
        <f t="shared" si="18"/>
        <v/>
      </c>
      <c r="Z16" s="115" t="s">
        <v>120</v>
      </c>
      <c r="AA16" s="128" t="s">
        <v>120</v>
      </c>
      <c r="AB16" s="128" t="s">
        <v>120</v>
      </c>
      <c r="AC16" s="116" t="str">
        <f t="shared" si="19"/>
        <v/>
      </c>
    </row>
    <row r="17" spans="1:29" x14ac:dyDescent="0.25">
      <c r="A17" s="114" t="str">
        <f t="shared" si="12"/>
        <v>mars</v>
      </c>
      <c r="B17" s="114" t="str">
        <f t="shared" si="13"/>
        <v>2019</v>
      </c>
      <c r="C17" s="122" t="s">
        <v>156</v>
      </c>
      <c r="D17" s="114" t="s">
        <v>13</v>
      </c>
      <c r="E17" s="115" t="s">
        <v>16</v>
      </c>
      <c r="F17" s="128" t="s">
        <v>164</v>
      </c>
      <c r="G17" s="128" t="s">
        <v>165</v>
      </c>
      <c r="H17" s="116">
        <f t="shared" si="14"/>
        <v>1.041666666666663E-2</v>
      </c>
      <c r="I17" s="117" t="s">
        <v>166</v>
      </c>
      <c r="J17" s="115" t="s">
        <v>120</v>
      </c>
      <c r="K17" s="128" t="s">
        <v>120</v>
      </c>
      <c r="L17" s="128" t="s">
        <v>120</v>
      </c>
      <c r="M17" s="116" t="str">
        <f t="shared" si="16"/>
        <v/>
      </c>
      <c r="N17" s="115" t="s">
        <v>120</v>
      </c>
      <c r="O17" s="128" t="s">
        <v>120</v>
      </c>
      <c r="P17" s="128" t="s">
        <v>120</v>
      </c>
      <c r="Q17" s="116" t="str">
        <f t="shared" si="15"/>
        <v/>
      </c>
      <c r="R17" s="115" t="s">
        <v>120</v>
      </c>
      <c r="S17" s="128" t="s">
        <v>120</v>
      </c>
      <c r="T17" s="128" t="s">
        <v>120</v>
      </c>
      <c r="U17" s="116" t="str">
        <f t="shared" si="17"/>
        <v/>
      </c>
      <c r="V17" s="115" t="s">
        <v>120</v>
      </c>
      <c r="W17" s="128" t="s">
        <v>120</v>
      </c>
      <c r="X17" s="128" t="s">
        <v>120</v>
      </c>
      <c r="Y17" s="116" t="str">
        <f t="shared" si="18"/>
        <v/>
      </c>
      <c r="Z17" s="115" t="s">
        <v>120</v>
      </c>
      <c r="AA17" s="128" t="s">
        <v>120</v>
      </c>
      <c r="AB17" s="128" t="s">
        <v>120</v>
      </c>
      <c r="AC17" s="116" t="str">
        <f t="shared" si="19"/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85697" r:id="rId4" name="Bt1">
          <controlPr defaultSize="0" autoLine="0" r:id="rId5">
            <anchor moveWithCells="1">
              <from>
                <xdr:col>6</xdr:col>
                <xdr:colOff>257175</xdr:colOff>
                <xdr:row>0</xdr:row>
                <xdr:rowOff>66675</xdr:rowOff>
              </from>
              <to>
                <xdr:col>8</xdr:col>
                <xdr:colOff>581025</xdr:colOff>
                <xdr:row>0</xdr:row>
                <xdr:rowOff>352425</xdr:rowOff>
              </to>
            </anchor>
          </controlPr>
        </control>
      </mc:Choice>
      <mc:Fallback>
        <control shapeId="285697" r:id="rId4" name="Bt1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L55"/>
  <sheetViews>
    <sheetView showGridLines="0" tabSelected="1" workbookViewId="0">
      <pane ySplit="4" topLeftCell="A5" activePane="bottomLeft" state="frozen"/>
      <selection pane="bottomLef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2" ht="20.100000000000001" customHeight="1" thickBot="1" x14ac:dyDescent="0.35">
      <c r="B1" s="160">
        <f ca="1">TODAY()</f>
        <v>43556</v>
      </c>
      <c r="C1" s="160"/>
      <c r="D1" s="160"/>
      <c r="E1" s="160"/>
      <c r="F1" s="160"/>
      <c r="G1" s="160"/>
      <c r="H1" s="160"/>
      <c r="I1" s="160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</row>
    <row r="2" spans="1:52" ht="5.0999999999999996" customHeight="1" x14ac:dyDescent="0.3">
      <c r="A2" s="55"/>
      <c r="B2" s="56"/>
      <c r="C2" s="56"/>
      <c r="D2" s="56"/>
      <c r="E2" s="56"/>
      <c r="F2" s="56"/>
      <c r="G2" s="56"/>
      <c r="H2" s="56"/>
      <c r="I2" s="56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8"/>
    </row>
    <row r="3" spans="1:52" ht="22.5" x14ac:dyDescent="0.2">
      <c r="A3" s="35"/>
      <c r="B3" s="62" t="s">
        <v>0</v>
      </c>
      <c r="C3" s="61">
        <v>0</v>
      </c>
      <c r="D3" s="50">
        <f t="shared" ref="D3" si="0">C3+"00:30"</f>
        <v>2.0833333333333332E-2</v>
      </c>
      <c r="E3" s="50">
        <f t="shared" ref="E3" si="1">D3+"00:30"</f>
        <v>4.1666666666666664E-2</v>
      </c>
      <c r="F3" s="50">
        <f t="shared" ref="F3" si="2">E3+"00:30"</f>
        <v>6.25E-2</v>
      </c>
      <c r="G3" s="50">
        <f t="shared" ref="G3" si="3">F3+"00:30"</f>
        <v>8.3333333333333329E-2</v>
      </c>
      <c r="H3" s="50">
        <f t="shared" ref="H3" si="4">G3+"00:30"</f>
        <v>0.10416666666666666</v>
      </c>
      <c r="I3" s="50">
        <f t="shared" ref="I3" si="5">H3+"00:30"</f>
        <v>0.12499999999999999</v>
      </c>
      <c r="J3" s="50">
        <f t="shared" ref="J3:AY3" si="6">I3+"00:30"</f>
        <v>0.14583333333333331</v>
      </c>
      <c r="K3" s="50">
        <f t="shared" si="6"/>
        <v>0.16666666666666666</v>
      </c>
      <c r="L3" s="50">
        <f t="shared" si="6"/>
        <v>0.1875</v>
      </c>
      <c r="M3" s="50">
        <f t="shared" si="6"/>
        <v>0.20833333333333334</v>
      </c>
      <c r="N3" s="50">
        <f t="shared" si="6"/>
        <v>0.22916666666666669</v>
      </c>
      <c r="O3" s="50">
        <f t="shared" si="6"/>
        <v>0.25</v>
      </c>
      <c r="P3" s="50">
        <f t="shared" si="6"/>
        <v>0.27083333333333331</v>
      </c>
      <c r="Q3" s="50">
        <f t="shared" si="6"/>
        <v>0.29166666666666663</v>
      </c>
      <c r="R3" s="50">
        <f t="shared" si="6"/>
        <v>0.31249999999999994</v>
      </c>
      <c r="S3" s="50">
        <f t="shared" si="6"/>
        <v>0.33333333333333326</v>
      </c>
      <c r="T3" s="50">
        <f t="shared" si="6"/>
        <v>0.35416666666666657</v>
      </c>
      <c r="U3" s="50">
        <f t="shared" si="6"/>
        <v>0.37499999999999989</v>
      </c>
      <c r="V3" s="50">
        <f t="shared" si="6"/>
        <v>0.3958333333333332</v>
      </c>
      <c r="W3" s="50">
        <f t="shared" si="6"/>
        <v>0.41666666666666652</v>
      </c>
      <c r="X3" s="50">
        <f t="shared" si="6"/>
        <v>0.43749999999999983</v>
      </c>
      <c r="Y3" s="50">
        <f t="shared" si="6"/>
        <v>0.45833333333333315</v>
      </c>
      <c r="Z3" s="50">
        <f t="shared" si="6"/>
        <v>0.47916666666666646</v>
      </c>
      <c r="AA3" s="50">
        <f t="shared" si="6"/>
        <v>0.49999999999999978</v>
      </c>
      <c r="AB3" s="50">
        <f t="shared" si="6"/>
        <v>0.52083333333333315</v>
      </c>
      <c r="AC3" s="50">
        <f t="shared" si="6"/>
        <v>0.54166666666666652</v>
      </c>
      <c r="AD3" s="50">
        <f t="shared" si="6"/>
        <v>0.56249999999999989</v>
      </c>
      <c r="AE3" s="50">
        <f t="shared" si="6"/>
        <v>0.58333333333333326</v>
      </c>
      <c r="AF3" s="50">
        <f t="shared" si="6"/>
        <v>0.60416666666666663</v>
      </c>
      <c r="AG3" s="50">
        <f t="shared" si="6"/>
        <v>0.625</v>
      </c>
      <c r="AH3" s="50">
        <f t="shared" si="6"/>
        <v>0.64583333333333337</v>
      </c>
      <c r="AI3" s="50">
        <f t="shared" si="6"/>
        <v>0.66666666666666674</v>
      </c>
      <c r="AJ3" s="50">
        <f t="shared" si="6"/>
        <v>0.68750000000000011</v>
      </c>
      <c r="AK3" s="50">
        <f t="shared" si="6"/>
        <v>0.70833333333333348</v>
      </c>
      <c r="AL3" s="50">
        <f t="shared" si="6"/>
        <v>0.72916666666666685</v>
      </c>
      <c r="AM3" s="50">
        <f t="shared" si="6"/>
        <v>0.75000000000000022</v>
      </c>
      <c r="AN3" s="50">
        <f t="shared" si="6"/>
        <v>0.77083333333333359</v>
      </c>
      <c r="AO3" s="50">
        <f t="shared" si="6"/>
        <v>0.79166666666666696</v>
      </c>
      <c r="AP3" s="50">
        <f t="shared" si="6"/>
        <v>0.81250000000000033</v>
      </c>
      <c r="AQ3" s="50">
        <f t="shared" si="6"/>
        <v>0.8333333333333337</v>
      </c>
      <c r="AR3" s="50">
        <f t="shared" si="6"/>
        <v>0.85416666666666707</v>
      </c>
      <c r="AS3" s="50">
        <f t="shared" si="6"/>
        <v>0.87500000000000044</v>
      </c>
      <c r="AT3" s="50">
        <f t="shared" si="6"/>
        <v>0.89583333333333381</v>
      </c>
      <c r="AU3" s="50">
        <f t="shared" si="6"/>
        <v>0.91666666666666718</v>
      </c>
      <c r="AV3" s="50">
        <f t="shared" si="6"/>
        <v>0.93750000000000056</v>
      </c>
      <c r="AW3" s="50">
        <f t="shared" si="6"/>
        <v>0.95833333333333393</v>
      </c>
      <c r="AX3" s="50">
        <f t="shared" si="6"/>
        <v>0.9791666666666673</v>
      </c>
      <c r="AY3" s="60">
        <f t="shared" si="6"/>
        <v>1.0000000000000007</v>
      </c>
      <c r="AZ3" s="36"/>
    </row>
    <row r="4" spans="1:52" ht="5.0999999999999996" customHeight="1" x14ac:dyDescent="0.3">
      <c r="A4" s="35"/>
      <c r="B4" s="54"/>
      <c r="C4" s="54"/>
      <c r="D4" s="54"/>
      <c r="E4" s="54"/>
      <c r="F4" s="54"/>
      <c r="G4" s="54"/>
      <c r="H4" s="54"/>
      <c r="I4" s="54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36"/>
    </row>
    <row r="5" spans="1:52" ht="15.75" x14ac:dyDescent="0.2">
      <c r="A5" s="51"/>
      <c r="B5" s="157" t="s">
        <v>1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52"/>
    </row>
    <row r="6" spans="1:52" ht="5.0999999999999996" customHeight="1" x14ac:dyDescent="0.2">
      <c r="A6" s="159" t="s">
        <v>107</v>
      </c>
      <c r="B6" s="28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26"/>
    </row>
    <row r="7" spans="1:52" ht="12.75" customHeight="1" x14ac:dyDescent="0.2">
      <c r="A7" s="159"/>
      <c r="B7" s="47" t="s">
        <v>101</v>
      </c>
      <c r="C7" s="132">
        <f ca="1">SUMPRODUCT(($B$7=nomPrevu)*(PlageDatePrevu=$B$1)*(C3&gt;=debutPrevu)*(C3&lt;finPrevu)*(tachePrevu))</f>
        <v>0</v>
      </c>
      <c r="D7" s="133">
        <f t="shared" ref="D7:AH7" ca="1" si="7">SUMPRODUCT(($B$7=nomPrevu)*(PlageDatePrevu=$B$1)*(D3&gt;=debutPrevu)*(D3&lt;finPrevu)*(tachePrevu))</f>
        <v>0</v>
      </c>
      <c r="E7" s="133">
        <f t="shared" ca="1" si="7"/>
        <v>0</v>
      </c>
      <c r="F7" s="133">
        <f t="shared" ca="1" si="7"/>
        <v>0</v>
      </c>
      <c r="G7" s="133">
        <f t="shared" ca="1" si="7"/>
        <v>0</v>
      </c>
      <c r="H7" s="133">
        <f t="shared" ca="1" si="7"/>
        <v>0</v>
      </c>
      <c r="I7" s="133">
        <f t="shared" ca="1" si="7"/>
        <v>0</v>
      </c>
      <c r="J7" s="133">
        <f t="shared" ca="1" si="7"/>
        <v>0</v>
      </c>
      <c r="K7" s="133">
        <f t="shared" ca="1" si="7"/>
        <v>0</v>
      </c>
      <c r="L7" s="133">
        <f t="shared" ca="1" si="7"/>
        <v>0</v>
      </c>
      <c r="M7" s="133">
        <f t="shared" ca="1" si="7"/>
        <v>5</v>
      </c>
      <c r="N7" s="133">
        <f t="shared" ca="1" si="7"/>
        <v>5</v>
      </c>
      <c r="O7" s="133">
        <f t="shared" ca="1" si="7"/>
        <v>5</v>
      </c>
      <c r="P7" s="133">
        <f t="shared" ca="1" si="7"/>
        <v>5</v>
      </c>
      <c r="Q7" s="133">
        <f t="shared" ca="1" si="7"/>
        <v>5</v>
      </c>
      <c r="R7" s="133">
        <f t="shared" ca="1" si="7"/>
        <v>5</v>
      </c>
      <c r="S7" s="133">
        <f t="shared" ca="1" si="7"/>
        <v>7</v>
      </c>
      <c r="T7" s="133">
        <f t="shared" ca="1" si="7"/>
        <v>7</v>
      </c>
      <c r="U7" s="133">
        <f t="shared" ca="1" si="7"/>
        <v>7</v>
      </c>
      <c r="V7" s="133">
        <f t="shared" ca="1" si="7"/>
        <v>7</v>
      </c>
      <c r="W7" s="133">
        <f t="shared" ca="1" si="7"/>
        <v>7</v>
      </c>
      <c r="X7" s="133">
        <f t="shared" ca="1" si="7"/>
        <v>7</v>
      </c>
      <c r="Y7" s="133">
        <f t="shared" ca="1" si="7"/>
        <v>7</v>
      </c>
      <c r="Z7" s="133">
        <f t="shared" ca="1" si="7"/>
        <v>7</v>
      </c>
      <c r="AA7" s="133">
        <f t="shared" ca="1" si="7"/>
        <v>7</v>
      </c>
      <c r="AB7" s="133">
        <f t="shared" ca="1" si="7"/>
        <v>7</v>
      </c>
      <c r="AC7" s="133">
        <f t="shared" ca="1" si="7"/>
        <v>7</v>
      </c>
      <c r="AD7" s="133">
        <f t="shared" ca="1" si="7"/>
        <v>7</v>
      </c>
      <c r="AE7" s="133">
        <f t="shared" ca="1" si="7"/>
        <v>7</v>
      </c>
      <c r="AF7" s="133">
        <f t="shared" ca="1" si="7"/>
        <v>7</v>
      </c>
      <c r="AG7" s="133">
        <f t="shared" ca="1" si="7"/>
        <v>7</v>
      </c>
      <c r="AH7" s="133">
        <f t="shared" ca="1" si="7"/>
        <v>7</v>
      </c>
      <c r="AI7" s="133">
        <f t="shared" ref="AI7:AY7" ca="1" si="8">SUMPRODUCT(($B$7=nomPrevu)*(PlageDatePrevu=$B$1)*(AI3&gt;=debutPrevu)*(AI3&lt;finPrevu)*(tachePrevu))</f>
        <v>7</v>
      </c>
      <c r="AJ7" s="133">
        <f t="shared" ca="1" si="8"/>
        <v>7</v>
      </c>
      <c r="AK7" s="133">
        <f t="shared" ca="1" si="8"/>
        <v>7</v>
      </c>
      <c r="AL7" s="133">
        <f t="shared" ca="1" si="8"/>
        <v>7</v>
      </c>
      <c r="AM7" s="133">
        <f t="shared" ca="1" si="8"/>
        <v>7</v>
      </c>
      <c r="AN7" s="133">
        <f t="shared" ca="1" si="8"/>
        <v>7</v>
      </c>
      <c r="AO7" s="133">
        <f t="shared" ca="1" si="8"/>
        <v>0</v>
      </c>
      <c r="AP7" s="133">
        <f t="shared" ca="1" si="8"/>
        <v>0</v>
      </c>
      <c r="AQ7" s="133">
        <f t="shared" ca="1" si="8"/>
        <v>0</v>
      </c>
      <c r="AR7" s="133">
        <f t="shared" ca="1" si="8"/>
        <v>0</v>
      </c>
      <c r="AS7" s="133">
        <f t="shared" ca="1" si="8"/>
        <v>0</v>
      </c>
      <c r="AT7" s="133">
        <f t="shared" ca="1" si="8"/>
        <v>0</v>
      </c>
      <c r="AU7" s="133">
        <f t="shared" ca="1" si="8"/>
        <v>0</v>
      </c>
      <c r="AV7" s="133">
        <f t="shared" ca="1" si="8"/>
        <v>0</v>
      </c>
      <c r="AW7" s="133">
        <f t="shared" ca="1" si="8"/>
        <v>0</v>
      </c>
      <c r="AX7" s="133">
        <f t="shared" ca="1" si="8"/>
        <v>0</v>
      </c>
      <c r="AY7" s="134">
        <f t="shared" ca="1" si="8"/>
        <v>0</v>
      </c>
      <c r="AZ7" s="26"/>
    </row>
    <row r="8" spans="1:52" x14ac:dyDescent="0.2">
      <c r="A8" s="159"/>
      <c r="B8" s="48" t="s">
        <v>172</v>
      </c>
      <c r="C8" s="135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7"/>
      <c r="AZ8" s="26"/>
    </row>
    <row r="9" spans="1:52" ht="5.0999999999999996" customHeight="1" x14ac:dyDescent="0.2">
      <c r="A9" s="24"/>
      <c r="B9" s="31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26"/>
    </row>
    <row r="10" spans="1:52" x14ac:dyDescent="0.2">
      <c r="A10" s="156" t="s">
        <v>108</v>
      </c>
      <c r="B10" s="47" t="s">
        <v>151</v>
      </c>
      <c r="C10" s="132">
        <f ca="1">SUMPRODUCT(($B$10=nomPrevu)*(PlageDatePrevu=$B$1)*(C3&gt;=debutPrevu)*(C3&lt;finPrevu)*(tachePrevu))</f>
        <v>0</v>
      </c>
      <c r="D10" s="133">
        <f t="shared" ref="D10:AH10" ca="1" si="9">SUMPRODUCT(($B$10=nomPrevu)*(PlageDatePrevu=$B$1)*(D3&gt;=debutPrevu)*(D3&lt;finPrevu)*(tachePrevu))</f>
        <v>0</v>
      </c>
      <c r="E10" s="133">
        <f t="shared" ca="1" si="9"/>
        <v>0</v>
      </c>
      <c r="F10" s="133">
        <f t="shared" ca="1" si="9"/>
        <v>0</v>
      </c>
      <c r="G10" s="133">
        <f t="shared" ca="1" si="9"/>
        <v>0</v>
      </c>
      <c r="H10" s="133">
        <f t="shared" ca="1" si="9"/>
        <v>0</v>
      </c>
      <c r="I10" s="133">
        <f t="shared" ca="1" si="9"/>
        <v>0</v>
      </c>
      <c r="J10" s="133">
        <f t="shared" ca="1" si="9"/>
        <v>0</v>
      </c>
      <c r="K10" s="133">
        <f t="shared" ca="1" si="9"/>
        <v>0</v>
      </c>
      <c r="L10" s="133">
        <f t="shared" ca="1" si="9"/>
        <v>0</v>
      </c>
      <c r="M10" s="133">
        <f t="shared" ca="1" si="9"/>
        <v>0</v>
      </c>
      <c r="N10" s="133">
        <f t="shared" ca="1" si="9"/>
        <v>0</v>
      </c>
      <c r="O10" s="133">
        <f t="shared" ca="1" si="9"/>
        <v>0</v>
      </c>
      <c r="P10" s="133">
        <f t="shared" ca="1" si="9"/>
        <v>0</v>
      </c>
      <c r="Q10" s="133">
        <f t="shared" ca="1" si="9"/>
        <v>0</v>
      </c>
      <c r="R10" s="133">
        <f t="shared" ca="1" si="9"/>
        <v>0</v>
      </c>
      <c r="S10" s="133">
        <f t="shared" ca="1" si="9"/>
        <v>1</v>
      </c>
      <c r="T10" s="133">
        <f t="shared" ca="1" si="9"/>
        <v>1</v>
      </c>
      <c r="U10" s="133">
        <f t="shared" ca="1" si="9"/>
        <v>1</v>
      </c>
      <c r="V10" s="133">
        <f t="shared" ca="1" si="9"/>
        <v>1</v>
      </c>
      <c r="W10" s="133">
        <f t="shared" ca="1" si="9"/>
        <v>1</v>
      </c>
      <c r="X10" s="133">
        <f t="shared" ca="1" si="9"/>
        <v>1</v>
      </c>
      <c r="Y10" s="133">
        <f t="shared" ca="1" si="9"/>
        <v>1</v>
      </c>
      <c r="Z10" s="133">
        <f t="shared" ca="1" si="9"/>
        <v>1</v>
      </c>
      <c r="AA10" s="133">
        <f t="shared" ca="1" si="9"/>
        <v>1</v>
      </c>
      <c r="AB10" s="133">
        <f t="shared" ca="1" si="9"/>
        <v>1</v>
      </c>
      <c r="AC10" s="133">
        <f t="shared" ca="1" si="9"/>
        <v>1</v>
      </c>
      <c r="AD10" s="133">
        <f t="shared" ca="1" si="9"/>
        <v>1</v>
      </c>
      <c r="AE10" s="133">
        <f t="shared" ca="1" si="9"/>
        <v>1</v>
      </c>
      <c r="AF10" s="133">
        <f t="shared" ca="1" si="9"/>
        <v>1</v>
      </c>
      <c r="AG10" s="133">
        <f t="shared" ca="1" si="9"/>
        <v>1</v>
      </c>
      <c r="AH10" s="133">
        <f t="shared" ca="1" si="9"/>
        <v>1</v>
      </c>
      <c r="AI10" s="133">
        <f t="shared" ref="AI10:AY10" ca="1" si="10">SUMPRODUCT(($B$10=nomPrevu)*(PlageDatePrevu=$B$1)*(AI3&gt;=debutPrevu)*(AI3&lt;finPrevu)*(tachePrevu))</f>
        <v>1</v>
      </c>
      <c r="AJ10" s="133">
        <f t="shared" ca="1" si="10"/>
        <v>1</v>
      </c>
      <c r="AK10" s="133">
        <f t="shared" ca="1" si="10"/>
        <v>1</v>
      </c>
      <c r="AL10" s="133">
        <f t="shared" ca="1" si="10"/>
        <v>1</v>
      </c>
      <c r="AM10" s="133">
        <f t="shared" ca="1" si="10"/>
        <v>1</v>
      </c>
      <c r="AN10" s="133">
        <f t="shared" ca="1" si="10"/>
        <v>1</v>
      </c>
      <c r="AO10" s="133">
        <f t="shared" ca="1" si="10"/>
        <v>0</v>
      </c>
      <c r="AP10" s="133">
        <f t="shared" ca="1" si="10"/>
        <v>0</v>
      </c>
      <c r="AQ10" s="133">
        <f t="shared" ca="1" si="10"/>
        <v>0</v>
      </c>
      <c r="AR10" s="133">
        <f t="shared" ca="1" si="10"/>
        <v>0</v>
      </c>
      <c r="AS10" s="133">
        <f t="shared" ca="1" si="10"/>
        <v>0</v>
      </c>
      <c r="AT10" s="133">
        <f t="shared" ca="1" si="10"/>
        <v>0</v>
      </c>
      <c r="AU10" s="133">
        <f t="shared" ca="1" si="10"/>
        <v>0</v>
      </c>
      <c r="AV10" s="133">
        <f t="shared" ca="1" si="10"/>
        <v>0</v>
      </c>
      <c r="AW10" s="133">
        <f t="shared" ca="1" si="10"/>
        <v>0</v>
      </c>
      <c r="AX10" s="133">
        <f t="shared" ca="1" si="10"/>
        <v>0</v>
      </c>
      <c r="AY10" s="134">
        <f t="shared" ca="1" si="10"/>
        <v>0</v>
      </c>
      <c r="AZ10" s="26"/>
    </row>
    <row r="11" spans="1:52" x14ac:dyDescent="0.2">
      <c r="A11" s="156"/>
      <c r="B11" s="49" t="s">
        <v>148</v>
      </c>
      <c r="C11" s="138">
        <f t="shared" ref="C11:AH11" ca="1" si="11">SUMPRODUCT(($B$11=nomPrevu)*(PlageDatePrevu=$B$1)*(C3&gt;=debutPrevu)*(C3&lt;finPrevu)*(tachePrevu))</f>
        <v>0</v>
      </c>
      <c r="D11" s="139">
        <f t="shared" ca="1" si="11"/>
        <v>0</v>
      </c>
      <c r="E11" s="139">
        <f t="shared" ca="1" si="11"/>
        <v>0</v>
      </c>
      <c r="F11" s="139">
        <f t="shared" ca="1" si="11"/>
        <v>0</v>
      </c>
      <c r="G11" s="139">
        <f t="shared" ca="1" si="11"/>
        <v>0</v>
      </c>
      <c r="H11" s="139">
        <f t="shared" ca="1" si="11"/>
        <v>0</v>
      </c>
      <c r="I11" s="139">
        <f t="shared" ca="1" si="11"/>
        <v>0</v>
      </c>
      <c r="J11" s="139">
        <f t="shared" ca="1" si="11"/>
        <v>0</v>
      </c>
      <c r="K11" s="139">
        <f t="shared" ca="1" si="11"/>
        <v>0</v>
      </c>
      <c r="L11" s="139">
        <f t="shared" ca="1" si="11"/>
        <v>0</v>
      </c>
      <c r="M11" s="139">
        <f t="shared" ca="1" si="11"/>
        <v>2</v>
      </c>
      <c r="N11" s="139">
        <f t="shared" ca="1" si="11"/>
        <v>2</v>
      </c>
      <c r="O11" s="139">
        <f t="shared" ca="1" si="11"/>
        <v>2</v>
      </c>
      <c r="P11" s="139">
        <f t="shared" ca="1" si="11"/>
        <v>2</v>
      </c>
      <c r="Q11" s="139">
        <f t="shared" ca="1" si="11"/>
        <v>2</v>
      </c>
      <c r="R11" s="139">
        <f t="shared" ca="1" si="11"/>
        <v>2</v>
      </c>
      <c r="S11" s="139">
        <f t="shared" ca="1" si="11"/>
        <v>4</v>
      </c>
      <c r="T11" s="139">
        <f t="shared" ca="1" si="11"/>
        <v>4</v>
      </c>
      <c r="U11" s="139">
        <f t="shared" ca="1" si="11"/>
        <v>4</v>
      </c>
      <c r="V11" s="139">
        <f t="shared" ca="1" si="11"/>
        <v>4</v>
      </c>
      <c r="W11" s="139">
        <f t="shared" ca="1" si="11"/>
        <v>4</v>
      </c>
      <c r="X11" s="139">
        <f t="shared" ca="1" si="11"/>
        <v>4</v>
      </c>
      <c r="Y11" s="139">
        <f t="shared" ca="1" si="11"/>
        <v>4</v>
      </c>
      <c r="Z11" s="139">
        <f t="shared" ca="1" si="11"/>
        <v>4</v>
      </c>
      <c r="AA11" s="139">
        <f t="shared" ca="1" si="11"/>
        <v>4</v>
      </c>
      <c r="AB11" s="139">
        <f t="shared" ca="1" si="11"/>
        <v>4</v>
      </c>
      <c r="AC11" s="139">
        <f t="shared" ca="1" si="11"/>
        <v>4</v>
      </c>
      <c r="AD11" s="139">
        <f t="shared" ca="1" si="11"/>
        <v>4</v>
      </c>
      <c r="AE11" s="139">
        <f t="shared" ca="1" si="11"/>
        <v>4</v>
      </c>
      <c r="AF11" s="139">
        <f t="shared" ca="1" si="11"/>
        <v>4</v>
      </c>
      <c r="AG11" s="139">
        <f t="shared" ca="1" si="11"/>
        <v>4</v>
      </c>
      <c r="AH11" s="139">
        <f t="shared" ca="1" si="11"/>
        <v>4</v>
      </c>
      <c r="AI11" s="139">
        <f t="shared" ref="AI11:AY11" ca="1" si="12">SUMPRODUCT(($B$11=nomPrevu)*(PlageDatePrevu=$B$1)*(AI3&gt;=debutPrevu)*(AI3&lt;finPrevu)*(tachePrevu))</f>
        <v>4</v>
      </c>
      <c r="AJ11" s="139">
        <f t="shared" ca="1" si="12"/>
        <v>4</v>
      </c>
      <c r="AK11" s="139">
        <f t="shared" ca="1" si="12"/>
        <v>4</v>
      </c>
      <c r="AL11" s="139">
        <f t="shared" ca="1" si="12"/>
        <v>4</v>
      </c>
      <c r="AM11" s="139">
        <f t="shared" ca="1" si="12"/>
        <v>4</v>
      </c>
      <c r="AN11" s="139">
        <f t="shared" ca="1" si="12"/>
        <v>4</v>
      </c>
      <c r="AO11" s="139">
        <f t="shared" ca="1" si="12"/>
        <v>0</v>
      </c>
      <c r="AP11" s="139">
        <f t="shared" ca="1" si="12"/>
        <v>0</v>
      </c>
      <c r="AQ11" s="139">
        <f t="shared" ca="1" si="12"/>
        <v>0</v>
      </c>
      <c r="AR11" s="139">
        <f t="shared" ca="1" si="12"/>
        <v>0</v>
      </c>
      <c r="AS11" s="139">
        <f t="shared" ca="1" si="12"/>
        <v>0</v>
      </c>
      <c r="AT11" s="139">
        <f t="shared" ca="1" si="12"/>
        <v>0</v>
      </c>
      <c r="AU11" s="139">
        <f t="shared" ca="1" si="12"/>
        <v>0</v>
      </c>
      <c r="AV11" s="139">
        <f t="shared" ca="1" si="12"/>
        <v>0</v>
      </c>
      <c r="AW11" s="139">
        <f t="shared" ca="1" si="12"/>
        <v>0</v>
      </c>
      <c r="AX11" s="139">
        <f t="shared" ca="1" si="12"/>
        <v>0</v>
      </c>
      <c r="AY11" s="140">
        <f t="shared" ca="1" si="12"/>
        <v>0</v>
      </c>
      <c r="AZ11" s="26"/>
    </row>
    <row r="12" spans="1:52" x14ac:dyDescent="0.2">
      <c r="A12" s="156"/>
      <c r="B12" s="38" t="s">
        <v>4</v>
      </c>
      <c r="C12" s="141">
        <f ca="1">IF(C10&lt;&gt;"",C10+C11,IF(C11&lt;&gt;"",C11+C10,""))</f>
        <v>0</v>
      </c>
      <c r="D12" s="141">
        <f ca="1">IF(D10&lt;&gt;"",D10+D11,IF(D11&lt;&gt;"",D11+D10,""))</f>
        <v>0</v>
      </c>
      <c r="E12" s="141">
        <f t="shared" ref="E12:AX12" ca="1" si="13">IF(E10&lt;&gt;"",E10+E11,IF(E11&lt;&gt;"",E11+E10,""))</f>
        <v>0</v>
      </c>
      <c r="F12" s="141">
        <f t="shared" ca="1" si="13"/>
        <v>0</v>
      </c>
      <c r="G12" s="141">
        <f t="shared" ca="1" si="13"/>
        <v>0</v>
      </c>
      <c r="H12" s="141">
        <f t="shared" ca="1" si="13"/>
        <v>0</v>
      </c>
      <c r="I12" s="141">
        <f t="shared" ca="1" si="13"/>
        <v>0</v>
      </c>
      <c r="J12" s="141">
        <f t="shared" ca="1" si="13"/>
        <v>0</v>
      </c>
      <c r="K12" s="141">
        <f t="shared" ca="1" si="13"/>
        <v>0</v>
      </c>
      <c r="L12" s="141">
        <f t="shared" ca="1" si="13"/>
        <v>0</v>
      </c>
      <c r="M12" s="141">
        <f t="shared" ca="1" si="13"/>
        <v>2</v>
      </c>
      <c r="N12" s="141">
        <f t="shared" ca="1" si="13"/>
        <v>2</v>
      </c>
      <c r="O12" s="141">
        <f t="shared" ca="1" si="13"/>
        <v>2</v>
      </c>
      <c r="P12" s="141">
        <f t="shared" ca="1" si="13"/>
        <v>2</v>
      </c>
      <c r="Q12" s="141">
        <f t="shared" ca="1" si="13"/>
        <v>2</v>
      </c>
      <c r="R12" s="141">
        <f t="shared" ca="1" si="13"/>
        <v>2</v>
      </c>
      <c r="S12" s="141">
        <f t="shared" ca="1" si="13"/>
        <v>5</v>
      </c>
      <c r="T12" s="141">
        <f t="shared" ca="1" si="13"/>
        <v>5</v>
      </c>
      <c r="U12" s="141">
        <f t="shared" ca="1" si="13"/>
        <v>5</v>
      </c>
      <c r="V12" s="141">
        <f t="shared" ca="1" si="13"/>
        <v>5</v>
      </c>
      <c r="W12" s="141">
        <f t="shared" ca="1" si="13"/>
        <v>5</v>
      </c>
      <c r="X12" s="141">
        <f t="shared" ca="1" si="13"/>
        <v>5</v>
      </c>
      <c r="Y12" s="141">
        <f t="shared" ca="1" si="13"/>
        <v>5</v>
      </c>
      <c r="Z12" s="141">
        <f t="shared" ca="1" si="13"/>
        <v>5</v>
      </c>
      <c r="AA12" s="141">
        <f t="shared" ca="1" si="13"/>
        <v>5</v>
      </c>
      <c r="AB12" s="141">
        <f t="shared" ca="1" si="13"/>
        <v>5</v>
      </c>
      <c r="AC12" s="141">
        <f t="shared" ca="1" si="13"/>
        <v>5</v>
      </c>
      <c r="AD12" s="141">
        <f t="shared" ca="1" si="13"/>
        <v>5</v>
      </c>
      <c r="AE12" s="141">
        <f t="shared" ca="1" si="13"/>
        <v>5</v>
      </c>
      <c r="AF12" s="141">
        <f t="shared" ca="1" si="13"/>
        <v>5</v>
      </c>
      <c r="AG12" s="141">
        <f t="shared" ca="1" si="13"/>
        <v>5</v>
      </c>
      <c r="AH12" s="141">
        <f t="shared" ca="1" si="13"/>
        <v>5</v>
      </c>
      <c r="AI12" s="141">
        <f t="shared" ca="1" si="13"/>
        <v>5</v>
      </c>
      <c r="AJ12" s="141">
        <f t="shared" ca="1" si="13"/>
        <v>5</v>
      </c>
      <c r="AK12" s="141">
        <f t="shared" ca="1" si="13"/>
        <v>5</v>
      </c>
      <c r="AL12" s="141">
        <f t="shared" ca="1" si="13"/>
        <v>5</v>
      </c>
      <c r="AM12" s="141">
        <f t="shared" ca="1" si="13"/>
        <v>5</v>
      </c>
      <c r="AN12" s="141">
        <f t="shared" ca="1" si="13"/>
        <v>5</v>
      </c>
      <c r="AO12" s="141">
        <f t="shared" ca="1" si="13"/>
        <v>0</v>
      </c>
      <c r="AP12" s="141">
        <f t="shared" ca="1" si="13"/>
        <v>0</v>
      </c>
      <c r="AQ12" s="141">
        <f t="shared" ca="1" si="13"/>
        <v>0</v>
      </c>
      <c r="AR12" s="141">
        <f t="shared" ca="1" si="13"/>
        <v>0</v>
      </c>
      <c r="AS12" s="141">
        <f t="shared" ca="1" si="13"/>
        <v>0</v>
      </c>
      <c r="AT12" s="141">
        <f t="shared" ca="1" si="13"/>
        <v>0</v>
      </c>
      <c r="AU12" s="141">
        <f t="shared" ca="1" si="13"/>
        <v>0</v>
      </c>
      <c r="AV12" s="141">
        <f t="shared" ca="1" si="13"/>
        <v>0</v>
      </c>
      <c r="AW12" s="141">
        <f t="shared" ca="1" si="13"/>
        <v>0</v>
      </c>
      <c r="AX12" s="141">
        <f t="shared" ca="1" si="13"/>
        <v>0</v>
      </c>
      <c r="AY12" s="142">
        <f ca="1">IF(AY10&lt;&gt;"",AY10+AY11,IF(AY11&lt;&gt;"",AY11+AY10,""))</f>
        <v>0</v>
      </c>
      <c r="AZ12" s="26"/>
    </row>
    <row r="13" spans="1:52" x14ac:dyDescent="0.2">
      <c r="A13" s="156"/>
      <c r="B13" s="64" t="s">
        <v>168</v>
      </c>
      <c r="C13" s="143"/>
      <c r="D13" s="144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  <c r="AO13" s="145"/>
      <c r="AP13" s="145"/>
      <c r="AQ13" s="145"/>
      <c r="AR13" s="145"/>
      <c r="AS13" s="145"/>
      <c r="AT13" s="145"/>
      <c r="AU13" s="145"/>
      <c r="AV13" s="145"/>
      <c r="AW13" s="145"/>
      <c r="AX13" s="145"/>
      <c r="AY13" s="146"/>
      <c r="AZ13" s="26"/>
    </row>
    <row r="14" spans="1:52" x14ac:dyDescent="0.2">
      <c r="A14" s="156"/>
      <c r="B14" s="64" t="s">
        <v>169</v>
      </c>
      <c r="C14" s="143"/>
      <c r="D14" s="144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5"/>
      <c r="AX14" s="145"/>
      <c r="AY14" s="146"/>
      <c r="AZ14" s="26"/>
    </row>
    <row r="15" spans="1:52" x14ac:dyDescent="0.2">
      <c r="A15" s="156"/>
      <c r="B15" s="131" t="s">
        <v>170</v>
      </c>
      <c r="C15" s="147" t="str">
        <f>IF(C13&lt;&gt;"",C13+C14,IF(C14&lt;&gt;"",C14+C13,""))</f>
        <v/>
      </c>
      <c r="D15" s="148" t="str">
        <f>IF(D13&lt;&gt;"",D13+D14,IF(D14&lt;&gt;"",D14+D13,""))</f>
        <v/>
      </c>
      <c r="E15" s="148" t="str">
        <f t="shared" ref="E15:AW15" si="14">IF(E13&lt;&gt;"",E13+E14,IF(E14&lt;&gt;"",E14+E13,""))</f>
        <v/>
      </c>
      <c r="F15" s="148" t="str">
        <f t="shared" si="14"/>
        <v/>
      </c>
      <c r="G15" s="148" t="str">
        <f t="shared" si="14"/>
        <v/>
      </c>
      <c r="H15" s="148" t="str">
        <f t="shared" si="14"/>
        <v/>
      </c>
      <c r="I15" s="148" t="str">
        <f t="shared" si="14"/>
        <v/>
      </c>
      <c r="J15" s="148" t="str">
        <f t="shared" si="14"/>
        <v/>
      </c>
      <c r="K15" s="148" t="str">
        <f t="shared" si="14"/>
        <v/>
      </c>
      <c r="L15" s="148" t="str">
        <f t="shared" si="14"/>
        <v/>
      </c>
      <c r="M15" s="148" t="str">
        <f t="shared" si="14"/>
        <v/>
      </c>
      <c r="N15" s="148" t="str">
        <f t="shared" si="14"/>
        <v/>
      </c>
      <c r="O15" s="148" t="str">
        <f t="shared" si="14"/>
        <v/>
      </c>
      <c r="P15" s="148" t="str">
        <f t="shared" si="14"/>
        <v/>
      </c>
      <c r="Q15" s="148" t="str">
        <f t="shared" si="14"/>
        <v/>
      </c>
      <c r="R15" s="148" t="str">
        <f t="shared" si="14"/>
        <v/>
      </c>
      <c r="S15" s="148" t="str">
        <f t="shared" si="14"/>
        <v/>
      </c>
      <c r="T15" s="148" t="str">
        <f t="shared" si="14"/>
        <v/>
      </c>
      <c r="U15" s="148" t="str">
        <f t="shared" si="14"/>
        <v/>
      </c>
      <c r="V15" s="148" t="str">
        <f t="shared" si="14"/>
        <v/>
      </c>
      <c r="W15" s="148" t="str">
        <f t="shared" si="14"/>
        <v/>
      </c>
      <c r="X15" s="148" t="str">
        <f t="shared" si="14"/>
        <v/>
      </c>
      <c r="Y15" s="148" t="str">
        <f t="shared" si="14"/>
        <v/>
      </c>
      <c r="Z15" s="148" t="str">
        <f t="shared" si="14"/>
        <v/>
      </c>
      <c r="AA15" s="148" t="str">
        <f t="shared" si="14"/>
        <v/>
      </c>
      <c r="AB15" s="148" t="str">
        <f t="shared" si="14"/>
        <v/>
      </c>
      <c r="AC15" s="148" t="str">
        <f t="shared" si="14"/>
        <v/>
      </c>
      <c r="AD15" s="148" t="str">
        <f t="shared" si="14"/>
        <v/>
      </c>
      <c r="AE15" s="148" t="str">
        <f t="shared" si="14"/>
        <v/>
      </c>
      <c r="AF15" s="148" t="str">
        <f t="shared" si="14"/>
        <v/>
      </c>
      <c r="AG15" s="148" t="str">
        <f t="shared" si="14"/>
        <v/>
      </c>
      <c r="AH15" s="148" t="str">
        <f t="shared" si="14"/>
        <v/>
      </c>
      <c r="AI15" s="148" t="str">
        <f t="shared" si="14"/>
        <v/>
      </c>
      <c r="AJ15" s="148" t="str">
        <f t="shared" si="14"/>
        <v/>
      </c>
      <c r="AK15" s="148" t="str">
        <f t="shared" si="14"/>
        <v/>
      </c>
      <c r="AL15" s="148" t="str">
        <f t="shared" si="14"/>
        <v/>
      </c>
      <c r="AM15" s="148" t="str">
        <f t="shared" si="14"/>
        <v/>
      </c>
      <c r="AN15" s="148" t="str">
        <f t="shared" si="14"/>
        <v/>
      </c>
      <c r="AO15" s="148" t="str">
        <f t="shared" si="14"/>
        <v/>
      </c>
      <c r="AP15" s="148" t="str">
        <f t="shared" si="14"/>
        <v/>
      </c>
      <c r="AQ15" s="148" t="str">
        <f t="shared" si="14"/>
        <v/>
      </c>
      <c r="AR15" s="148" t="str">
        <f t="shared" si="14"/>
        <v/>
      </c>
      <c r="AS15" s="148" t="str">
        <f t="shared" si="14"/>
        <v/>
      </c>
      <c r="AT15" s="148" t="str">
        <f t="shared" si="14"/>
        <v/>
      </c>
      <c r="AU15" s="148" t="str">
        <f t="shared" si="14"/>
        <v/>
      </c>
      <c r="AV15" s="148" t="str">
        <f t="shared" si="14"/>
        <v/>
      </c>
      <c r="AW15" s="148" t="str">
        <f t="shared" si="14"/>
        <v/>
      </c>
      <c r="AX15" s="148" t="str">
        <f>IF(AX13&lt;&gt;"",AX13+AX14,IF(AX14&lt;&gt;"",AX14+AX13,""))</f>
        <v/>
      </c>
      <c r="AY15" s="149" t="str">
        <f>IF(AY13&lt;&gt;"",AY13+AY14,IF(AY14&lt;&gt;"",AY14+AY13,""))</f>
        <v/>
      </c>
      <c r="AZ15" s="26"/>
    </row>
    <row r="16" spans="1:52" ht="5.0999999999999996" customHeight="1" x14ac:dyDescent="0.2">
      <c r="A16" s="24"/>
      <c r="B16" s="28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26"/>
    </row>
    <row r="17" spans="1:62" x14ac:dyDescent="0.2">
      <c r="A17" s="156" t="s">
        <v>109</v>
      </c>
      <c r="B17" s="47" t="s">
        <v>149</v>
      </c>
      <c r="C17" s="132">
        <f t="shared" ref="C17:AH17" ca="1" si="15">SUMPRODUCT(($B$17=nomPrevu)*(PlageDatePrevu=$B$1)*(C3&gt;=debutPrevu)*(C3&lt;finPrevu)*(tachePrevu))</f>
        <v>0</v>
      </c>
      <c r="D17" s="133">
        <f t="shared" ca="1" si="15"/>
        <v>0</v>
      </c>
      <c r="E17" s="133">
        <f t="shared" ca="1" si="15"/>
        <v>0</v>
      </c>
      <c r="F17" s="133">
        <f t="shared" ca="1" si="15"/>
        <v>0</v>
      </c>
      <c r="G17" s="133">
        <f t="shared" ca="1" si="15"/>
        <v>0</v>
      </c>
      <c r="H17" s="133">
        <f t="shared" ca="1" si="15"/>
        <v>0</v>
      </c>
      <c r="I17" s="133">
        <f t="shared" ca="1" si="15"/>
        <v>0</v>
      </c>
      <c r="J17" s="133">
        <f t="shared" ca="1" si="15"/>
        <v>0</v>
      </c>
      <c r="K17" s="133">
        <f t="shared" ca="1" si="15"/>
        <v>0</v>
      </c>
      <c r="L17" s="133">
        <f t="shared" ca="1" si="15"/>
        <v>0</v>
      </c>
      <c r="M17" s="133">
        <f t="shared" ca="1" si="15"/>
        <v>1</v>
      </c>
      <c r="N17" s="133">
        <f t="shared" ca="1" si="15"/>
        <v>1</v>
      </c>
      <c r="O17" s="133">
        <f t="shared" ca="1" si="15"/>
        <v>1</v>
      </c>
      <c r="P17" s="133">
        <f t="shared" ca="1" si="15"/>
        <v>1</v>
      </c>
      <c r="Q17" s="133">
        <f t="shared" ca="1" si="15"/>
        <v>1</v>
      </c>
      <c r="R17" s="133">
        <f t="shared" ca="1" si="15"/>
        <v>1</v>
      </c>
      <c r="S17" s="133">
        <f t="shared" ca="1" si="15"/>
        <v>2</v>
      </c>
      <c r="T17" s="133">
        <f t="shared" ca="1" si="15"/>
        <v>2</v>
      </c>
      <c r="U17" s="133">
        <f t="shared" ca="1" si="15"/>
        <v>2</v>
      </c>
      <c r="V17" s="133">
        <f t="shared" ca="1" si="15"/>
        <v>2</v>
      </c>
      <c r="W17" s="133">
        <f t="shared" ca="1" si="15"/>
        <v>2</v>
      </c>
      <c r="X17" s="133">
        <f t="shared" ca="1" si="15"/>
        <v>2</v>
      </c>
      <c r="Y17" s="133">
        <f t="shared" ca="1" si="15"/>
        <v>2</v>
      </c>
      <c r="Z17" s="133">
        <f t="shared" ca="1" si="15"/>
        <v>2</v>
      </c>
      <c r="AA17" s="133">
        <f t="shared" ca="1" si="15"/>
        <v>2</v>
      </c>
      <c r="AB17" s="133">
        <f t="shared" ca="1" si="15"/>
        <v>2</v>
      </c>
      <c r="AC17" s="133">
        <f t="shared" ca="1" si="15"/>
        <v>2</v>
      </c>
      <c r="AD17" s="133">
        <f t="shared" ca="1" si="15"/>
        <v>2</v>
      </c>
      <c r="AE17" s="133">
        <f t="shared" ca="1" si="15"/>
        <v>2</v>
      </c>
      <c r="AF17" s="133">
        <f t="shared" ca="1" si="15"/>
        <v>2</v>
      </c>
      <c r="AG17" s="133">
        <f t="shared" ca="1" si="15"/>
        <v>2</v>
      </c>
      <c r="AH17" s="133">
        <f t="shared" ca="1" si="15"/>
        <v>2</v>
      </c>
      <c r="AI17" s="133">
        <f t="shared" ref="AI17:AY17" ca="1" si="16">SUMPRODUCT(($B$17=nomPrevu)*(PlageDatePrevu=$B$1)*(AI3&gt;=debutPrevu)*(AI3&lt;finPrevu)*(tachePrevu))</f>
        <v>2</v>
      </c>
      <c r="AJ17" s="133">
        <f t="shared" ca="1" si="16"/>
        <v>2</v>
      </c>
      <c r="AK17" s="133">
        <f t="shared" ca="1" si="16"/>
        <v>2</v>
      </c>
      <c r="AL17" s="133">
        <f t="shared" ca="1" si="16"/>
        <v>2</v>
      </c>
      <c r="AM17" s="133">
        <f t="shared" ca="1" si="16"/>
        <v>2</v>
      </c>
      <c r="AN17" s="133">
        <f t="shared" ca="1" si="16"/>
        <v>2</v>
      </c>
      <c r="AO17" s="133">
        <f t="shared" ca="1" si="16"/>
        <v>0</v>
      </c>
      <c r="AP17" s="133">
        <f t="shared" ca="1" si="16"/>
        <v>0</v>
      </c>
      <c r="AQ17" s="133">
        <f t="shared" ca="1" si="16"/>
        <v>0</v>
      </c>
      <c r="AR17" s="133">
        <f t="shared" ca="1" si="16"/>
        <v>0</v>
      </c>
      <c r="AS17" s="133">
        <f t="shared" ca="1" si="16"/>
        <v>0</v>
      </c>
      <c r="AT17" s="133">
        <f t="shared" ca="1" si="16"/>
        <v>0</v>
      </c>
      <c r="AU17" s="133">
        <f t="shared" ca="1" si="16"/>
        <v>0</v>
      </c>
      <c r="AV17" s="133">
        <f t="shared" ca="1" si="16"/>
        <v>0</v>
      </c>
      <c r="AW17" s="133">
        <f t="shared" ca="1" si="16"/>
        <v>0</v>
      </c>
      <c r="AX17" s="133">
        <f t="shared" ca="1" si="16"/>
        <v>0</v>
      </c>
      <c r="AY17" s="134">
        <f t="shared" ca="1" si="16"/>
        <v>0</v>
      </c>
      <c r="AZ17" s="26"/>
    </row>
    <row r="18" spans="1:62" x14ac:dyDescent="0.2">
      <c r="A18" s="156"/>
      <c r="B18" s="64" t="s">
        <v>171</v>
      </c>
      <c r="C18" s="150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2"/>
      <c r="AZ18" s="26"/>
      <c r="BD18" s="15" t="s">
        <v>112</v>
      </c>
      <c r="BE18" s="15" t="s">
        <v>113</v>
      </c>
    </row>
    <row r="19" spans="1:62" x14ac:dyDescent="0.2">
      <c r="A19" s="156"/>
      <c r="B19" s="63" t="s">
        <v>5</v>
      </c>
      <c r="C19" s="79">
        <f ca="1">SUMPRODUCT(($B$19=PlageTheme)*(PlageDate=$B$1)*(C3&gt;=PlageDebut)*(C3&lt;PlageFin))</f>
        <v>0</v>
      </c>
      <c r="D19" s="79">
        <f t="shared" ref="D19:AH19" ca="1" si="17">SUMPRODUCT(($B$19=PlageTheme)*(PlageDate=$B$1)*(D3&gt;=PlageDebut)*(D3&lt;PlageFin))</f>
        <v>0</v>
      </c>
      <c r="E19" s="79">
        <f t="shared" ca="1" si="17"/>
        <v>0</v>
      </c>
      <c r="F19" s="79">
        <f t="shared" ca="1" si="17"/>
        <v>0</v>
      </c>
      <c r="G19" s="79">
        <f t="shared" ca="1" si="17"/>
        <v>0</v>
      </c>
      <c r="H19" s="79">
        <f t="shared" ca="1" si="17"/>
        <v>0</v>
      </c>
      <c r="I19" s="79">
        <f t="shared" ca="1" si="17"/>
        <v>0</v>
      </c>
      <c r="J19" s="79">
        <f t="shared" ca="1" si="17"/>
        <v>0</v>
      </c>
      <c r="K19" s="79">
        <f t="shared" ca="1" si="17"/>
        <v>0</v>
      </c>
      <c r="L19" s="79">
        <f t="shared" ca="1" si="17"/>
        <v>0</v>
      </c>
      <c r="M19" s="79">
        <f t="shared" ca="1" si="17"/>
        <v>0</v>
      </c>
      <c r="N19" s="79">
        <f t="shared" ca="1" si="17"/>
        <v>0</v>
      </c>
      <c r="O19" s="79">
        <f t="shared" ca="1" si="17"/>
        <v>0</v>
      </c>
      <c r="P19" s="79">
        <f t="shared" ca="1" si="17"/>
        <v>0</v>
      </c>
      <c r="Q19" s="79">
        <f t="shared" ca="1" si="17"/>
        <v>0</v>
      </c>
      <c r="R19" s="79">
        <f t="shared" ca="1" si="17"/>
        <v>0</v>
      </c>
      <c r="S19" s="79">
        <f t="shared" ca="1" si="17"/>
        <v>0</v>
      </c>
      <c r="T19" s="79">
        <f t="shared" ca="1" si="17"/>
        <v>0</v>
      </c>
      <c r="U19" s="79">
        <f t="shared" ca="1" si="17"/>
        <v>0</v>
      </c>
      <c r="V19" s="79">
        <f t="shared" ca="1" si="17"/>
        <v>0</v>
      </c>
      <c r="W19" s="79">
        <f t="shared" ca="1" si="17"/>
        <v>0</v>
      </c>
      <c r="X19" s="79">
        <f t="shared" ca="1" si="17"/>
        <v>0</v>
      </c>
      <c r="Y19" s="79">
        <f t="shared" ca="1" si="17"/>
        <v>0</v>
      </c>
      <c r="Z19" s="79">
        <f t="shared" ca="1" si="17"/>
        <v>0</v>
      </c>
      <c r="AA19" s="79">
        <f t="shared" ca="1" si="17"/>
        <v>0</v>
      </c>
      <c r="AB19" s="79">
        <f t="shared" ca="1" si="17"/>
        <v>0</v>
      </c>
      <c r="AC19" s="79">
        <f t="shared" ca="1" si="17"/>
        <v>0</v>
      </c>
      <c r="AD19" s="79">
        <f t="shared" ca="1" si="17"/>
        <v>0</v>
      </c>
      <c r="AE19" s="79">
        <f t="shared" ca="1" si="17"/>
        <v>0</v>
      </c>
      <c r="AF19" s="79">
        <f t="shared" ca="1" si="17"/>
        <v>0</v>
      </c>
      <c r="AG19" s="79">
        <f t="shared" ca="1" si="17"/>
        <v>0</v>
      </c>
      <c r="AH19" s="79">
        <f t="shared" ca="1" si="17"/>
        <v>0</v>
      </c>
      <c r="AI19" s="79">
        <f t="shared" ref="AI19:AY19" ca="1" si="18">SUMPRODUCT(($B$19=PlageTheme)*(PlageDate=$B$1)*(AI3&gt;=PlageDebut)*(AI3&lt;PlageFin))</f>
        <v>0</v>
      </c>
      <c r="AJ19" s="79">
        <f t="shared" ca="1" si="18"/>
        <v>0</v>
      </c>
      <c r="AK19" s="79">
        <f t="shared" ca="1" si="18"/>
        <v>0</v>
      </c>
      <c r="AL19" s="79">
        <f t="shared" ca="1" si="18"/>
        <v>0</v>
      </c>
      <c r="AM19" s="79">
        <f t="shared" ca="1" si="18"/>
        <v>0</v>
      </c>
      <c r="AN19" s="79">
        <f t="shared" ca="1" si="18"/>
        <v>0</v>
      </c>
      <c r="AO19" s="79">
        <f t="shared" ca="1" si="18"/>
        <v>0</v>
      </c>
      <c r="AP19" s="79">
        <f t="shared" ca="1" si="18"/>
        <v>0</v>
      </c>
      <c r="AQ19" s="79">
        <f t="shared" ca="1" si="18"/>
        <v>0</v>
      </c>
      <c r="AR19" s="79">
        <f t="shared" ca="1" si="18"/>
        <v>0</v>
      </c>
      <c r="AS19" s="79">
        <f t="shared" ca="1" si="18"/>
        <v>0</v>
      </c>
      <c r="AT19" s="79">
        <f t="shared" ca="1" si="18"/>
        <v>0</v>
      </c>
      <c r="AU19" s="79">
        <f t="shared" ca="1" si="18"/>
        <v>0</v>
      </c>
      <c r="AV19" s="79">
        <f t="shared" ca="1" si="18"/>
        <v>0</v>
      </c>
      <c r="AW19" s="79">
        <f t="shared" ca="1" si="18"/>
        <v>0</v>
      </c>
      <c r="AX19" s="79">
        <f t="shared" ca="1" si="18"/>
        <v>0</v>
      </c>
      <c r="AY19" s="80">
        <f t="shared" ca="1" si="18"/>
        <v>0</v>
      </c>
      <c r="AZ19" s="26"/>
      <c r="BB19" s="71" t="s">
        <v>13</v>
      </c>
      <c r="BC19" s="69"/>
      <c r="BD19" s="70"/>
      <c r="BE19" s="70"/>
      <c r="BG19" s="68" t="s">
        <v>110</v>
      </c>
      <c r="BH19" s="69"/>
      <c r="BI19" s="70"/>
      <c r="BJ19" s="70"/>
    </row>
    <row r="20" spans="1:62" x14ac:dyDescent="0.2">
      <c r="A20" s="156"/>
      <c r="B20" s="39" t="s">
        <v>9</v>
      </c>
      <c r="C20" s="79">
        <f t="shared" ref="C20:AH20" ca="1" si="19">SUMPRODUCT(($B$20=PlageTheme)*(PlageDate=$B$1)*(C3&gt;=PlageDebut)*(C3&lt;PlageFin))</f>
        <v>0</v>
      </c>
      <c r="D20" s="79">
        <f t="shared" ca="1" si="19"/>
        <v>0</v>
      </c>
      <c r="E20" s="79">
        <f t="shared" ca="1" si="19"/>
        <v>0</v>
      </c>
      <c r="F20" s="79">
        <f t="shared" ca="1" si="19"/>
        <v>0</v>
      </c>
      <c r="G20" s="79">
        <f t="shared" ca="1" si="19"/>
        <v>0</v>
      </c>
      <c r="H20" s="79">
        <f t="shared" ca="1" si="19"/>
        <v>0</v>
      </c>
      <c r="I20" s="79">
        <f t="shared" ca="1" si="19"/>
        <v>0</v>
      </c>
      <c r="J20" s="79">
        <f t="shared" ca="1" si="19"/>
        <v>0</v>
      </c>
      <c r="K20" s="79">
        <f t="shared" ca="1" si="19"/>
        <v>0</v>
      </c>
      <c r="L20" s="79">
        <f t="shared" ca="1" si="19"/>
        <v>0</v>
      </c>
      <c r="M20" s="79">
        <f t="shared" ca="1" si="19"/>
        <v>0</v>
      </c>
      <c r="N20" s="79">
        <f t="shared" ca="1" si="19"/>
        <v>0</v>
      </c>
      <c r="O20" s="79">
        <f t="shared" ca="1" si="19"/>
        <v>0</v>
      </c>
      <c r="P20" s="79">
        <f t="shared" ca="1" si="19"/>
        <v>0</v>
      </c>
      <c r="Q20" s="79">
        <f t="shared" ca="1" si="19"/>
        <v>0</v>
      </c>
      <c r="R20" s="79">
        <f t="shared" ca="1" si="19"/>
        <v>0</v>
      </c>
      <c r="S20" s="79">
        <f t="shared" ca="1" si="19"/>
        <v>0</v>
      </c>
      <c r="T20" s="79">
        <f t="shared" ca="1" si="19"/>
        <v>0</v>
      </c>
      <c r="U20" s="79">
        <f t="shared" ca="1" si="19"/>
        <v>0</v>
      </c>
      <c r="V20" s="79">
        <f t="shared" ca="1" si="19"/>
        <v>0</v>
      </c>
      <c r="W20" s="79">
        <f t="shared" ca="1" si="19"/>
        <v>0</v>
      </c>
      <c r="X20" s="79">
        <f t="shared" ca="1" si="19"/>
        <v>0</v>
      </c>
      <c r="Y20" s="79">
        <f t="shared" ca="1" si="19"/>
        <v>0</v>
      </c>
      <c r="Z20" s="79">
        <f t="shared" ca="1" si="19"/>
        <v>0</v>
      </c>
      <c r="AA20" s="79">
        <f t="shared" ca="1" si="19"/>
        <v>0</v>
      </c>
      <c r="AB20" s="79">
        <f t="shared" ca="1" si="19"/>
        <v>0</v>
      </c>
      <c r="AC20" s="79">
        <f t="shared" ca="1" si="19"/>
        <v>0</v>
      </c>
      <c r="AD20" s="79">
        <f t="shared" ca="1" si="19"/>
        <v>0</v>
      </c>
      <c r="AE20" s="79">
        <f t="shared" ca="1" si="19"/>
        <v>0</v>
      </c>
      <c r="AF20" s="79">
        <f t="shared" ca="1" si="19"/>
        <v>0</v>
      </c>
      <c r="AG20" s="79">
        <f t="shared" ca="1" si="19"/>
        <v>0</v>
      </c>
      <c r="AH20" s="79">
        <f t="shared" ca="1" si="19"/>
        <v>0</v>
      </c>
      <c r="AI20" s="79">
        <f t="shared" ref="AI20:AY20" ca="1" si="20">SUMPRODUCT(($B$20=PlageTheme)*(PlageDate=$B$1)*(AI3&gt;=PlageDebut)*(AI3&lt;PlageFin))</f>
        <v>0</v>
      </c>
      <c r="AJ20" s="79">
        <f t="shared" ca="1" si="20"/>
        <v>0</v>
      </c>
      <c r="AK20" s="79">
        <f t="shared" ca="1" si="20"/>
        <v>0</v>
      </c>
      <c r="AL20" s="79">
        <f t="shared" ca="1" si="20"/>
        <v>0</v>
      </c>
      <c r="AM20" s="79">
        <f t="shared" ca="1" si="20"/>
        <v>0</v>
      </c>
      <c r="AN20" s="79">
        <f t="shared" ca="1" si="20"/>
        <v>0</v>
      </c>
      <c r="AO20" s="79">
        <f t="shared" ca="1" si="20"/>
        <v>0</v>
      </c>
      <c r="AP20" s="79">
        <f t="shared" ca="1" si="20"/>
        <v>0</v>
      </c>
      <c r="AQ20" s="79">
        <f t="shared" ca="1" si="20"/>
        <v>0</v>
      </c>
      <c r="AR20" s="79">
        <f t="shared" ca="1" si="20"/>
        <v>0</v>
      </c>
      <c r="AS20" s="79">
        <f t="shared" ca="1" si="20"/>
        <v>0</v>
      </c>
      <c r="AT20" s="79">
        <f t="shared" ca="1" si="20"/>
        <v>0</v>
      </c>
      <c r="AU20" s="79">
        <f t="shared" ca="1" si="20"/>
        <v>0</v>
      </c>
      <c r="AV20" s="79">
        <f t="shared" ca="1" si="20"/>
        <v>0</v>
      </c>
      <c r="AW20" s="79">
        <f t="shared" ca="1" si="20"/>
        <v>0</v>
      </c>
      <c r="AX20" s="79">
        <f t="shared" ca="1" si="20"/>
        <v>0</v>
      </c>
      <c r="AY20" s="80">
        <f t="shared" ca="1" si="20"/>
        <v>0</v>
      </c>
      <c r="AZ20" s="26"/>
    </row>
    <row r="21" spans="1:62" x14ac:dyDescent="0.2">
      <c r="A21" s="156"/>
      <c r="B21" s="39" t="s">
        <v>8</v>
      </c>
      <c r="C21" s="79">
        <f t="shared" ref="C21:AH21" ca="1" si="21">SUMPRODUCT(($B$21=PlageTheme)*(PlageDate=$B$1)*(C3&gt;=PlageDebut)*(C3&lt;PlageFin))</f>
        <v>0</v>
      </c>
      <c r="D21" s="79">
        <f t="shared" ca="1" si="21"/>
        <v>0</v>
      </c>
      <c r="E21" s="79">
        <f t="shared" ca="1" si="21"/>
        <v>0</v>
      </c>
      <c r="F21" s="79">
        <f t="shared" ca="1" si="21"/>
        <v>0</v>
      </c>
      <c r="G21" s="79">
        <f t="shared" ca="1" si="21"/>
        <v>0</v>
      </c>
      <c r="H21" s="79">
        <f t="shared" ca="1" si="21"/>
        <v>0</v>
      </c>
      <c r="I21" s="79">
        <f t="shared" ca="1" si="21"/>
        <v>0</v>
      </c>
      <c r="J21" s="79">
        <f t="shared" ca="1" si="21"/>
        <v>0</v>
      </c>
      <c r="K21" s="79">
        <f t="shared" ca="1" si="21"/>
        <v>0</v>
      </c>
      <c r="L21" s="79">
        <f t="shared" ca="1" si="21"/>
        <v>0</v>
      </c>
      <c r="M21" s="79">
        <f t="shared" ca="1" si="21"/>
        <v>0</v>
      </c>
      <c r="N21" s="79">
        <f t="shared" ca="1" si="21"/>
        <v>0</v>
      </c>
      <c r="O21" s="79">
        <f t="shared" ca="1" si="21"/>
        <v>0</v>
      </c>
      <c r="P21" s="79">
        <f t="shared" ca="1" si="21"/>
        <v>0</v>
      </c>
      <c r="Q21" s="79">
        <f t="shared" ca="1" si="21"/>
        <v>0</v>
      </c>
      <c r="R21" s="79">
        <f t="shared" ca="1" si="21"/>
        <v>0</v>
      </c>
      <c r="S21" s="79">
        <f t="shared" ca="1" si="21"/>
        <v>0</v>
      </c>
      <c r="T21" s="79">
        <f t="shared" ca="1" si="21"/>
        <v>0</v>
      </c>
      <c r="U21" s="79">
        <f t="shared" ca="1" si="21"/>
        <v>0</v>
      </c>
      <c r="V21" s="79">
        <f t="shared" ca="1" si="21"/>
        <v>0</v>
      </c>
      <c r="W21" s="79">
        <f t="shared" ca="1" si="21"/>
        <v>0</v>
      </c>
      <c r="X21" s="79">
        <f t="shared" ca="1" si="21"/>
        <v>0</v>
      </c>
      <c r="Y21" s="79">
        <f t="shared" ca="1" si="21"/>
        <v>0</v>
      </c>
      <c r="Z21" s="79">
        <f t="shared" ca="1" si="21"/>
        <v>0</v>
      </c>
      <c r="AA21" s="79">
        <f t="shared" ca="1" si="21"/>
        <v>0</v>
      </c>
      <c r="AB21" s="79">
        <f t="shared" ca="1" si="21"/>
        <v>0</v>
      </c>
      <c r="AC21" s="79">
        <f t="shared" ca="1" si="21"/>
        <v>0</v>
      </c>
      <c r="AD21" s="79">
        <f t="shared" ca="1" si="21"/>
        <v>0</v>
      </c>
      <c r="AE21" s="79">
        <f t="shared" ca="1" si="21"/>
        <v>0</v>
      </c>
      <c r="AF21" s="79">
        <f t="shared" ca="1" si="21"/>
        <v>0</v>
      </c>
      <c r="AG21" s="79">
        <f t="shared" ca="1" si="21"/>
        <v>0</v>
      </c>
      <c r="AH21" s="79">
        <f t="shared" ca="1" si="21"/>
        <v>0</v>
      </c>
      <c r="AI21" s="79">
        <f t="shared" ref="AI21:AY21" ca="1" si="22">SUMPRODUCT(($B$21=PlageTheme)*(PlageDate=$B$1)*(AI3&gt;=PlageDebut)*(AI3&lt;PlageFin))</f>
        <v>0</v>
      </c>
      <c r="AJ21" s="79">
        <f t="shared" ca="1" si="22"/>
        <v>0</v>
      </c>
      <c r="AK21" s="79">
        <f t="shared" ca="1" si="22"/>
        <v>0</v>
      </c>
      <c r="AL21" s="79">
        <f t="shared" ca="1" si="22"/>
        <v>0</v>
      </c>
      <c r="AM21" s="79">
        <f t="shared" ca="1" si="22"/>
        <v>0</v>
      </c>
      <c r="AN21" s="79">
        <f t="shared" ca="1" si="22"/>
        <v>0</v>
      </c>
      <c r="AO21" s="79">
        <f t="shared" ca="1" si="22"/>
        <v>0</v>
      </c>
      <c r="AP21" s="79">
        <f t="shared" ca="1" si="22"/>
        <v>0</v>
      </c>
      <c r="AQ21" s="79">
        <f t="shared" ca="1" si="22"/>
        <v>0</v>
      </c>
      <c r="AR21" s="79">
        <f t="shared" ca="1" si="22"/>
        <v>0</v>
      </c>
      <c r="AS21" s="79">
        <f t="shared" ca="1" si="22"/>
        <v>0</v>
      </c>
      <c r="AT21" s="79">
        <f t="shared" ca="1" si="22"/>
        <v>0</v>
      </c>
      <c r="AU21" s="79">
        <f t="shared" ca="1" si="22"/>
        <v>0</v>
      </c>
      <c r="AV21" s="79">
        <f t="shared" ca="1" si="22"/>
        <v>0</v>
      </c>
      <c r="AW21" s="79">
        <f t="shared" ca="1" si="22"/>
        <v>0</v>
      </c>
      <c r="AX21" s="79">
        <f t="shared" ca="1" si="22"/>
        <v>0</v>
      </c>
      <c r="AY21" s="80">
        <f t="shared" ca="1" si="22"/>
        <v>0</v>
      </c>
      <c r="AZ21" s="26"/>
    </row>
    <row r="22" spans="1:62" x14ac:dyDescent="0.2">
      <c r="A22" s="156"/>
      <c r="B22" s="39" t="s">
        <v>98</v>
      </c>
      <c r="C22" s="79">
        <f t="shared" ref="C22:AH22" ca="1" si="23">SUMPRODUCT(($B$22=PlageTheme)*(PlageDate=$B$1)*(C3&gt;=PlageDebut)*(C3&lt;PlageFin))</f>
        <v>0</v>
      </c>
      <c r="D22" s="79">
        <f t="shared" ca="1" si="23"/>
        <v>0</v>
      </c>
      <c r="E22" s="79">
        <f t="shared" ca="1" si="23"/>
        <v>0</v>
      </c>
      <c r="F22" s="79">
        <f t="shared" ca="1" si="23"/>
        <v>0</v>
      </c>
      <c r="G22" s="79">
        <f t="shared" ca="1" si="23"/>
        <v>0</v>
      </c>
      <c r="H22" s="79">
        <f t="shared" ca="1" si="23"/>
        <v>0</v>
      </c>
      <c r="I22" s="79">
        <f t="shared" ca="1" si="23"/>
        <v>0</v>
      </c>
      <c r="J22" s="79">
        <f t="shared" ca="1" si="23"/>
        <v>0</v>
      </c>
      <c r="K22" s="79">
        <f t="shared" ca="1" si="23"/>
        <v>0</v>
      </c>
      <c r="L22" s="79">
        <f t="shared" ca="1" si="23"/>
        <v>0</v>
      </c>
      <c r="M22" s="79">
        <f t="shared" ca="1" si="23"/>
        <v>0</v>
      </c>
      <c r="N22" s="79">
        <f t="shared" ca="1" si="23"/>
        <v>0</v>
      </c>
      <c r="O22" s="79">
        <f t="shared" ca="1" si="23"/>
        <v>0</v>
      </c>
      <c r="P22" s="79">
        <f t="shared" ca="1" si="23"/>
        <v>0</v>
      </c>
      <c r="Q22" s="79">
        <f t="shared" ca="1" si="23"/>
        <v>0</v>
      </c>
      <c r="R22" s="79">
        <f t="shared" ca="1" si="23"/>
        <v>0</v>
      </c>
      <c r="S22" s="79">
        <f t="shared" ca="1" si="23"/>
        <v>0</v>
      </c>
      <c r="T22" s="79">
        <f t="shared" ca="1" si="23"/>
        <v>0</v>
      </c>
      <c r="U22" s="79">
        <f t="shared" ca="1" si="23"/>
        <v>0</v>
      </c>
      <c r="V22" s="79">
        <f t="shared" ca="1" si="23"/>
        <v>0</v>
      </c>
      <c r="W22" s="79">
        <f t="shared" ca="1" si="23"/>
        <v>0</v>
      </c>
      <c r="X22" s="79">
        <f t="shared" ca="1" si="23"/>
        <v>0</v>
      </c>
      <c r="Y22" s="79">
        <f t="shared" ca="1" si="23"/>
        <v>0</v>
      </c>
      <c r="Z22" s="79">
        <f t="shared" ca="1" si="23"/>
        <v>0</v>
      </c>
      <c r="AA22" s="79">
        <f t="shared" ca="1" si="23"/>
        <v>0</v>
      </c>
      <c r="AB22" s="79">
        <f t="shared" ca="1" si="23"/>
        <v>0</v>
      </c>
      <c r="AC22" s="79">
        <f t="shared" ca="1" si="23"/>
        <v>0</v>
      </c>
      <c r="AD22" s="79">
        <f t="shared" ca="1" si="23"/>
        <v>0</v>
      </c>
      <c r="AE22" s="79">
        <f t="shared" ca="1" si="23"/>
        <v>0</v>
      </c>
      <c r="AF22" s="79">
        <f t="shared" ca="1" si="23"/>
        <v>0</v>
      </c>
      <c r="AG22" s="79">
        <f t="shared" ca="1" si="23"/>
        <v>0</v>
      </c>
      <c r="AH22" s="79">
        <f t="shared" ca="1" si="23"/>
        <v>0</v>
      </c>
      <c r="AI22" s="79">
        <f t="shared" ref="AI22:AY22" ca="1" si="24">SUMPRODUCT(($B$22=PlageTheme)*(PlageDate=$B$1)*(AI3&gt;=PlageDebut)*(AI3&lt;PlageFin))</f>
        <v>0</v>
      </c>
      <c r="AJ22" s="79">
        <f t="shared" ca="1" si="24"/>
        <v>0</v>
      </c>
      <c r="AK22" s="79">
        <f t="shared" ca="1" si="24"/>
        <v>0</v>
      </c>
      <c r="AL22" s="79">
        <f t="shared" ca="1" si="24"/>
        <v>0</v>
      </c>
      <c r="AM22" s="79">
        <f t="shared" ca="1" si="24"/>
        <v>0</v>
      </c>
      <c r="AN22" s="79">
        <f t="shared" ca="1" si="24"/>
        <v>0</v>
      </c>
      <c r="AO22" s="79">
        <f t="shared" ca="1" si="24"/>
        <v>0</v>
      </c>
      <c r="AP22" s="79">
        <f t="shared" ca="1" si="24"/>
        <v>0</v>
      </c>
      <c r="AQ22" s="79">
        <f t="shared" ca="1" si="24"/>
        <v>0</v>
      </c>
      <c r="AR22" s="79">
        <f t="shared" ca="1" si="24"/>
        <v>0</v>
      </c>
      <c r="AS22" s="79">
        <f t="shared" ca="1" si="24"/>
        <v>0</v>
      </c>
      <c r="AT22" s="79">
        <f t="shared" ca="1" si="24"/>
        <v>0</v>
      </c>
      <c r="AU22" s="79">
        <f t="shared" ca="1" si="24"/>
        <v>0</v>
      </c>
      <c r="AV22" s="79">
        <f t="shared" ca="1" si="24"/>
        <v>0</v>
      </c>
      <c r="AW22" s="79">
        <f t="shared" ca="1" si="24"/>
        <v>0</v>
      </c>
      <c r="AX22" s="79">
        <f t="shared" ca="1" si="24"/>
        <v>0</v>
      </c>
      <c r="AY22" s="80">
        <f t="shared" ca="1" si="24"/>
        <v>0</v>
      </c>
      <c r="AZ22" s="26"/>
      <c r="BB22" s="72" t="s">
        <v>14</v>
      </c>
      <c r="BC22" s="69"/>
      <c r="BD22" s="70"/>
      <c r="BE22" s="70"/>
      <c r="BG22" s="73" t="s">
        <v>100</v>
      </c>
      <c r="BH22" s="69"/>
      <c r="BI22" s="70"/>
      <c r="BJ22" s="70"/>
    </row>
    <row r="23" spans="1:62" x14ac:dyDescent="0.2">
      <c r="A23" s="156"/>
      <c r="B23" s="112" t="s">
        <v>99</v>
      </c>
      <c r="C23" s="113">
        <f t="shared" ref="C23:AH23" ca="1" si="25">SUMPRODUCT(($B$23=PlageTheme)*(PlageDate=$B$1)*(C3&gt;=PlageDebut)*(C3&lt;PlageFin))</f>
        <v>0</v>
      </c>
      <c r="D23" s="82">
        <f t="shared" ca="1" si="25"/>
        <v>0</v>
      </c>
      <c r="E23" s="82">
        <f t="shared" ca="1" si="25"/>
        <v>0</v>
      </c>
      <c r="F23" s="82">
        <f t="shared" ca="1" si="25"/>
        <v>0</v>
      </c>
      <c r="G23" s="82">
        <f t="shared" ca="1" si="25"/>
        <v>0</v>
      </c>
      <c r="H23" s="82">
        <f t="shared" ca="1" si="25"/>
        <v>0</v>
      </c>
      <c r="I23" s="82">
        <f t="shared" ca="1" si="25"/>
        <v>0</v>
      </c>
      <c r="J23" s="82">
        <f t="shared" ca="1" si="25"/>
        <v>0</v>
      </c>
      <c r="K23" s="82">
        <f t="shared" ca="1" si="25"/>
        <v>0</v>
      </c>
      <c r="L23" s="82">
        <f t="shared" ca="1" si="25"/>
        <v>0</v>
      </c>
      <c r="M23" s="82">
        <f t="shared" ca="1" si="25"/>
        <v>0</v>
      </c>
      <c r="N23" s="82">
        <f t="shared" ca="1" si="25"/>
        <v>0</v>
      </c>
      <c r="O23" s="82">
        <f t="shared" ca="1" si="25"/>
        <v>0</v>
      </c>
      <c r="P23" s="82">
        <f t="shared" ca="1" si="25"/>
        <v>0</v>
      </c>
      <c r="Q23" s="82">
        <f t="shared" ca="1" si="25"/>
        <v>0</v>
      </c>
      <c r="R23" s="82">
        <f t="shared" ca="1" si="25"/>
        <v>0</v>
      </c>
      <c r="S23" s="82">
        <f t="shared" ca="1" si="25"/>
        <v>0</v>
      </c>
      <c r="T23" s="82">
        <f t="shared" ca="1" si="25"/>
        <v>0</v>
      </c>
      <c r="U23" s="82">
        <f t="shared" ca="1" si="25"/>
        <v>0</v>
      </c>
      <c r="V23" s="82">
        <f t="shared" ca="1" si="25"/>
        <v>0</v>
      </c>
      <c r="W23" s="82">
        <f t="shared" ca="1" si="25"/>
        <v>0</v>
      </c>
      <c r="X23" s="82">
        <f t="shared" ca="1" si="25"/>
        <v>0</v>
      </c>
      <c r="Y23" s="82">
        <f t="shared" ca="1" si="25"/>
        <v>0</v>
      </c>
      <c r="Z23" s="82">
        <f t="shared" ca="1" si="25"/>
        <v>0</v>
      </c>
      <c r="AA23" s="82">
        <f t="shared" ca="1" si="25"/>
        <v>0</v>
      </c>
      <c r="AB23" s="82">
        <f t="shared" ca="1" si="25"/>
        <v>0</v>
      </c>
      <c r="AC23" s="82">
        <f t="shared" ca="1" si="25"/>
        <v>0</v>
      </c>
      <c r="AD23" s="82">
        <f t="shared" ca="1" si="25"/>
        <v>0</v>
      </c>
      <c r="AE23" s="82">
        <f t="shared" ca="1" si="25"/>
        <v>0</v>
      </c>
      <c r="AF23" s="82">
        <f t="shared" ca="1" si="25"/>
        <v>0</v>
      </c>
      <c r="AG23" s="82">
        <f t="shared" ca="1" si="25"/>
        <v>0</v>
      </c>
      <c r="AH23" s="82">
        <f t="shared" ca="1" si="25"/>
        <v>0</v>
      </c>
      <c r="AI23" s="82">
        <f t="shared" ref="AI23:AY23" ca="1" si="26">SUMPRODUCT(($B$23=PlageTheme)*(PlageDate=$B$1)*(AI3&gt;=PlageDebut)*(AI3&lt;PlageFin))</f>
        <v>0</v>
      </c>
      <c r="AJ23" s="82">
        <f t="shared" ca="1" si="26"/>
        <v>0</v>
      </c>
      <c r="AK23" s="82">
        <f t="shared" ca="1" si="26"/>
        <v>0</v>
      </c>
      <c r="AL23" s="82">
        <f t="shared" ca="1" si="26"/>
        <v>0</v>
      </c>
      <c r="AM23" s="82">
        <f t="shared" ca="1" si="26"/>
        <v>0</v>
      </c>
      <c r="AN23" s="82">
        <f t="shared" ca="1" si="26"/>
        <v>0</v>
      </c>
      <c r="AO23" s="82">
        <f t="shared" ca="1" si="26"/>
        <v>0</v>
      </c>
      <c r="AP23" s="82">
        <f t="shared" ca="1" si="26"/>
        <v>0</v>
      </c>
      <c r="AQ23" s="82">
        <f t="shared" ca="1" si="26"/>
        <v>0</v>
      </c>
      <c r="AR23" s="82">
        <f t="shared" ca="1" si="26"/>
        <v>0</v>
      </c>
      <c r="AS23" s="82">
        <f t="shared" ca="1" si="26"/>
        <v>0</v>
      </c>
      <c r="AT23" s="82">
        <f t="shared" ca="1" si="26"/>
        <v>0</v>
      </c>
      <c r="AU23" s="82">
        <f t="shared" ca="1" si="26"/>
        <v>0</v>
      </c>
      <c r="AV23" s="82">
        <f t="shared" ca="1" si="26"/>
        <v>0</v>
      </c>
      <c r="AW23" s="82">
        <f t="shared" ca="1" si="26"/>
        <v>0</v>
      </c>
      <c r="AX23" s="82">
        <f t="shared" ca="1" si="26"/>
        <v>0</v>
      </c>
      <c r="AY23" s="83">
        <f t="shared" ca="1" si="26"/>
        <v>0</v>
      </c>
      <c r="AZ23" s="26"/>
    </row>
    <row r="24" spans="1:62" x14ac:dyDescent="0.2">
      <c r="A24" s="156"/>
      <c r="B24" s="40" t="s">
        <v>84</v>
      </c>
      <c r="C24" s="84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6"/>
      <c r="AZ24" s="26"/>
    </row>
    <row r="25" spans="1:62" x14ac:dyDescent="0.2">
      <c r="A25" s="156"/>
      <c r="B25" s="40" t="s">
        <v>85</v>
      </c>
      <c r="C25" s="78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80"/>
      <c r="AZ25" s="26"/>
      <c r="BB25" s="74" t="s">
        <v>83</v>
      </c>
      <c r="BC25" s="69"/>
      <c r="BD25" s="70"/>
      <c r="BE25" s="70"/>
      <c r="BG25" s="75" t="s">
        <v>97</v>
      </c>
      <c r="BH25" s="69"/>
      <c r="BI25" s="70"/>
      <c r="BJ25" s="70"/>
    </row>
    <row r="26" spans="1:62" x14ac:dyDescent="0.2">
      <c r="A26" s="156"/>
      <c r="B26" s="40" t="s">
        <v>86</v>
      </c>
      <c r="C26" s="78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80"/>
      <c r="AZ26" s="26"/>
    </row>
    <row r="27" spans="1:62" x14ac:dyDescent="0.2">
      <c r="A27" s="156"/>
      <c r="B27" s="40" t="s">
        <v>87</v>
      </c>
      <c r="C27" s="78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80"/>
      <c r="AZ27" s="26"/>
    </row>
    <row r="28" spans="1:62" x14ac:dyDescent="0.2">
      <c r="A28" s="156"/>
      <c r="B28" s="40" t="s">
        <v>88</v>
      </c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80"/>
      <c r="AZ28" s="26"/>
      <c r="BB28" s="102" t="s">
        <v>15</v>
      </c>
      <c r="BC28" s="69"/>
      <c r="BD28" s="70"/>
      <c r="BE28" s="70"/>
    </row>
    <row r="29" spans="1:62" x14ac:dyDescent="0.2">
      <c r="A29" s="156"/>
      <c r="B29" s="37" t="s">
        <v>16</v>
      </c>
      <c r="C29" s="81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3"/>
      <c r="AZ29" s="26"/>
      <c r="BB29" s="70" t="s">
        <v>146</v>
      </c>
      <c r="BC29" s="70"/>
    </row>
    <row r="30" spans="1:62" x14ac:dyDescent="0.2">
      <c r="A30" s="156"/>
      <c r="B30" s="18" t="s">
        <v>83</v>
      </c>
      <c r="C30" s="87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9"/>
      <c r="AZ30" s="26"/>
      <c r="BB30" s="70" t="s">
        <v>146</v>
      </c>
      <c r="BC30" s="70"/>
    </row>
    <row r="31" spans="1:62" x14ac:dyDescent="0.2">
      <c r="A31" s="156"/>
      <c r="B31" s="41" t="s">
        <v>89</v>
      </c>
      <c r="C31" s="84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6"/>
      <c r="AZ31" s="26"/>
      <c r="BB31" s="70" t="s">
        <v>146</v>
      </c>
      <c r="BC31" s="70"/>
    </row>
    <row r="32" spans="1:62" x14ac:dyDescent="0.2">
      <c r="A32" s="156"/>
      <c r="B32" s="19" t="s">
        <v>90</v>
      </c>
      <c r="C32" s="81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3"/>
      <c r="AZ32" s="26"/>
      <c r="BB32" s="70"/>
      <c r="BC32" s="70"/>
    </row>
    <row r="33" spans="1:64" x14ac:dyDescent="0.2">
      <c r="A33" s="156"/>
      <c r="B33" s="42" t="s">
        <v>91</v>
      </c>
      <c r="C33" s="84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6"/>
      <c r="AZ33" s="26"/>
      <c r="BB33" s="70"/>
      <c r="BC33" s="70"/>
    </row>
    <row r="34" spans="1:64" x14ac:dyDescent="0.2">
      <c r="A34" s="156"/>
      <c r="B34" s="20" t="s">
        <v>92</v>
      </c>
      <c r="C34" s="81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3"/>
      <c r="AZ34" s="26"/>
    </row>
    <row r="35" spans="1:64" x14ac:dyDescent="0.2">
      <c r="A35" s="156"/>
      <c r="B35" s="43" t="s">
        <v>95</v>
      </c>
      <c r="C35" s="84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6"/>
      <c r="AZ35" s="26"/>
    </row>
    <row r="36" spans="1:64" x14ac:dyDescent="0.2">
      <c r="A36" s="156"/>
      <c r="B36" s="43" t="s">
        <v>94</v>
      </c>
      <c r="C36" s="78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80"/>
      <c r="AZ36" s="26"/>
    </row>
    <row r="37" spans="1:64" x14ac:dyDescent="0.2">
      <c r="A37" s="156"/>
      <c r="B37" s="43" t="s">
        <v>93</v>
      </c>
      <c r="C37" s="78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80"/>
      <c r="AZ37" s="26"/>
    </row>
    <row r="38" spans="1:64" x14ac:dyDescent="0.2">
      <c r="A38" s="156"/>
      <c r="B38" s="43" t="s">
        <v>96</v>
      </c>
      <c r="C38" s="78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80"/>
      <c r="AZ38" s="26"/>
    </row>
    <row r="39" spans="1:64" x14ac:dyDescent="0.2">
      <c r="A39" s="156"/>
      <c r="B39" s="44"/>
      <c r="C39" s="78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80"/>
      <c r="AZ39" s="26"/>
      <c r="BB39" s="102"/>
      <c r="BC39" s="103" t="s">
        <v>111</v>
      </c>
      <c r="BD39" s="103"/>
      <c r="BE39" s="103"/>
      <c r="BF39" s="69"/>
      <c r="BG39" s="102"/>
      <c r="BH39" s="103" t="s">
        <v>18</v>
      </c>
      <c r="BI39" s="69"/>
      <c r="BJ39" s="102"/>
      <c r="BK39" s="103" t="s">
        <v>3</v>
      </c>
      <c r="BL39" s="69"/>
    </row>
    <row r="40" spans="1:64" x14ac:dyDescent="0.2">
      <c r="A40" s="156"/>
      <c r="B40" s="41"/>
      <c r="C40" s="78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80"/>
      <c r="AZ40" s="26"/>
      <c r="BB40" s="104"/>
      <c r="BC40" s="105"/>
      <c r="BD40" s="105"/>
      <c r="BE40" s="105"/>
      <c r="BF40" s="106"/>
      <c r="BG40" s="104"/>
      <c r="BH40" s="105"/>
      <c r="BI40" s="106"/>
      <c r="BJ40" s="104"/>
      <c r="BK40" s="105"/>
      <c r="BL40" s="106"/>
    </row>
    <row r="41" spans="1:64" x14ac:dyDescent="0.2">
      <c r="A41" s="156"/>
      <c r="B41" s="21"/>
      <c r="C41" s="90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2"/>
      <c r="AZ41" s="26"/>
      <c r="BB41" s="107"/>
      <c r="BF41" s="108"/>
      <c r="BG41" s="107"/>
      <c r="BI41" s="108"/>
      <c r="BJ41" s="107"/>
      <c r="BL41" s="108"/>
    </row>
    <row r="42" spans="1:64" ht="5.0999999999999996" customHeight="1" thickBot="1" x14ac:dyDescent="0.25">
      <c r="A42" s="25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7"/>
      <c r="BB42" s="107"/>
      <c r="BF42" s="108"/>
      <c r="BG42" s="107"/>
      <c r="BI42" s="108"/>
      <c r="BJ42" s="107"/>
      <c r="BL42" s="108"/>
    </row>
    <row r="43" spans="1:64" ht="5.0999999999999996" customHeight="1" thickBot="1" x14ac:dyDescent="0.25">
      <c r="A43" s="35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36"/>
      <c r="BB43" s="107"/>
      <c r="BF43" s="108"/>
      <c r="BG43" s="107"/>
      <c r="BI43" s="108"/>
      <c r="BJ43" s="107"/>
      <c r="BL43" s="108"/>
    </row>
    <row r="44" spans="1:64" ht="15.75" x14ac:dyDescent="0.2">
      <c r="A44" s="34"/>
      <c r="B44" s="158" t="s">
        <v>2</v>
      </c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8"/>
      <c r="AL44" s="158"/>
      <c r="AM44" s="158"/>
      <c r="AN44" s="158"/>
      <c r="AO44" s="158"/>
      <c r="AP44" s="158"/>
      <c r="AQ44" s="158"/>
      <c r="AR44" s="158"/>
      <c r="AS44" s="158"/>
      <c r="AT44" s="158"/>
      <c r="AU44" s="158"/>
      <c r="AV44" s="158"/>
      <c r="AW44" s="158"/>
      <c r="AX44" s="158"/>
      <c r="AY44" s="158"/>
      <c r="AZ44" s="33"/>
      <c r="BB44" s="107"/>
      <c r="BF44" s="108"/>
      <c r="BG44" s="107"/>
      <c r="BI44" s="108"/>
      <c r="BJ44" s="107"/>
      <c r="BL44" s="108"/>
    </row>
    <row r="45" spans="1:64" ht="5.0999999999999996" customHeight="1" x14ac:dyDescent="0.2">
      <c r="A45" s="24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26"/>
      <c r="BB45" s="107"/>
      <c r="BF45" s="108"/>
      <c r="BG45" s="107"/>
      <c r="BI45" s="108"/>
      <c r="BJ45" s="107"/>
      <c r="BL45" s="108"/>
    </row>
    <row r="46" spans="1:64" x14ac:dyDescent="0.2">
      <c r="A46" s="156" t="s">
        <v>108</v>
      </c>
      <c r="B46" s="47" t="s">
        <v>141</v>
      </c>
      <c r="C46" s="155">
        <f t="shared" ref="C46:AH46" ca="1" si="27">SUMPRODUCT(($B$46=nomPrevu)*(PlageDatePrevu=$B$1)*(C3&gt;=debutPrevu)*(C3&lt;finPrevu)*(tachePrevu))</f>
        <v>0</v>
      </c>
      <c r="D46" s="153">
        <f t="shared" ca="1" si="27"/>
        <v>0</v>
      </c>
      <c r="E46" s="153">
        <f t="shared" ca="1" si="27"/>
        <v>0</v>
      </c>
      <c r="F46" s="153">
        <f t="shared" ca="1" si="27"/>
        <v>0</v>
      </c>
      <c r="G46" s="153">
        <f t="shared" ca="1" si="27"/>
        <v>0</v>
      </c>
      <c r="H46" s="153">
        <f t="shared" ca="1" si="27"/>
        <v>0</v>
      </c>
      <c r="I46" s="153">
        <f t="shared" ca="1" si="27"/>
        <v>0</v>
      </c>
      <c r="J46" s="153">
        <f t="shared" ca="1" si="27"/>
        <v>0</v>
      </c>
      <c r="K46" s="153">
        <f t="shared" ca="1" si="27"/>
        <v>0</v>
      </c>
      <c r="L46" s="153">
        <f t="shared" ca="1" si="27"/>
        <v>0</v>
      </c>
      <c r="M46" s="153">
        <f t="shared" ca="1" si="27"/>
        <v>0</v>
      </c>
      <c r="N46" s="153">
        <f t="shared" ca="1" si="27"/>
        <v>0</v>
      </c>
      <c r="O46" s="153">
        <f t="shared" ca="1" si="27"/>
        <v>0</v>
      </c>
      <c r="P46" s="153">
        <f t="shared" ca="1" si="27"/>
        <v>0</v>
      </c>
      <c r="Q46" s="153">
        <f t="shared" ca="1" si="27"/>
        <v>0</v>
      </c>
      <c r="R46" s="153">
        <f t="shared" ca="1" si="27"/>
        <v>0</v>
      </c>
      <c r="S46" s="153">
        <f t="shared" ca="1" si="27"/>
        <v>0</v>
      </c>
      <c r="T46" s="153">
        <f t="shared" ca="1" si="27"/>
        <v>0</v>
      </c>
      <c r="U46" s="153">
        <f t="shared" ca="1" si="27"/>
        <v>0</v>
      </c>
      <c r="V46" s="153">
        <f t="shared" ca="1" si="27"/>
        <v>0</v>
      </c>
      <c r="W46" s="153">
        <f t="shared" ca="1" si="27"/>
        <v>0</v>
      </c>
      <c r="X46" s="153">
        <f t="shared" ca="1" si="27"/>
        <v>0</v>
      </c>
      <c r="Y46" s="153">
        <f t="shared" ca="1" si="27"/>
        <v>0</v>
      </c>
      <c r="Z46" s="153">
        <f t="shared" ca="1" si="27"/>
        <v>0</v>
      </c>
      <c r="AA46" s="153">
        <f t="shared" ca="1" si="27"/>
        <v>0</v>
      </c>
      <c r="AB46" s="153">
        <f t="shared" ca="1" si="27"/>
        <v>0</v>
      </c>
      <c r="AC46" s="153">
        <f t="shared" ca="1" si="27"/>
        <v>0</v>
      </c>
      <c r="AD46" s="153">
        <f t="shared" ca="1" si="27"/>
        <v>0</v>
      </c>
      <c r="AE46" s="153">
        <f t="shared" ca="1" si="27"/>
        <v>0</v>
      </c>
      <c r="AF46" s="153">
        <f t="shared" ca="1" si="27"/>
        <v>0</v>
      </c>
      <c r="AG46" s="153">
        <f t="shared" ca="1" si="27"/>
        <v>0</v>
      </c>
      <c r="AH46" s="153">
        <f t="shared" ca="1" si="27"/>
        <v>0</v>
      </c>
      <c r="AI46" s="153">
        <f t="shared" ref="AI46:AY46" ca="1" si="28">SUMPRODUCT(($B$46=nomPrevu)*(PlageDatePrevu=$B$1)*(AI3&gt;=debutPrevu)*(AI3&lt;finPrevu)*(tachePrevu))</f>
        <v>0</v>
      </c>
      <c r="AJ46" s="153">
        <f t="shared" ca="1" si="28"/>
        <v>0</v>
      </c>
      <c r="AK46" s="153">
        <f t="shared" ca="1" si="28"/>
        <v>0</v>
      </c>
      <c r="AL46" s="153">
        <f t="shared" ca="1" si="28"/>
        <v>0</v>
      </c>
      <c r="AM46" s="153">
        <f t="shared" ca="1" si="28"/>
        <v>0</v>
      </c>
      <c r="AN46" s="153">
        <f t="shared" ca="1" si="28"/>
        <v>0</v>
      </c>
      <c r="AO46" s="153">
        <f t="shared" ca="1" si="28"/>
        <v>0</v>
      </c>
      <c r="AP46" s="153">
        <f t="shared" ca="1" si="28"/>
        <v>0</v>
      </c>
      <c r="AQ46" s="153">
        <f t="shared" ca="1" si="28"/>
        <v>0</v>
      </c>
      <c r="AR46" s="153">
        <f t="shared" ca="1" si="28"/>
        <v>0</v>
      </c>
      <c r="AS46" s="153">
        <f t="shared" ca="1" si="28"/>
        <v>0</v>
      </c>
      <c r="AT46" s="153">
        <f t="shared" ca="1" si="28"/>
        <v>0</v>
      </c>
      <c r="AU46" s="153">
        <f t="shared" ca="1" si="28"/>
        <v>0</v>
      </c>
      <c r="AV46" s="153">
        <f t="shared" ca="1" si="28"/>
        <v>0</v>
      </c>
      <c r="AW46" s="153">
        <f t="shared" ca="1" si="28"/>
        <v>0</v>
      </c>
      <c r="AX46" s="153">
        <f t="shared" ca="1" si="28"/>
        <v>0</v>
      </c>
      <c r="AY46" s="154">
        <f t="shared" ca="1" si="28"/>
        <v>0</v>
      </c>
      <c r="AZ46" s="26"/>
      <c r="BB46" s="109"/>
      <c r="BC46" s="110"/>
      <c r="BD46" s="110"/>
      <c r="BE46" s="110"/>
      <c r="BF46" s="111"/>
      <c r="BG46" s="109"/>
      <c r="BH46" s="110"/>
      <c r="BI46" s="111"/>
      <c r="BJ46" s="109"/>
      <c r="BK46" s="110"/>
      <c r="BL46" s="111"/>
    </row>
    <row r="47" spans="1:64" x14ac:dyDescent="0.2">
      <c r="A47" s="156"/>
      <c r="B47" s="48" t="s">
        <v>173</v>
      </c>
      <c r="C47" s="135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6"/>
      <c r="AF47" s="136"/>
      <c r="AG47" s="136"/>
      <c r="AH47" s="136"/>
      <c r="AI47" s="136"/>
      <c r="AJ47" s="136"/>
      <c r="AK47" s="136"/>
      <c r="AL47" s="136"/>
      <c r="AM47" s="136"/>
      <c r="AN47" s="136"/>
      <c r="AO47" s="136"/>
      <c r="AP47" s="136"/>
      <c r="AQ47" s="136"/>
      <c r="AR47" s="136"/>
      <c r="AS47" s="136"/>
      <c r="AT47" s="136"/>
      <c r="AU47" s="136"/>
      <c r="AV47" s="136"/>
      <c r="AW47" s="136"/>
      <c r="AX47" s="136"/>
      <c r="AY47" s="137"/>
      <c r="AZ47" s="26"/>
    </row>
    <row r="48" spans="1:64" ht="5.0999999999999996" customHeight="1" x14ac:dyDescent="0.2">
      <c r="A48" s="24"/>
      <c r="B48" s="32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26"/>
    </row>
    <row r="49" spans="1:52" x14ac:dyDescent="0.2">
      <c r="A49" s="156" t="s">
        <v>109</v>
      </c>
      <c r="B49" s="47" t="s">
        <v>150</v>
      </c>
      <c r="C49" s="155">
        <f t="shared" ref="C49:AH49" ca="1" si="29">SUMPRODUCT(($B49=nomPrevu)*(PlageDatePrevu=$B$1)*(C3&gt;=debutPrevu)*(C3&lt;finPrevu)*(tachePrevu))</f>
        <v>0</v>
      </c>
      <c r="D49" s="153">
        <f t="shared" ca="1" si="29"/>
        <v>0</v>
      </c>
      <c r="E49" s="153">
        <f t="shared" ca="1" si="29"/>
        <v>0</v>
      </c>
      <c r="F49" s="153">
        <f t="shared" ca="1" si="29"/>
        <v>0</v>
      </c>
      <c r="G49" s="153">
        <f t="shared" ca="1" si="29"/>
        <v>0</v>
      </c>
      <c r="H49" s="153">
        <f t="shared" ca="1" si="29"/>
        <v>0</v>
      </c>
      <c r="I49" s="153">
        <f t="shared" ca="1" si="29"/>
        <v>0</v>
      </c>
      <c r="J49" s="153">
        <f t="shared" ca="1" si="29"/>
        <v>0</v>
      </c>
      <c r="K49" s="153">
        <f t="shared" ca="1" si="29"/>
        <v>0</v>
      </c>
      <c r="L49" s="153">
        <f t="shared" ca="1" si="29"/>
        <v>0</v>
      </c>
      <c r="M49" s="153">
        <f t="shared" ca="1" si="29"/>
        <v>0</v>
      </c>
      <c r="N49" s="153">
        <f t="shared" ca="1" si="29"/>
        <v>0</v>
      </c>
      <c r="O49" s="153">
        <f t="shared" ca="1" si="29"/>
        <v>0</v>
      </c>
      <c r="P49" s="153">
        <f t="shared" ca="1" si="29"/>
        <v>0</v>
      </c>
      <c r="Q49" s="153">
        <f t="shared" ca="1" si="29"/>
        <v>0</v>
      </c>
      <c r="R49" s="153">
        <f t="shared" ca="1" si="29"/>
        <v>0</v>
      </c>
      <c r="S49" s="153">
        <f t="shared" ca="1" si="29"/>
        <v>0</v>
      </c>
      <c r="T49" s="153">
        <f t="shared" ca="1" si="29"/>
        <v>0</v>
      </c>
      <c r="U49" s="153">
        <f t="shared" ca="1" si="29"/>
        <v>0</v>
      </c>
      <c r="V49" s="153">
        <f t="shared" ca="1" si="29"/>
        <v>0</v>
      </c>
      <c r="W49" s="153">
        <f t="shared" ca="1" si="29"/>
        <v>0</v>
      </c>
      <c r="X49" s="153">
        <f t="shared" ca="1" si="29"/>
        <v>0</v>
      </c>
      <c r="Y49" s="153">
        <f t="shared" ca="1" si="29"/>
        <v>0</v>
      </c>
      <c r="Z49" s="153">
        <f t="shared" ca="1" si="29"/>
        <v>0</v>
      </c>
      <c r="AA49" s="153">
        <f t="shared" ca="1" si="29"/>
        <v>0</v>
      </c>
      <c r="AB49" s="153">
        <f t="shared" ca="1" si="29"/>
        <v>0</v>
      </c>
      <c r="AC49" s="153">
        <f t="shared" ca="1" si="29"/>
        <v>0</v>
      </c>
      <c r="AD49" s="153">
        <f t="shared" ca="1" si="29"/>
        <v>0</v>
      </c>
      <c r="AE49" s="153">
        <f t="shared" ca="1" si="29"/>
        <v>0</v>
      </c>
      <c r="AF49" s="153">
        <f t="shared" ca="1" si="29"/>
        <v>0</v>
      </c>
      <c r="AG49" s="153">
        <f t="shared" ca="1" si="29"/>
        <v>0</v>
      </c>
      <c r="AH49" s="153">
        <f t="shared" ca="1" si="29"/>
        <v>0</v>
      </c>
      <c r="AI49" s="153">
        <f t="shared" ref="AI49:AY49" ca="1" si="30">SUMPRODUCT(($B49=nomPrevu)*(PlageDatePrevu=$B$1)*(AI3&gt;=debutPrevu)*(AI3&lt;finPrevu)*(tachePrevu))</f>
        <v>0</v>
      </c>
      <c r="AJ49" s="153">
        <f t="shared" ca="1" si="30"/>
        <v>0</v>
      </c>
      <c r="AK49" s="153">
        <f t="shared" ca="1" si="30"/>
        <v>0</v>
      </c>
      <c r="AL49" s="153">
        <f t="shared" ca="1" si="30"/>
        <v>0</v>
      </c>
      <c r="AM49" s="153">
        <f t="shared" ca="1" si="30"/>
        <v>0</v>
      </c>
      <c r="AN49" s="153">
        <f t="shared" ca="1" si="30"/>
        <v>0</v>
      </c>
      <c r="AO49" s="153">
        <f t="shared" ca="1" si="30"/>
        <v>0</v>
      </c>
      <c r="AP49" s="153">
        <f t="shared" ca="1" si="30"/>
        <v>0</v>
      </c>
      <c r="AQ49" s="153">
        <f t="shared" ca="1" si="30"/>
        <v>0</v>
      </c>
      <c r="AR49" s="153">
        <f t="shared" ca="1" si="30"/>
        <v>0</v>
      </c>
      <c r="AS49" s="153">
        <f t="shared" ca="1" si="30"/>
        <v>0</v>
      </c>
      <c r="AT49" s="153">
        <f t="shared" ca="1" si="30"/>
        <v>0</v>
      </c>
      <c r="AU49" s="153">
        <f t="shared" ca="1" si="30"/>
        <v>0</v>
      </c>
      <c r="AV49" s="153">
        <f t="shared" ca="1" si="30"/>
        <v>0</v>
      </c>
      <c r="AW49" s="153">
        <f t="shared" ca="1" si="30"/>
        <v>0</v>
      </c>
      <c r="AX49" s="153">
        <f t="shared" ca="1" si="30"/>
        <v>0</v>
      </c>
      <c r="AY49" s="154">
        <f t="shared" ca="1" si="30"/>
        <v>0</v>
      </c>
      <c r="AZ49" s="26"/>
    </row>
    <row r="50" spans="1:52" x14ac:dyDescent="0.2">
      <c r="A50" s="156"/>
      <c r="B50" s="64" t="s">
        <v>174</v>
      </c>
      <c r="C50" s="150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2"/>
      <c r="AZ50" s="26"/>
    </row>
    <row r="51" spans="1:52" x14ac:dyDescent="0.2">
      <c r="A51" s="156"/>
      <c r="B51" s="45" t="s">
        <v>6</v>
      </c>
      <c r="C51" s="78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80"/>
      <c r="AZ51" s="26"/>
    </row>
    <row r="52" spans="1:52" x14ac:dyDescent="0.2">
      <c r="A52" s="156"/>
      <c r="B52" s="45" t="s">
        <v>7</v>
      </c>
      <c r="C52" s="78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80"/>
      <c r="AZ52" s="26"/>
    </row>
    <row r="53" spans="1:52" x14ac:dyDescent="0.2">
      <c r="A53" s="156"/>
      <c r="B53" s="45" t="s">
        <v>10</v>
      </c>
      <c r="C53" s="78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80"/>
      <c r="AZ53" s="26"/>
    </row>
    <row r="54" spans="1:52" x14ac:dyDescent="0.2">
      <c r="A54" s="156"/>
      <c r="B54" s="22" t="s">
        <v>11</v>
      </c>
      <c r="C54" s="90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91"/>
      <c r="AX54" s="91"/>
      <c r="AY54" s="92"/>
      <c r="AZ54" s="26"/>
    </row>
    <row r="55" spans="1:52" ht="5.0999999999999996" customHeight="1" thickBot="1" x14ac:dyDescent="0.25">
      <c r="A55" s="25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7"/>
    </row>
  </sheetData>
  <mergeCells count="8">
    <mergeCell ref="A49:A54"/>
    <mergeCell ref="B5:AY5"/>
    <mergeCell ref="B44:AY44"/>
    <mergeCell ref="A6:A8"/>
    <mergeCell ref="B1:I1"/>
    <mergeCell ref="A10:A15"/>
    <mergeCell ref="A17:A41"/>
    <mergeCell ref="A46:A47"/>
  </mergeCells>
  <printOptions horizontalCentered="1"/>
  <pageMargins left="0.11811023622047245" right="0.11811023622047245" top="0.39370078740157483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BL55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2" ht="20.100000000000001" customHeight="1" thickBot="1" x14ac:dyDescent="0.35">
      <c r="B1" s="160">
        <v>43553</v>
      </c>
      <c r="C1" s="160"/>
      <c r="D1" s="160"/>
      <c r="E1" s="160"/>
      <c r="F1" s="160"/>
      <c r="G1" s="160"/>
      <c r="H1" s="160"/>
      <c r="I1" s="160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</row>
    <row r="2" spans="1:52" ht="5.0999999999999996" customHeight="1" x14ac:dyDescent="0.3">
      <c r="A2" s="55"/>
      <c r="B2" s="56"/>
      <c r="C2" s="56"/>
      <c r="D2" s="56"/>
      <c r="E2" s="56"/>
      <c r="F2" s="56"/>
      <c r="G2" s="56"/>
      <c r="H2" s="56"/>
      <c r="I2" s="56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8"/>
    </row>
    <row r="3" spans="1:52" ht="22.5" x14ac:dyDescent="0.2">
      <c r="A3" s="35"/>
      <c r="B3" s="62" t="s">
        <v>0</v>
      </c>
      <c r="C3" s="61">
        <v>0</v>
      </c>
      <c r="D3" s="50">
        <f t="shared" ref="D3:AY3" si="0">C3+"00:30"</f>
        <v>2.0833333333333332E-2</v>
      </c>
      <c r="E3" s="50">
        <f t="shared" si="0"/>
        <v>4.1666666666666664E-2</v>
      </c>
      <c r="F3" s="50">
        <f t="shared" si="0"/>
        <v>6.25E-2</v>
      </c>
      <c r="G3" s="50">
        <f t="shared" si="0"/>
        <v>8.3333333333333329E-2</v>
      </c>
      <c r="H3" s="50">
        <f t="shared" si="0"/>
        <v>0.10416666666666666</v>
      </c>
      <c r="I3" s="50">
        <f t="shared" si="0"/>
        <v>0.12499999999999999</v>
      </c>
      <c r="J3" s="50">
        <f t="shared" si="0"/>
        <v>0.14583333333333331</v>
      </c>
      <c r="K3" s="50">
        <f t="shared" si="0"/>
        <v>0.16666666666666666</v>
      </c>
      <c r="L3" s="50">
        <f t="shared" si="0"/>
        <v>0.1875</v>
      </c>
      <c r="M3" s="50">
        <f t="shared" si="0"/>
        <v>0.20833333333333334</v>
      </c>
      <c r="N3" s="50">
        <f t="shared" si="0"/>
        <v>0.22916666666666669</v>
      </c>
      <c r="O3" s="50">
        <f t="shared" si="0"/>
        <v>0.25</v>
      </c>
      <c r="P3" s="50">
        <f t="shared" si="0"/>
        <v>0.27083333333333331</v>
      </c>
      <c r="Q3" s="50">
        <f t="shared" si="0"/>
        <v>0.29166666666666663</v>
      </c>
      <c r="R3" s="50">
        <f t="shared" si="0"/>
        <v>0.31249999999999994</v>
      </c>
      <c r="S3" s="50">
        <f t="shared" si="0"/>
        <v>0.33333333333333326</v>
      </c>
      <c r="T3" s="50">
        <f t="shared" si="0"/>
        <v>0.35416666666666657</v>
      </c>
      <c r="U3" s="50">
        <f t="shared" si="0"/>
        <v>0.37499999999999989</v>
      </c>
      <c r="V3" s="50">
        <f t="shared" si="0"/>
        <v>0.3958333333333332</v>
      </c>
      <c r="W3" s="50">
        <f t="shared" si="0"/>
        <v>0.41666666666666652</v>
      </c>
      <c r="X3" s="50">
        <f t="shared" si="0"/>
        <v>0.43749999999999983</v>
      </c>
      <c r="Y3" s="50">
        <f t="shared" si="0"/>
        <v>0.45833333333333315</v>
      </c>
      <c r="Z3" s="50">
        <f t="shared" si="0"/>
        <v>0.47916666666666646</v>
      </c>
      <c r="AA3" s="50">
        <f t="shared" si="0"/>
        <v>0.49999999999999978</v>
      </c>
      <c r="AB3" s="50">
        <f t="shared" si="0"/>
        <v>0.52083333333333315</v>
      </c>
      <c r="AC3" s="50">
        <f t="shared" si="0"/>
        <v>0.54166666666666652</v>
      </c>
      <c r="AD3" s="50">
        <f t="shared" si="0"/>
        <v>0.56249999999999989</v>
      </c>
      <c r="AE3" s="50">
        <f t="shared" si="0"/>
        <v>0.58333333333333326</v>
      </c>
      <c r="AF3" s="50">
        <f t="shared" si="0"/>
        <v>0.60416666666666663</v>
      </c>
      <c r="AG3" s="50">
        <f t="shared" si="0"/>
        <v>0.625</v>
      </c>
      <c r="AH3" s="50">
        <f t="shared" si="0"/>
        <v>0.64583333333333337</v>
      </c>
      <c r="AI3" s="50">
        <f t="shared" si="0"/>
        <v>0.66666666666666674</v>
      </c>
      <c r="AJ3" s="50">
        <f t="shared" si="0"/>
        <v>0.68750000000000011</v>
      </c>
      <c r="AK3" s="50">
        <f t="shared" si="0"/>
        <v>0.70833333333333348</v>
      </c>
      <c r="AL3" s="50">
        <f t="shared" si="0"/>
        <v>0.72916666666666685</v>
      </c>
      <c r="AM3" s="50">
        <f t="shared" si="0"/>
        <v>0.75000000000000022</v>
      </c>
      <c r="AN3" s="50">
        <f t="shared" si="0"/>
        <v>0.77083333333333359</v>
      </c>
      <c r="AO3" s="50">
        <f t="shared" si="0"/>
        <v>0.79166666666666696</v>
      </c>
      <c r="AP3" s="50">
        <f t="shared" si="0"/>
        <v>0.81250000000000033</v>
      </c>
      <c r="AQ3" s="50">
        <f t="shared" si="0"/>
        <v>0.8333333333333337</v>
      </c>
      <c r="AR3" s="50">
        <f t="shared" si="0"/>
        <v>0.85416666666666707</v>
      </c>
      <c r="AS3" s="50">
        <f t="shared" si="0"/>
        <v>0.87500000000000044</v>
      </c>
      <c r="AT3" s="50">
        <f t="shared" si="0"/>
        <v>0.89583333333333381</v>
      </c>
      <c r="AU3" s="50">
        <f t="shared" si="0"/>
        <v>0.91666666666666718</v>
      </c>
      <c r="AV3" s="50">
        <f t="shared" si="0"/>
        <v>0.93750000000000056</v>
      </c>
      <c r="AW3" s="50">
        <f t="shared" si="0"/>
        <v>0.95833333333333393</v>
      </c>
      <c r="AX3" s="50">
        <f t="shared" si="0"/>
        <v>0.9791666666666673</v>
      </c>
      <c r="AY3" s="60">
        <f t="shared" si="0"/>
        <v>1.0000000000000007</v>
      </c>
      <c r="AZ3" s="36"/>
    </row>
    <row r="4" spans="1:52" ht="5.0999999999999996" customHeight="1" x14ac:dyDescent="0.3">
      <c r="A4" s="35"/>
      <c r="B4" s="54"/>
      <c r="C4" s="54"/>
      <c r="D4" s="54"/>
      <c r="E4" s="54"/>
      <c r="F4" s="54"/>
      <c r="G4" s="54"/>
      <c r="H4" s="54"/>
      <c r="I4" s="54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36"/>
    </row>
    <row r="5" spans="1:52" ht="15.75" x14ac:dyDescent="0.2">
      <c r="A5" s="51"/>
      <c r="B5" s="157" t="s">
        <v>1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52"/>
    </row>
    <row r="6" spans="1:52" ht="5.0999999999999996" customHeight="1" x14ac:dyDescent="0.2">
      <c r="A6" s="159" t="s">
        <v>107</v>
      </c>
      <c r="B6" s="28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26"/>
    </row>
    <row r="7" spans="1:52" ht="12.75" customHeight="1" x14ac:dyDescent="0.2">
      <c r="A7" s="159"/>
      <c r="B7" s="47" t="s">
        <v>101</v>
      </c>
      <c r="C7" s="132">
        <f ca="1">SUMPRODUCT(($B$7=nomPrevu)*(PlageDatePrevu=$B$1)*(C3&gt;=debutPrevu)*(C3&lt;finPrevu)*(tachePrevu))</f>
        <v>0</v>
      </c>
      <c r="D7" s="133">
        <f t="shared" ref="D7:AY7" ca="1" si="1">SUMPRODUCT(($B$7=nomPrevu)*(PlageDatePrevu=$B$1)*(D3&gt;=debutPrevu)*(D3&lt;finPrevu)*(tachePrevu))</f>
        <v>0</v>
      </c>
      <c r="E7" s="133">
        <f t="shared" ca="1" si="1"/>
        <v>0</v>
      </c>
      <c r="F7" s="133">
        <f t="shared" ca="1" si="1"/>
        <v>0</v>
      </c>
      <c r="G7" s="133">
        <f t="shared" ca="1" si="1"/>
        <v>0</v>
      </c>
      <c r="H7" s="133">
        <f t="shared" ca="1" si="1"/>
        <v>0</v>
      </c>
      <c r="I7" s="133">
        <f t="shared" ca="1" si="1"/>
        <v>0</v>
      </c>
      <c r="J7" s="133">
        <f t="shared" ca="1" si="1"/>
        <v>0</v>
      </c>
      <c r="K7" s="133">
        <f t="shared" ca="1" si="1"/>
        <v>0</v>
      </c>
      <c r="L7" s="133">
        <f t="shared" ca="1" si="1"/>
        <v>0</v>
      </c>
      <c r="M7" s="133">
        <f t="shared" ca="1" si="1"/>
        <v>0</v>
      </c>
      <c r="N7" s="133">
        <f t="shared" ca="1" si="1"/>
        <v>0</v>
      </c>
      <c r="O7" s="133">
        <f t="shared" ca="1" si="1"/>
        <v>0</v>
      </c>
      <c r="P7" s="133">
        <f t="shared" ca="1" si="1"/>
        <v>0</v>
      </c>
      <c r="Q7" s="133">
        <f t="shared" ca="1" si="1"/>
        <v>0</v>
      </c>
      <c r="R7" s="133">
        <f t="shared" ca="1" si="1"/>
        <v>0</v>
      </c>
      <c r="S7" s="133">
        <f t="shared" ca="1" si="1"/>
        <v>7</v>
      </c>
      <c r="T7" s="133">
        <f t="shared" ca="1" si="1"/>
        <v>7</v>
      </c>
      <c r="U7" s="133">
        <f t="shared" ca="1" si="1"/>
        <v>7</v>
      </c>
      <c r="V7" s="133">
        <f t="shared" ca="1" si="1"/>
        <v>7</v>
      </c>
      <c r="W7" s="133">
        <f t="shared" ca="1" si="1"/>
        <v>7</v>
      </c>
      <c r="X7" s="133">
        <f t="shared" ca="1" si="1"/>
        <v>7</v>
      </c>
      <c r="Y7" s="133">
        <f t="shared" ca="1" si="1"/>
        <v>7</v>
      </c>
      <c r="Z7" s="133">
        <f t="shared" ca="1" si="1"/>
        <v>7</v>
      </c>
      <c r="AA7" s="133">
        <f t="shared" ca="1" si="1"/>
        <v>7</v>
      </c>
      <c r="AB7" s="133">
        <f t="shared" ca="1" si="1"/>
        <v>7</v>
      </c>
      <c r="AC7" s="133">
        <f t="shared" ca="1" si="1"/>
        <v>7</v>
      </c>
      <c r="AD7" s="133">
        <f t="shared" ca="1" si="1"/>
        <v>7</v>
      </c>
      <c r="AE7" s="133">
        <f t="shared" ca="1" si="1"/>
        <v>7</v>
      </c>
      <c r="AF7" s="133">
        <f t="shared" ca="1" si="1"/>
        <v>7</v>
      </c>
      <c r="AG7" s="133">
        <f t="shared" ca="1" si="1"/>
        <v>7</v>
      </c>
      <c r="AH7" s="133">
        <f t="shared" ca="1" si="1"/>
        <v>7</v>
      </c>
      <c r="AI7" s="133">
        <f t="shared" ca="1" si="1"/>
        <v>7</v>
      </c>
      <c r="AJ7" s="133">
        <f t="shared" ca="1" si="1"/>
        <v>7</v>
      </c>
      <c r="AK7" s="133">
        <f t="shared" ca="1" si="1"/>
        <v>7</v>
      </c>
      <c r="AL7" s="133">
        <f t="shared" ca="1" si="1"/>
        <v>7</v>
      </c>
      <c r="AM7" s="133">
        <f t="shared" ca="1" si="1"/>
        <v>7</v>
      </c>
      <c r="AN7" s="133">
        <f t="shared" ca="1" si="1"/>
        <v>7</v>
      </c>
      <c r="AO7" s="133">
        <f t="shared" ca="1" si="1"/>
        <v>7</v>
      </c>
      <c r="AP7" s="133">
        <f t="shared" ca="1" si="1"/>
        <v>7</v>
      </c>
      <c r="AQ7" s="133">
        <f t="shared" ca="1" si="1"/>
        <v>7</v>
      </c>
      <c r="AR7" s="133">
        <f t="shared" ca="1" si="1"/>
        <v>7</v>
      </c>
      <c r="AS7" s="133">
        <f t="shared" ca="1" si="1"/>
        <v>0</v>
      </c>
      <c r="AT7" s="133">
        <f t="shared" ca="1" si="1"/>
        <v>0</v>
      </c>
      <c r="AU7" s="133">
        <f t="shared" ca="1" si="1"/>
        <v>0</v>
      </c>
      <c r="AV7" s="133">
        <f t="shared" ca="1" si="1"/>
        <v>0</v>
      </c>
      <c r="AW7" s="133">
        <f t="shared" ca="1" si="1"/>
        <v>0</v>
      </c>
      <c r="AX7" s="133">
        <f t="shared" ca="1" si="1"/>
        <v>0</v>
      </c>
      <c r="AY7" s="134">
        <f t="shared" ca="1" si="1"/>
        <v>0</v>
      </c>
      <c r="AZ7" s="26"/>
    </row>
    <row r="8" spans="1:52" x14ac:dyDescent="0.2">
      <c r="A8" s="159"/>
      <c r="B8" s="48" t="s">
        <v>172</v>
      </c>
      <c r="C8" s="135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7"/>
      <c r="AZ8" s="26"/>
    </row>
    <row r="9" spans="1:52" ht="5.0999999999999996" customHeight="1" x14ac:dyDescent="0.2">
      <c r="A9" s="24"/>
      <c r="B9" s="31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26"/>
    </row>
    <row r="10" spans="1:52" x14ac:dyDescent="0.2">
      <c r="A10" s="156" t="s">
        <v>108</v>
      </c>
      <c r="B10" s="47" t="s">
        <v>151</v>
      </c>
      <c r="C10" s="132">
        <f ca="1">SUMPRODUCT(($B$10=nomPrevu)*(PlageDatePrevu=$B$1)*(C3&gt;=debutPrevu)*(C3&lt;finPrevu)*(tachePrevu))</f>
        <v>0</v>
      </c>
      <c r="D10" s="133">
        <f t="shared" ref="D10:AY10" ca="1" si="2">SUMPRODUCT(($B$10=nomPrevu)*(PlageDatePrevu=$B$1)*(D3&gt;=debutPrevu)*(D3&lt;finPrevu)*(tachePrevu))</f>
        <v>0</v>
      </c>
      <c r="E10" s="133">
        <f t="shared" ca="1" si="2"/>
        <v>0</v>
      </c>
      <c r="F10" s="133">
        <f t="shared" ca="1" si="2"/>
        <v>0</v>
      </c>
      <c r="G10" s="133">
        <f t="shared" ca="1" si="2"/>
        <v>0</v>
      </c>
      <c r="H10" s="133">
        <f t="shared" ca="1" si="2"/>
        <v>0</v>
      </c>
      <c r="I10" s="133">
        <f t="shared" ca="1" si="2"/>
        <v>0</v>
      </c>
      <c r="J10" s="133">
        <f t="shared" ca="1" si="2"/>
        <v>0</v>
      </c>
      <c r="K10" s="133">
        <f t="shared" ca="1" si="2"/>
        <v>0</v>
      </c>
      <c r="L10" s="133">
        <f t="shared" ca="1" si="2"/>
        <v>0</v>
      </c>
      <c r="M10" s="133">
        <f t="shared" ca="1" si="2"/>
        <v>0</v>
      </c>
      <c r="N10" s="133">
        <f t="shared" ca="1" si="2"/>
        <v>0</v>
      </c>
      <c r="O10" s="133">
        <f t="shared" ca="1" si="2"/>
        <v>0</v>
      </c>
      <c r="P10" s="133">
        <f t="shared" ca="1" si="2"/>
        <v>0</v>
      </c>
      <c r="Q10" s="133">
        <f t="shared" ca="1" si="2"/>
        <v>0</v>
      </c>
      <c r="R10" s="133">
        <f t="shared" ca="1" si="2"/>
        <v>0</v>
      </c>
      <c r="S10" s="133">
        <f t="shared" ca="1" si="2"/>
        <v>1</v>
      </c>
      <c r="T10" s="133">
        <f t="shared" ca="1" si="2"/>
        <v>1</v>
      </c>
      <c r="U10" s="133">
        <f t="shared" ca="1" si="2"/>
        <v>1</v>
      </c>
      <c r="V10" s="133">
        <f t="shared" ca="1" si="2"/>
        <v>1</v>
      </c>
      <c r="W10" s="133">
        <f t="shared" ca="1" si="2"/>
        <v>1</v>
      </c>
      <c r="X10" s="133">
        <f t="shared" ca="1" si="2"/>
        <v>1</v>
      </c>
      <c r="Y10" s="133">
        <f t="shared" ca="1" si="2"/>
        <v>1</v>
      </c>
      <c r="Z10" s="133">
        <f t="shared" ca="1" si="2"/>
        <v>1</v>
      </c>
      <c r="AA10" s="133">
        <f t="shared" ca="1" si="2"/>
        <v>1</v>
      </c>
      <c r="AB10" s="133">
        <f t="shared" ca="1" si="2"/>
        <v>1</v>
      </c>
      <c r="AC10" s="133">
        <f t="shared" ca="1" si="2"/>
        <v>1</v>
      </c>
      <c r="AD10" s="133">
        <f t="shared" ca="1" si="2"/>
        <v>1</v>
      </c>
      <c r="AE10" s="133">
        <f t="shared" ca="1" si="2"/>
        <v>1</v>
      </c>
      <c r="AF10" s="133">
        <f t="shared" ca="1" si="2"/>
        <v>1</v>
      </c>
      <c r="AG10" s="133">
        <f t="shared" ca="1" si="2"/>
        <v>1</v>
      </c>
      <c r="AH10" s="133">
        <f t="shared" ca="1" si="2"/>
        <v>1</v>
      </c>
      <c r="AI10" s="133">
        <f t="shared" ca="1" si="2"/>
        <v>1</v>
      </c>
      <c r="AJ10" s="133">
        <f t="shared" ca="1" si="2"/>
        <v>1</v>
      </c>
      <c r="AK10" s="133">
        <f t="shared" ca="1" si="2"/>
        <v>1</v>
      </c>
      <c r="AL10" s="133">
        <f t="shared" ca="1" si="2"/>
        <v>1</v>
      </c>
      <c r="AM10" s="133">
        <f t="shared" ca="1" si="2"/>
        <v>1</v>
      </c>
      <c r="AN10" s="133">
        <f t="shared" ca="1" si="2"/>
        <v>1</v>
      </c>
      <c r="AO10" s="133">
        <f t="shared" ca="1" si="2"/>
        <v>1</v>
      </c>
      <c r="AP10" s="133">
        <f t="shared" ca="1" si="2"/>
        <v>1</v>
      </c>
      <c r="AQ10" s="133">
        <f t="shared" ca="1" si="2"/>
        <v>1</v>
      </c>
      <c r="AR10" s="133">
        <f t="shared" ca="1" si="2"/>
        <v>1</v>
      </c>
      <c r="AS10" s="133">
        <f t="shared" ca="1" si="2"/>
        <v>0</v>
      </c>
      <c r="AT10" s="133">
        <f t="shared" ca="1" si="2"/>
        <v>0</v>
      </c>
      <c r="AU10" s="133">
        <f t="shared" ca="1" si="2"/>
        <v>0</v>
      </c>
      <c r="AV10" s="133">
        <f t="shared" ca="1" si="2"/>
        <v>0</v>
      </c>
      <c r="AW10" s="133">
        <f t="shared" ca="1" si="2"/>
        <v>0</v>
      </c>
      <c r="AX10" s="133">
        <f t="shared" ca="1" si="2"/>
        <v>0</v>
      </c>
      <c r="AY10" s="134">
        <f t="shared" ca="1" si="2"/>
        <v>0</v>
      </c>
      <c r="AZ10" s="26"/>
    </row>
    <row r="11" spans="1:52" x14ac:dyDescent="0.2">
      <c r="A11" s="156"/>
      <c r="B11" s="49" t="s">
        <v>148</v>
      </c>
      <c r="C11" s="138">
        <f ca="1">SUMPRODUCT(($B$11=nomPrevu)*(PlageDatePrevu=$B$1)*(C3&gt;=debutPrevu)*(C3&lt;finPrevu)*(tachePrevu))</f>
        <v>0</v>
      </c>
      <c r="D11" s="139">
        <f t="shared" ref="D11:AY11" ca="1" si="3">SUMPRODUCT(($B$11=nomPrevu)*(PlageDatePrevu=$B$1)*(D3&gt;=debutPrevu)*(D3&lt;finPrevu)*(tachePrevu))</f>
        <v>0</v>
      </c>
      <c r="E11" s="139">
        <f t="shared" ca="1" si="3"/>
        <v>0</v>
      </c>
      <c r="F11" s="139">
        <f t="shared" ca="1" si="3"/>
        <v>0</v>
      </c>
      <c r="G11" s="139">
        <f t="shared" ca="1" si="3"/>
        <v>0</v>
      </c>
      <c r="H11" s="139">
        <f t="shared" ca="1" si="3"/>
        <v>0</v>
      </c>
      <c r="I11" s="139">
        <f t="shared" ca="1" si="3"/>
        <v>0</v>
      </c>
      <c r="J11" s="139">
        <f t="shared" ca="1" si="3"/>
        <v>0</v>
      </c>
      <c r="K11" s="139">
        <f t="shared" ca="1" si="3"/>
        <v>0</v>
      </c>
      <c r="L11" s="139">
        <f t="shared" ca="1" si="3"/>
        <v>0</v>
      </c>
      <c r="M11" s="139">
        <f t="shared" ca="1" si="3"/>
        <v>0</v>
      </c>
      <c r="N11" s="139">
        <f t="shared" ca="1" si="3"/>
        <v>0</v>
      </c>
      <c r="O11" s="139">
        <f t="shared" ca="1" si="3"/>
        <v>0</v>
      </c>
      <c r="P11" s="139">
        <f t="shared" ca="1" si="3"/>
        <v>0</v>
      </c>
      <c r="Q11" s="139">
        <f t="shared" ca="1" si="3"/>
        <v>0</v>
      </c>
      <c r="R11" s="139">
        <f t="shared" ca="1" si="3"/>
        <v>0</v>
      </c>
      <c r="S11" s="139">
        <f t="shared" ca="1" si="3"/>
        <v>4</v>
      </c>
      <c r="T11" s="139">
        <f t="shared" ca="1" si="3"/>
        <v>4</v>
      </c>
      <c r="U11" s="139">
        <f t="shared" ca="1" si="3"/>
        <v>4</v>
      </c>
      <c r="V11" s="139">
        <f t="shared" ca="1" si="3"/>
        <v>4</v>
      </c>
      <c r="W11" s="139">
        <f t="shared" ca="1" si="3"/>
        <v>4</v>
      </c>
      <c r="X11" s="139">
        <f t="shared" ca="1" si="3"/>
        <v>4</v>
      </c>
      <c r="Y11" s="139">
        <f t="shared" ca="1" si="3"/>
        <v>4</v>
      </c>
      <c r="Z11" s="139">
        <f t="shared" ca="1" si="3"/>
        <v>4</v>
      </c>
      <c r="AA11" s="139">
        <f t="shared" ca="1" si="3"/>
        <v>4</v>
      </c>
      <c r="AB11" s="139">
        <f t="shared" ca="1" si="3"/>
        <v>4</v>
      </c>
      <c r="AC11" s="139">
        <f t="shared" ca="1" si="3"/>
        <v>4</v>
      </c>
      <c r="AD11" s="139">
        <f t="shared" ca="1" si="3"/>
        <v>4</v>
      </c>
      <c r="AE11" s="139">
        <f t="shared" ca="1" si="3"/>
        <v>4</v>
      </c>
      <c r="AF11" s="139">
        <f t="shared" ca="1" si="3"/>
        <v>4</v>
      </c>
      <c r="AG11" s="139">
        <f t="shared" ca="1" si="3"/>
        <v>4</v>
      </c>
      <c r="AH11" s="139">
        <f t="shared" ca="1" si="3"/>
        <v>4</v>
      </c>
      <c r="AI11" s="139">
        <f t="shared" ca="1" si="3"/>
        <v>4</v>
      </c>
      <c r="AJ11" s="139">
        <f t="shared" ca="1" si="3"/>
        <v>4</v>
      </c>
      <c r="AK11" s="139">
        <f t="shared" ca="1" si="3"/>
        <v>4</v>
      </c>
      <c r="AL11" s="139">
        <f t="shared" ca="1" si="3"/>
        <v>4</v>
      </c>
      <c r="AM11" s="139">
        <f t="shared" ca="1" si="3"/>
        <v>4</v>
      </c>
      <c r="AN11" s="139">
        <f t="shared" ca="1" si="3"/>
        <v>4</v>
      </c>
      <c r="AO11" s="139">
        <f t="shared" ca="1" si="3"/>
        <v>4</v>
      </c>
      <c r="AP11" s="139">
        <f t="shared" ca="1" si="3"/>
        <v>4</v>
      </c>
      <c r="AQ11" s="139">
        <f t="shared" ca="1" si="3"/>
        <v>4</v>
      </c>
      <c r="AR11" s="139">
        <f t="shared" ca="1" si="3"/>
        <v>4</v>
      </c>
      <c r="AS11" s="139">
        <f t="shared" ca="1" si="3"/>
        <v>0</v>
      </c>
      <c r="AT11" s="139">
        <f t="shared" ca="1" si="3"/>
        <v>0</v>
      </c>
      <c r="AU11" s="139">
        <f t="shared" ca="1" si="3"/>
        <v>0</v>
      </c>
      <c r="AV11" s="139">
        <f t="shared" ca="1" si="3"/>
        <v>0</v>
      </c>
      <c r="AW11" s="139">
        <f t="shared" ca="1" si="3"/>
        <v>0</v>
      </c>
      <c r="AX11" s="139">
        <f t="shared" ca="1" si="3"/>
        <v>0</v>
      </c>
      <c r="AY11" s="140">
        <f t="shared" ca="1" si="3"/>
        <v>0</v>
      </c>
      <c r="AZ11" s="26"/>
    </row>
    <row r="12" spans="1:52" x14ac:dyDescent="0.2">
      <c r="A12" s="156"/>
      <c r="B12" s="38" t="s">
        <v>4</v>
      </c>
      <c r="C12" s="141">
        <f ca="1">IF(C10&lt;&gt;"",C10+C11,IF(C11&lt;&gt;"",C11+C10,""))</f>
        <v>0</v>
      </c>
      <c r="D12" s="141">
        <f ca="1">IF(D10&lt;&gt;"",D10+D11,IF(D11&lt;&gt;"",D11+D10,""))</f>
        <v>0</v>
      </c>
      <c r="E12" s="141">
        <f t="shared" ref="E12:AX12" ca="1" si="4">IF(E10&lt;&gt;"",E10+E11,IF(E11&lt;&gt;"",E11+E10,""))</f>
        <v>0</v>
      </c>
      <c r="F12" s="141">
        <f t="shared" ca="1" si="4"/>
        <v>0</v>
      </c>
      <c r="G12" s="141">
        <f t="shared" ca="1" si="4"/>
        <v>0</v>
      </c>
      <c r="H12" s="141">
        <f t="shared" ca="1" si="4"/>
        <v>0</v>
      </c>
      <c r="I12" s="141">
        <f t="shared" ca="1" si="4"/>
        <v>0</v>
      </c>
      <c r="J12" s="141">
        <f t="shared" ca="1" si="4"/>
        <v>0</v>
      </c>
      <c r="K12" s="141">
        <f t="shared" ca="1" si="4"/>
        <v>0</v>
      </c>
      <c r="L12" s="141">
        <f t="shared" ca="1" si="4"/>
        <v>0</v>
      </c>
      <c r="M12" s="141">
        <f t="shared" ca="1" si="4"/>
        <v>0</v>
      </c>
      <c r="N12" s="141">
        <f t="shared" ca="1" si="4"/>
        <v>0</v>
      </c>
      <c r="O12" s="141">
        <f t="shared" ca="1" si="4"/>
        <v>0</v>
      </c>
      <c r="P12" s="141">
        <f t="shared" ca="1" si="4"/>
        <v>0</v>
      </c>
      <c r="Q12" s="141">
        <f t="shared" ca="1" si="4"/>
        <v>0</v>
      </c>
      <c r="R12" s="141">
        <f t="shared" ca="1" si="4"/>
        <v>0</v>
      </c>
      <c r="S12" s="141">
        <f t="shared" ca="1" si="4"/>
        <v>5</v>
      </c>
      <c r="T12" s="141">
        <f t="shared" ca="1" si="4"/>
        <v>5</v>
      </c>
      <c r="U12" s="141">
        <f t="shared" ca="1" si="4"/>
        <v>5</v>
      </c>
      <c r="V12" s="141">
        <f t="shared" ca="1" si="4"/>
        <v>5</v>
      </c>
      <c r="W12" s="141">
        <f t="shared" ca="1" si="4"/>
        <v>5</v>
      </c>
      <c r="X12" s="141">
        <f t="shared" ca="1" si="4"/>
        <v>5</v>
      </c>
      <c r="Y12" s="141">
        <f t="shared" ca="1" si="4"/>
        <v>5</v>
      </c>
      <c r="Z12" s="141">
        <f t="shared" ca="1" si="4"/>
        <v>5</v>
      </c>
      <c r="AA12" s="141">
        <f t="shared" ca="1" si="4"/>
        <v>5</v>
      </c>
      <c r="AB12" s="141">
        <f t="shared" ca="1" si="4"/>
        <v>5</v>
      </c>
      <c r="AC12" s="141">
        <f t="shared" ca="1" si="4"/>
        <v>5</v>
      </c>
      <c r="AD12" s="141">
        <f t="shared" ca="1" si="4"/>
        <v>5</v>
      </c>
      <c r="AE12" s="141">
        <f t="shared" ca="1" si="4"/>
        <v>5</v>
      </c>
      <c r="AF12" s="141">
        <f t="shared" ca="1" si="4"/>
        <v>5</v>
      </c>
      <c r="AG12" s="141">
        <f t="shared" ca="1" si="4"/>
        <v>5</v>
      </c>
      <c r="AH12" s="141">
        <f t="shared" ca="1" si="4"/>
        <v>5</v>
      </c>
      <c r="AI12" s="141">
        <f t="shared" ca="1" si="4"/>
        <v>5</v>
      </c>
      <c r="AJ12" s="141">
        <f t="shared" ca="1" si="4"/>
        <v>5</v>
      </c>
      <c r="AK12" s="141">
        <f t="shared" ca="1" si="4"/>
        <v>5</v>
      </c>
      <c r="AL12" s="141">
        <f t="shared" ca="1" si="4"/>
        <v>5</v>
      </c>
      <c r="AM12" s="141">
        <f t="shared" ca="1" si="4"/>
        <v>5</v>
      </c>
      <c r="AN12" s="141">
        <f t="shared" ca="1" si="4"/>
        <v>5</v>
      </c>
      <c r="AO12" s="141">
        <f t="shared" ca="1" si="4"/>
        <v>5</v>
      </c>
      <c r="AP12" s="141">
        <f t="shared" ca="1" si="4"/>
        <v>5</v>
      </c>
      <c r="AQ12" s="141">
        <f t="shared" ca="1" si="4"/>
        <v>5</v>
      </c>
      <c r="AR12" s="141">
        <f t="shared" ca="1" si="4"/>
        <v>5</v>
      </c>
      <c r="AS12" s="141">
        <f t="shared" ca="1" si="4"/>
        <v>0</v>
      </c>
      <c r="AT12" s="141">
        <f t="shared" ca="1" si="4"/>
        <v>0</v>
      </c>
      <c r="AU12" s="141">
        <f t="shared" ca="1" si="4"/>
        <v>0</v>
      </c>
      <c r="AV12" s="141">
        <f t="shared" ca="1" si="4"/>
        <v>0</v>
      </c>
      <c r="AW12" s="141">
        <f t="shared" ca="1" si="4"/>
        <v>0</v>
      </c>
      <c r="AX12" s="141">
        <f t="shared" ca="1" si="4"/>
        <v>0</v>
      </c>
      <c r="AY12" s="142">
        <f ca="1">IF(AY10&lt;&gt;"",AY10+AY11,IF(AY11&lt;&gt;"",AY11+AY10,""))</f>
        <v>0</v>
      </c>
      <c r="AZ12" s="26"/>
    </row>
    <row r="13" spans="1:52" x14ac:dyDescent="0.2">
      <c r="A13" s="156"/>
      <c r="B13" s="64" t="s">
        <v>168</v>
      </c>
      <c r="C13" s="143"/>
      <c r="D13" s="144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  <c r="AO13" s="145"/>
      <c r="AP13" s="145"/>
      <c r="AQ13" s="145"/>
      <c r="AR13" s="145"/>
      <c r="AS13" s="145"/>
      <c r="AT13" s="145"/>
      <c r="AU13" s="145"/>
      <c r="AV13" s="145"/>
      <c r="AW13" s="145"/>
      <c r="AX13" s="145"/>
      <c r="AY13" s="146"/>
      <c r="AZ13" s="26"/>
    </row>
    <row r="14" spans="1:52" x14ac:dyDescent="0.2">
      <c r="A14" s="156"/>
      <c r="B14" s="64" t="s">
        <v>169</v>
      </c>
      <c r="C14" s="143"/>
      <c r="D14" s="144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5"/>
      <c r="AX14" s="145"/>
      <c r="AY14" s="146"/>
      <c r="AZ14" s="26"/>
    </row>
    <row r="15" spans="1:52" x14ac:dyDescent="0.2">
      <c r="A15" s="156"/>
      <c r="B15" s="131" t="s">
        <v>170</v>
      </c>
      <c r="C15" s="147" t="str">
        <f>IF(C13&lt;&gt;"",C13+C14,IF(C14&lt;&gt;"",C14+C13,""))</f>
        <v/>
      </c>
      <c r="D15" s="148" t="str">
        <f>IF(D13&lt;&gt;"",D13+D14,IF(D14&lt;&gt;"",D14+D13,""))</f>
        <v/>
      </c>
      <c r="E15" s="148" t="str">
        <f t="shared" ref="E15:AX15" si="5">IF(E13&lt;&gt;"",E13+E14,IF(E14&lt;&gt;"",E14+E13,""))</f>
        <v/>
      </c>
      <c r="F15" s="148" t="str">
        <f t="shared" si="5"/>
        <v/>
      </c>
      <c r="G15" s="148" t="str">
        <f t="shared" si="5"/>
        <v/>
      </c>
      <c r="H15" s="148" t="str">
        <f t="shared" si="5"/>
        <v/>
      </c>
      <c r="I15" s="148" t="str">
        <f t="shared" si="5"/>
        <v/>
      </c>
      <c r="J15" s="148" t="str">
        <f t="shared" si="5"/>
        <v/>
      </c>
      <c r="K15" s="148" t="str">
        <f t="shared" si="5"/>
        <v/>
      </c>
      <c r="L15" s="148" t="str">
        <f t="shared" si="5"/>
        <v/>
      </c>
      <c r="M15" s="148" t="str">
        <f t="shared" si="5"/>
        <v/>
      </c>
      <c r="N15" s="148" t="str">
        <f t="shared" si="5"/>
        <v/>
      </c>
      <c r="O15" s="148" t="str">
        <f t="shared" si="5"/>
        <v/>
      </c>
      <c r="P15" s="148" t="str">
        <f t="shared" si="5"/>
        <v/>
      </c>
      <c r="Q15" s="148" t="str">
        <f t="shared" si="5"/>
        <v/>
      </c>
      <c r="R15" s="148" t="str">
        <f t="shared" si="5"/>
        <v/>
      </c>
      <c r="S15" s="148" t="str">
        <f t="shared" si="5"/>
        <v/>
      </c>
      <c r="T15" s="148" t="str">
        <f t="shared" si="5"/>
        <v/>
      </c>
      <c r="U15" s="148" t="str">
        <f t="shared" si="5"/>
        <v/>
      </c>
      <c r="V15" s="148" t="str">
        <f t="shared" si="5"/>
        <v/>
      </c>
      <c r="W15" s="148" t="str">
        <f t="shared" si="5"/>
        <v/>
      </c>
      <c r="X15" s="148" t="str">
        <f t="shared" si="5"/>
        <v/>
      </c>
      <c r="Y15" s="148" t="str">
        <f t="shared" si="5"/>
        <v/>
      </c>
      <c r="Z15" s="148" t="str">
        <f t="shared" si="5"/>
        <v/>
      </c>
      <c r="AA15" s="148" t="str">
        <f t="shared" si="5"/>
        <v/>
      </c>
      <c r="AB15" s="148" t="str">
        <f t="shared" si="5"/>
        <v/>
      </c>
      <c r="AC15" s="148" t="str">
        <f t="shared" si="5"/>
        <v/>
      </c>
      <c r="AD15" s="148" t="str">
        <f t="shared" si="5"/>
        <v/>
      </c>
      <c r="AE15" s="148" t="str">
        <f t="shared" si="5"/>
        <v/>
      </c>
      <c r="AF15" s="148" t="str">
        <f t="shared" si="5"/>
        <v/>
      </c>
      <c r="AG15" s="148" t="str">
        <f t="shared" si="5"/>
        <v/>
      </c>
      <c r="AH15" s="148" t="str">
        <f t="shared" si="5"/>
        <v/>
      </c>
      <c r="AI15" s="148" t="str">
        <f t="shared" si="5"/>
        <v/>
      </c>
      <c r="AJ15" s="148" t="str">
        <f t="shared" si="5"/>
        <v/>
      </c>
      <c r="AK15" s="148" t="str">
        <f t="shared" si="5"/>
        <v/>
      </c>
      <c r="AL15" s="148" t="str">
        <f t="shared" si="5"/>
        <v/>
      </c>
      <c r="AM15" s="148" t="str">
        <f t="shared" si="5"/>
        <v/>
      </c>
      <c r="AN15" s="148" t="str">
        <f t="shared" si="5"/>
        <v/>
      </c>
      <c r="AO15" s="148" t="str">
        <f t="shared" si="5"/>
        <v/>
      </c>
      <c r="AP15" s="148" t="str">
        <f t="shared" si="5"/>
        <v/>
      </c>
      <c r="AQ15" s="148" t="str">
        <f t="shared" si="5"/>
        <v/>
      </c>
      <c r="AR15" s="148" t="str">
        <f t="shared" si="5"/>
        <v/>
      </c>
      <c r="AS15" s="148" t="str">
        <f t="shared" si="5"/>
        <v/>
      </c>
      <c r="AT15" s="148" t="str">
        <f t="shared" si="5"/>
        <v/>
      </c>
      <c r="AU15" s="148" t="str">
        <f t="shared" si="5"/>
        <v/>
      </c>
      <c r="AV15" s="148" t="str">
        <f t="shared" si="5"/>
        <v/>
      </c>
      <c r="AW15" s="148" t="str">
        <f t="shared" si="5"/>
        <v/>
      </c>
      <c r="AX15" s="148" t="str">
        <f t="shared" si="5"/>
        <v/>
      </c>
      <c r="AY15" s="149" t="str">
        <f>IF(AY13&lt;&gt;"",AY13+AY14,IF(AY14&lt;&gt;"",AY14+AY13,""))</f>
        <v/>
      </c>
      <c r="AZ15" s="26"/>
    </row>
    <row r="16" spans="1:52" ht="5.0999999999999996" customHeight="1" x14ac:dyDescent="0.2">
      <c r="A16" s="24"/>
      <c r="B16" s="28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26"/>
    </row>
    <row r="17" spans="1:62" x14ac:dyDescent="0.2">
      <c r="A17" s="156" t="s">
        <v>109</v>
      </c>
      <c r="B17" s="47" t="s">
        <v>149</v>
      </c>
      <c r="C17" s="132">
        <f t="shared" ref="C17:AY17" ca="1" si="6">SUMPRODUCT(($B$17=nomPrevu)*(PlageDatePrevu=$B$1)*(C3&gt;=debutPrevu)*(C3&lt;finPrevu)*(tachePrevu))</f>
        <v>0</v>
      </c>
      <c r="D17" s="133">
        <f t="shared" ca="1" si="6"/>
        <v>0</v>
      </c>
      <c r="E17" s="133">
        <f t="shared" ca="1" si="6"/>
        <v>0</v>
      </c>
      <c r="F17" s="133">
        <f t="shared" ca="1" si="6"/>
        <v>0</v>
      </c>
      <c r="G17" s="133">
        <f t="shared" ca="1" si="6"/>
        <v>0</v>
      </c>
      <c r="H17" s="133">
        <f t="shared" ca="1" si="6"/>
        <v>0</v>
      </c>
      <c r="I17" s="133">
        <f t="shared" ca="1" si="6"/>
        <v>0</v>
      </c>
      <c r="J17" s="133">
        <f t="shared" ca="1" si="6"/>
        <v>0</v>
      </c>
      <c r="K17" s="133">
        <f t="shared" ca="1" si="6"/>
        <v>0</v>
      </c>
      <c r="L17" s="133">
        <f t="shared" ca="1" si="6"/>
        <v>0</v>
      </c>
      <c r="M17" s="133">
        <f t="shared" ca="1" si="6"/>
        <v>0</v>
      </c>
      <c r="N17" s="133">
        <f t="shared" ca="1" si="6"/>
        <v>0</v>
      </c>
      <c r="O17" s="133">
        <f t="shared" ca="1" si="6"/>
        <v>0</v>
      </c>
      <c r="P17" s="133">
        <f t="shared" ca="1" si="6"/>
        <v>0</v>
      </c>
      <c r="Q17" s="133">
        <f t="shared" ca="1" si="6"/>
        <v>0</v>
      </c>
      <c r="R17" s="133">
        <f t="shared" ca="1" si="6"/>
        <v>0</v>
      </c>
      <c r="S17" s="133">
        <f t="shared" ca="1" si="6"/>
        <v>3</v>
      </c>
      <c r="T17" s="133">
        <f t="shared" ca="1" si="6"/>
        <v>3</v>
      </c>
      <c r="U17" s="133">
        <f t="shared" ca="1" si="6"/>
        <v>3</v>
      </c>
      <c r="V17" s="133">
        <f t="shared" ca="1" si="6"/>
        <v>3</v>
      </c>
      <c r="W17" s="133">
        <f t="shared" ca="1" si="6"/>
        <v>3</v>
      </c>
      <c r="X17" s="133">
        <f t="shared" ca="1" si="6"/>
        <v>3</v>
      </c>
      <c r="Y17" s="133">
        <f t="shared" ca="1" si="6"/>
        <v>3</v>
      </c>
      <c r="Z17" s="133">
        <f t="shared" ca="1" si="6"/>
        <v>3</v>
      </c>
      <c r="AA17" s="133">
        <f t="shared" ca="1" si="6"/>
        <v>3</v>
      </c>
      <c r="AB17" s="133">
        <f t="shared" ca="1" si="6"/>
        <v>3</v>
      </c>
      <c r="AC17" s="133">
        <f t="shared" ca="1" si="6"/>
        <v>3</v>
      </c>
      <c r="AD17" s="133">
        <f t="shared" ca="1" si="6"/>
        <v>3</v>
      </c>
      <c r="AE17" s="133">
        <f t="shared" ca="1" si="6"/>
        <v>3</v>
      </c>
      <c r="AF17" s="133">
        <f t="shared" ca="1" si="6"/>
        <v>3</v>
      </c>
      <c r="AG17" s="133">
        <f t="shared" ca="1" si="6"/>
        <v>3</v>
      </c>
      <c r="AH17" s="133">
        <f t="shared" ca="1" si="6"/>
        <v>3</v>
      </c>
      <c r="AI17" s="133">
        <f t="shared" ca="1" si="6"/>
        <v>3</v>
      </c>
      <c r="AJ17" s="133">
        <f t="shared" ca="1" si="6"/>
        <v>3</v>
      </c>
      <c r="AK17" s="133">
        <f t="shared" ca="1" si="6"/>
        <v>3</v>
      </c>
      <c r="AL17" s="133">
        <f t="shared" ca="1" si="6"/>
        <v>3</v>
      </c>
      <c r="AM17" s="133">
        <f t="shared" ca="1" si="6"/>
        <v>3</v>
      </c>
      <c r="AN17" s="133">
        <f t="shared" ca="1" si="6"/>
        <v>3</v>
      </c>
      <c r="AO17" s="133">
        <f t="shared" ca="1" si="6"/>
        <v>3</v>
      </c>
      <c r="AP17" s="133">
        <f t="shared" ca="1" si="6"/>
        <v>3</v>
      </c>
      <c r="AQ17" s="133">
        <f t="shared" ca="1" si="6"/>
        <v>3</v>
      </c>
      <c r="AR17" s="133">
        <f t="shared" ca="1" si="6"/>
        <v>3</v>
      </c>
      <c r="AS17" s="133">
        <f t="shared" ca="1" si="6"/>
        <v>0</v>
      </c>
      <c r="AT17" s="133">
        <f t="shared" ca="1" si="6"/>
        <v>0</v>
      </c>
      <c r="AU17" s="133">
        <f t="shared" ca="1" si="6"/>
        <v>0</v>
      </c>
      <c r="AV17" s="133">
        <f t="shared" ca="1" si="6"/>
        <v>0</v>
      </c>
      <c r="AW17" s="133">
        <f t="shared" ca="1" si="6"/>
        <v>0</v>
      </c>
      <c r="AX17" s="133">
        <f t="shared" ca="1" si="6"/>
        <v>0</v>
      </c>
      <c r="AY17" s="134">
        <f t="shared" ca="1" si="6"/>
        <v>0</v>
      </c>
      <c r="AZ17" s="26"/>
    </row>
    <row r="18" spans="1:62" x14ac:dyDescent="0.2">
      <c r="A18" s="156"/>
      <c r="B18" s="64" t="s">
        <v>171</v>
      </c>
      <c r="C18" s="150"/>
      <c r="D18" s="151"/>
      <c r="E18" s="151"/>
      <c r="F18" s="151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2"/>
      <c r="AZ18" s="26"/>
      <c r="BD18" s="15" t="s">
        <v>112</v>
      </c>
      <c r="BE18" s="15" t="s">
        <v>113</v>
      </c>
    </row>
    <row r="19" spans="1:62" x14ac:dyDescent="0.2">
      <c r="A19" s="156"/>
      <c r="B19" s="63" t="s">
        <v>5</v>
      </c>
      <c r="C19" s="79">
        <f ca="1">SUMPRODUCT(($B$19=PlageTheme)*(PlageDate=$B$1)*(C3&gt;=PlageDebut)*(C3&lt;PlageFin))</f>
        <v>0</v>
      </c>
      <c r="D19" s="79">
        <f t="shared" ref="D19:AY19" ca="1" si="7">SUMPRODUCT(($B$19=PlageTheme)*(PlageDate=$B$1)*(D3&gt;=PlageDebut)*(D3&lt;PlageFin))</f>
        <v>0</v>
      </c>
      <c r="E19" s="79">
        <f t="shared" ca="1" si="7"/>
        <v>0</v>
      </c>
      <c r="F19" s="79">
        <f t="shared" ca="1" si="7"/>
        <v>0</v>
      </c>
      <c r="G19" s="79">
        <f t="shared" ca="1" si="7"/>
        <v>0</v>
      </c>
      <c r="H19" s="79">
        <f t="shared" ca="1" si="7"/>
        <v>0</v>
      </c>
      <c r="I19" s="79">
        <f t="shared" ca="1" si="7"/>
        <v>0</v>
      </c>
      <c r="J19" s="79">
        <f t="shared" ca="1" si="7"/>
        <v>0</v>
      </c>
      <c r="K19" s="79">
        <f t="shared" ca="1" si="7"/>
        <v>0</v>
      </c>
      <c r="L19" s="79">
        <f t="shared" ca="1" si="7"/>
        <v>0</v>
      </c>
      <c r="M19" s="79">
        <f t="shared" ca="1" si="7"/>
        <v>0</v>
      </c>
      <c r="N19" s="79">
        <f t="shared" ca="1" si="7"/>
        <v>0</v>
      </c>
      <c r="O19" s="79">
        <f t="shared" ca="1" si="7"/>
        <v>0</v>
      </c>
      <c r="P19" s="79">
        <f t="shared" ca="1" si="7"/>
        <v>0</v>
      </c>
      <c r="Q19" s="79">
        <f t="shared" ca="1" si="7"/>
        <v>0</v>
      </c>
      <c r="R19" s="79">
        <f t="shared" ca="1" si="7"/>
        <v>0</v>
      </c>
      <c r="S19" s="79">
        <f t="shared" ca="1" si="7"/>
        <v>0</v>
      </c>
      <c r="T19" s="79">
        <f t="shared" ca="1" si="7"/>
        <v>0</v>
      </c>
      <c r="U19" s="79">
        <f t="shared" ca="1" si="7"/>
        <v>0</v>
      </c>
      <c r="V19" s="79">
        <f t="shared" ca="1" si="7"/>
        <v>0</v>
      </c>
      <c r="W19" s="79">
        <f t="shared" ca="1" si="7"/>
        <v>0</v>
      </c>
      <c r="X19" s="79">
        <f t="shared" ca="1" si="7"/>
        <v>0</v>
      </c>
      <c r="Y19" s="79">
        <f t="shared" ca="1" si="7"/>
        <v>0</v>
      </c>
      <c r="Z19" s="79">
        <f t="shared" ca="1" si="7"/>
        <v>0</v>
      </c>
      <c r="AA19" s="79">
        <f t="shared" ca="1" si="7"/>
        <v>0</v>
      </c>
      <c r="AB19" s="79">
        <f t="shared" ca="1" si="7"/>
        <v>0</v>
      </c>
      <c r="AC19" s="79">
        <f t="shared" ca="1" si="7"/>
        <v>0</v>
      </c>
      <c r="AD19" s="79">
        <f t="shared" ca="1" si="7"/>
        <v>0</v>
      </c>
      <c r="AE19" s="79">
        <f t="shared" ca="1" si="7"/>
        <v>0</v>
      </c>
      <c r="AF19" s="79">
        <f t="shared" ca="1" si="7"/>
        <v>0</v>
      </c>
      <c r="AG19" s="79">
        <f t="shared" ca="1" si="7"/>
        <v>0</v>
      </c>
      <c r="AH19" s="79">
        <f t="shared" ca="1" si="7"/>
        <v>0</v>
      </c>
      <c r="AI19" s="79">
        <f t="shared" ca="1" si="7"/>
        <v>0</v>
      </c>
      <c r="AJ19" s="79">
        <f t="shared" ca="1" si="7"/>
        <v>0</v>
      </c>
      <c r="AK19" s="79">
        <f t="shared" ca="1" si="7"/>
        <v>0</v>
      </c>
      <c r="AL19" s="79">
        <f t="shared" ca="1" si="7"/>
        <v>0</v>
      </c>
      <c r="AM19" s="79">
        <f t="shared" ca="1" si="7"/>
        <v>0</v>
      </c>
      <c r="AN19" s="79">
        <f t="shared" ca="1" si="7"/>
        <v>0</v>
      </c>
      <c r="AO19" s="79">
        <f t="shared" ca="1" si="7"/>
        <v>0</v>
      </c>
      <c r="AP19" s="79">
        <f t="shared" ca="1" si="7"/>
        <v>0</v>
      </c>
      <c r="AQ19" s="79">
        <f t="shared" ca="1" si="7"/>
        <v>0</v>
      </c>
      <c r="AR19" s="79">
        <f t="shared" ca="1" si="7"/>
        <v>0</v>
      </c>
      <c r="AS19" s="79">
        <f t="shared" ca="1" si="7"/>
        <v>0</v>
      </c>
      <c r="AT19" s="79">
        <f t="shared" ca="1" si="7"/>
        <v>0</v>
      </c>
      <c r="AU19" s="79">
        <f t="shared" ca="1" si="7"/>
        <v>0</v>
      </c>
      <c r="AV19" s="79">
        <f t="shared" ca="1" si="7"/>
        <v>0</v>
      </c>
      <c r="AW19" s="79">
        <f t="shared" ca="1" si="7"/>
        <v>0</v>
      </c>
      <c r="AX19" s="79">
        <f t="shared" ca="1" si="7"/>
        <v>0</v>
      </c>
      <c r="AY19" s="80">
        <f t="shared" ca="1" si="7"/>
        <v>0</v>
      </c>
      <c r="AZ19" s="26"/>
      <c r="BB19" s="71" t="s">
        <v>13</v>
      </c>
      <c r="BC19" s="69"/>
      <c r="BD19" s="70"/>
      <c r="BE19" s="70"/>
      <c r="BG19" s="68" t="s">
        <v>110</v>
      </c>
      <c r="BH19" s="69"/>
      <c r="BI19" s="70"/>
      <c r="BJ19" s="70"/>
    </row>
    <row r="20" spans="1:62" x14ac:dyDescent="0.2">
      <c r="A20" s="156"/>
      <c r="B20" s="39" t="s">
        <v>9</v>
      </c>
      <c r="C20" s="79">
        <f t="shared" ref="C20:AY20" ca="1" si="8">SUMPRODUCT(($B$20=PlageTheme)*(PlageDate=$B$1)*(C3&gt;=PlageDebut)*(C3&lt;PlageFin))</f>
        <v>0</v>
      </c>
      <c r="D20" s="79">
        <f t="shared" ca="1" si="8"/>
        <v>0</v>
      </c>
      <c r="E20" s="79">
        <f t="shared" ca="1" si="8"/>
        <v>0</v>
      </c>
      <c r="F20" s="79">
        <f t="shared" ca="1" si="8"/>
        <v>0</v>
      </c>
      <c r="G20" s="79">
        <f t="shared" ca="1" si="8"/>
        <v>0</v>
      </c>
      <c r="H20" s="79">
        <f t="shared" ca="1" si="8"/>
        <v>0</v>
      </c>
      <c r="I20" s="79">
        <f t="shared" ca="1" si="8"/>
        <v>0</v>
      </c>
      <c r="J20" s="79">
        <f t="shared" ca="1" si="8"/>
        <v>0</v>
      </c>
      <c r="K20" s="79">
        <f t="shared" ca="1" si="8"/>
        <v>0</v>
      </c>
      <c r="L20" s="79">
        <f t="shared" ca="1" si="8"/>
        <v>0</v>
      </c>
      <c r="M20" s="79">
        <f t="shared" ca="1" si="8"/>
        <v>0</v>
      </c>
      <c r="N20" s="79">
        <f t="shared" ca="1" si="8"/>
        <v>0</v>
      </c>
      <c r="O20" s="79">
        <f t="shared" ca="1" si="8"/>
        <v>0</v>
      </c>
      <c r="P20" s="79">
        <f t="shared" ca="1" si="8"/>
        <v>0</v>
      </c>
      <c r="Q20" s="79">
        <f t="shared" ca="1" si="8"/>
        <v>0</v>
      </c>
      <c r="R20" s="79">
        <f t="shared" ca="1" si="8"/>
        <v>0</v>
      </c>
      <c r="S20" s="79">
        <f t="shared" ca="1" si="8"/>
        <v>1</v>
      </c>
      <c r="T20" s="79">
        <f t="shared" ca="1" si="8"/>
        <v>1</v>
      </c>
      <c r="U20" s="79">
        <f t="shared" ca="1" si="8"/>
        <v>0</v>
      </c>
      <c r="V20" s="79">
        <f t="shared" ca="1" si="8"/>
        <v>0</v>
      </c>
      <c r="W20" s="79">
        <f t="shared" ca="1" si="8"/>
        <v>0</v>
      </c>
      <c r="X20" s="79">
        <f t="shared" ca="1" si="8"/>
        <v>0</v>
      </c>
      <c r="Y20" s="79">
        <f t="shared" ca="1" si="8"/>
        <v>0</v>
      </c>
      <c r="Z20" s="79">
        <f t="shared" ca="1" si="8"/>
        <v>0</v>
      </c>
      <c r="AA20" s="79">
        <f t="shared" ca="1" si="8"/>
        <v>0</v>
      </c>
      <c r="AB20" s="79">
        <f t="shared" ca="1" si="8"/>
        <v>0</v>
      </c>
      <c r="AC20" s="79">
        <f t="shared" ca="1" si="8"/>
        <v>0</v>
      </c>
      <c r="AD20" s="79">
        <f t="shared" ca="1" si="8"/>
        <v>0</v>
      </c>
      <c r="AE20" s="79">
        <f t="shared" ca="1" si="8"/>
        <v>0</v>
      </c>
      <c r="AF20" s="79">
        <f t="shared" ca="1" si="8"/>
        <v>0</v>
      </c>
      <c r="AG20" s="79">
        <f t="shared" ca="1" si="8"/>
        <v>0</v>
      </c>
      <c r="AH20" s="79">
        <f t="shared" ca="1" si="8"/>
        <v>0</v>
      </c>
      <c r="AI20" s="79">
        <f t="shared" ca="1" si="8"/>
        <v>0</v>
      </c>
      <c r="AJ20" s="79">
        <f t="shared" ca="1" si="8"/>
        <v>0</v>
      </c>
      <c r="AK20" s="79">
        <f t="shared" ca="1" si="8"/>
        <v>0</v>
      </c>
      <c r="AL20" s="79">
        <f t="shared" ca="1" si="8"/>
        <v>0</v>
      </c>
      <c r="AM20" s="79">
        <f t="shared" ca="1" si="8"/>
        <v>0</v>
      </c>
      <c r="AN20" s="79">
        <f t="shared" ca="1" si="8"/>
        <v>0</v>
      </c>
      <c r="AO20" s="79">
        <f t="shared" ca="1" si="8"/>
        <v>0</v>
      </c>
      <c r="AP20" s="79">
        <f t="shared" ca="1" si="8"/>
        <v>0</v>
      </c>
      <c r="AQ20" s="79">
        <f t="shared" ca="1" si="8"/>
        <v>0</v>
      </c>
      <c r="AR20" s="79">
        <f t="shared" ca="1" si="8"/>
        <v>0</v>
      </c>
      <c r="AS20" s="79">
        <f t="shared" ca="1" si="8"/>
        <v>0</v>
      </c>
      <c r="AT20" s="79">
        <f t="shared" ca="1" si="8"/>
        <v>0</v>
      </c>
      <c r="AU20" s="79">
        <f t="shared" ca="1" si="8"/>
        <v>0</v>
      </c>
      <c r="AV20" s="79">
        <f t="shared" ca="1" si="8"/>
        <v>0</v>
      </c>
      <c r="AW20" s="79">
        <f t="shared" ca="1" si="8"/>
        <v>0</v>
      </c>
      <c r="AX20" s="79">
        <f t="shared" ca="1" si="8"/>
        <v>0</v>
      </c>
      <c r="AY20" s="80">
        <f t="shared" ca="1" si="8"/>
        <v>0</v>
      </c>
      <c r="AZ20" s="26"/>
    </row>
    <row r="21" spans="1:62" x14ac:dyDescent="0.2">
      <c r="A21" s="156"/>
      <c r="B21" s="39" t="s">
        <v>8</v>
      </c>
      <c r="C21" s="79">
        <f t="shared" ref="C21:AY21" ca="1" si="9">SUMPRODUCT(($B$21=PlageTheme)*(PlageDate=$B$1)*(C3&gt;=PlageDebut)*(C3&lt;PlageFin))</f>
        <v>0</v>
      </c>
      <c r="D21" s="79">
        <f t="shared" ca="1" si="9"/>
        <v>0</v>
      </c>
      <c r="E21" s="79">
        <f t="shared" ca="1" si="9"/>
        <v>0</v>
      </c>
      <c r="F21" s="79">
        <f t="shared" ca="1" si="9"/>
        <v>0</v>
      </c>
      <c r="G21" s="79">
        <f t="shared" ca="1" si="9"/>
        <v>0</v>
      </c>
      <c r="H21" s="79">
        <f t="shared" ca="1" si="9"/>
        <v>0</v>
      </c>
      <c r="I21" s="79">
        <f t="shared" ca="1" si="9"/>
        <v>0</v>
      </c>
      <c r="J21" s="79">
        <f t="shared" ca="1" si="9"/>
        <v>0</v>
      </c>
      <c r="K21" s="79">
        <f t="shared" ca="1" si="9"/>
        <v>0</v>
      </c>
      <c r="L21" s="79">
        <f t="shared" ca="1" si="9"/>
        <v>0</v>
      </c>
      <c r="M21" s="79">
        <f t="shared" ca="1" si="9"/>
        <v>0</v>
      </c>
      <c r="N21" s="79">
        <f t="shared" ca="1" si="9"/>
        <v>0</v>
      </c>
      <c r="O21" s="79">
        <f t="shared" ca="1" si="9"/>
        <v>0</v>
      </c>
      <c r="P21" s="79">
        <f t="shared" ca="1" si="9"/>
        <v>0</v>
      </c>
      <c r="Q21" s="79">
        <f t="shared" ca="1" si="9"/>
        <v>0</v>
      </c>
      <c r="R21" s="79">
        <f t="shared" ca="1" si="9"/>
        <v>0</v>
      </c>
      <c r="S21" s="79">
        <f t="shared" ca="1" si="9"/>
        <v>0</v>
      </c>
      <c r="T21" s="79">
        <f t="shared" ca="1" si="9"/>
        <v>0</v>
      </c>
      <c r="U21" s="79">
        <f t="shared" ca="1" si="9"/>
        <v>0</v>
      </c>
      <c r="V21" s="79">
        <f t="shared" ca="1" si="9"/>
        <v>0</v>
      </c>
      <c r="W21" s="79">
        <f t="shared" ca="1" si="9"/>
        <v>0</v>
      </c>
      <c r="X21" s="79">
        <f t="shared" ca="1" si="9"/>
        <v>0</v>
      </c>
      <c r="Y21" s="79">
        <f t="shared" ca="1" si="9"/>
        <v>0</v>
      </c>
      <c r="Z21" s="79">
        <f t="shared" ca="1" si="9"/>
        <v>0</v>
      </c>
      <c r="AA21" s="79">
        <f t="shared" ca="1" si="9"/>
        <v>0</v>
      </c>
      <c r="AB21" s="79">
        <f t="shared" ca="1" si="9"/>
        <v>0</v>
      </c>
      <c r="AC21" s="79">
        <f t="shared" ca="1" si="9"/>
        <v>0</v>
      </c>
      <c r="AD21" s="79">
        <f t="shared" ca="1" si="9"/>
        <v>0</v>
      </c>
      <c r="AE21" s="79">
        <f t="shared" ca="1" si="9"/>
        <v>0</v>
      </c>
      <c r="AF21" s="79">
        <f t="shared" ca="1" si="9"/>
        <v>0</v>
      </c>
      <c r="AG21" s="79">
        <f t="shared" ca="1" si="9"/>
        <v>0</v>
      </c>
      <c r="AH21" s="79">
        <f t="shared" ca="1" si="9"/>
        <v>0</v>
      </c>
      <c r="AI21" s="79">
        <f t="shared" ca="1" si="9"/>
        <v>0</v>
      </c>
      <c r="AJ21" s="79">
        <f t="shared" ca="1" si="9"/>
        <v>0</v>
      </c>
      <c r="AK21" s="79">
        <f t="shared" ca="1" si="9"/>
        <v>0</v>
      </c>
      <c r="AL21" s="79">
        <f t="shared" ca="1" si="9"/>
        <v>0</v>
      </c>
      <c r="AM21" s="79">
        <f t="shared" ca="1" si="9"/>
        <v>0</v>
      </c>
      <c r="AN21" s="79">
        <f t="shared" ca="1" si="9"/>
        <v>0</v>
      </c>
      <c r="AO21" s="79">
        <f t="shared" ca="1" si="9"/>
        <v>0</v>
      </c>
      <c r="AP21" s="79">
        <f t="shared" ca="1" si="9"/>
        <v>0</v>
      </c>
      <c r="AQ21" s="79">
        <f t="shared" ca="1" si="9"/>
        <v>0</v>
      </c>
      <c r="AR21" s="79">
        <f t="shared" ca="1" si="9"/>
        <v>0</v>
      </c>
      <c r="AS21" s="79">
        <f t="shared" ca="1" si="9"/>
        <v>0</v>
      </c>
      <c r="AT21" s="79">
        <f t="shared" ca="1" si="9"/>
        <v>0</v>
      </c>
      <c r="AU21" s="79">
        <f t="shared" ca="1" si="9"/>
        <v>0</v>
      </c>
      <c r="AV21" s="79">
        <f t="shared" ca="1" si="9"/>
        <v>0</v>
      </c>
      <c r="AW21" s="79">
        <f t="shared" ca="1" si="9"/>
        <v>0</v>
      </c>
      <c r="AX21" s="79">
        <f t="shared" ca="1" si="9"/>
        <v>0</v>
      </c>
      <c r="AY21" s="80">
        <f t="shared" ca="1" si="9"/>
        <v>0</v>
      </c>
      <c r="AZ21" s="26"/>
    </row>
    <row r="22" spans="1:62" x14ac:dyDescent="0.2">
      <c r="A22" s="156"/>
      <c r="B22" s="39" t="s">
        <v>98</v>
      </c>
      <c r="C22" s="79">
        <f t="shared" ref="C22:AY22" ca="1" si="10">SUMPRODUCT(($B$22=PlageTheme)*(PlageDate=$B$1)*(C3&gt;=PlageDebut)*(C3&lt;PlageFin))</f>
        <v>0</v>
      </c>
      <c r="D22" s="79">
        <f t="shared" ca="1" si="10"/>
        <v>0</v>
      </c>
      <c r="E22" s="79">
        <f t="shared" ca="1" si="10"/>
        <v>0</v>
      </c>
      <c r="F22" s="79">
        <f t="shared" ca="1" si="10"/>
        <v>0</v>
      </c>
      <c r="G22" s="79">
        <f t="shared" ca="1" si="10"/>
        <v>0</v>
      </c>
      <c r="H22" s="79">
        <f t="shared" ca="1" si="10"/>
        <v>0</v>
      </c>
      <c r="I22" s="79">
        <f t="shared" ca="1" si="10"/>
        <v>0</v>
      </c>
      <c r="J22" s="79">
        <f t="shared" ca="1" si="10"/>
        <v>0</v>
      </c>
      <c r="K22" s="79">
        <f t="shared" ca="1" si="10"/>
        <v>0</v>
      </c>
      <c r="L22" s="79">
        <f t="shared" ca="1" si="10"/>
        <v>0</v>
      </c>
      <c r="M22" s="79">
        <f t="shared" ca="1" si="10"/>
        <v>0</v>
      </c>
      <c r="N22" s="79">
        <f t="shared" ca="1" si="10"/>
        <v>0</v>
      </c>
      <c r="O22" s="79">
        <f t="shared" ca="1" si="10"/>
        <v>0</v>
      </c>
      <c r="P22" s="79">
        <f t="shared" ca="1" si="10"/>
        <v>0</v>
      </c>
      <c r="Q22" s="79">
        <f t="shared" ca="1" si="10"/>
        <v>0</v>
      </c>
      <c r="R22" s="79">
        <f t="shared" ca="1" si="10"/>
        <v>0</v>
      </c>
      <c r="S22" s="79">
        <f t="shared" ca="1" si="10"/>
        <v>0</v>
      </c>
      <c r="T22" s="79">
        <f t="shared" ca="1" si="10"/>
        <v>0</v>
      </c>
      <c r="U22" s="79">
        <f t="shared" ca="1" si="10"/>
        <v>0</v>
      </c>
      <c r="V22" s="79">
        <f t="shared" ca="1" si="10"/>
        <v>0</v>
      </c>
      <c r="W22" s="79">
        <f t="shared" ca="1" si="10"/>
        <v>0</v>
      </c>
      <c r="X22" s="79">
        <f t="shared" ca="1" si="10"/>
        <v>0</v>
      </c>
      <c r="Y22" s="79">
        <f t="shared" ca="1" si="10"/>
        <v>0</v>
      </c>
      <c r="Z22" s="79">
        <f t="shared" ca="1" si="10"/>
        <v>0</v>
      </c>
      <c r="AA22" s="79">
        <f t="shared" ca="1" si="10"/>
        <v>0</v>
      </c>
      <c r="AB22" s="79">
        <f t="shared" ca="1" si="10"/>
        <v>0</v>
      </c>
      <c r="AC22" s="79">
        <f t="shared" ca="1" si="10"/>
        <v>0</v>
      </c>
      <c r="AD22" s="79">
        <f t="shared" ca="1" si="10"/>
        <v>0</v>
      </c>
      <c r="AE22" s="79">
        <f t="shared" ca="1" si="10"/>
        <v>0</v>
      </c>
      <c r="AF22" s="79">
        <f t="shared" ca="1" si="10"/>
        <v>0</v>
      </c>
      <c r="AG22" s="79">
        <f t="shared" ca="1" si="10"/>
        <v>0</v>
      </c>
      <c r="AH22" s="79">
        <f t="shared" ca="1" si="10"/>
        <v>0</v>
      </c>
      <c r="AI22" s="79">
        <f t="shared" ca="1" si="10"/>
        <v>0</v>
      </c>
      <c r="AJ22" s="79">
        <f t="shared" ca="1" si="10"/>
        <v>0</v>
      </c>
      <c r="AK22" s="79">
        <f t="shared" ca="1" si="10"/>
        <v>0</v>
      </c>
      <c r="AL22" s="79">
        <f t="shared" ca="1" si="10"/>
        <v>0</v>
      </c>
      <c r="AM22" s="79">
        <f t="shared" ca="1" si="10"/>
        <v>0</v>
      </c>
      <c r="AN22" s="79">
        <f t="shared" ca="1" si="10"/>
        <v>0</v>
      </c>
      <c r="AO22" s="79">
        <f t="shared" ca="1" si="10"/>
        <v>0</v>
      </c>
      <c r="AP22" s="79">
        <f t="shared" ca="1" si="10"/>
        <v>0</v>
      </c>
      <c r="AQ22" s="79">
        <f t="shared" ca="1" si="10"/>
        <v>0</v>
      </c>
      <c r="AR22" s="79">
        <f t="shared" ca="1" si="10"/>
        <v>0</v>
      </c>
      <c r="AS22" s="79">
        <f t="shared" ca="1" si="10"/>
        <v>0</v>
      </c>
      <c r="AT22" s="79">
        <f t="shared" ca="1" si="10"/>
        <v>0</v>
      </c>
      <c r="AU22" s="79">
        <f t="shared" ca="1" si="10"/>
        <v>0</v>
      </c>
      <c r="AV22" s="79">
        <f t="shared" ca="1" si="10"/>
        <v>0</v>
      </c>
      <c r="AW22" s="79">
        <f t="shared" ca="1" si="10"/>
        <v>0</v>
      </c>
      <c r="AX22" s="79">
        <f t="shared" ca="1" si="10"/>
        <v>0</v>
      </c>
      <c r="AY22" s="80">
        <f t="shared" ca="1" si="10"/>
        <v>0</v>
      </c>
      <c r="AZ22" s="26"/>
      <c r="BB22" s="72" t="s">
        <v>14</v>
      </c>
      <c r="BC22" s="69"/>
      <c r="BD22" s="70"/>
      <c r="BE22" s="70"/>
      <c r="BG22" s="73" t="s">
        <v>100</v>
      </c>
      <c r="BH22" s="69"/>
      <c r="BI22" s="70"/>
      <c r="BJ22" s="70"/>
    </row>
    <row r="23" spans="1:62" x14ac:dyDescent="0.2">
      <c r="A23" s="156"/>
      <c r="B23" s="112" t="s">
        <v>99</v>
      </c>
      <c r="C23" s="113">
        <f t="shared" ref="C23:AY23" ca="1" si="11">SUMPRODUCT(($B$23=PlageTheme)*(PlageDate=$B$1)*(C3&gt;=PlageDebut)*(C3&lt;PlageFin))</f>
        <v>0</v>
      </c>
      <c r="D23" s="82">
        <f t="shared" ca="1" si="11"/>
        <v>0</v>
      </c>
      <c r="E23" s="82">
        <f t="shared" ca="1" si="11"/>
        <v>0</v>
      </c>
      <c r="F23" s="82">
        <f t="shared" ca="1" si="11"/>
        <v>0</v>
      </c>
      <c r="G23" s="82">
        <f t="shared" ca="1" si="11"/>
        <v>0</v>
      </c>
      <c r="H23" s="82">
        <f t="shared" ca="1" si="11"/>
        <v>0</v>
      </c>
      <c r="I23" s="82">
        <f t="shared" ca="1" si="11"/>
        <v>0</v>
      </c>
      <c r="J23" s="82">
        <f t="shared" ca="1" si="11"/>
        <v>0</v>
      </c>
      <c r="K23" s="82">
        <f t="shared" ca="1" si="11"/>
        <v>0</v>
      </c>
      <c r="L23" s="82">
        <f t="shared" ca="1" si="11"/>
        <v>0</v>
      </c>
      <c r="M23" s="82">
        <f t="shared" ca="1" si="11"/>
        <v>0</v>
      </c>
      <c r="N23" s="82">
        <f t="shared" ca="1" si="11"/>
        <v>0</v>
      </c>
      <c r="O23" s="82">
        <f t="shared" ca="1" si="11"/>
        <v>0</v>
      </c>
      <c r="P23" s="82">
        <f t="shared" ca="1" si="11"/>
        <v>0</v>
      </c>
      <c r="Q23" s="82">
        <f t="shared" ca="1" si="11"/>
        <v>0</v>
      </c>
      <c r="R23" s="82">
        <f t="shared" ca="1" si="11"/>
        <v>0</v>
      </c>
      <c r="S23" s="82">
        <f t="shared" ca="1" si="11"/>
        <v>0</v>
      </c>
      <c r="T23" s="82">
        <f t="shared" ca="1" si="11"/>
        <v>0</v>
      </c>
      <c r="U23" s="82">
        <f t="shared" ca="1" si="11"/>
        <v>0</v>
      </c>
      <c r="V23" s="82">
        <f t="shared" ca="1" si="11"/>
        <v>0</v>
      </c>
      <c r="W23" s="82">
        <f t="shared" ca="1" si="11"/>
        <v>0</v>
      </c>
      <c r="X23" s="82">
        <f t="shared" ca="1" si="11"/>
        <v>0</v>
      </c>
      <c r="Y23" s="82">
        <f t="shared" ca="1" si="11"/>
        <v>0</v>
      </c>
      <c r="Z23" s="82">
        <f t="shared" ca="1" si="11"/>
        <v>0</v>
      </c>
      <c r="AA23" s="82">
        <f t="shared" ca="1" si="11"/>
        <v>0</v>
      </c>
      <c r="AB23" s="82">
        <f t="shared" ca="1" si="11"/>
        <v>0</v>
      </c>
      <c r="AC23" s="82">
        <f t="shared" ca="1" si="11"/>
        <v>0</v>
      </c>
      <c r="AD23" s="82">
        <f t="shared" ca="1" si="11"/>
        <v>0</v>
      </c>
      <c r="AE23" s="82">
        <f t="shared" ca="1" si="11"/>
        <v>0</v>
      </c>
      <c r="AF23" s="82">
        <f t="shared" ca="1" si="11"/>
        <v>0</v>
      </c>
      <c r="AG23" s="82">
        <f t="shared" ca="1" si="11"/>
        <v>0</v>
      </c>
      <c r="AH23" s="82">
        <f t="shared" ca="1" si="11"/>
        <v>0</v>
      </c>
      <c r="AI23" s="82">
        <f t="shared" ca="1" si="11"/>
        <v>0</v>
      </c>
      <c r="AJ23" s="82">
        <f t="shared" ca="1" si="11"/>
        <v>0</v>
      </c>
      <c r="AK23" s="82">
        <f t="shared" ca="1" si="11"/>
        <v>0</v>
      </c>
      <c r="AL23" s="82">
        <f t="shared" ca="1" si="11"/>
        <v>0</v>
      </c>
      <c r="AM23" s="82">
        <f t="shared" ca="1" si="11"/>
        <v>0</v>
      </c>
      <c r="AN23" s="82">
        <f t="shared" ca="1" si="11"/>
        <v>0</v>
      </c>
      <c r="AO23" s="82">
        <f t="shared" ca="1" si="11"/>
        <v>0</v>
      </c>
      <c r="AP23" s="82">
        <f t="shared" ca="1" si="11"/>
        <v>0</v>
      </c>
      <c r="AQ23" s="82">
        <f t="shared" ca="1" si="11"/>
        <v>0</v>
      </c>
      <c r="AR23" s="82">
        <f t="shared" ca="1" si="11"/>
        <v>0</v>
      </c>
      <c r="AS23" s="82">
        <f t="shared" ca="1" si="11"/>
        <v>0</v>
      </c>
      <c r="AT23" s="82">
        <f t="shared" ca="1" si="11"/>
        <v>0</v>
      </c>
      <c r="AU23" s="82">
        <f t="shared" ca="1" si="11"/>
        <v>0</v>
      </c>
      <c r="AV23" s="82">
        <f t="shared" ca="1" si="11"/>
        <v>0</v>
      </c>
      <c r="AW23" s="82">
        <f t="shared" ca="1" si="11"/>
        <v>0</v>
      </c>
      <c r="AX23" s="82">
        <f t="shared" ca="1" si="11"/>
        <v>0</v>
      </c>
      <c r="AY23" s="83">
        <f t="shared" ca="1" si="11"/>
        <v>0</v>
      </c>
      <c r="AZ23" s="26"/>
    </row>
    <row r="24" spans="1:62" x14ac:dyDescent="0.2">
      <c r="A24" s="156"/>
      <c r="B24" s="40" t="s">
        <v>84</v>
      </c>
      <c r="C24" s="84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6"/>
      <c r="AZ24" s="26"/>
    </row>
    <row r="25" spans="1:62" x14ac:dyDescent="0.2">
      <c r="A25" s="156"/>
      <c r="B25" s="40" t="s">
        <v>85</v>
      </c>
      <c r="C25" s="78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80"/>
      <c r="AZ25" s="26"/>
      <c r="BB25" s="74" t="s">
        <v>83</v>
      </c>
      <c r="BC25" s="69"/>
      <c r="BD25" s="70"/>
      <c r="BE25" s="70"/>
      <c r="BG25" s="75" t="s">
        <v>97</v>
      </c>
      <c r="BH25" s="69"/>
      <c r="BI25" s="70"/>
      <c r="BJ25" s="70"/>
    </row>
    <row r="26" spans="1:62" x14ac:dyDescent="0.2">
      <c r="A26" s="156"/>
      <c r="B26" s="40" t="s">
        <v>86</v>
      </c>
      <c r="C26" s="78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80"/>
      <c r="AZ26" s="26"/>
    </row>
    <row r="27" spans="1:62" x14ac:dyDescent="0.2">
      <c r="A27" s="156"/>
      <c r="B27" s="40" t="s">
        <v>87</v>
      </c>
      <c r="C27" s="78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80"/>
      <c r="AZ27" s="26"/>
    </row>
    <row r="28" spans="1:62" x14ac:dyDescent="0.2">
      <c r="A28" s="156"/>
      <c r="B28" s="40" t="s">
        <v>88</v>
      </c>
      <c r="C28" s="78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80"/>
      <c r="AZ28" s="26"/>
      <c r="BB28" s="102" t="s">
        <v>15</v>
      </c>
      <c r="BC28" s="69"/>
      <c r="BD28" s="70"/>
      <c r="BE28" s="70"/>
    </row>
    <row r="29" spans="1:62" x14ac:dyDescent="0.2">
      <c r="A29" s="156"/>
      <c r="B29" s="37" t="s">
        <v>16</v>
      </c>
      <c r="C29" s="81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3"/>
      <c r="AZ29" s="26"/>
      <c r="BB29" s="70" t="s">
        <v>146</v>
      </c>
      <c r="BC29" s="70"/>
    </row>
    <row r="30" spans="1:62" x14ac:dyDescent="0.2">
      <c r="A30" s="156"/>
      <c r="B30" s="18" t="s">
        <v>83</v>
      </c>
      <c r="C30" s="87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9"/>
      <c r="AZ30" s="26"/>
      <c r="BB30" s="70" t="s">
        <v>146</v>
      </c>
      <c r="BC30" s="70"/>
    </row>
    <row r="31" spans="1:62" x14ac:dyDescent="0.2">
      <c r="A31" s="156"/>
      <c r="B31" s="41" t="s">
        <v>89</v>
      </c>
      <c r="C31" s="84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6"/>
      <c r="AZ31" s="26"/>
      <c r="BB31" s="70" t="s">
        <v>146</v>
      </c>
      <c r="BC31" s="70"/>
    </row>
    <row r="32" spans="1:62" x14ac:dyDescent="0.2">
      <c r="A32" s="156"/>
      <c r="B32" s="19" t="s">
        <v>90</v>
      </c>
      <c r="C32" s="81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3"/>
      <c r="AZ32" s="26"/>
      <c r="BB32" s="70"/>
      <c r="BC32" s="70"/>
    </row>
    <row r="33" spans="1:64" x14ac:dyDescent="0.2">
      <c r="A33" s="156"/>
      <c r="B33" s="42" t="s">
        <v>91</v>
      </c>
      <c r="C33" s="84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6"/>
      <c r="AZ33" s="26"/>
      <c r="BB33" s="70"/>
      <c r="BC33" s="70"/>
    </row>
    <row r="34" spans="1:64" x14ac:dyDescent="0.2">
      <c r="A34" s="156"/>
      <c r="B34" s="20" t="s">
        <v>92</v>
      </c>
      <c r="C34" s="81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3"/>
      <c r="AZ34" s="26"/>
    </row>
    <row r="35" spans="1:64" x14ac:dyDescent="0.2">
      <c r="A35" s="156"/>
      <c r="B35" s="43" t="s">
        <v>95</v>
      </c>
      <c r="C35" s="84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6"/>
      <c r="AZ35" s="26"/>
    </row>
    <row r="36" spans="1:64" x14ac:dyDescent="0.2">
      <c r="A36" s="156"/>
      <c r="B36" s="43" t="s">
        <v>94</v>
      </c>
      <c r="C36" s="78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80"/>
      <c r="AZ36" s="26"/>
    </row>
    <row r="37" spans="1:64" x14ac:dyDescent="0.2">
      <c r="A37" s="156"/>
      <c r="B37" s="43" t="s">
        <v>93</v>
      </c>
      <c r="C37" s="78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9"/>
      <c r="AS37" s="79"/>
      <c r="AT37" s="79"/>
      <c r="AU37" s="79"/>
      <c r="AV37" s="79"/>
      <c r="AW37" s="79"/>
      <c r="AX37" s="79"/>
      <c r="AY37" s="80"/>
      <c r="AZ37" s="26"/>
    </row>
    <row r="38" spans="1:64" x14ac:dyDescent="0.2">
      <c r="A38" s="156"/>
      <c r="B38" s="43" t="s">
        <v>96</v>
      </c>
      <c r="C38" s="78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9"/>
      <c r="AS38" s="79"/>
      <c r="AT38" s="79"/>
      <c r="AU38" s="79"/>
      <c r="AV38" s="79"/>
      <c r="AW38" s="79"/>
      <c r="AX38" s="79"/>
      <c r="AY38" s="80"/>
      <c r="AZ38" s="26"/>
    </row>
    <row r="39" spans="1:64" x14ac:dyDescent="0.2">
      <c r="A39" s="156"/>
      <c r="B39" s="44"/>
      <c r="C39" s="78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80"/>
      <c r="AZ39" s="26"/>
      <c r="BB39" s="102"/>
      <c r="BC39" s="103" t="s">
        <v>111</v>
      </c>
      <c r="BD39" s="103"/>
      <c r="BE39" s="103"/>
      <c r="BF39" s="69"/>
      <c r="BG39" s="102"/>
      <c r="BH39" s="103" t="s">
        <v>18</v>
      </c>
      <c r="BI39" s="69"/>
      <c r="BJ39" s="102"/>
      <c r="BK39" s="103" t="s">
        <v>3</v>
      </c>
      <c r="BL39" s="69"/>
    </row>
    <row r="40" spans="1:64" x14ac:dyDescent="0.2">
      <c r="A40" s="156"/>
      <c r="B40" s="41"/>
      <c r="C40" s="78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9"/>
      <c r="AS40" s="79"/>
      <c r="AT40" s="79"/>
      <c r="AU40" s="79"/>
      <c r="AV40" s="79"/>
      <c r="AW40" s="79"/>
      <c r="AX40" s="79"/>
      <c r="AY40" s="80"/>
      <c r="AZ40" s="26"/>
      <c r="BB40" s="104"/>
      <c r="BC40" s="105"/>
      <c r="BD40" s="105"/>
      <c r="BE40" s="105"/>
      <c r="BF40" s="106"/>
      <c r="BG40" s="104"/>
      <c r="BH40" s="105"/>
      <c r="BI40" s="106"/>
      <c r="BJ40" s="104"/>
      <c r="BK40" s="105"/>
      <c r="BL40" s="106"/>
    </row>
    <row r="41" spans="1:64" x14ac:dyDescent="0.2">
      <c r="A41" s="156"/>
      <c r="B41" s="21"/>
      <c r="C41" s="90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2"/>
      <c r="AZ41" s="26"/>
      <c r="BB41" s="107"/>
      <c r="BF41" s="108"/>
      <c r="BG41" s="107"/>
      <c r="BI41" s="108"/>
      <c r="BJ41" s="107"/>
      <c r="BL41" s="108"/>
    </row>
    <row r="42" spans="1:64" ht="5.0999999999999996" customHeight="1" thickBot="1" x14ac:dyDescent="0.25">
      <c r="A42" s="25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7"/>
      <c r="BB42" s="107"/>
      <c r="BF42" s="108"/>
      <c r="BG42" s="107"/>
      <c r="BI42" s="108"/>
      <c r="BJ42" s="107"/>
      <c r="BL42" s="108"/>
    </row>
    <row r="43" spans="1:64" ht="5.0999999999999996" customHeight="1" thickBot="1" x14ac:dyDescent="0.25">
      <c r="A43" s="35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36"/>
      <c r="BB43" s="107"/>
      <c r="BF43" s="108"/>
      <c r="BG43" s="107"/>
      <c r="BI43" s="108"/>
      <c r="BJ43" s="107"/>
      <c r="BL43" s="108"/>
    </row>
    <row r="44" spans="1:64" ht="15.75" x14ac:dyDescent="0.2">
      <c r="A44" s="34"/>
      <c r="B44" s="158" t="s">
        <v>2</v>
      </c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8"/>
      <c r="AL44" s="158"/>
      <c r="AM44" s="158"/>
      <c r="AN44" s="158"/>
      <c r="AO44" s="158"/>
      <c r="AP44" s="158"/>
      <c r="AQ44" s="158"/>
      <c r="AR44" s="158"/>
      <c r="AS44" s="158"/>
      <c r="AT44" s="158"/>
      <c r="AU44" s="158"/>
      <c r="AV44" s="158"/>
      <c r="AW44" s="158"/>
      <c r="AX44" s="158"/>
      <c r="AY44" s="158"/>
      <c r="AZ44" s="33"/>
      <c r="BB44" s="107"/>
      <c r="BF44" s="108"/>
      <c r="BG44" s="107"/>
      <c r="BI44" s="108"/>
      <c r="BJ44" s="107"/>
      <c r="BL44" s="108"/>
    </row>
    <row r="45" spans="1:64" ht="5.0999999999999996" customHeight="1" x14ac:dyDescent="0.2">
      <c r="A45" s="24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  <c r="AX45" s="53"/>
      <c r="AY45" s="53"/>
      <c r="AZ45" s="26"/>
      <c r="BB45" s="107"/>
      <c r="BF45" s="108"/>
      <c r="BG45" s="107"/>
      <c r="BI45" s="108"/>
      <c r="BJ45" s="107"/>
      <c r="BL45" s="108"/>
    </row>
    <row r="46" spans="1:64" x14ac:dyDescent="0.2">
      <c r="A46" s="161" t="s">
        <v>108</v>
      </c>
      <c r="B46" s="47" t="s">
        <v>141</v>
      </c>
      <c r="C46" s="155">
        <f t="shared" ref="C46:AH46" ca="1" si="12">SUMPRODUCT(($B$46=nomPrevu)*(PlageDatePrevu=$B$1)*(C3&gt;=debutPrevu)*(C3&lt;finPrevu)*(tachePrevu))</f>
        <v>0</v>
      </c>
      <c r="D46" s="153">
        <f t="shared" ca="1" si="12"/>
        <v>0</v>
      </c>
      <c r="E46" s="153">
        <f t="shared" ca="1" si="12"/>
        <v>0</v>
      </c>
      <c r="F46" s="153">
        <f t="shared" ca="1" si="12"/>
        <v>0</v>
      </c>
      <c r="G46" s="153">
        <f t="shared" ca="1" si="12"/>
        <v>0</v>
      </c>
      <c r="H46" s="153">
        <f t="shared" ca="1" si="12"/>
        <v>0</v>
      </c>
      <c r="I46" s="153">
        <f t="shared" ca="1" si="12"/>
        <v>0</v>
      </c>
      <c r="J46" s="153">
        <f t="shared" ca="1" si="12"/>
        <v>0</v>
      </c>
      <c r="K46" s="153">
        <f t="shared" ca="1" si="12"/>
        <v>0</v>
      </c>
      <c r="L46" s="153">
        <f t="shared" ca="1" si="12"/>
        <v>0</v>
      </c>
      <c r="M46" s="153">
        <f t="shared" ca="1" si="12"/>
        <v>0</v>
      </c>
      <c r="N46" s="153">
        <f t="shared" ca="1" si="12"/>
        <v>0</v>
      </c>
      <c r="O46" s="153">
        <f t="shared" ca="1" si="12"/>
        <v>0</v>
      </c>
      <c r="P46" s="153">
        <f t="shared" ca="1" si="12"/>
        <v>0</v>
      </c>
      <c r="Q46" s="153">
        <f t="shared" ca="1" si="12"/>
        <v>0</v>
      </c>
      <c r="R46" s="153">
        <f t="shared" ca="1" si="12"/>
        <v>0</v>
      </c>
      <c r="S46" s="153">
        <f t="shared" ca="1" si="12"/>
        <v>1</v>
      </c>
      <c r="T46" s="153">
        <f t="shared" ca="1" si="12"/>
        <v>1</v>
      </c>
      <c r="U46" s="153">
        <f t="shared" ca="1" si="12"/>
        <v>1</v>
      </c>
      <c r="V46" s="153">
        <f t="shared" ca="1" si="12"/>
        <v>1</v>
      </c>
      <c r="W46" s="153">
        <f t="shared" ca="1" si="12"/>
        <v>1</v>
      </c>
      <c r="X46" s="153">
        <f t="shared" ca="1" si="12"/>
        <v>1</v>
      </c>
      <c r="Y46" s="153">
        <f t="shared" ca="1" si="12"/>
        <v>1</v>
      </c>
      <c r="Z46" s="153">
        <f t="shared" ca="1" si="12"/>
        <v>1</v>
      </c>
      <c r="AA46" s="153">
        <f t="shared" ca="1" si="12"/>
        <v>1</v>
      </c>
      <c r="AB46" s="153">
        <f t="shared" ca="1" si="12"/>
        <v>1</v>
      </c>
      <c r="AC46" s="153">
        <f t="shared" ca="1" si="12"/>
        <v>1</v>
      </c>
      <c r="AD46" s="153">
        <f t="shared" ca="1" si="12"/>
        <v>1</v>
      </c>
      <c r="AE46" s="153">
        <f t="shared" ca="1" si="12"/>
        <v>1</v>
      </c>
      <c r="AF46" s="153">
        <f t="shared" ca="1" si="12"/>
        <v>1</v>
      </c>
      <c r="AG46" s="153">
        <f t="shared" ca="1" si="12"/>
        <v>1</v>
      </c>
      <c r="AH46" s="153">
        <f t="shared" ca="1" si="12"/>
        <v>1</v>
      </c>
      <c r="AI46" s="153">
        <f t="shared" ref="AI46:AY46" ca="1" si="13">SUMPRODUCT(($B$46=nomPrevu)*(PlageDatePrevu=$B$1)*(AI3&gt;=debutPrevu)*(AI3&lt;finPrevu)*(tachePrevu))</f>
        <v>1</v>
      </c>
      <c r="AJ46" s="153">
        <f t="shared" ca="1" si="13"/>
        <v>1</v>
      </c>
      <c r="AK46" s="153">
        <f t="shared" ca="1" si="13"/>
        <v>1</v>
      </c>
      <c r="AL46" s="153">
        <f t="shared" ca="1" si="13"/>
        <v>1</v>
      </c>
      <c r="AM46" s="153">
        <f t="shared" ca="1" si="13"/>
        <v>1</v>
      </c>
      <c r="AN46" s="153">
        <f t="shared" ca="1" si="13"/>
        <v>1</v>
      </c>
      <c r="AO46" s="153">
        <f t="shared" ca="1" si="13"/>
        <v>1</v>
      </c>
      <c r="AP46" s="153">
        <f t="shared" ca="1" si="13"/>
        <v>1</v>
      </c>
      <c r="AQ46" s="153">
        <f t="shared" ca="1" si="13"/>
        <v>1</v>
      </c>
      <c r="AR46" s="153">
        <f t="shared" ca="1" si="13"/>
        <v>1</v>
      </c>
      <c r="AS46" s="153">
        <f t="shared" ca="1" si="13"/>
        <v>0</v>
      </c>
      <c r="AT46" s="153">
        <f t="shared" ca="1" si="13"/>
        <v>0</v>
      </c>
      <c r="AU46" s="153">
        <f t="shared" ca="1" si="13"/>
        <v>0</v>
      </c>
      <c r="AV46" s="153">
        <f t="shared" ca="1" si="13"/>
        <v>0</v>
      </c>
      <c r="AW46" s="153">
        <f t="shared" ca="1" si="13"/>
        <v>0</v>
      </c>
      <c r="AX46" s="153">
        <f t="shared" ca="1" si="13"/>
        <v>0</v>
      </c>
      <c r="AY46" s="154">
        <f t="shared" ca="1" si="13"/>
        <v>0</v>
      </c>
      <c r="AZ46" s="26"/>
      <c r="BB46" s="109"/>
      <c r="BC46" s="110"/>
      <c r="BD46" s="110"/>
      <c r="BE46" s="110"/>
      <c r="BF46" s="111"/>
      <c r="BG46" s="109"/>
      <c r="BH46" s="110"/>
      <c r="BI46" s="111"/>
      <c r="BJ46" s="109"/>
      <c r="BK46" s="110"/>
      <c r="BL46" s="111"/>
    </row>
    <row r="47" spans="1:64" x14ac:dyDescent="0.2">
      <c r="A47" s="161"/>
      <c r="B47" s="48" t="s">
        <v>173</v>
      </c>
      <c r="C47" s="135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6"/>
      <c r="AF47" s="136"/>
      <c r="AG47" s="136"/>
      <c r="AH47" s="136"/>
      <c r="AI47" s="136"/>
      <c r="AJ47" s="136"/>
      <c r="AK47" s="136"/>
      <c r="AL47" s="136"/>
      <c r="AM47" s="136"/>
      <c r="AN47" s="136"/>
      <c r="AO47" s="136"/>
      <c r="AP47" s="136"/>
      <c r="AQ47" s="136"/>
      <c r="AR47" s="136"/>
      <c r="AS47" s="136"/>
      <c r="AT47" s="136"/>
      <c r="AU47" s="136"/>
      <c r="AV47" s="136"/>
      <c r="AW47" s="136"/>
      <c r="AX47" s="136"/>
      <c r="AY47" s="137"/>
      <c r="AZ47" s="26"/>
    </row>
    <row r="48" spans="1:64" ht="5.0999999999999996" customHeight="1" x14ac:dyDescent="0.2">
      <c r="A48" s="24"/>
      <c r="B48" s="32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26"/>
    </row>
    <row r="49" spans="1:52" x14ac:dyDescent="0.2">
      <c r="A49" s="156" t="s">
        <v>109</v>
      </c>
      <c r="B49" s="47" t="s">
        <v>150</v>
      </c>
      <c r="C49" s="155">
        <f t="shared" ref="C49:AH49" ca="1" si="14">SUMPRODUCT(($B49=nomPrevu)*(PlageDatePrevu=$B$1)*(C3&gt;=debutPrevu)*(C3&lt;finPrevu)*(tachePrevu))</f>
        <v>0</v>
      </c>
      <c r="D49" s="153">
        <f t="shared" ca="1" si="14"/>
        <v>0</v>
      </c>
      <c r="E49" s="153">
        <f t="shared" ca="1" si="14"/>
        <v>0</v>
      </c>
      <c r="F49" s="153">
        <f t="shared" ca="1" si="14"/>
        <v>0</v>
      </c>
      <c r="G49" s="153">
        <f t="shared" ca="1" si="14"/>
        <v>0</v>
      </c>
      <c r="H49" s="153">
        <f t="shared" ca="1" si="14"/>
        <v>0</v>
      </c>
      <c r="I49" s="153">
        <f t="shared" ca="1" si="14"/>
        <v>0</v>
      </c>
      <c r="J49" s="153">
        <f t="shared" ca="1" si="14"/>
        <v>0</v>
      </c>
      <c r="K49" s="153">
        <f t="shared" ca="1" si="14"/>
        <v>0</v>
      </c>
      <c r="L49" s="153">
        <f t="shared" ca="1" si="14"/>
        <v>0</v>
      </c>
      <c r="M49" s="153">
        <f t="shared" ca="1" si="14"/>
        <v>0</v>
      </c>
      <c r="N49" s="153">
        <f t="shared" ca="1" si="14"/>
        <v>0</v>
      </c>
      <c r="O49" s="153">
        <f t="shared" ca="1" si="14"/>
        <v>0</v>
      </c>
      <c r="P49" s="153">
        <f t="shared" ca="1" si="14"/>
        <v>0</v>
      </c>
      <c r="Q49" s="153">
        <f t="shared" ca="1" si="14"/>
        <v>0</v>
      </c>
      <c r="R49" s="153">
        <f t="shared" ca="1" si="14"/>
        <v>0</v>
      </c>
      <c r="S49" s="153">
        <f t="shared" ca="1" si="14"/>
        <v>1</v>
      </c>
      <c r="T49" s="153">
        <f t="shared" ca="1" si="14"/>
        <v>1</v>
      </c>
      <c r="U49" s="153">
        <f t="shared" ca="1" si="14"/>
        <v>1</v>
      </c>
      <c r="V49" s="153">
        <f t="shared" ca="1" si="14"/>
        <v>1</v>
      </c>
      <c r="W49" s="153">
        <f t="shared" ca="1" si="14"/>
        <v>1</v>
      </c>
      <c r="X49" s="153">
        <f t="shared" ca="1" si="14"/>
        <v>1</v>
      </c>
      <c r="Y49" s="153">
        <f t="shared" ca="1" si="14"/>
        <v>1</v>
      </c>
      <c r="Z49" s="153">
        <f t="shared" ca="1" si="14"/>
        <v>1</v>
      </c>
      <c r="AA49" s="153">
        <f t="shared" ca="1" si="14"/>
        <v>1</v>
      </c>
      <c r="AB49" s="153">
        <f t="shared" ca="1" si="14"/>
        <v>1</v>
      </c>
      <c r="AC49" s="153">
        <f t="shared" ca="1" si="14"/>
        <v>1</v>
      </c>
      <c r="AD49" s="153">
        <f t="shared" ca="1" si="14"/>
        <v>1</v>
      </c>
      <c r="AE49" s="153">
        <f t="shared" ca="1" si="14"/>
        <v>1</v>
      </c>
      <c r="AF49" s="153">
        <f t="shared" ca="1" si="14"/>
        <v>1</v>
      </c>
      <c r="AG49" s="153">
        <f t="shared" ca="1" si="14"/>
        <v>1</v>
      </c>
      <c r="AH49" s="153">
        <f t="shared" ca="1" si="14"/>
        <v>1</v>
      </c>
      <c r="AI49" s="153">
        <f t="shared" ref="AI49:AY49" ca="1" si="15">SUMPRODUCT(($B49=nomPrevu)*(PlageDatePrevu=$B$1)*(AI3&gt;=debutPrevu)*(AI3&lt;finPrevu)*(tachePrevu))</f>
        <v>1</v>
      </c>
      <c r="AJ49" s="153">
        <f t="shared" ca="1" si="15"/>
        <v>1</v>
      </c>
      <c r="AK49" s="153">
        <f t="shared" ca="1" si="15"/>
        <v>1</v>
      </c>
      <c r="AL49" s="153">
        <f t="shared" ca="1" si="15"/>
        <v>1</v>
      </c>
      <c r="AM49" s="153">
        <f t="shared" ca="1" si="15"/>
        <v>1</v>
      </c>
      <c r="AN49" s="153">
        <f t="shared" ca="1" si="15"/>
        <v>1</v>
      </c>
      <c r="AO49" s="153">
        <f t="shared" ca="1" si="15"/>
        <v>1</v>
      </c>
      <c r="AP49" s="153">
        <f t="shared" ca="1" si="15"/>
        <v>1</v>
      </c>
      <c r="AQ49" s="153">
        <f t="shared" ca="1" si="15"/>
        <v>1</v>
      </c>
      <c r="AR49" s="153">
        <f t="shared" ca="1" si="15"/>
        <v>1</v>
      </c>
      <c r="AS49" s="153">
        <f t="shared" ca="1" si="15"/>
        <v>0</v>
      </c>
      <c r="AT49" s="153">
        <f t="shared" ca="1" si="15"/>
        <v>0</v>
      </c>
      <c r="AU49" s="153">
        <f t="shared" ca="1" si="15"/>
        <v>0</v>
      </c>
      <c r="AV49" s="153">
        <f t="shared" ca="1" si="15"/>
        <v>0</v>
      </c>
      <c r="AW49" s="153">
        <f t="shared" ca="1" si="15"/>
        <v>0</v>
      </c>
      <c r="AX49" s="153">
        <f t="shared" ca="1" si="15"/>
        <v>0</v>
      </c>
      <c r="AY49" s="154">
        <f t="shared" ca="1" si="15"/>
        <v>0</v>
      </c>
      <c r="AZ49" s="26"/>
    </row>
    <row r="50" spans="1:52" x14ac:dyDescent="0.2">
      <c r="A50" s="156"/>
      <c r="B50" s="64" t="s">
        <v>174</v>
      </c>
      <c r="C50" s="150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2"/>
      <c r="AZ50" s="26"/>
    </row>
    <row r="51" spans="1:52" x14ac:dyDescent="0.2">
      <c r="A51" s="156"/>
      <c r="B51" s="45" t="s">
        <v>6</v>
      </c>
      <c r="C51" s="78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80"/>
      <c r="AZ51" s="26"/>
    </row>
    <row r="52" spans="1:52" x14ac:dyDescent="0.2">
      <c r="A52" s="156"/>
      <c r="B52" s="45" t="s">
        <v>7</v>
      </c>
      <c r="C52" s="78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80"/>
      <c r="AZ52" s="26"/>
    </row>
    <row r="53" spans="1:52" x14ac:dyDescent="0.2">
      <c r="A53" s="156"/>
      <c r="B53" s="45" t="s">
        <v>10</v>
      </c>
      <c r="C53" s="78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80"/>
      <c r="AZ53" s="26"/>
    </row>
    <row r="54" spans="1:52" x14ac:dyDescent="0.2">
      <c r="A54" s="156"/>
      <c r="B54" s="22" t="s">
        <v>11</v>
      </c>
      <c r="C54" s="90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91"/>
      <c r="AX54" s="91"/>
      <c r="AY54" s="92"/>
      <c r="AZ54" s="26"/>
    </row>
    <row r="55" spans="1:52" ht="5.0999999999999996" customHeight="1" thickBot="1" x14ac:dyDescent="0.25">
      <c r="A55" s="25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7"/>
    </row>
  </sheetData>
  <mergeCells count="8">
    <mergeCell ref="A49:A54"/>
    <mergeCell ref="B1:I1"/>
    <mergeCell ref="B5:AY5"/>
    <mergeCell ref="A6:A8"/>
    <mergeCell ref="A10:A15"/>
    <mergeCell ref="A17:A41"/>
    <mergeCell ref="B44:AY44"/>
    <mergeCell ref="A46:A47"/>
  </mergeCells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B2:J53"/>
  <sheetViews>
    <sheetView workbookViewId="0"/>
  </sheetViews>
  <sheetFormatPr baseColWidth="10" defaultColWidth="10.85546875" defaultRowHeight="15" x14ac:dyDescent="0.2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 x14ac:dyDescent="0.4">
      <c r="C2" s="1" t="s">
        <v>19</v>
      </c>
      <c r="E2" s="2"/>
    </row>
    <row r="4" spans="2:10" ht="18.75" x14ac:dyDescent="0.25">
      <c r="E4" s="3" t="s">
        <v>20</v>
      </c>
      <c r="F4" s="3">
        <v>2018</v>
      </c>
    </row>
    <row r="6" spans="2:10" x14ac:dyDescent="0.25">
      <c r="B6" s="162" t="s">
        <v>21</v>
      </c>
      <c r="C6" s="164" t="s">
        <v>22</v>
      </c>
      <c r="D6" s="164"/>
      <c r="E6" s="164"/>
      <c r="F6" s="162" t="s">
        <v>23</v>
      </c>
      <c r="G6" s="162" t="s">
        <v>24</v>
      </c>
      <c r="H6" s="165" t="s">
        <v>25</v>
      </c>
      <c r="I6" s="162" t="s">
        <v>26</v>
      </c>
      <c r="J6" s="162" t="s">
        <v>12</v>
      </c>
    </row>
    <row r="7" spans="2:10" x14ac:dyDescent="0.25">
      <c r="B7" s="163"/>
      <c r="C7" s="4" t="s">
        <v>27</v>
      </c>
      <c r="D7" s="4" t="s">
        <v>28</v>
      </c>
      <c r="E7" s="4" t="s">
        <v>29</v>
      </c>
      <c r="F7" s="163"/>
      <c r="G7" s="163"/>
      <c r="H7" s="166"/>
      <c r="I7" s="163"/>
      <c r="J7" s="163"/>
    </row>
    <row r="8" spans="2:10" x14ac:dyDescent="0.25">
      <c r="B8" s="4" t="s">
        <v>30</v>
      </c>
      <c r="C8" s="5" t="s">
        <v>17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31</v>
      </c>
      <c r="J8" s="8"/>
    </row>
    <row r="9" spans="2:10" x14ac:dyDescent="0.25">
      <c r="B9" s="4" t="s">
        <v>32</v>
      </c>
      <c r="C9" s="5" t="s">
        <v>17</v>
      </c>
      <c r="D9" s="5"/>
      <c r="E9" s="5"/>
      <c r="F9" s="6">
        <v>3</v>
      </c>
      <c r="G9" s="5"/>
      <c r="H9" s="7"/>
      <c r="I9" s="5" t="s">
        <v>31</v>
      </c>
      <c r="J9" s="8"/>
    </row>
    <row r="10" spans="2:10" x14ac:dyDescent="0.25">
      <c r="B10" s="4" t="s">
        <v>33</v>
      </c>
      <c r="C10" s="5" t="s">
        <v>17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34</v>
      </c>
      <c r="J10" s="8"/>
    </row>
    <row r="11" spans="2:10" x14ac:dyDescent="0.25">
      <c r="B11" s="4" t="s">
        <v>35</v>
      </c>
      <c r="C11" s="5" t="s">
        <v>17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34</v>
      </c>
      <c r="J11" s="8"/>
    </row>
    <row r="12" spans="2:10" x14ac:dyDescent="0.25">
      <c r="B12" s="4" t="s">
        <v>36</v>
      </c>
      <c r="C12" s="5" t="s">
        <v>17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37</v>
      </c>
      <c r="J12" s="8"/>
    </row>
    <row r="13" spans="2:10" x14ac:dyDescent="0.25">
      <c r="B13" s="4" t="s">
        <v>38</v>
      </c>
      <c r="C13" s="5" t="s">
        <v>17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34</v>
      </c>
      <c r="J13" s="8"/>
    </row>
    <row r="14" spans="2:10" x14ac:dyDescent="0.25">
      <c r="B14" s="4" t="s">
        <v>39</v>
      </c>
      <c r="C14" s="5" t="s">
        <v>17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34</v>
      </c>
      <c r="J14" s="8"/>
    </row>
    <row r="15" spans="2:10" x14ac:dyDescent="0.25">
      <c r="B15" s="4"/>
      <c r="C15" s="5"/>
      <c r="D15" s="5"/>
      <c r="E15" s="5"/>
      <c r="F15" s="5"/>
      <c r="G15" s="5"/>
      <c r="H15" s="7"/>
      <c r="I15" s="5"/>
      <c r="J15" s="8"/>
    </row>
    <row r="16" spans="2:10" x14ac:dyDescent="0.25">
      <c r="B16" s="4" t="s">
        <v>40</v>
      </c>
      <c r="C16" s="5" t="s">
        <v>17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41</v>
      </c>
      <c r="J16" s="8"/>
    </row>
    <row r="17" spans="2:10" x14ac:dyDescent="0.25">
      <c r="B17" s="4" t="s">
        <v>42</v>
      </c>
      <c r="C17" s="5"/>
      <c r="D17" s="5"/>
      <c r="E17" s="5" t="s">
        <v>17</v>
      </c>
      <c r="F17" s="5"/>
      <c r="G17" s="5">
        <v>28</v>
      </c>
      <c r="H17" s="7">
        <f t="shared" si="0"/>
        <v>0</v>
      </c>
      <c r="I17" s="5" t="s">
        <v>43</v>
      </c>
      <c r="J17" s="8"/>
    </row>
    <row r="18" spans="2:10" x14ac:dyDescent="0.25">
      <c r="B18" s="4" t="s">
        <v>44</v>
      </c>
      <c r="C18" s="5"/>
      <c r="D18" s="5"/>
      <c r="E18" s="5" t="s">
        <v>17</v>
      </c>
      <c r="F18" s="5"/>
      <c r="G18" s="5">
        <v>28</v>
      </c>
      <c r="H18" s="7">
        <f t="shared" si="0"/>
        <v>0</v>
      </c>
      <c r="I18" s="5" t="s">
        <v>43</v>
      </c>
      <c r="J18" s="8"/>
    </row>
    <row r="19" spans="2:10" x14ac:dyDescent="0.25">
      <c r="B19" s="4"/>
      <c r="C19" s="5"/>
      <c r="D19" s="5"/>
      <c r="E19" s="5"/>
      <c r="F19" s="5"/>
      <c r="G19" s="5"/>
      <c r="H19" s="7"/>
      <c r="I19" s="5"/>
      <c r="J19" s="8"/>
    </row>
    <row r="20" spans="2:10" x14ac:dyDescent="0.25">
      <c r="B20" s="4" t="s">
        <v>45</v>
      </c>
      <c r="C20" s="5" t="s">
        <v>17</v>
      </c>
      <c r="D20" s="5" t="s">
        <v>17</v>
      </c>
      <c r="E20" s="5" t="s">
        <v>17</v>
      </c>
      <c r="F20" s="5">
        <v>0</v>
      </c>
      <c r="G20" s="5">
        <v>75</v>
      </c>
      <c r="H20" s="7">
        <f t="shared" si="0"/>
        <v>0</v>
      </c>
      <c r="I20" s="5" t="s">
        <v>46</v>
      </c>
      <c r="J20" s="8"/>
    </row>
    <row r="21" spans="2:10" x14ac:dyDescent="0.25">
      <c r="B21" s="4" t="s">
        <v>47</v>
      </c>
      <c r="C21" s="5" t="s">
        <v>17</v>
      </c>
      <c r="D21" s="5" t="s">
        <v>17</v>
      </c>
      <c r="E21" s="5" t="s">
        <v>17</v>
      </c>
      <c r="F21" s="5">
        <v>1</v>
      </c>
      <c r="G21" s="5">
        <v>44</v>
      </c>
      <c r="H21" s="7">
        <f t="shared" si="0"/>
        <v>2.2727272727272728E-2</v>
      </c>
      <c r="I21" s="5" t="s">
        <v>46</v>
      </c>
      <c r="J21" s="8"/>
    </row>
    <row r="22" spans="2:10" x14ac:dyDescent="0.25">
      <c r="B22" s="4" t="s">
        <v>48</v>
      </c>
      <c r="C22" s="5"/>
      <c r="D22" s="5"/>
      <c r="E22" s="5" t="s">
        <v>17</v>
      </c>
      <c r="F22" s="5"/>
      <c r="G22" s="5">
        <v>28</v>
      </c>
      <c r="H22" s="7">
        <f t="shared" si="0"/>
        <v>0</v>
      </c>
      <c r="I22" s="5" t="s">
        <v>43</v>
      </c>
      <c r="J22" s="8"/>
    </row>
    <row r="23" spans="2:10" x14ac:dyDescent="0.25">
      <c r="B23" s="4" t="s">
        <v>49</v>
      </c>
      <c r="C23" s="5" t="s">
        <v>17</v>
      </c>
      <c r="D23" s="5" t="s">
        <v>17</v>
      </c>
      <c r="E23" s="5"/>
      <c r="F23" s="5">
        <v>0</v>
      </c>
      <c r="G23" s="5">
        <v>28</v>
      </c>
      <c r="H23" s="7">
        <f t="shared" si="0"/>
        <v>0</v>
      </c>
      <c r="I23" s="5" t="s">
        <v>43</v>
      </c>
      <c r="J23" s="10"/>
    </row>
    <row r="24" spans="2:10" x14ac:dyDescent="0.25">
      <c r="B24" s="4" t="s">
        <v>50</v>
      </c>
      <c r="C24" s="5" t="s">
        <v>17</v>
      </c>
      <c r="D24" s="5"/>
      <c r="E24" s="5" t="s">
        <v>17</v>
      </c>
      <c r="F24" s="5">
        <v>3.57</v>
      </c>
      <c r="G24" s="5">
        <v>94</v>
      </c>
      <c r="H24" s="7">
        <f t="shared" si="0"/>
        <v>3.7978723404255316E-2</v>
      </c>
      <c r="I24" s="5" t="s">
        <v>51</v>
      </c>
      <c r="J24" s="8"/>
    </row>
    <row r="25" spans="2:10" x14ac:dyDescent="0.25">
      <c r="B25" s="4" t="s">
        <v>52</v>
      </c>
      <c r="C25" s="5"/>
      <c r="D25" s="5"/>
      <c r="E25" s="5" t="s">
        <v>17</v>
      </c>
      <c r="F25" s="5"/>
      <c r="G25" s="5">
        <v>28</v>
      </c>
      <c r="H25" s="7">
        <f t="shared" si="0"/>
        <v>0</v>
      </c>
      <c r="I25" s="5" t="s">
        <v>43</v>
      </c>
      <c r="J25" s="8"/>
    </row>
    <row r="26" spans="2:10" x14ac:dyDescent="0.25">
      <c r="B26" s="4"/>
      <c r="C26" s="5"/>
      <c r="D26" s="5"/>
      <c r="E26" s="5"/>
      <c r="F26" s="5"/>
      <c r="G26" s="5"/>
      <c r="H26" s="7"/>
      <c r="I26" s="5"/>
      <c r="J26" s="8"/>
    </row>
    <row r="27" spans="2:10" x14ac:dyDescent="0.25">
      <c r="B27" s="4" t="s">
        <v>53</v>
      </c>
      <c r="C27" s="5"/>
      <c r="D27" s="5"/>
      <c r="E27" s="5" t="s">
        <v>17</v>
      </c>
      <c r="F27" s="5"/>
      <c r="G27" s="5">
        <v>3</v>
      </c>
      <c r="H27" s="7">
        <f t="shared" si="0"/>
        <v>0</v>
      </c>
      <c r="I27" s="5" t="s">
        <v>54</v>
      </c>
      <c r="J27" s="8"/>
    </row>
    <row r="28" spans="2:10" x14ac:dyDescent="0.25">
      <c r="B28" s="4" t="s">
        <v>55</v>
      </c>
      <c r="C28" s="5" t="s">
        <v>17</v>
      </c>
      <c r="D28" s="5"/>
      <c r="E28" s="5" t="s">
        <v>17</v>
      </c>
      <c r="F28" s="5">
        <v>5</v>
      </c>
      <c r="G28" s="5">
        <v>3</v>
      </c>
      <c r="H28" s="7">
        <f t="shared" si="0"/>
        <v>1.6666666666666667</v>
      </c>
      <c r="I28" s="5" t="s">
        <v>54</v>
      </c>
      <c r="J28" s="8"/>
    </row>
    <row r="29" spans="2:10" x14ac:dyDescent="0.25">
      <c r="B29" s="4" t="s">
        <v>56</v>
      </c>
      <c r="C29" s="5"/>
      <c r="D29" s="5"/>
      <c r="E29" s="5" t="s">
        <v>17</v>
      </c>
      <c r="F29" s="5"/>
      <c r="G29" s="5">
        <v>4</v>
      </c>
      <c r="H29" s="7">
        <f t="shared" si="0"/>
        <v>0</v>
      </c>
      <c r="I29" s="5" t="s">
        <v>57</v>
      </c>
      <c r="J29" s="8"/>
    </row>
    <row r="30" spans="2:10" x14ac:dyDescent="0.25">
      <c r="B30" s="4"/>
      <c r="C30" s="5"/>
      <c r="D30" s="5"/>
      <c r="E30" s="5"/>
      <c r="F30" s="5"/>
      <c r="G30" s="5"/>
      <c r="H30" s="7"/>
      <c r="I30" s="5"/>
      <c r="J30" s="8"/>
    </row>
    <row r="31" spans="2:10" x14ac:dyDescent="0.25">
      <c r="B31" s="4" t="s">
        <v>58</v>
      </c>
      <c r="C31" s="5"/>
      <c r="D31" s="5"/>
      <c r="E31" s="5" t="s">
        <v>17</v>
      </c>
      <c r="F31" s="5"/>
      <c r="G31" s="5">
        <v>28</v>
      </c>
      <c r="H31" s="7">
        <f t="shared" si="0"/>
        <v>0</v>
      </c>
      <c r="I31" s="5" t="s">
        <v>59</v>
      </c>
      <c r="J31" s="8"/>
    </row>
    <row r="32" spans="2:10" x14ac:dyDescent="0.25">
      <c r="B32" s="4" t="s">
        <v>60</v>
      </c>
      <c r="C32" s="5" t="s">
        <v>17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 x14ac:dyDescent="0.25">
      <c r="B33" s="4" t="s">
        <v>61</v>
      </c>
      <c r="C33" s="5"/>
      <c r="D33" s="5"/>
      <c r="E33" s="5" t="s">
        <v>17</v>
      </c>
      <c r="F33" s="5"/>
      <c r="G33" s="5">
        <v>1</v>
      </c>
      <c r="H33" s="7">
        <f t="shared" si="0"/>
        <v>0</v>
      </c>
      <c r="I33" s="5"/>
      <c r="J33" s="8"/>
    </row>
    <row r="34" spans="2:10" x14ac:dyDescent="0.25">
      <c r="B34" s="4" t="s">
        <v>62</v>
      </c>
      <c r="C34" s="5" t="s">
        <v>17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63</v>
      </c>
      <c r="J34" s="8"/>
    </row>
    <row r="35" spans="2:10" x14ac:dyDescent="0.25">
      <c r="B35" s="4" t="s">
        <v>64</v>
      </c>
      <c r="C35" s="5" t="s">
        <v>17</v>
      </c>
      <c r="D35" s="5"/>
      <c r="E35" s="5" t="s">
        <v>17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 x14ac:dyDescent="0.25">
      <c r="B36" s="4" t="s">
        <v>65</v>
      </c>
      <c r="C36" s="5" t="s">
        <v>17</v>
      </c>
      <c r="D36" s="5"/>
      <c r="E36" s="5"/>
      <c r="F36" s="5"/>
      <c r="G36" s="5">
        <v>657</v>
      </c>
      <c r="H36" s="7">
        <f t="shared" si="0"/>
        <v>0</v>
      </c>
      <c r="I36" s="5" t="s">
        <v>66</v>
      </c>
      <c r="J36" s="8"/>
    </row>
    <row r="37" spans="2:10" x14ac:dyDescent="0.25">
      <c r="B37" s="4" t="s">
        <v>67</v>
      </c>
      <c r="C37" s="5" t="s">
        <v>17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68</v>
      </c>
      <c r="J37" s="8"/>
    </row>
    <row r="38" spans="2:10" x14ac:dyDescent="0.25">
      <c r="B38" s="4" t="s">
        <v>69</v>
      </c>
      <c r="C38" s="5"/>
      <c r="D38" s="5"/>
      <c r="E38" s="5" t="s">
        <v>17</v>
      </c>
      <c r="F38" s="5"/>
      <c r="G38" s="5">
        <v>28</v>
      </c>
      <c r="H38" s="7">
        <f t="shared" ref="H38" si="1">(F38/G38)*100</f>
        <v>0</v>
      </c>
      <c r="I38" s="5" t="s">
        <v>43</v>
      </c>
      <c r="J38" s="8"/>
    </row>
    <row r="39" spans="2:10" x14ac:dyDescent="0.25">
      <c r="B39" s="4" t="s">
        <v>70</v>
      </c>
      <c r="C39" s="5" t="s">
        <v>17</v>
      </c>
      <c r="D39" s="5"/>
      <c r="E39" s="5" t="s">
        <v>17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 x14ac:dyDescent="0.25">
      <c r="B40" s="4" t="s">
        <v>71</v>
      </c>
      <c r="C40" s="5" t="s">
        <v>17</v>
      </c>
      <c r="D40" s="5"/>
      <c r="E40" s="5" t="s">
        <v>17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 x14ac:dyDescent="0.25">
      <c r="B41" s="4" t="s">
        <v>72</v>
      </c>
      <c r="C41" s="5" t="s">
        <v>17</v>
      </c>
      <c r="D41" s="5"/>
      <c r="E41" s="5" t="s">
        <v>17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 x14ac:dyDescent="0.25">
      <c r="B42" s="4" t="s">
        <v>73</v>
      </c>
      <c r="C42" s="5" t="s">
        <v>17</v>
      </c>
      <c r="D42" s="5"/>
      <c r="E42" s="5" t="s">
        <v>17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 x14ac:dyDescent="0.25">
      <c r="B43" s="4" t="s">
        <v>74</v>
      </c>
      <c r="C43" s="5" t="s">
        <v>17</v>
      </c>
      <c r="D43" s="5"/>
      <c r="E43" s="5" t="s">
        <v>17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 x14ac:dyDescent="0.25">
      <c r="B44" s="4" t="s">
        <v>75</v>
      </c>
      <c r="C44" s="5" t="s">
        <v>17</v>
      </c>
      <c r="D44" s="5"/>
      <c r="E44" s="5" t="s">
        <v>17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 x14ac:dyDescent="0.25">
      <c r="B45" s="4" t="s">
        <v>76</v>
      </c>
      <c r="C45" s="5" t="s">
        <v>17</v>
      </c>
      <c r="D45" s="5"/>
      <c r="E45" s="5" t="s">
        <v>17</v>
      </c>
      <c r="F45" s="5"/>
      <c r="G45" s="5" t="s">
        <v>77</v>
      </c>
      <c r="H45" s="7" t="e">
        <f t="shared" si="0"/>
        <v>#VALUE!</v>
      </c>
      <c r="I45" s="5" t="s">
        <v>78</v>
      </c>
      <c r="J45" s="8"/>
    </row>
    <row r="46" spans="2:10" x14ac:dyDescent="0.25">
      <c r="B46" s="4"/>
      <c r="C46" s="5"/>
      <c r="D46" s="5"/>
      <c r="E46" s="5"/>
      <c r="F46" s="5"/>
      <c r="G46" s="5"/>
      <c r="H46" s="7"/>
      <c r="I46" s="5"/>
      <c r="J46" s="13"/>
    </row>
    <row r="47" spans="2:10" x14ac:dyDescent="0.25">
      <c r="B47" s="4" t="s">
        <v>79</v>
      </c>
      <c r="C47" s="5" t="s">
        <v>17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 x14ac:dyDescent="0.25">
      <c r="B48" s="4" t="s">
        <v>80</v>
      </c>
      <c r="C48" s="5" t="s">
        <v>17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 x14ac:dyDescent="0.25">
      <c r="B49" s="4" t="s">
        <v>81</v>
      </c>
      <c r="C49" s="5" t="s">
        <v>17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 x14ac:dyDescent="0.25">
      <c r="B50" s="4" t="s">
        <v>82</v>
      </c>
      <c r="C50" s="5" t="s">
        <v>17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 x14ac:dyDescent="0.25">
      <c r="B51" s="4"/>
      <c r="C51" s="5"/>
      <c r="D51" s="5"/>
      <c r="E51" s="5"/>
      <c r="F51" s="5"/>
      <c r="G51" s="5"/>
      <c r="H51" s="7"/>
      <c r="I51" s="5"/>
      <c r="J51" s="13"/>
    </row>
    <row r="52" spans="2:10" x14ac:dyDescent="0.25">
      <c r="B52" s="4"/>
      <c r="C52" s="5"/>
      <c r="D52" s="5"/>
      <c r="E52" s="5"/>
      <c r="F52" s="5"/>
      <c r="G52" s="5"/>
      <c r="H52" s="7"/>
      <c r="I52" s="5"/>
      <c r="J52" s="13"/>
    </row>
    <row r="53" spans="2:10" x14ac:dyDescent="0.25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Acceuil</vt:lpstr>
      <vt:lpstr>Liste items</vt:lpstr>
      <vt:lpstr>Action prevu</vt:lpstr>
      <vt:lpstr>Base de donnée</vt:lpstr>
      <vt:lpstr>Aujourd'hui</vt:lpstr>
      <vt:lpstr>Recherche</vt:lpstr>
      <vt:lpstr>Statistique</vt:lpstr>
      <vt:lpstr>Recherche!Zone_d_impression</vt:lpstr>
    </vt:vector>
  </TitlesOfParts>
  <Company>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F Leroy</cp:lastModifiedBy>
  <cp:lastPrinted>2019-03-31T15:24:42Z</cp:lastPrinted>
  <dcterms:created xsi:type="dcterms:W3CDTF">2014-09-18T14:24:56Z</dcterms:created>
  <dcterms:modified xsi:type="dcterms:W3CDTF">2019-03-31T22:08:08Z</dcterms:modified>
</cp:coreProperties>
</file>