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3.xml" ContentType="application/vnd.openxmlformats-officedocument.drawing+xml"/>
  <Override PartName="/xl/slicers/slicer1.xml" ContentType="application/vnd.ms-excel.slicer+xml"/>
  <Override PartName="/xl/drawings/drawing4.xml" ContentType="application/vnd.openxmlformats-officedocument.drawing+xml"/>
  <Override PartName="/xl/tables/table1.xml" ContentType="application/vnd.openxmlformats-officedocument.spreadsheetml.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drawings/drawing5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730" codeName="{91B80F79-697F-C00D-A1F8-6C9A07846A5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ompaero\Desktop\"/>
    </mc:Choice>
  </mc:AlternateContent>
  <bookViews>
    <workbookView xWindow="0" yWindow="0" windowWidth="28800" windowHeight="12255" tabRatio="814" activeTab="2"/>
  </bookViews>
  <sheets>
    <sheet name="Tableau de Bord" sheetId="4" r:id="rId1"/>
    <sheet name="TdBKmHr" sheetId="24" r:id="rId2"/>
    <sheet name="Graphique KmHr" sheetId="27" r:id="rId3"/>
    <sheet name="Mvts KmHr" sheetId="25" r:id="rId4"/>
    <sheet name="TCD KmHr" sheetId="26" r:id="rId5"/>
    <sheet name="BD KmHr" sheetId="2" r:id="rId6"/>
  </sheets>
  <definedNames>
    <definedName name="Lst_Agent">TbAgentsCarbu[Personnel]</definedName>
    <definedName name="Lst_Lieu">#REF!</definedName>
    <definedName name="Lst_Veh">TbVehiculesCarbu[Véhicule]</definedName>
    <definedName name="LstMvt">#REF!</definedName>
    <definedName name="LstProduit">#REF!</definedName>
    <definedName name="Segment_Années">#N/A</definedName>
    <definedName name="Segment_Date4">#N/A</definedName>
  </definedNames>
  <calcPr calcId="162913"/>
  <pivotCaches>
    <pivotCache cacheId="68" r:id="rId7"/>
  </pivotCaches>
  <extLst>
    <ext xmlns:x14="http://schemas.microsoft.com/office/spreadsheetml/2009/9/main" uri="{BBE1A952-AA13-448e-AADC-164F8A28A991}">
      <x14:slicerCaches>
        <x14:slicerCache r:id="rId8"/>
        <x14:slicerCache r:id="rId9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27" l="1"/>
  <c r="J23" i="27"/>
  <c r="J24" i="27"/>
  <c r="E21" i="27"/>
  <c r="E23" i="27"/>
  <c r="E24" i="27"/>
  <c r="F9" i="24"/>
  <c r="J20" i="27"/>
  <c r="J22" i="27"/>
  <c r="E22" i="27"/>
  <c r="F4" i="24" l="1"/>
  <c r="F3" i="24"/>
  <c r="F11" i="24"/>
  <c r="F10" i="24"/>
  <c r="C9" i="24"/>
  <c r="E9" i="27"/>
  <c r="E11" i="27"/>
  <c r="E13" i="27"/>
  <c r="E20" i="27"/>
</calcChain>
</file>

<file path=xl/sharedStrings.xml><?xml version="1.0" encoding="utf-8"?>
<sst xmlns="http://schemas.openxmlformats.org/spreadsheetml/2006/main" count="128" uniqueCount="58">
  <si>
    <t>Date</t>
  </si>
  <si>
    <t>Véhicule</t>
  </si>
  <si>
    <t>Carburation</t>
  </si>
  <si>
    <t>Personnel</t>
  </si>
  <si>
    <t>VPA</t>
  </si>
  <si>
    <t>Gas-oil</t>
  </si>
  <si>
    <t>Immat</t>
  </si>
  <si>
    <t>Sécu 2</t>
  </si>
  <si>
    <t>Sécu 3</t>
  </si>
  <si>
    <t>AFONSO Julien</t>
  </si>
  <si>
    <t>AUDIE Anthony</t>
  </si>
  <si>
    <t>BENAZET Jean-René</t>
  </si>
  <si>
    <t>DISTEFANO Alexis</t>
  </si>
  <si>
    <t>FERRARA Julien</t>
  </si>
  <si>
    <t>LEROY France</t>
  </si>
  <si>
    <t>LEROY Jean-Sébastien</t>
  </si>
  <si>
    <t>NAVARRO Christophe</t>
  </si>
  <si>
    <t>SANTOS Jean-François</t>
  </si>
  <si>
    <t>SCHWEITZER Jean-Michel</t>
  </si>
  <si>
    <t>ZARAGOZA Didier</t>
  </si>
  <si>
    <t>Compteur départ</t>
  </si>
  <si>
    <t>Kilometrage</t>
  </si>
  <si>
    <t>nov</t>
  </si>
  <si>
    <t>déc</t>
  </si>
  <si>
    <t>2017</t>
  </si>
  <si>
    <t>*</t>
  </si>
  <si>
    <t>AC-766-GH</t>
  </si>
  <si>
    <t>BD-330-TV</t>
  </si>
  <si>
    <t>DA-693-YQ</t>
  </si>
  <si>
    <t>PIERRAIN Didier</t>
  </si>
  <si>
    <t>Max Date</t>
  </si>
  <si>
    <t>Dernier enregistrement :</t>
  </si>
  <si>
    <t>Tableau de bord</t>
  </si>
  <si>
    <t>Agent</t>
  </si>
  <si>
    <t>Km début</t>
  </si>
  <si>
    <t>Km fin</t>
  </si>
  <si>
    <t>Heure chassis</t>
  </si>
  <si>
    <t>Heure pompe</t>
  </si>
  <si>
    <t>Kilomètrage</t>
  </si>
  <si>
    <t>KM, HEURES</t>
  </si>
  <si>
    <t>Immatriculation</t>
  </si>
  <si>
    <t>Kilomètrage :</t>
  </si>
  <si>
    <t>Heure chassis :</t>
  </si>
  <si>
    <t>Heure pompe :</t>
  </si>
  <si>
    <t>Nombre de Véhicule</t>
  </si>
  <si>
    <t>Hr chassis début</t>
  </si>
  <si>
    <t>Hr chassis fin</t>
  </si>
  <si>
    <t>Hr pompe début</t>
  </si>
  <si>
    <t>Hr pompe fin</t>
  </si>
  <si>
    <t>Différence</t>
  </si>
  <si>
    <t>Défférence</t>
  </si>
  <si>
    <t>Horaire</t>
  </si>
  <si>
    <t>dernier enregistrement</t>
  </si>
  <si>
    <t>Max Km</t>
  </si>
  <si>
    <t>Max Hr chassis</t>
  </si>
  <si>
    <t>Max Hr pompe</t>
  </si>
  <si>
    <t>Maxi compteur</t>
  </si>
  <si>
    <t>Je cherche à créer sans formule si possible la différence entre les maxi et mini de chaque TCD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</si>
</sst>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7" formatCode="General&quot; km&quot;"/>
    <numFmt numFmtId="171" formatCode="dd\ mmm\ yyyy"/>
    <numFmt numFmtId="176" formatCode="General&quot; hr&quot;"/>
  </numFmts>
  <fonts count="8" x14ac:knownFonts="1">
    <font>
      <sz val="10"/>
      <color theme="1"/>
      <name val="Times New Roman"/>
      <family val="2"/>
    </font>
    <font>
      <sz val="10"/>
      <color theme="1"/>
      <name val="Times New Roman"/>
      <family val="1"/>
    </font>
    <font>
      <sz val="11"/>
      <color theme="1"/>
      <name val="Times New Roman"/>
      <family val="2"/>
    </font>
    <font>
      <b/>
      <sz val="11"/>
      <color theme="1"/>
      <name val="Times New Roman"/>
      <family val="1"/>
    </font>
    <font>
      <b/>
      <sz val="24"/>
      <color theme="1"/>
      <name val="Times New Roman"/>
      <family val="1"/>
    </font>
    <font>
      <sz val="10"/>
      <color theme="1" tint="0.499984740745262"/>
      <name val="Times New Roman"/>
      <family val="2"/>
    </font>
    <font>
      <sz val="8"/>
      <color theme="1"/>
      <name val="Times New Roman"/>
      <family val="2"/>
    </font>
    <font>
      <sz val="10"/>
      <color rgb="FFC00000"/>
      <name val="Times New Roman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theme="0" tint="-0.24994659260841701"/>
      </bottom>
      <diagonal/>
    </border>
    <border>
      <left style="thin">
        <color indexed="64"/>
      </left>
      <right/>
      <top/>
      <bottom style="thin">
        <color theme="0" tint="-0.249946592608417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1" tint="0.499984740745262"/>
      </bottom>
      <diagonal/>
    </border>
    <border>
      <left/>
      <right style="thin">
        <color indexed="64"/>
      </right>
      <top style="thin">
        <color indexed="64"/>
      </top>
      <bottom style="thin">
        <color theme="1" tint="0.499984740745262"/>
      </bottom>
      <diagonal/>
    </border>
    <border>
      <left/>
      <right/>
      <top/>
      <bottom style="thin">
        <color theme="1" tint="0.499984740745262"/>
      </bottom>
      <diagonal/>
    </border>
    <border>
      <left/>
      <right/>
      <top style="thin">
        <color indexed="64"/>
      </top>
      <bottom style="thin">
        <color theme="1" tint="0.499984740745262"/>
      </bottom>
      <diagonal/>
    </border>
    <border>
      <left style="thin">
        <color indexed="64"/>
      </left>
      <right style="thin">
        <color indexed="64"/>
      </right>
      <top/>
      <bottom style="thin">
        <color theme="1" tint="0.499984740745262"/>
      </bottom>
      <diagonal/>
    </border>
    <border>
      <left/>
      <right style="thin">
        <color indexed="64"/>
      </right>
      <top/>
      <bottom style="thin">
        <color theme="1" tint="0.499984740745262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0" fillId="3" borderId="0" xfId="0" applyFill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NumberFormat="1"/>
    <xf numFmtId="0" fontId="4" fillId="3" borderId="0" xfId="0" applyFont="1" applyFill="1" applyAlignment="1">
      <alignment vertical="center"/>
    </xf>
    <xf numFmtId="14" fontId="0" fillId="0" borderId="0" xfId="0" applyNumberFormat="1" applyAlignment="1">
      <alignment horizontal="left" indent="1"/>
    </xf>
    <xf numFmtId="171" fontId="0" fillId="0" borderId="0" xfId="0" applyNumberFormat="1"/>
    <xf numFmtId="0" fontId="4" fillId="0" borderId="0" xfId="0" applyFont="1" applyAlignment="1">
      <alignment vertical="center"/>
    </xf>
    <xf numFmtId="0" fontId="5" fillId="0" borderId="0" xfId="0" applyFont="1" applyAlignment="1">
      <alignment horizontal="right" vertical="top"/>
    </xf>
    <xf numFmtId="0" fontId="3" fillId="2" borderId="1" xfId="0" applyFont="1" applyFill="1" applyBorder="1" applyAlignment="1">
      <alignment horizontal="left" vertical="center" indent="1"/>
    </xf>
    <xf numFmtId="0" fontId="0" fillId="0" borderId="11" xfId="0" applyBorder="1" applyAlignment="1">
      <alignment horizontal="left"/>
    </xf>
    <xf numFmtId="0" fontId="0" fillId="0" borderId="8" xfId="0" applyNumberFormat="1" applyBorder="1" applyAlignment="1">
      <alignment horizontal="center" vertical="center"/>
    </xf>
    <xf numFmtId="0" fontId="0" fillId="0" borderId="10" xfId="0" applyNumberFormat="1" applyBorder="1" applyAlignment="1">
      <alignment horizontal="center" vertical="center"/>
    </xf>
    <xf numFmtId="0" fontId="0" fillId="0" borderId="6" xfId="0" applyNumberForma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0" fontId="0" fillId="0" borderId="8" xfId="0" applyBorder="1" applyAlignment="1">
      <alignment horizontal="left"/>
    </xf>
    <xf numFmtId="0" fontId="0" fillId="0" borderId="10" xfId="0" applyBorder="1" applyAlignment="1">
      <alignment horizontal="left"/>
    </xf>
    <xf numFmtId="0" fontId="0" fillId="0" borderId="10" xfId="0" applyBorder="1" applyAlignment="1">
      <alignment horizontal="center" vertical="center"/>
    </xf>
    <xf numFmtId="0" fontId="0" fillId="0" borderId="9" xfId="0" applyNumberFormat="1" applyBorder="1" applyAlignment="1">
      <alignment horizontal="center" vertical="center"/>
    </xf>
    <xf numFmtId="0" fontId="0" fillId="0" borderId="13" xfId="0" applyBorder="1" applyAlignment="1">
      <alignment horizontal="left"/>
    </xf>
    <xf numFmtId="0" fontId="2" fillId="0" borderId="2" xfId="0" applyFont="1" applyBorder="1" applyAlignment="1">
      <alignment horizontal="center" vertical="center"/>
    </xf>
    <xf numFmtId="167" fontId="2" fillId="0" borderId="2" xfId="0" applyNumberFormat="1" applyFont="1" applyBorder="1" applyAlignment="1">
      <alignment horizontal="center" vertical="center"/>
    </xf>
    <xf numFmtId="176" fontId="2" fillId="0" borderId="2" xfId="0" applyNumberFormat="1" applyFont="1" applyBorder="1" applyAlignment="1">
      <alignment horizontal="center" vertical="center"/>
    </xf>
    <xf numFmtId="0" fontId="0" fillId="0" borderId="3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NumberFormat="1" applyBorder="1" applyAlignment="1">
      <alignment horizontal="center" vertical="center"/>
    </xf>
    <xf numFmtId="0" fontId="0" fillId="0" borderId="0" xfId="0" applyAlignment="1">
      <alignment horizontal="right" indent="1"/>
    </xf>
    <xf numFmtId="0" fontId="0" fillId="0" borderId="8" xfId="0" applyBorder="1" applyAlignment="1">
      <alignment horizontal="center" vertical="center"/>
    </xf>
    <xf numFmtId="0" fontId="6" fillId="0" borderId="12" xfId="0" applyFont="1" applyBorder="1" applyAlignment="1">
      <alignment horizontal="left" indent="1"/>
    </xf>
    <xf numFmtId="0" fontId="6" fillId="0" borderId="1" xfId="0" applyFont="1" applyBorder="1" applyAlignment="1">
      <alignment horizontal="left" indent="1"/>
    </xf>
    <xf numFmtId="0" fontId="0" fillId="0" borderId="15" xfId="0" applyBorder="1" applyAlignment="1">
      <alignment horizontal="left"/>
    </xf>
    <xf numFmtId="0" fontId="3" fillId="0" borderId="0" xfId="0" applyFont="1"/>
    <xf numFmtId="0" fontId="0" fillId="0" borderId="6" xfId="0" applyBorder="1" applyAlignment="1">
      <alignment horizontal="center" vertical="center"/>
    </xf>
    <xf numFmtId="0" fontId="0" fillId="0" borderId="10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4" xfId="0" applyNumberFormat="1" applyBorder="1" applyAlignment="1">
      <alignment horizontal="center" vertical="center"/>
    </xf>
    <xf numFmtId="0" fontId="0" fillId="0" borderId="16" xfId="0" applyBorder="1" applyAlignment="1">
      <alignment horizontal="left"/>
    </xf>
    <xf numFmtId="0" fontId="0" fillId="0" borderId="2" xfId="0" applyBorder="1" applyAlignment="1">
      <alignment horizontal="center" vertical="center" wrapText="1"/>
    </xf>
    <xf numFmtId="0" fontId="6" fillId="0" borderId="10" xfId="0" applyFont="1" applyBorder="1" applyAlignment="1">
      <alignment horizontal="left" indent="1"/>
    </xf>
    <xf numFmtId="0" fontId="6" fillId="0" borderId="8" xfId="0" applyFont="1" applyBorder="1" applyAlignment="1">
      <alignment horizontal="left" indent="1"/>
    </xf>
    <xf numFmtId="0" fontId="0" fillId="0" borderId="17" xfId="0" applyNumberFormat="1" applyBorder="1" applyAlignment="1">
      <alignment horizontal="center" vertical="center"/>
    </xf>
    <xf numFmtId="0" fontId="0" fillId="0" borderId="18" xfId="0" applyNumberFormat="1" applyBorder="1" applyAlignment="1">
      <alignment horizontal="center" vertical="center"/>
    </xf>
    <xf numFmtId="0" fontId="0" fillId="0" borderId="20" xfId="0" applyNumberFormat="1" applyBorder="1" applyAlignment="1">
      <alignment horizontal="center" vertical="center"/>
    </xf>
    <xf numFmtId="0" fontId="0" fillId="0" borderId="21" xfId="0" applyNumberFormat="1" applyBorder="1" applyAlignment="1">
      <alignment horizontal="center" vertical="center"/>
    </xf>
    <xf numFmtId="0" fontId="0" fillId="0" borderId="19" xfId="0" applyNumberFormat="1" applyBorder="1" applyAlignment="1">
      <alignment horizontal="center" vertical="center"/>
    </xf>
    <xf numFmtId="0" fontId="0" fillId="0" borderId="22" xfId="0" applyNumberFormat="1" applyBorder="1" applyAlignment="1">
      <alignment horizontal="center" vertical="center"/>
    </xf>
    <xf numFmtId="171" fontId="3" fillId="0" borderId="0" xfId="0" applyNumberFormat="1" applyFont="1" applyAlignment="1">
      <alignment horizontal="left" vertical="center" indent="1"/>
    </xf>
    <xf numFmtId="0" fontId="2" fillId="0" borderId="0" xfId="0" applyFont="1" applyAlignment="1">
      <alignment horizontal="right"/>
    </xf>
    <xf numFmtId="167" fontId="7" fillId="0" borderId="0" xfId="0" applyNumberFormat="1" applyFont="1" applyAlignment="1">
      <alignment horizontal="right" vertical="center" indent="5"/>
    </xf>
    <xf numFmtId="176" fontId="7" fillId="0" borderId="0" xfId="0" applyNumberFormat="1" applyFont="1" applyAlignment="1">
      <alignment horizontal="right" vertical="center" indent="5"/>
    </xf>
  </cellXfs>
  <cellStyles count="1">
    <cellStyle name="Normal" xfId="0" builtinId="0"/>
  </cellStyles>
  <dxfs count="816">
    <dxf>
      <font>
        <sz val="9"/>
      </font>
    </dxf>
    <dxf>
      <font>
        <sz val="8"/>
      </font>
    </dxf>
    <dxf>
      <font>
        <sz val="9"/>
      </font>
    </dxf>
    <dxf>
      <font>
        <sz val="8"/>
      </font>
    </dxf>
    <dxf>
      <font>
        <sz val="9"/>
      </font>
    </dxf>
    <dxf>
      <font>
        <sz val="8"/>
      </font>
    </dxf>
    <dxf>
      <alignment horizontal="center"/>
    </dxf>
    <dxf>
      <alignment horizontal="center"/>
    </dxf>
    <dxf>
      <alignment vertical="center"/>
    </dxf>
    <dxf>
      <alignment vertic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 style="thin">
          <color theme="1" tint="0.499984740745262"/>
        </bottom>
      </border>
    </dxf>
    <dxf>
      <font>
        <sz val="9"/>
      </font>
    </dxf>
    <dxf>
      <font>
        <sz val="8"/>
      </font>
    </dxf>
    <dxf>
      <font>
        <sz val="9"/>
      </font>
    </dxf>
    <dxf>
      <font>
        <sz val="8"/>
      </font>
    </dxf>
    <dxf>
      <font>
        <sz val="9"/>
      </font>
    </dxf>
    <dxf>
      <font>
        <sz val="8"/>
      </font>
    </dxf>
    <dxf>
      <alignment wrapText="1"/>
    </dxf>
    <dxf>
      <alignment wrapText="1"/>
    </dxf>
    <dxf>
      <alignment horizontal="center"/>
    </dxf>
    <dxf>
      <alignment horizontal="center"/>
    </dxf>
    <dxf>
      <alignment vertical="center"/>
    </dxf>
    <dxf>
      <alignment vertic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bottom style="thin">
          <color theme="1" tint="0.499984740745262"/>
        </bottom>
      </border>
    </dxf>
    <dxf>
      <border>
        <bottom style="thin">
          <color theme="1" tint="0.499984740745262"/>
        </bottom>
      </border>
    </dxf>
    <dxf>
      <border>
        <bottom style="thin">
          <color theme="1" tint="0.499984740745262"/>
        </bottom>
      </border>
    </dxf>
    <dxf>
      <font>
        <sz val="9"/>
      </font>
    </dxf>
    <dxf>
      <font>
        <sz val="9"/>
      </font>
    </dxf>
    <dxf>
      <font>
        <sz val="9"/>
      </font>
    </dxf>
    <dxf>
      <font>
        <sz val="8"/>
      </font>
    </dxf>
    <dxf>
      <font>
        <sz val="8"/>
      </font>
    </dxf>
    <dxf>
      <font>
        <sz val="8"/>
      </font>
    </dxf>
    <dxf>
      <alignment wrapText="1"/>
    </dxf>
    <dxf>
      <alignment wrapText="1"/>
    </dxf>
    <dxf>
      <alignment horizontal="center"/>
    </dxf>
    <dxf>
      <alignment horizontal="center"/>
    </dxf>
    <dxf>
      <alignment vertical="center"/>
    </dxf>
    <dxf>
      <alignment vertic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1" tint="0.499984740745262"/>
        </bottom>
      </border>
    </dxf>
    <dxf>
      <border>
        <bottom style="thin">
          <color theme="1" tint="0.499984740745262"/>
        </bottom>
      </border>
    </dxf>
    <dxf>
      <border>
        <bottom style="thin">
          <color theme="1" tint="0.499984740745262"/>
        </bottom>
      </border>
    </dxf>
    <dxf>
      <font>
        <sz val="9"/>
      </font>
    </dxf>
    <dxf>
      <font>
        <sz val="8"/>
      </font>
    </dxf>
    <dxf>
      <font>
        <sz val="9"/>
      </font>
    </dxf>
    <dxf>
      <font>
        <sz val="8"/>
      </font>
    </dxf>
    <dxf>
      <font>
        <sz val="9"/>
      </font>
    </dxf>
    <dxf>
      <font>
        <sz val="8"/>
      </font>
    </dxf>
    <dxf>
      <alignment horizontal="center"/>
    </dxf>
    <dxf>
      <alignment horizontal="center"/>
    </dxf>
    <dxf>
      <alignment vertical="center"/>
    </dxf>
    <dxf>
      <alignment vertic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 style="thin">
          <color theme="1" tint="0.499984740745262"/>
        </bottom>
      </border>
    </dxf>
    <dxf>
      <font>
        <sz val="9"/>
      </font>
    </dxf>
    <dxf>
      <font>
        <sz val="8"/>
      </font>
    </dxf>
    <dxf>
      <font>
        <sz val="9"/>
      </font>
    </dxf>
    <dxf>
      <font>
        <sz val="8"/>
      </font>
    </dxf>
    <dxf>
      <font>
        <sz val="9"/>
      </font>
    </dxf>
    <dxf>
      <font>
        <sz val="8"/>
      </font>
    </dxf>
    <dxf>
      <alignment wrapText="1"/>
    </dxf>
    <dxf>
      <alignment wrapText="1"/>
    </dxf>
    <dxf>
      <alignment horizontal="center"/>
    </dxf>
    <dxf>
      <alignment horizontal="center"/>
    </dxf>
    <dxf>
      <alignment vertical="center"/>
    </dxf>
    <dxf>
      <alignment vertic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bottom style="thin">
          <color theme="1" tint="0.499984740745262"/>
        </bottom>
      </border>
    </dxf>
    <dxf>
      <border>
        <bottom style="thin">
          <color theme="1" tint="0.499984740745262"/>
        </bottom>
      </border>
    </dxf>
    <dxf>
      <border>
        <bottom style="thin">
          <color theme="1" tint="0.499984740745262"/>
        </bottom>
      </border>
    </dxf>
    <dxf>
      <font>
        <sz val="9"/>
      </font>
    </dxf>
    <dxf>
      <font>
        <sz val="9"/>
      </font>
    </dxf>
    <dxf>
      <font>
        <sz val="9"/>
      </font>
    </dxf>
    <dxf>
      <font>
        <sz val="8"/>
      </font>
    </dxf>
    <dxf>
      <font>
        <sz val="8"/>
      </font>
    </dxf>
    <dxf>
      <font>
        <sz val="8"/>
      </font>
    </dxf>
    <dxf>
      <alignment wrapText="1"/>
    </dxf>
    <dxf>
      <alignment wrapText="1"/>
    </dxf>
    <dxf>
      <alignment horizontal="center"/>
    </dxf>
    <dxf>
      <alignment horizontal="center"/>
    </dxf>
    <dxf>
      <alignment vertical="center"/>
    </dxf>
    <dxf>
      <alignment vertic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1" tint="0.499984740745262"/>
        </bottom>
      </border>
    </dxf>
    <dxf>
      <border>
        <bottom style="thin">
          <color theme="1" tint="0.499984740745262"/>
        </bottom>
      </border>
    </dxf>
    <dxf>
      <border>
        <bottom style="thin">
          <color theme="1" tint="0.499984740745262"/>
        </bottom>
      </border>
    </dxf>
    <dxf>
      <font>
        <sz val="9"/>
      </font>
    </dxf>
    <dxf>
      <font>
        <sz val="8"/>
      </font>
    </dxf>
    <dxf>
      <font>
        <sz val="9"/>
      </font>
    </dxf>
    <dxf>
      <font>
        <sz val="8"/>
      </font>
    </dxf>
    <dxf>
      <font>
        <sz val="9"/>
      </font>
    </dxf>
    <dxf>
      <font>
        <sz val="8"/>
      </font>
    </dxf>
    <dxf>
      <alignment horizontal="center"/>
    </dxf>
    <dxf>
      <alignment horizontal="center"/>
    </dxf>
    <dxf>
      <alignment vertical="center"/>
    </dxf>
    <dxf>
      <alignment vertic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 style="thin">
          <color theme="1" tint="0.499984740745262"/>
        </bottom>
      </border>
    </dxf>
    <dxf>
      <font>
        <sz val="9"/>
      </font>
    </dxf>
    <dxf>
      <font>
        <sz val="8"/>
      </font>
    </dxf>
    <dxf>
      <font>
        <sz val="9"/>
      </font>
    </dxf>
    <dxf>
      <font>
        <sz val="8"/>
      </font>
    </dxf>
    <dxf>
      <font>
        <sz val="9"/>
      </font>
    </dxf>
    <dxf>
      <font>
        <sz val="8"/>
      </font>
    </dxf>
    <dxf>
      <alignment wrapText="1"/>
    </dxf>
    <dxf>
      <alignment wrapText="1"/>
    </dxf>
    <dxf>
      <alignment horizontal="center"/>
    </dxf>
    <dxf>
      <alignment horizontal="center"/>
    </dxf>
    <dxf>
      <alignment vertical="center"/>
    </dxf>
    <dxf>
      <alignment vertic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bottom style="thin">
          <color theme="1" tint="0.499984740745262"/>
        </bottom>
      </border>
    </dxf>
    <dxf>
      <border>
        <bottom style="thin">
          <color theme="1" tint="0.499984740745262"/>
        </bottom>
      </border>
    </dxf>
    <dxf>
      <border>
        <bottom style="thin">
          <color theme="1" tint="0.499984740745262"/>
        </bottom>
      </border>
    </dxf>
    <dxf>
      <font>
        <sz val="9"/>
      </font>
    </dxf>
    <dxf>
      <font>
        <sz val="9"/>
      </font>
    </dxf>
    <dxf>
      <font>
        <sz val="9"/>
      </font>
    </dxf>
    <dxf>
      <font>
        <sz val="8"/>
      </font>
    </dxf>
    <dxf>
      <font>
        <sz val="8"/>
      </font>
    </dxf>
    <dxf>
      <font>
        <sz val="8"/>
      </font>
    </dxf>
    <dxf>
      <alignment wrapText="1"/>
    </dxf>
    <dxf>
      <alignment wrapText="1"/>
    </dxf>
    <dxf>
      <alignment horizontal="center"/>
    </dxf>
    <dxf>
      <alignment horizontal="center"/>
    </dxf>
    <dxf>
      <alignment vertical="center"/>
    </dxf>
    <dxf>
      <alignment vertic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1" tint="0.499984740745262"/>
        </bottom>
      </border>
    </dxf>
    <dxf>
      <border>
        <bottom style="thin">
          <color theme="1" tint="0.499984740745262"/>
        </bottom>
      </border>
    </dxf>
    <dxf>
      <border>
        <bottom style="thin">
          <color theme="1" tint="0.499984740745262"/>
        </bottom>
      </border>
    </dxf>
    <dxf>
      <font>
        <sz val="9"/>
      </font>
    </dxf>
    <dxf>
      <font>
        <sz val="8"/>
      </font>
    </dxf>
    <dxf>
      <font>
        <sz val="9"/>
      </font>
    </dxf>
    <dxf>
      <font>
        <sz val="8"/>
      </font>
    </dxf>
    <dxf>
      <font>
        <sz val="9"/>
      </font>
    </dxf>
    <dxf>
      <font>
        <sz val="8"/>
      </font>
    </dxf>
    <dxf>
      <alignment horizontal="center"/>
    </dxf>
    <dxf>
      <alignment horizontal="center"/>
    </dxf>
    <dxf>
      <alignment vertical="center"/>
    </dxf>
    <dxf>
      <alignment vertic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 style="thin">
          <color theme="1" tint="0.499984740745262"/>
        </bottom>
      </border>
    </dxf>
    <dxf>
      <font>
        <sz val="9"/>
      </font>
    </dxf>
    <dxf>
      <font>
        <sz val="8"/>
      </font>
    </dxf>
    <dxf>
      <font>
        <sz val="9"/>
      </font>
    </dxf>
    <dxf>
      <font>
        <sz val="8"/>
      </font>
    </dxf>
    <dxf>
      <font>
        <sz val="9"/>
      </font>
    </dxf>
    <dxf>
      <font>
        <sz val="8"/>
      </font>
    </dxf>
    <dxf>
      <alignment wrapText="1"/>
    </dxf>
    <dxf>
      <alignment wrapText="1"/>
    </dxf>
    <dxf>
      <alignment horizontal="center"/>
    </dxf>
    <dxf>
      <alignment horizontal="center"/>
    </dxf>
    <dxf>
      <alignment vertical="center"/>
    </dxf>
    <dxf>
      <alignment vertic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bottom style="thin">
          <color theme="1" tint="0.499984740745262"/>
        </bottom>
      </border>
    </dxf>
    <dxf>
      <border>
        <bottom style="thin">
          <color theme="1" tint="0.499984740745262"/>
        </bottom>
      </border>
    </dxf>
    <dxf>
      <border>
        <bottom style="thin">
          <color theme="1" tint="0.499984740745262"/>
        </bottom>
      </border>
    </dxf>
    <dxf>
      <font>
        <sz val="9"/>
      </font>
    </dxf>
    <dxf>
      <font>
        <sz val="9"/>
      </font>
    </dxf>
    <dxf>
      <font>
        <sz val="9"/>
      </font>
    </dxf>
    <dxf>
      <font>
        <sz val="8"/>
      </font>
    </dxf>
    <dxf>
      <font>
        <sz val="8"/>
      </font>
    </dxf>
    <dxf>
      <font>
        <sz val="8"/>
      </font>
    </dxf>
    <dxf>
      <alignment wrapText="1"/>
    </dxf>
    <dxf>
      <alignment wrapText="1"/>
    </dxf>
    <dxf>
      <alignment horizontal="center"/>
    </dxf>
    <dxf>
      <alignment horizontal="center"/>
    </dxf>
    <dxf>
      <alignment vertical="center"/>
    </dxf>
    <dxf>
      <alignment vertic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1" tint="0.499984740745262"/>
        </bottom>
      </border>
    </dxf>
    <dxf>
      <border>
        <bottom style="thin">
          <color theme="1" tint="0.499984740745262"/>
        </bottom>
      </border>
    </dxf>
    <dxf>
      <border>
        <bottom style="thin">
          <color theme="1" tint="0.499984740745262"/>
        </bottom>
      </border>
    </dxf>
    <dxf>
      <font>
        <sz val="9"/>
      </font>
    </dxf>
    <dxf>
      <font>
        <sz val="8"/>
      </font>
    </dxf>
    <dxf>
      <font>
        <sz val="9"/>
      </font>
    </dxf>
    <dxf>
      <font>
        <sz val="8"/>
      </font>
    </dxf>
    <dxf>
      <font>
        <sz val="9"/>
      </font>
    </dxf>
    <dxf>
      <font>
        <sz val="8"/>
      </font>
    </dxf>
    <dxf>
      <alignment horizontal="center"/>
    </dxf>
    <dxf>
      <alignment horizontal="center"/>
    </dxf>
    <dxf>
      <alignment vertical="center"/>
    </dxf>
    <dxf>
      <alignment vertic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 style="thin">
          <color theme="1" tint="0.499984740745262"/>
        </bottom>
      </border>
    </dxf>
    <dxf>
      <font>
        <sz val="9"/>
      </font>
    </dxf>
    <dxf>
      <font>
        <sz val="8"/>
      </font>
    </dxf>
    <dxf>
      <font>
        <sz val="9"/>
      </font>
    </dxf>
    <dxf>
      <font>
        <sz val="8"/>
      </font>
    </dxf>
    <dxf>
      <font>
        <sz val="9"/>
      </font>
    </dxf>
    <dxf>
      <font>
        <sz val="8"/>
      </font>
    </dxf>
    <dxf>
      <alignment wrapText="1"/>
    </dxf>
    <dxf>
      <alignment wrapText="1"/>
    </dxf>
    <dxf>
      <alignment horizontal="center"/>
    </dxf>
    <dxf>
      <alignment horizontal="center"/>
    </dxf>
    <dxf>
      <alignment vertical="center"/>
    </dxf>
    <dxf>
      <alignment vertic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bottom style="thin">
          <color theme="1" tint="0.499984740745262"/>
        </bottom>
      </border>
    </dxf>
    <dxf>
      <border>
        <bottom style="thin">
          <color theme="1" tint="0.499984740745262"/>
        </bottom>
      </border>
    </dxf>
    <dxf>
      <border>
        <bottom style="thin">
          <color theme="1" tint="0.499984740745262"/>
        </bottom>
      </border>
    </dxf>
    <dxf>
      <font>
        <sz val="9"/>
      </font>
    </dxf>
    <dxf>
      <font>
        <sz val="9"/>
      </font>
    </dxf>
    <dxf>
      <font>
        <sz val="9"/>
      </font>
    </dxf>
    <dxf>
      <font>
        <sz val="8"/>
      </font>
    </dxf>
    <dxf>
      <font>
        <sz val="8"/>
      </font>
    </dxf>
    <dxf>
      <font>
        <sz val="8"/>
      </font>
    </dxf>
    <dxf>
      <alignment wrapText="1"/>
    </dxf>
    <dxf>
      <alignment wrapText="1"/>
    </dxf>
    <dxf>
      <alignment horizontal="center"/>
    </dxf>
    <dxf>
      <alignment horizontal="center"/>
    </dxf>
    <dxf>
      <alignment vertical="center"/>
    </dxf>
    <dxf>
      <alignment vertic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1" tint="0.499984740745262"/>
        </bottom>
      </border>
    </dxf>
    <dxf>
      <border>
        <bottom style="thin">
          <color theme="1" tint="0.499984740745262"/>
        </bottom>
      </border>
    </dxf>
    <dxf>
      <border>
        <bottom style="thin">
          <color theme="1" tint="0.499984740745262"/>
        </bottom>
      </border>
    </dxf>
    <dxf>
      <font>
        <sz val="9"/>
      </font>
    </dxf>
    <dxf>
      <font>
        <sz val="8"/>
      </font>
    </dxf>
    <dxf>
      <font>
        <sz val="9"/>
      </font>
    </dxf>
    <dxf>
      <font>
        <sz val="8"/>
      </font>
    </dxf>
    <dxf>
      <font>
        <sz val="9"/>
      </font>
    </dxf>
    <dxf>
      <font>
        <sz val="8"/>
      </font>
    </dxf>
    <dxf>
      <alignment horizontal="center"/>
    </dxf>
    <dxf>
      <alignment horizontal="center"/>
    </dxf>
    <dxf>
      <alignment vertical="center"/>
    </dxf>
    <dxf>
      <alignment vertic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 style="thin">
          <color theme="1" tint="0.499984740745262"/>
        </bottom>
      </border>
    </dxf>
    <dxf>
      <font>
        <sz val="9"/>
      </font>
    </dxf>
    <dxf>
      <font>
        <sz val="9"/>
      </font>
    </dxf>
    <dxf>
      <font>
        <sz val="9"/>
      </font>
    </dxf>
    <dxf>
      <font>
        <sz val="8"/>
      </font>
    </dxf>
    <dxf>
      <font>
        <sz val="8"/>
      </font>
    </dxf>
    <dxf>
      <font>
        <sz val="8"/>
      </font>
    </dxf>
    <dxf>
      <alignment wrapText="1"/>
    </dxf>
    <dxf>
      <alignment wrapText="1"/>
    </dxf>
    <dxf>
      <alignment horizontal="center"/>
    </dxf>
    <dxf>
      <alignment horizontal="center"/>
    </dxf>
    <dxf>
      <alignment vertical="center"/>
    </dxf>
    <dxf>
      <alignment vertic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1" tint="0.499984740745262"/>
        </bottom>
      </border>
    </dxf>
    <dxf>
      <border>
        <bottom style="thin">
          <color theme="1" tint="0.499984740745262"/>
        </bottom>
      </border>
    </dxf>
    <dxf>
      <border>
        <bottom style="thin">
          <color theme="1" tint="0.499984740745262"/>
        </bottom>
      </border>
    </dxf>
    <dxf>
      <font>
        <sz val="9"/>
      </font>
    </dxf>
    <dxf>
      <font>
        <sz val="8"/>
      </font>
    </dxf>
    <dxf>
      <font>
        <sz val="9"/>
      </font>
    </dxf>
    <dxf>
      <font>
        <sz val="8"/>
      </font>
    </dxf>
    <dxf>
      <font>
        <sz val="9"/>
      </font>
    </dxf>
    <dxf>
      <font>
        <sz val="8"/>
      </font>
    </dxf>
    <dxf>
      <alignment wrapText="1"/>
    </dxf>
    <dxf>
      <alignment wrapText="1"/>
    </dxf>
    <dxf>
      <alignment horizontal="center"/>
    </dxf>
    <dxf>
      <alignment horizontal="center"/>
    </dxf>
    <dxf>
      <alignment vertical="center"/>
    </dxf>
    <dxf>
      <alignment vertic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bottom style="thin">
          <color theme="1" tint="0.499984740745262"/>
        </bottom>
      </border>
    </dxf>
    <dxf>
      <border>
        <bottom style="thin">
          <color theme="1" tint="0.499984740745262"/>
        </bottom>
      </border>
    </dxf>
    <dxf>
      <border>
        <bottom style="thin">
          <color theme="1" tint="0.499984740745262"/>
        </bottom>
      </border>
    </dxf>
    <dxf>
      <font>
        <sz val="9"/>
      </font>
    </dxf>
    <dxf>
      <font>
        <sz val="8"/>
      </font>
    </dxf>
    <dxf>
      <font>
        <sz val="9"/>
      </font>
    </dxf>
    <dxf>
      <font>
        <sz val="8"/>
      </font>
    </dxf>
    <dxf>
      <font>
        <sz val="9"/>
      </font>
    </dxf>
    <dxf>
      <font>
        <sz val="8"/>
      </font>
    </dxf>
    <dxf>
      <alignment horizontal="center"/>
    </dxf>
    <dxf>
      <alignment horizontal="center"/>
    </dxf>
    <dxf>
      <alignment vertical="center"/>
    </dxf>
    <dxf>
      <alignment vertic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 style="thin">
          <color theme="1" tint="0.499984740745262"/>
        </bottom>
      </border>
    </dxf>
    <dxf>
      <font>
        <sz val="9"/>
      </font>
    </dxf>
    <dxf>
      <font>
        <sz val="9"/>
      </font>
    </dxf>
    <dxf>
      <font>
        <sz val="9"/>
      </font>
    </dxf>
    <dxf>
      <font>
        <sz val="8"/>
      </font>
    </dxf>
    <dxf>
      <font>
        <sz val="8"/>
      </font>
    </dxf>
    <dxf>
      <font>
        <sz val="8"/>
      </font>
    </dxf>
    <dxf>
      <alignment wrapText="1"/>
    </dxf>
    <dxf>
      <alignment wrapText="1"/>
    </dxf>
    <dxf>
      <alignment horizontal="center"/>
    </dxf>
    <dxf>
      <alignment horizontal="center"/>
    </dxf>
    <dxf>
      <alignment vertical="center"/>
    </dxf>
    <dxf>
      <alignment vertic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1" tint="0.499984740745262"/>
        </bottom>
      </border>
    </dxf>
    <dxf>
      <border>
        <bottom style="thin">
          <color theme="1" tint="0.499984740745262"/>
        </bottom>
      </border>
    </dxf>
    <dxf>
      <border>
        <bottom style="thin">
          <color theme="1" tint="0.499984740745262"/>
        </bottom>
      </border>
    </dxf>
    <dxf>
      <font>
        <sz val="9"/>
      </font>
    </dxf>
    <dxf>
      <font>
        <sz val="8"/>
      </font>
    </dxf>
    <dxf>
      <font>
        <sz val="9"/>
      </font>
    </dxf>
    <dxf>
      <font>
        <sz val="8"/>
      </font>
    </dxf>
    <dxf>
      <font>
        <sz val="9"/>
      </font>
    </dxf>
    <dxf>
      <font>
        <sz val="8"/>
      </font>
    </dxf>
    <dxf>
      <alignment wrapText="1"/>
    </dxf>
    <dxf>
      <alignment wrapText="1"/>
    </dxf>
    <dxf>
      <alignment horizontal="center"/>
    </dxf>
    <dxf>
      <alignment horizontal="center"/>
    </dxf>
    <dxf>
      <alignment vertical="center"/>
    </dxf>
    <dxf>
      <alignment vertic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bottom style="thin">
          <color theme="1" tint="0.499984740745262"/>
        </bottom>
      </border>
    </dxf>
    <dxf>
      <border>
        <bottom style="thin">
          <color theme="1" tint="0.499984740745262"/>
        </bottom>
      </border>
    </dxf>
    <dxf>
      <border>
        <bottom style="thin">
          <color theme="1" tint="0.499984740745262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>
        <bottom style="thin">
          <color theme="1" tint="0.499984740745262"/>
        </bottom>
      </border>
    </dxf>
    <dxf>
      <border>
        <bottom style="thin">
          <color theme="1" tint="0.499984740745262"/>
        </bottom>
      </border>
    </dxf>
    <dxf>
      <border>
        <bottom style="thin">
          <color theme="1" tint="0.499984740745262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vertical="center"/>
    </dxf>
    <dxf>
      <alignment vertical="center"/>
    </dxf>
    <dxf>
      <alignment horizontal="center"/>
    </dxf>
    <dxf>
      <alignment horizontal="center"/>
    </dxf>
    <dxf>
      <alignment wrapText="1"/>
    </dxf>
    <dxf>
      <alignment wrapText="1"/>
    </dxf>
    <dxf>
      <font>
        <sz val="8"/>
      </font>
    </dxf>
    <dxf>
      <font>
        <sz val="9"/>
      </font>
    </dxf>
    <dxf>
      <font>
        <sz val="8"/>
      </font>
    </dxf>
    <dxf>
      <font>
        <sz val="9"/>
      </font>
    </dxf>
    <dxf>
      <font>
        <sz val="8"/>
      </font>
    </dxf>
    <dxf>
      <font>
        <sz val="9"/>
      </font>
    </dxf>
    <dxf>
      <border>
        <bottom style="thin">
          <color theme="1" tint="0.499984740745262"/>
        </bottom>
      </border>
    </dxf>
    <dxf>
      <border>
        <bottom style="thin">
          <color theme="1" tint="0.499984740745262"/>
        </bottom>
      </border>
    </dxf>
    <dxf>
      <border>
        <bottom style="thin">
          <color theme="1" tint="0.499984740745262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0" tint="-0.24994659260841701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vertical="center"/>
    </dxf>
    <dxf>
      <alignment vertical="center"/>
    </dxf>
    <dxf>
      <alignment horizontal="center"/>
    </dxf>
    <dxf>
      <alignment horizontal="center"/>
    </dxf>
    <dxf>
      <alignment wrapText="1"/>
    </dxf>
    <dxf>
      <alignment wrapText="1"/>
    </dxf>
    <dxf>
      <font>
        <sz val="8"/>
      </font>
    </dxf>
    <dxf>
      <font>
        <sz val="8"/>
      </font>
    </dxf>
    <dxf>
      <font>
        <sz val="8"/>
      </font>
    </dxf>
    <dxf>
      <font>
        <sz val="9"/>
      </font>
    </dxf>
    <dxf>
      <font>
        <sz val="9"/>
      </font>
    </dxf>
    <dxf>
      <font>
        <sz val="9"/>
      </font>
    </dxf>
    <dxf>
      <border>
        <bottom style="thin">
          <color theme="1" tint="0.499984740745262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vertical="center"/>
    </dxf>
    <dxf>
      <alignment vertical="center"/>
    </dxf>
    <dxf>
      <alignment horizontal="center"/>
    </dxf>
    <dxf>
      <alignment horizontal="center"/>
    </dxf>
    <dxf>
      <font>
        <sz val="8"/>
      </font>
    </dxf>
    <dxf>
      <font>
        <sz val="9"/>
      </font>
    </dxf>
    <dxf>
      <font>
        <sz val="8"/>
      </font>
    </dxf>
    <dxf>
      <font>
        <sz val="9"/>
      </font>
    </dxf>
    <dxf>
      <font>
        <sz val="8"/>
      </font>
    </dxf>
    <dxf>
      <font>
        <sz val="9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7/relationships/slicerCache" Target="slicerCaches/slicerCache2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TdBKmHr!A2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#'Graphique KmHr'!A2"/><Relationship Id="rId2" Type="http://schemas.openxmlformats.org/officeDocument/2006/relationships/hyperlink" Target="#'Mvts KmHr'!A2"/><Relationship Id="rId1" Type="http://schemas.openxmlformats.org/officeDocument/2006/relationships/hyperlink" Target="#'Tableau de Bord'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TdBKmHr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TdBKmHr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TdBKmHr!A1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657225</xdr:colOff>
      <xdr:row>6</xdr:row>
      <xdr:rowOff>9525</xdr:rowOff>
    </xdr:from>
    <xdr:to>
      <xdr:col>4</xdr:col>
      <xdr:colOff>39825</xdr:colOff>
      <xdr:row>9</xdr:row>
      <xdr:rowOff>63750</xdr:rowOff>
    </xdr:to>
    <xdr:sp macro="" textlink="">
      <xdr:nvSpPr>
        <xdr:cNvPr id="11" name="Rectangle : coins arrondis 10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1343025" y="1447800"/>
          <a:ext cx="1440000" cy="540000"/>
        </a:xfrm>
        <a:prstGeom prst="roundRect">
          <a:avLst/>
        </a:prstGeom>
        <a:gradFill flip="none" rotWithShape="1">
          <a:gsLst>
            <a:gs pos="0">
              <a:schemeClr val="accent3">
                <a:lumMod val="67000"/>
              </a:schemeClr>
            </a:gs>
            <a:gs pos="48000">
              <a:schemeClr val="accent3">
                <a:lumMod val="97000"/>
                <a:lumOff val="3000"/>
              </a:schemeClr>
            </a:gs>
            <a:gs pos="100000">
              <a:schemeClr val="accent3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Compteur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57150</xdr:colOff>
      <xdr:row>0</xdr:row>
      <xdr:rowOff>142875</xdr:rowOff>
    </xdr:from>
    <xdr:to>
      <xdr:col>8</xdr:col>
      <xdr:colOff>631350</xdr:colOff>
      <xdr:row>0</xdr:row>
      <xdr:rowOff>502875</xdr:rowOff>
    </xdr:to>
    <xdr:sp macro="" textlink="">
      <xdr:nvSpPr>
        <xdr:cNvPr id="5" name="Rectangle : coins arrondis 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6743700" y="142875"/>
          <a:ext cx="1260000" cy="360000"/>
        </a:xfrm>
        <a:prstGeom prst="roundRect">
          <a:avLst/>
        </a:prstGeom>
        <a:gradFill flip="none" rotWithShape="1">
          <a:gsLst>
            <a:gs pos="0">
              <a:schemeClr val="accent2">
                <a:lumMod val="67000"/>
              </a:schemeClr>
            </a:gs>
            <a:gs pos="48000">
              <a:schemeClr val="accent2">
                <a:lumMod val="97000"/>
                <a:lumOff val="3000"/>
              </a:schemeClr>
            </a:gs>
            <a:gs pos="100000">
              <a:schemeClr val="accent2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accent4">
                  <a:lumMod val="60000"/>
                  <a:lumOff val="40000"/>
                </a:schemeClr>
              </a:solidFill>
            </a:rPr>
            <a:t>Fermer</a:t>
          </a:r>
        </a:p>
      </xdr:txBody>
    </xdr:sp>
    <xdr:clientData fLocksWithSheet="0"/>
  </xdr:twoCellAnchor>
  <xdr:twoCellAnchor editAs="oneCell">
    <xdr:from>
      <xdr:col>7</xdr:col>
      <xdr:colOff>57150</xdr:colOff>
      <xdr:row>3</xdr:row>
      <xdr:rowOff>190500</xdr:rowOff>
    </xdr:from>
    <xdr:to>
      <xdr:col>8</xdr:col>
      <xdr:colOff>631350</xdr:colOff>
      <xdr:row>4</xdr:row>
      <xdr:rowOff>207600</xdr:rowOff>
    </xdr:to>
    <xdr:sp macro="" textlink="">
      <xdr:nvSpPr>
        <xdr:cNvPr id="6" name="Rectangle : coins arrondis 5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6743700" y="1504950"/>
          <a:ext cx="1260000" cy="360000"/>
        </a:xfrm>
        <a:prstGeom prst="roundRect">
          <a:avLst/>
        </a:prstGeom>
        <a:gradFill flip="none" rotWithShape="1">
          <a:gsLst>
            <a:gs pos="0">
              <a:schemeClr val="accent1">
                <a:lumMod val="67000"/>
              </a:schemeClr>
            </a:gs>
            <a:gs pos="48000">
              <a:schemeClr val="accent1">
                <a:lumMod val="97000"/>
                <a:lumOff val="3000"/>
              </a:schemeClr>
            </a:gs>
            <a:gs pos="100000">
              <a:schemeClr val="accent1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accent4">
                  <a:lumMod val="60000"/>
                  <a:lumOff val="40000"/>
                </a:schemeClr>
              </a:solidFill>
            </a:rPr>
            <a:t>Tableau</a:t>
          </a:r>
        </a:p>
      </xdr:txBody>
    </xdr:sp>
    <xdr:clientData fLocksWithSheet="0"/>
  </xdr:twoCellAnchor>
  <xdr:twoCellAnchor editAs="oneCell">
    <xdr:from>
      <xdr:col>7</xdr:col>
      <xdr:colOff>57150</xdr:colOff>
      <xdr:row>2</xdr:row>
      <xdr:rowOff>95250</xdr:rowOff>
    </xdr:from>
    <xdr:to>
      <xdr:col>8</xdr:col>
      <xdr:colOff>631350</xdr:colOff>
      <xdr:row>3</xdr:row>
      <xdr:rowOff>112350</xdr:rowOff>
    </xdr:to>
    <xdr:sp macro="" textlink="">
      <xdr:nvSpPr>
        <xdr:cNvPr id="7" name="Rectangle : coins arrondis 6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6743700" y="1066800"/>
          <a:ext cx="1260000" cy="360000"/>
        </a:xfrm>
        <a:prstGeom prst="roundRect">
          <a:avLst/>
        </a:prstGeom>
        <a:gradFill flip="none" rotWithShape="1">
          <a:gsLst>
            <a:gs pos="0">
              <a:schemeClr val="accent1">
                <a:lumMod val="67000"/>
              </a:schemeClr>
            </a:gs>
            <a:gs pos="48000">
              <a:schemeClr val="accent1">
                <a:lumMod val="97000"/>
                <a:lumOff val="3000"/>
              </a:schemeClr>
            </a:gs>
            <a:gs pos="100000">
              <a:schemeClr val="accent1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accent4">
                  <a:lumMod val="60000"/>
                  <a:lumOff val="40000"/>
                </a:schemeClr>
              </a:solidFill>
            </a:rPr>
            <a:t>Graphique</a:t>
          </a:r>
        </a:p>
      </xdr:txBody>
    </xdr:sp>
    <xdr:clientData fLock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6</xdr:row>
          <xdr:rowOff>28575</xdr:rowOff>
        </xdr:from>
        <xdr:to>
          <xdr:col>5</xdr:col>
          <xdr:colOff>438150</xdr:colOff>
          <xdr:row>7</xdr:row>
          <xdr:rowOff>28575</xdr:rowOff>
        </xdr:to>
        <xdr:sp macro="" textlink="">
          <xdr:nvSpPr>
            <xdr:cNvPr id="26626" name="CommandButton1" hidden="1">
              <a:extLst>
                <a:ext uri="{63B3BB69-23CF-44E3-9099-C40C66FF867C}">
                  <a14:compatExt spid="_x0000_s26626"/>
                </a:ext>
                <a:ext uri="{FF2B5EF4-FFF2-40B4-BE49-F238E27FC236}">
                  <a16:creationId xmlns:a16="http://schemas.microsoft.com/office/drawing/2014/main" id="{00000000-0008-0000-0100-000002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542925</xdr:colOff>
          <xdr:row>6</xdr:row>
          <xdr:rowOff>19050</xdr:rowOff>
        </xdr:from>
        <xdr:to>
          <xdr:col>6</xdr:col>
          <xdr:colOff>9525</xdr:colOff>
          <xdr:row>7</xdr:row>
          <xdr:rowOff>19050</xdr:rowOff>
        </xdr:to>
        <xdr:sp macro="" textlink="">
          <xdr:nvSpPr>
            <xdr:cNvPr id="26627" name="CommandButton2" hidden="1">
              <a:extLst>
                <a:ext uri="{63B3BB69-23CF-44E3-9099-C40C66FF867C}">
                  <a14:compatExt spid="_x0000_s26627"/>
                </a:ext>
                <a:ext uri="{FF2B5EF4-FFF2-40B4-BE49-F238E27FC236}">
                  <a16:creationId xmlns:a16="http://schemas.microsoft.com/office/drawing/2014/main" id="{00000000-0008-0000-0100-000003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12</xdr:col>
      <xdr:colOff>95250</xdr:colOff>
      <xdr:row>0</xdr:row>
      <xdr:rowOff>323850</xdr:rowOff>
    </xdr:from>
    <xdr:to>
      <xdr:col>13</xdr:col>
      <xdr:colOff>669450</xdr:colOff>
      <xdr:row>0</xdr:row>
      <xdr:rowOff>683850</xdr:rowOff>
    </xdr:to>
    <xdr:sp macro="" textlink="">
      <xdr:nvSpPr>
        <xdr:cNvPr id="3" name="Rectangle : coins arrondis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8324850" y="323850"/>
          <a:ext cx="1260000" cy="360000"/>
        </a:xfrm>
        <a:prstGeom prst="roundRect">
          <a:avLst/>
        </a:prstGeom>
        <a:gradFill flip="none" rotWithShape="1">
          <a:gsLst>
            <a:gs pos="0">
              <a:schemeClr val="accent1">
                <a:lumMod val="67000"/>
              </a:schemeClr>
            </a:gs>
            <a:gs pos="48000">
              <a:schemeClr val="accent1">
                <a:lumMod val="97000"/>
                <a:lumOff val="3000"/>
              </a:schemeClr>
            </a:gs>
            <a:gs pos="100000">
              <a:schemeClr val="accent1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accent4">
                  <a:lumMod val="60000"/>
                  <a:lumOff val="40000"/>
                </a:schemeClr>
              </a:solidFill>
            </a:rPr>
            <a:t>Retour</a:t>
          </a:r>
        </a:p>
      </xdr:txBody>
    </xdr:sp>
    <xdr:clientData fLocksWithSheet="0" fPrintsWithSheet="0"/>
  </xdr:twoCellAnchor>
  <xdr:twoCellAnchor editAs="oneCell">
    <xdr:from>
      <xdr:col>4</xdr:col>
      <xdr:colOff>295275</xdr:colOff>
      <xdr:row>0</xdr:row>
      <xdr:rowOff>66675</xdr:rowOff>
    </xdr:from>
    <xdr:to>
      <xdr:col>7</xdr:col>
      <xdr:colOff>397875</xdr:colOff>
      <xdr:row>0</xdr:row>
      <xdr:rowOff>1110675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8" name="Date 6">
              <a:extLst>
                <a:ext uri="{FF2B5EF4-FFF2-40B4-BE49-F238E27FC236}">
                  <a16:creationId xmlns:a16="http://schemas.microsoft.com/office/drawing/2014/main" id="{00000000-0008-0000-0200-000008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 6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038475" y="66675"/>
              <a:ext cx="2160000" cy="1044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7</xdr:col>
      <xdr:colOff>495300</xdr:colOff>
      <xdr:row>0</xdr:row>
      <xdr:rowOff>66675</xdr:rowOff>
    </xdr:from>
    <xdr:to>
      <xdr:col>10</xdr:col>
      <xdr:colOff>417900</xdr:colOff>
      <xdr:row>0</xdr:row>
      <xdr:rowOff>1110675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10" name="Années">
              <a:extLst>
                <a:ext uri="{FF2B5EF4-FFF2-40B4-BE49-F238E27FC236}">
                  <a16:creationId xmlns:a16="http://schemas.microsoft.com/office/drawing/2014/main" id="{4BA8366D-5B11-4439-8A10-428128D302B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295900" y="66675"/>
              <a:ext cx="1980000" cy="1044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523875</xdr:colOff>
      <xdr:row>0</xdr:row>
      <xdr:rowOff>0</xdr:rowOff>
    </xdr:from>
    <xdr:to>
      <xdr:col>10</xdr:col>
      <xdr:colOff>412275</xdr:colOff>
      <xdr:row>0</xdr:row>
      <xdr:rowOff>360000</xdr:rowOff>
    </xdr:to>
    <xdr:sp macro="" textlink="">
      <xdr:nvSpPr>
        <xdr:cNvPr id="3" name="Rectangle : coins arrondis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8286750" y="0"/>
          <a:ext cx="1260000" cy="360000"/>
        </a:xfrm>
        <a:prstGeom prst="roundRect">
          <a:avLst/>
        </a:prstGeom>
        <a:gradFill flip="none" rotWithShape="1">
          <a:gsLst>
            <a:gs pos="0">
              <a:schemeClr val="accent1">
                <a:lumMod val="67000"/>
              </a:schemeClr>
            </a:gs>
            <a:gs pos="48000">
              <a:schemeClr val="accent1">
                <a:lumMod val="97000"/>
                <a:lumOff val="3000"/>
              </a:schemeClr>
            </a:gs>
            <a:gs pos="100000">
              <a:schemeClr val="accent1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accent4">
                  <a:lumMod val="60000"/>
                  <a:lumOff val="40000"/>
                </a:schemeClr>
              </a:solidFill>
            </a:rPr>
            <a:t>Retour</a:t>
          </a:r>
        </a:p>
      </xdr:txBody>
    </xdr:sp>
    <xdr:clientData fLocksWithSheet="0"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619125</xdr:colOff>
      <xdr:row>0</xdr:row>
      <xdr:rowOff>76200</xdr:rowOff>
    </xdr:from>
    <xdr:to>
      <xdr:col>10</xdr:col>
      <xdr:colOff>640875</xdr:colOff>
      <xdr:row>2</xdr:row>
      <xdr:rowOff>112350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9839325" y="76200"/>
          <a:ext cx="1260000" cy="360000"/>
        </a:xfrm>
        <a:prstGeom prst="roundRect">
          <a:avLst/>
        </a:prstGeom>
        <a:gradFill flip="none" rotWithShape="1">
          <a:gsLst>
            <a:gs pos="0">
              <a:schemeClr val="accent1">
                <a:lumMod val="67000"/>
              </a:schemeClr>
            </a:gs>
            <a:gs pos="48000">
              <a:schemeClr val="accent1">
                <a:lumMod val="97000"/>
                <a:lumOff val="3000"/>
              </a:schemeClr>
            </a:gs>
            <a:gs pos="100000">
              <a:schemeClr val="accent1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accent4">
                  <a:lumMod val="60000"/>
                  <a:lumOff val="40000"/>
                </a:schemeClr>
              </a:solidFill>
            </a:rPr>
            <a:t>Retour</a:t>
          </a:r>
        </a:p>
      </xdr:txBody>
    </xdr:sp>
    <xdr:clientData fLocksWithSheet="0" fPrintsWithSheet="0"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ompaero" refreshedDate="43090.82217615741" createdVersion="6" refreshedVersion="6" minRefreshableVersion="3" recordCount="7">
  <cacheSource type="worksheet">
    <worksheetSource name="TbCompteurKmHr"/>
  </cacheSource>
  <cacheFields count="9">
    <cacheField name="Date" numFmtId="14">
      <sharedItems containsSemiMixedTypes="0" containsNonDate="0" containsDate="1" containsString="0" minDate="2017-11-21T10:57:43" maxDate="2017-12-24T11:58:47" count="7">
        <d v="2017-11-21T10:57:43"/>
        <d v="2017-11-21T11:00:29"/>
        <d v="2017-11-21T11:00:59"/>
        <d v="2017-12-22T11:38:24"/>
        <d v="2017-12-22T11:42:20"/>
        <d v="2017-12-23T11:57:11"/>
        <d v="2017-12-24T11:58:47"/>
      </sharedItems>
      <fieldGroup par="8" base="0">
        <rangePr groupBy="months" startDate="2017-11-21T10:57:43" endDate="2017-12-24T11:58:47"/>
        <groupItems count="14">
          <s v="&lt;21/11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4/12/2017"/>
        </groupItems>
      </fieldGroup>
    </cacheField>
    <cacheField name="Agent" numFmtId="0">
      <sharedItems/>
    </cacheField>
    <cacheField name="Véhicule" numFmtId="0">
      <sharedItems count="3">
        <s v="VPA"/>
        <s v="Sécu 2"/>
        <s v="Sécu 3"/>
      </sharedItems>
    </cacheField>
    <cacheField name="Immatriculation" numFmtId="0">
      <sharedItems count="3">
        <s v="DA-693-YQ"/>
        <s v="AC-766-GH"/>
        <s v="BD-330-TV"/>
      </sharedItems>
    </cacheField>
    <cacheField name="Carburation" numFmtId="0">
      <sharedItems/>
    </cacheField>
    <cacheField name="Kilometrage" numFmtId="0">
      <sharedItems containsSemiMixedTypes="0" containsString="0" containsNumber="1" containsInteger="1" minValue="6679" maxValue="67400"/>
    </cacheField>
    <cacheField name="Heure chassis" numFmtId="0">
      <sharedItems containsString="0" containsBlank="1" containsNumber="1" containsInteger="1" minValue="2385" maxValue="3687"/>
    </cacheField>
    <cacheField name="Heure pompe" numFmtId="0">
      <sharedItems containsString="0" containsBlank="1" containsNumber="1" containsInteger="1" minValue="159" maxValue="1123"/>
    </cacheField>
    <cacheField name="Années" numFmtId="0" databaseField="0">
      <fieldGroup base="0">
        <rangePr groupBy="years" startDate="2017-11-21T10:57:43" endDate="2017-12-24T11:58:47"/>
        <groupItems count="3">
          <s v="&lt;21/11/2017"/>
          <s v="2017"/>
          <s v="&gt;24/12/2017"/>
        </groupItems>
      </fieldGroup>
    </cacheField>
  </cacheFields>
  <extLst>
    <ext xmlns:x14="http://schemas.microsoft.com/office/spreadsheetml/2009/9/main" uri="{725AE2AE-9491-48be-B2B4-4EB974FC3084}">
      <x14:pivotCacheDefinition pivotCacheId="5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x v="0"/>
    <s v="BENAZET Jean-René"/>
    <x v="0"/>
    <x v="0"/>
    <s v="Gas-oil"/>
    <n v="67392"/>
    <m/>
    <m/>
  </r>
  <r>
    <x v="1"/>
    <s v="LEROY France"/>
    <x v="1"/>
    <x v="1"/>
    <s v="Gas-oil"/>
    <n v="23292"/>
    <n v="2385"/>
    <n v="159"/>
  </r>
  <r>
    <x v="2"/>
    <s v="AUDIE Anthony"/>
    <x v="2"/>
    <x v="2"/>
    <s v="Gas-oil"/>
    <n v="6679"/>
    <n v="3687"/>
    <n v="1123"/>
  </r>
  <r>
    <x v="3"/>
    <s v="DISTEFANO Alexis"/>
    <x v="0"/>
    <x v="0"/>
    <s v="Gas-oil"/>
    <n v="67400"/>
    <m/>
    <m/>
  </r>
  <r>
    <x v="4"/>
    <s v="FERRARA Julien"/>
    <x v="1"/>
    <x v="1"/>
    <s v="Gas-oil"/>
    <n v="23302"/>
    <n v="2385"/>
    <n v="159"/>
  </r>
  <r>
    <x v="5"/>
    <s v="DISTEFANO Alexis"/>
    <x v="0"/>
    <x v="0"/>
    <s v="Gas-oil"/>
    <n v="67400"/>
    <m/>
    <m/>
  </r>
  <r>
    <x v="6"/>
    <s v="BENAZET Jean-René"/>
    <x v="1"/>
    <x v="1"/>
    <s v="Gas-oil"/>
    <n v="23303"/>
    <n v="2385"/>
    <n v="15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 TCD KmHr Mini et Maxi hr Chassis" cacheId="68" applyNumberFormats="0" applyBorderFormats="0" applyFontFormats="0" applyPatternFormats="0" applyAlignmentFormats="0" applyWidthHeightFormats="1" dataCaption="Valeurs" updatedVersion="6" minRefreshableVersion="3" showDrill="0" rowGrandTotals="0" colGrandTotals="0" itemPrintTitles="1" createdVersion="6" indent="0" showHeaders="0" outline="1" outlineData="1" multipleFieldFilters="0">
  <location ref="B18:D24" firstHeaderRow="0" firstDataRow="1" firstDataCol="1"/>
  <pivotFields count="9">
    <pivotField numFmtId="14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showAll="0" defaultSubtotal="0"/>
    <pivotField axis="axisRow" showAll="0" defaultSubtotal="0">
      <items count="3">
        <item x="1"/>
        <item x="2"/>
        <item x="0"/>
      </items>
    </pivotField>
    <pivotField axis="axisRow" showAll="0" defaultSubtotal="0">
      <items count="3">
        <item x="1"/>
        <item x="2"/>
        <item x="0"/>
      </items>
    </pivotField>
    <pivotField showAll="0" defaultSubtotal="0"/>
    <pivotField showAll="0" defaultSubtotal="0"/>
    <pivotField dataField="1" showAll="0" defaultSubtotal="0"/>
    <pivotField showAll="0" defaultSubtotal="0"/>
    <pivotField subtotalTop="0" showAll="0" defaultSubtotal="0">
      <items count="3">
        <item x="0"/>
        <item x="1"/>
        <item x="2"/>
      </items>
    </pivotField>
  </pivotFields>
  <rowFields count="2">
    <field x="2"/>
    <field x="3"/>
  </rowFields>
  <rowItems count="6">
    <i>
      <x/>
    </i>
    <i r="1">
      <x/>
    </i>
    <i>
      <x v="1"/>
    </i>
    <i r="1">
      <x v="1"/>
    </i>
    <i>
      <x v="2"/>
    </i>
    <i r="1">
      <x v="2"/>
    </i>
  </rowItems>
  <colFields count="1">
    <field x="-2"/>
  </colFields>
  <colItems count="2">
    <i>
      <x/>
    </i>
    <i i="1">
      <x v="1"/>
    </i>
  </colItems>
  <dataFields count="2">
    <dataField name="Hr chassis début" fld="6" subtotal="min" baseField="2" baseItem="0"/>
    <dataField name="Hr chassis fin" fld="6" subtotal="max" baseField="2" baseItem="0"/>
  </dataFields>
  <formats count="31">
    <format dxfId="745">
      <pivotArea dataOnly="0" labelOnly="1" fieldPosition="0">
        <references count="2">
          <reference field="2" count="1" selected="0">
            <x v="0"/>
          </reference>
          <reference field="3" count="1">
            <x v="0"/>
          </reference>
        </references>
      </pivotArea>
    </format>
    <format dxfId="744">
      <pivotArea dataOnly="0" labelOnly="1" fieldPosition="0">
        <references count="2">
          <reference field="2" count="1" selected="0">
            <x v="0"/>
          </reference>
          <reference field="3" count="1">
            <x v="0"/>
          </reference>
        </references>
      </pivotArea>
    </format>
    <format dxfId="743">
      <pivotArea dataOnly="0" labelOnly="1" fieldPosition="0">
        <references count="2">
          <reference field="2" count="1" selected="0">
            <x v="1"/>
          </reference>
          <reference field="3" count="1">
            <x v="1"/>
          </reference>
        </references>
      </pivotArea>
    </format>
    <format dxfId="742">
      <pivotArea dataOnly="0" labelOnly="1" fieldPosition="0">
        <references count="2">
          <reference field="2" count="1" selected="0">
            <x v="1"/>
          </reference>
          <reference field="3" count="1">
            <x v="1"/>
          </reference>
        </references>
      </pivotArea>
    </format>
    <format dxfId="741">
      <pivotArea dataOnly="0" labelOnly="1" fieldPosition="0">
        <references count="2">
          <reference field="2" count="1" selected="0">
            <x v="2"/>
          </reference>
          <reference field="3" count="1">
            <x v="2"/>
          </reference>
        </references>
      </pivotArea>
    </format>
    <format dxfId="740">
      <pivotArea dataOnly="0" labelOnly="1" fieldPosition="0">
        <references count="2">
          <reference field="2" count="1" selected="0">
            <x v="2"/>
          </reference>
          <reference field="3" count="1">
            <x v="2"/>
          </reference>
        </references>
      </pivotArea>
    </format>
    <format dxfId="739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738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737">
      <pivotArea outline="0" collapsedLevelsAreSubtotals="1" fieldPosition="0"/>
    </format>
    <format dxfId="736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735">
      <pivotArea outline="0" collapsedLevelsAreSubtotals="1" fieldPosition="0"/>
    </format>
    <format dxfId="734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733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732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731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730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729">
      <pivotArea collapsedLevelsAreSubtotals="1" fieldPosition="0">
        <references count="1">
          <reference field="2" count="1">
            <x v="0"/>
          </reference>
        </references>
      </pivotArea>
    </format>
    <format dxfId="728">
      <pivotArea collapsedLevelsAreSubtotals="1" fieldPosition="0">
        <references count="2">
          <reference field="2" count="1" selected="0">
            <x v="0"/>
          </reference>
          <reference field="3" count="1">
            <x v="0"/>
          </reference>
        </references>
      </pivotArea>
    </format>
    <format dxfId="727">
      <pivotArea dataOnly="0" labelOnly="1" fieldPosition="0">
        <references count="1">
          <reference field="2" count="1">
            <x v="0"/>
          </reference>
        </references>
      </pivotArea>
    </format>
    <format dxfId="726">
      <pivotArea dataOnly="0" labelOnly="1" fieldPosition="0">
        <references count="2">
          <reference field="2" count="1" selected="0">
            <x v="0"/>
          </reference>
          <reference field="3" count="1">
            <x v="0"/>
          </reference>
        </references>
      </pivotArea>
    </format>
    <format dxfId="725">
      <pivotArea collapsedLevelsAreSubtotals="1" fieldPosition="0">
        <references count="1">
          <reference field="2" count="1">
            <x v="1"/>
          </reference>
        </references>
      </pivotArea>
    </format>
    <format dxfId="724">
      <pivotArea collapsedLevelsAreSubtotals="1" fieldPosition="0">
        <references count="2">
          <reference field="2" count="1" selected="0">
            <x v="1"/>
          </reference>
          <reference field="3" count="1">
            <x v="1"/>
          </reference>
        </references>
      </pivotArea>
    </format>
    <format dxfId="723">
      <pivotArea dataOnly="0" labelOnly="1" fieldPosition="0">
        <references count="1">
          <reference field="2" count="1">
            <x v="1"/>
          </reference>
        </references>
      </pivotArea>
    </format>
    <format dxfId="722">
      <pivotArea dataOnly="0" labelOnly="1" fieldPosition="0">
        <references count="2">
          <reference field="2" count="1" selected="0">
            <x v="1"/>
          </reference>
          <reference field="3" count="1">
            <x v="1"/>
          </reference>
        </references>
      </pivotArea>
    </format>
    <format dxfId="721">
      <pivotArea collapsedLevelsAreSubtotals="1" fieldPosition="0">
        <references count="1">
          <reference field="2" count="1">
            <x v="2"/>
          </reference>
        </references>
      </pivotArea>
    </format>
    <format dxfId="720">
      <pivotArea collapsedLevelsAreSubtotals="1" fieldPosition="0">
        <references count="2">
          <reference field="2" count="1" selected="0">
            <x v="2"/>
          </reference>
          <reference field="3" count="1">
            <x v="2"/>
          </reference>
        </references>
      </pivotArea>
    </format>
    <format dxfId="719">
      <pivotArea dataOnly="0" labelOnly="1" fieldPosition="0">
        <references count="1">
          <reference field="2" count="1">
            <x v="2"/>
          </reference>
        </references>
      </pivotArea>
    </format>
    <format dxfId="718">
      <pivotArea dataOnly="0" labelOnly="1" fieldPosition="0">
        <references count="2">
          <reference field="2" count="1" selected="0">
            <x v="2"/>
          </reference>
          <reference field="3" count="1">
            <x v="2"/>
          </reference>
        </references>
      </pivotArea>
    </format>
    <format dxfId="717">
      <pivotArea collapsedLevelsAreSubtotals="1" fieldPosition="0">
        <references count="1">
          <reference field="2" count="1">
            <x v="0"/>
          </reference>
        </references>
      </pivotArea>
    </format>
    <format dxfId="716">
      <pivotArea collapsedLevelsAreSubtotals="1" fieldPosition="0">
        <references count="1">
          <reference field="2" count="1">
            <x v="1"/>
          </reference>
        </references>
      </pivotArea>
    </format>
    <format dxfId="715">
      <pivotArea collapsedLevelsAreSubtotals="1" fieldPosition="0">
        <references count="1">
          <reference field="2" count="1">
            <x v="2"/>
          </reference>
        </references>
      </pivotArea>
    </format>
  </formats>
  <pivotTableStyleInfo name="PivotStyleLight16" showRowHeaders="1" showColHeaders="0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name="TCD  KmHr Mini et Maxi hr Pompe" cacheId="68" applyNumberFormats="0" applyBorderFormats="0" applyFontFormats="0" applyPatternFormats="0" applyAlignmentFormats="0" applyWidthHeightFormats="1" dataCaption="Valeurs" updatedVersion="6" minRefreshableVersion="3" showDrill="0" rowGrandTotals="0" colGrandTotals="0" itemPrintTitles="1" createdVersion="6" indent="0" showHeaders="0" outline="1" outlineData="1" multipleFieldFilters="0">
  <location ref="G18:I24" firstHeaderRow="0" firstDataRow="1" firstDataCol="1"/>
  <pivotFields count="9">
    <pivotField numFmtId="14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showAll="0" defaultSubtotal="0"/>
    <pivotField axis="axisRow" showAll="0" defaultSubtotal="0">
      <items count="3">
        <item x="1"/>
        <item x="2"/>
        <item x="0"/>
      </items>
    </pivotField>
    <pivotField axis="axisRow" showAll="0" defaultSubtotal="0">
      <items count="3">
        <item x="1"/>
        <item x="2"/>
        <item x="0"/>
      </items>
    </pivotField>
    <pivotField showAll="0" defaultSubtotal="0"/>
    <pivotField showAll="0" defaultSubtotal="0"/>
    <pivotField showAll="0" defaultSubtotal="0"/>
    <pivotField dataField="1" showAll="0" defaultSubtotal="0"/>
    <pivotField subtotalTop="0" showAll="0" defaultSubtotal="0">
      <items count="3">
        <item x="0"/>
        <item x="1"/>
        <item x="2"/>
      </items>
    </pivotField>
  </pivotFields>
  <rowFields count="2">
    <field x="2"/>
    <field x="3"/>
  </rowFields>
  <rowItems count="6">
    <i>
      <x/>
    </i>
    <i r="1">
      <x/>
    </i>
    <i>
      <x v="1"/>
    </i>
    <i r="1">
      <x v="1"/>
    </i>
    <i>
      <x v="2"/>
    </i>
    <i r="1">
      <x v="2"/>
    </i>
  </rowItems>
  <colFields count="1">
    <field x="-2"/>
  </colFields>
  <colItems count="2">
    <i>
      <x/>
    </i>
    <i i="1">
      <x v="1"/>
    </i>
  </colItems>
  <dataFields count="2">
    <dataField name="Hr pompe début" fld="7" subtotal="min" baseField="2" baseItem="0"/>
    <dataField name="Hr pompe fin" fld="7" subtotal="max" baseField="2" baseItem="0"/>
  </dataFields>
  <formats count="37">
    <format dxfId="782">
      <pivotArea dataOnly="0" labelOnly="1" fieldPosition="0">
        <references count="2">
          <reference field="2" count="1" selected="0">
            <x v="0"/>
          </reference>
          <reference field="3" count="1">
            <x v="0"/>
          </reference>
        </references>
      </pivotArea>
    </format>
    <format dxfId="781">
      <pivotArea dataOnly="0" labelOnly="1" fieldPosition="0">
        <references count="2">
          <reference field="2" count="1" selected="0">
            <x v="1"/>
          </reference>
          <reference field="3" count="1">
            <x v="1"/>
          </reference>
        </references>
      </pivotArea>
    </format>
    <format dxfId="780">
      <pivotArea dataOnly="0" labelOnly="1" fieldPosition="0">
        <references count="2">
          <reference field="2" count="1" selected="0">
            <x v="2"/>
          </reference>
          <reference field="3" count="1">
            <x v="2"/>
          </reference>
        </references>
      </pivotArea>
    </format>
    <format dxfId="779">
      <pivotArea dataOnly="0" labelOnly="1" fieldPosition="0">
        <references count="2">
          <reference field="2" count="1" selected="0">
            <x v="0"/>
          </reference>
          <reference field="3" count="1">
            <x v="0"/>
          </reference>
        </references>
      </pivotArea>
    </format>
    <format dxfId="778">
      <pivotArea dataOnly="0" labelOnly="1" fieldPosition="0">
        <references count="2">
          <reference field="2" count="1" selected="0">
            <x v="1"/>
          </reference>
          <reference field="3" count="1">
            <x v="1"/>
          </reference>
        </references>
      </pivotArea>
    </format>
    <format dxfId="777">
      <pivotArea dataOnly="0" labelOnly="1" fieldPosition="0">
        <references count="2">
          <reference field="2" count="1" selected="0">
            <x v="2"/>
          </reference>
          <reference field="3" count="1">
            <x v="2"/>
          </reference>
        </references>
      </pivotArea>
    </format>
    <format dxfId="776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775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774">
      <pivotArea outline="0" collapsedLevelsAreSubtotals="1" fieldPosition="0"/>
    </format>
    <format dxfId="773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772">
      <pivotArea outline="0" collapsedLevelsAreSubtotals="1" fieldPosition="0"/>
    </format>
    <format dxfId="771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770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769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768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767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766">
      <pivotArea collapsedLevelsAreSubtotals="1" fieldPosition="0">
        <references count="1">
          <reference field="2" count="1">
            <x v="0"/>
          </reference>
        </references>
      </pivotArea>
    </format>
    <format dxfId="765">
      <pivotArea collapsedLevelsAreSubtotals="1" fieldPosition="0">
        <references count="2">
          <reference field="2" count="1" selected="0">
            <x v="0"/>
          </reference>
          <reference field="3" count="1">
            <x v="0"/>
          </reference>
        </references>
      </pivotArea>
    </format>
    <format dxfId="764">
      <pivotArea dataOnly="0" labelOnly="1" fieldPosition="0">
        <references count="1">
          <reference field="2" count="1">
            <x v="0"/>
          </reference>
        </references>
      </pivotArea>
    </format>
    <format dxfId="763">
      <pivotArea dataOnly="0" labelOnly="1" fieldPosition="0">
        <references count="2">
          <reference field="2" count="1" selected="0">
            <x v="0"/>
          </reference>
          <reference field="3" count="1">
            <x v="0"/>
          </reference>
        </references>
      </pivotArea>
    </format>
    <format dxfId="762">
      <pivotArea collapsedLevelsAreSubtotals="1" fieldPosition="0">
        <references count="1">
          <reference field="2" count="1">
            <x v="1"/>
          </reference>
        </references>
      </pivotArea>
    </format>
    <format dxfId="761">
      <pivotArea collapsedLevelsAreSubtotals="1" fieldPosition="0">
        <references count="2">
          <reference field="2" count="1" selected="0">
            <x v="1"/>
          </reference>
          <reference field="3" count="1">
            <x v="1"/>
          </reference>
        </references>
      </pivotArea>
    </format>
    <format dxfId="760">
      <pivotArea dataOnly="0" labelOnly="1" fieldPosition="0">
        <references count="1">
          <reference field="2" count="1">
            <x v="1"/>
          </reference>
        </references>
      </pivotArea>
    </format>
    <format dxfId="759">
      <pivotArea dataOnly="0" labelOnly="1" fieldPosition="0">
        <references count="2">
          <reference field="2" count="1" selected="0">
            <x v="1"/>
          </reference>
          <reference field="3" count="1">
            <x v="1"/>
          </reference>
        </references>
      </pivotArea>
    </format>
    <format dxfId="758">
      <pivotArea collapsedLevelsAreSubtotals="1" fieldPosition="0">
        <references count="1">
          <reference field="2" count="1">
            <x v="2"/>
          </reference>
        </references>
      </pivotArea>
    </format>
    <format dxfId="757">
      <pivotArea collapsedLevelsAreSubtotals="1" fieldPosition="0">
        <references count="2">
          <reference field="2" count="1" selected="0">
            <x v="2"/>
          </reference>
          <reference field="3" count="1">
            <x v="2"/>
          </reference>
        </references>
      </pivotArea>
    </format>
    <format dxfId="756">
      <pivotArea dataOnly="0" labelOnly="1" fieldPosition="0">
        <references count="1">
          <reference field="2" count="1">
            <x v="2"/>
          </reference>
        </references>
      </pivotArea>
    </format>
    <format dxfId="755">
      <pivotArea dataOnly="0" labelOnly="1" fieldPosition="0">
        <references count="2">
          <reference field="2" count="1" selected="0">
            <x v="2"/>
          </reference>
          <reference field="3" count="1">
            <x v="2"/>
          </reference>
        </references>
      </pivotArea>
    </format>
    <format dxfId="754">
      <pivotArea collapsedLevelsAreSubtotals="1" fieldPosition="0">
        <references count="1">
          <reference field="2" count="1">
            <x v="0"/>
          </reference>
        </references>
      </pivotArea>
    </format>
    <format dxfId="753">
      <pivotArea dataOnly="0" labelOnly="1" fieldPosition="0">
        <references count="1">
          <reference field="2" count="1">
            <x v="0"/>
          </reference>
        </references>
      </pivotArea>
    </format>
    <format dxfId="752">
      <pivotArea collapsedLevelsAreSubtotals="1" fieldPosition="0">
        <references count="1">
          <reference field="2" count="1">
            <x v="1"/>
          </reference>
        </references>
      </pivotArea>
    </format>
    <format dxfId="751">
      <pivotArea dataOnly="0" labelOnly="1" fieldPosition="0">
        <references count="1">
          <reference field="2" count="1">
            <x v="1"/>
          </reference>
        </references>
      </pivotArea>
    </format>
    <format dxfId="750">
      <pivotArea collapsedLevelsAreSubtotals="1" fieldPosition="0">
        <references count="1">
          <reference field="2" count="1">
            <x v="2"/>
          </reference>
        </references>
      </pivotArea>
    </format>
    <format dxfId="749">
      <pivotArea dataOnly="0" labelOnly="1" fieldPosition="0">
        <references count="1">
          <reference field="2" count="1">
            <x v="2"/>
          </reference>
        </references>
      </pivotArea>
    </format>
    <format dxfId="748">
      <pivotArea collapsedLevelsAreSubtotals="1" fieldPosition="0">
        <references count="1">
          <reference field="2" count="1">
            <x v="0"/>
          </reference>
        </references>
      </pivotArea>
    </format>
    <format dxfId="747">
      <pivotArea collapsedLevelsAreSubtotals="1" fieldPosition="0">
        <references count="1">
          <reference field="2" count="1">
            <x v="1"/>
          </reference>
        </references>
      </pivotArea>
    </format>
    <format dxfId="746">
      <pivotArea collapsedLevelsAreSubtotals="1" fieldPosition="0">
        <references count="1">
          <reference field="2" count="1">
            <x v="2"/>
          </reference>
        </references>
      </pivotArea>
    </format>
  </formats>
  <pivotTableStyleInfo name="PivotStyleLight16" showRowHeaders="1" showColHeaders="0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3.xml><?xml version="1.0" encoding="utf-8"?>
<pivotTableDefinition xmlns="http://schemas.openxmlformats.org/spreadsheetml/2006/main" name="TCD KmHr Mini et Maxi km" cacheId="68" applyNumberFormats="0" applyBorderFormats="0" applyFontFormats="0" applyPatternFormats="0" applyAlignmentFormats="0" applyWidthHeightFormats="1" dataCaption="Valeurs" updatedVersion="6" minRefreshableVersion="3" showDrill="0" rowGrandTotals="0" colGrandTotals="0" itemPrintTitles="1" createdVersion="6" indent="0" showHeaders="0" outline="1" outlineData="1" multipleFieldFilters="0">
  <location ref="B7:D13" firstHeaderRow="0" firstDataRow="1" firstDataCol="1"/>
  <pivotFields count="9">
    <pivotField numFmtId="14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showAll="0" defaultSubtotal="0"/>
    <pivotField axis="axisRow" showAll="0" defaultSubtotal="0">
      <items count="3">
        <item x="1"/>
        <item x="2"/>
        <item x="0"/>
      </items>
    </pivotField>
    <pivotField axis="axisRow" showAll="0" defaultSubtotal="0">
      <items count="3">
        <item x="1"/>
        <item x="2"/>
        <item x="0"/>
      </items>
    </pivotField>
    <pivotField showAll="0" defaultSubtotal="0"/>
    <pivotField dataField="1" showAll="0" defaultSubtotal="0"/>
    <pivotField showAll="0" defaultSubtotal="0"/>
    <pivotField showAll="0" defaultSubtotal="0"/>
    <pivotField subtotalTop="0" showAll="0" defaultSubtotal="0">
      <items count="3">
        <item x="0"/>
        <item x="1"/>
        <item x="2"/>
      </items>
    </pivotField>
  </pivotFields>
  <rowFields count="2">
    <field x="2"/>
    <field x="3"/>
  </rowFields>
  <rowItems count="6">
    <i>
      <x/>
    </i>
    <i r="1">
      <x/>
    </i>
    <i>
      <x v="1"/>
    </i>
    <i r="1">
      <x v="1"/>
    </i>
    <i>
      <x v="2"/>
    </i>
    <i r="1">
      <x v="2"/>
    </i>
  </rowItems>
  <colFields count="1">
    <field x="-2"/>
  </colFields>
  <colItems count="2">
    <i>
      <x/>
    </i>
    <i i="1">
      <x v="1"/>
    </i>
  </colItems>
  <dataFields count="2">
    <dataField name="Km début" fld="5" subtotal="min" baseField="2" baseItem="0"/>
    <dataField name="Km fin" fld="5" subtotal="max" baseField="2" baseItem="0"/>
  </dataFields>
  <formats count="33">
    <format dxfId="815">
      <pivotArea dataOnly="0" labelOnly="1" fieldPosition="0">
        <references count="2">
          <reference field="2" count="1" selected="0">
            <x v="0"/>
          </reference>
          <reference field="3" count="1">
            <x v="0"/>
          </reference>
        </references>
      </pivotArea>
    </format>
    <format dxfId="814">
      <pivotArea dataOnly="0" labelOnly="1" fieldPosition="0">
        <references count="2">
          <reference field="2" count="1" selected="0">
            <x v="0"/>
          </reference>
          <reference field="3" count="1">
            <x v="0"/>
          </reference>
        </references>
      </pivotArea>
    </format>
    <format dxfId="813">
      <pivotArea dataOnly="0" labelOnly="1" fieldPosition="0">
        <references count="2">
          <reference field="2" count="1" selected="0">
            <x v="1"/>
          </reference>
          <reference field="3" count="1">
            <x v="1"/>
          </reference>
        </references>
      </pivotArea>
    </format>
    <format dxfId="812">
      <pivotArea dataOnly="0" labelOnly="1" fieldPosition="0">
        <references count="2">
          <reference field="2" count="1" selected="0">
            <x v="1"/>
          </reference>
          <reference field="3" count="1">
            <x v="1"/>
          </reference>
        </references>
      </pivotArea>
    </format>
    <format dxfId="811">
      <pivotArea dataOnly="0" labelOnly="1" fieldPosition="0">
        <references count="2">
          <reference field="2" count="1" selected="0">
            <x v="2"/>
          </reference>
          <reference field="3" count="1">
            <x v="2"/>
          </reference>
        </references>
      </pivotArea>
    </format>
    <format dxfId="810">
      <pivotArea dataOnly="0" labelOnly="1" fieldPosition="0">
        <references count="2">
          <reference field="2" count="1" selected="0">
            <x v="2"/>
          </reference>
          <reference field="3" count="1">
            <x v="2"/>
          </reference>
        </references>
      </pivotArea>
    </format>
    <format dxfId="809">
      <pivotArea outline="0" collapsedLevelsAreSubtotals="1" fieldPosition="0"/>
    </format>
    <format dxfId="808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807">
      <pivotArea outline="0" collapsedLevelsAreSubtotals="1" fieldPosition="0"/>
    </format>
    <format dxfId="806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805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804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803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802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801">
      <pivotArea collapsedLevelsAreSubtotals="1" fieldPosition="0">
        <references count="1">
          <reference field="2" count="1">
            <x v="0"/>
          </reference>
        </references>
      </pivotArea>
    </format>
    <format dxfId="800">
      <pivotArea collapsedLevelsAreSubtotals="1" fieldPosition="0">
        <references count="2">
          <reference field="2" count="1" selected="0">
            <x v="0"/>
          </reference>
          <reference field="3" count="1">
            <x v="0"/>
          </reference>
        </references>
      </pivotArea>
    </format>
    <format dxfId="799">
      <pivotArea dataOnly="0" labelOnly="1" fieldPosition="0">
        <references count="1">
          <reference field="2" count="1">
            <x v="0"/>
          </reference>
        </references>
      </pivotArea>
    </format>
    <format dxfId="798">
      <pivotArea dataOnly="0" labelOnly="1" fieldPosition="0">
        <references count="2">
          <reference field="2" count="1" selected="0">
            <x v="0"/>
          </reference>
          <reference field="3" count="1">
            <x v="0"/>
          </reference>
        </references>
      </pivotArea>
    </format>
    <format dxfId="797">
      <pivotArea collapsedLevelsAreSubtotals="1" fieldPosition="0">
        <references count="1">
          <reference field="2" count="1">
            <x v="1"/>
          </reference>
        </references>
      </pivotArea>
    </format>
    <format dxfId="796">
      <pivotArea collapsedLevelsAreSubtotals="1" fieldPosition="0">
        <references count="2">
          <reference field="2" count="1" selected="0">
            <x v="1"/>
          </reference>
          <reference field="3" count="1">
            <x v="1"/>
          </reference>
        </references>
      </pivotArea>
    </format>
    <format dxfId="795">
      <pivotArea dataOnly="0" labelOnly="1" fieldPosition="0">
        <references count="1">
          <reference field="2" count="1">
            <x v="1"/>
          </reference>
        </references>
      </pivotArea>
    </format>
    <format dxfId="794">
      <pivotArea dataOnly="0" labelOnly="1" fieldPosition="0">
        <references count="2">
          <reference field="2" count="1" selected="0">
            <x v="1"/>
          </reference>
          <reference field="3" count="1">
            <x v="1"/>
          </reference>
        </references>
      </pivotArea>
    </format>
    <format dxfId="793">
      <pivotArea collapsedLevelsAreSubtotals="1" fieldPosition="0">
        <references count="1">
          <reference field="2" count="1">
            <x v="2"/>
          </reference>
        </references>
      </pivotArea>
    </format>
    <format dxfId="792">
      <pivotArea collapsedLevelsAreSubtotals="1" fieldPosition="0">
        <references count="2">
          <reference field="2" count="1" selected="0">
            <x v="2"/>
          </reference>
          <reference field="3" count="1">
            <x v="2"/>
          </reference>
        </references>
      </pivotArea>
    </format>
    <format dxfId="791">
      <pivotArea dataOnly="0" labelOnly="1" fieldPosition="0">
        <references count="1">
          <reference field="2" count="1">
            <x v="2"/>
          </reference>
        </references>
      </pivotArea>
    </format>
    <format dxfId="790">
      <pivotArea dataOnly="0" labelOnly="1" fieldPosition="0">
        <references count="2">
          <reference field="2" count="1" selected="0">
            <x v="2"/>
          </reference>
          <reference field="3" count="1">
            <x v="2"/>
          </reference>
        </references>
      </pivotArea>
    </format>
    <format dxfId="789">
      <pivotArea collapsedLevelsAreSubtotals="1" fieldPosition="0">
        <references count="1">
          <reference field="2" count="1">
            <x v="2"/>
          </reference>
        </references>
      </pivotArea>
    </format>
    <format dxfId="788">
      <pivotArea dataOnly="0" labelOnly="1" fieldPosition="0">
        <references count="1">
          <reference field="2" count="1">
            <x v="2"/>
          </reference>
        </references>
      </pivotArea>
    </format>
    <format dxfId="787">
      <pivotArea collapsedLevelsAreSubtotals="1" fieldPosition="0">
        <references count="1">
          <reference field="2" count="1">
            <x v="1"/>
          </reference>
        </references>
      </pivotArea>
    </format>
    <format dxfId="786">
      <pivotArea dataOnly="0" labelOnly="1" fieldPosition="0">
        <references count="1">
          <reference field="2" count="1">
            <x v="1"/>
          </reference>
        </references>
      </pivotArea>
    </format>
    <format dxfId="785">
      <pivotArea collapsedLevelsAreSubtotals="1" fieldPosition="0">
        <references count="1">
          <reference field="2" count="1">
            <x v="0"/>
          </reference>
        </references>
      </pivotArea>
    </format>
    <format dxfId="784">
      <pivotArea dataOnly="0" labelOnly="1" fieldPosition="0">
        <references count="1">
          <reference field="2" count="1">
            <x v="0"/>
          </reference>
        </references>
      </pivotArea>
    </format>
    <format dxfId="783">
      <pivotArea collapsedLevelsAreSubtotals="1" fieldPosition="0">
        <references count="1">
          <reference field="2" count="1">
            <x v="0"/>
          </reference>
        </references>
      </pivotArea>
    </format>
  </formats>
  <pivotTableStyleInfo name="PivotStyleLight16" showRowHeaders="1" showColHeaders="0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4.xml><?xml version="1.0" encoding="utf-8"?>
<pivotTableDefinition xmlns="http://schemas.openxmlformats.org/spreadsheetml/2006/main" name="Tableau croisé dynamique3" cacheId="68" applyNumberFormats="0" applyBorderFormats="0" applyFontFormats="0" applyPatternFormats="0" applyAlignmentFormats="0" applyWidthHeightFormats="1" dataCaption="Valeurs" updatedVersion="6" minRefreshableVersion="3" showDrill="0" rowGrandTotals="0" colGrandTotals="0" itemPrintTitles="1" createdVersion="6" indent="0" showHeaders="0" outline="1" outlineData="1" multipleFieldFilters="0">
  <location ref="D14:E17" firstHeaderRow="1" firstDataRow="1" firstDataCol="1"/>
  <pivotFields count="9">
    <pivotField dataField="1" numFmtId="14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showAll="0" defaultSubtotal="0"/>
    <pivotField axis="axisRow" showAll="0" defaultSubtotal="0">
      <items count="3">
        <item x="1"/>
        <item x="2"/>
        <item x="0"/>
      </items>
    </pivotField>
    <pivotField showAll="0" defaultSubtotal="0"/>
    <pivotField showAll="0" defaultSubtotal="0"/>
    <pivotField showAll="0" defaultSubtotal="0"/>
    <pivotField showAll="0" defaultSubtotal="0"/>
    <pivotField showAll="0" defaultSubtotal="0"/>
    <pivotField subtotalTop="0" showAll="0" defaultSubtotal="0">
      <items count="3">
        <item x="0"/>
        <item x="1"/>
        <item x="2"/>
      </items>
    </pivotField>
  </pivotFields>
  <rowFields count="1">
    <field x="2"/>
  </rowFields>
  <rowItems count="3">
    <i>
      <x/>
    </i>
    <i>
      <x v="1"/>
    </i>
    <i>
      <x v="2"/>
    </i>
  </rowItems>
  <colItems count="1">
    <i/>
  </colItems>
  <dataFields count="1">
    <dataField name="Max Date" fld="0" subtotal="max" baseField="2" baseItem="1" numFmtId="171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5.xml><?xml version="1.0" encoding="utf-8"?>
<pivotTableDefinition xmlns="http://schemas.openxmlformats.org/spreadsheetml/2006/main" name="Tableau croisé dynamique2" cacheId="68" applyNumberFormats="0" applyBorderFormats="0" applyFontFormats="0" applyPatternFormats="0" applyAlignmentFormats="0" applyWidthHeightFormats="1" dataCaption="Valeurs" updatedVersion="6" minRefreshableVersion="3" showDrill="0" rowGrandTotals="0" colGrandTotals="0" itemPrintTitles="1" createdVersion="6" indent="0" showHeaders="0" outline="1" outlineData="1" multipleFieldFilters="0" chartFormat="1">
  <location ref="D3:G6" firstHeaderRow="0" firstDataRow="1" firstDataCol="1"/>
  <pivotFields count="9">
    <pivotField numFmtId="14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showAll="0" defaultSubtotal="0"/>
    <pivotField axis="axisRow" showAll="0" defaultSubtotal="0">
      <items count="3">
        <item x="1"/>
        <item x="2"/>
        <item x="0"/>
      </items>
    </pivotField>
    <pivotField showAll="0" defaultSubtotal="0"/>
    <pivotField showAll="0" defaultSubtotal="0"/>
    <pivotField dataField="1" showAll="0" defaultSubtotal="0"/>
    <pivotField dataField="1" showAll="0" defaultSubtotal="0"/>
    <pivotField dataField="1" showAll="0" defaultSubtotal="0"/>
    <pivotField subtotalTop="0" showAll="0" defaultSubtotal="0">
      <items count="3">
        <item x="0"/>
        <item x="1"/>
        <item x="2"/>
      </items>
    </pivotField>
  </pivotFields>
  <rowFields count="1">
    <field x="2"/>
  </rowFields>
  <rowItems count="3">
    <i>
      <x/>
    </i>
    <i>
      <x v="1"/>
    </i>
    <i>
      <x v="2"/>
    </i>
  </rowItems>
  <colFields count="1">
    <field x="-2"/>
  </colFields>
  <colItems count="3">
    <i>
      <x/>
    </i>
    <i i="1">
      <x v="1"/>
    </i>
    <i i="2">
      <x v="2"/>
    </i>
  </colItems>
  <dataFields count="3">
    <dataField name="Max Km" fld="5" subtotal="max" baseField="2" baseItem="0"/>
    <dataField name="Max Hr chassis" fld="6" subtotal="max" baseField="2" baseItem="0"/>
    <dataField name="Max Hr pompe" fld="7" subtotal="max" baseField="2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6.xml><?xml version="1.0" encoding="utf-8"?>
<pivotTableDefinition xmlns="http://schemas.openxmlformats.org/spreadsheetml/2006/main" name="TCD pour date KmHr" cacheId="68" applyNumberFormats="0" applyBorderFormats="0" applyFontFormats="0" applyPatternFormats="0" applyAlignmentFormats="0" applyWidthHeightFormats="1" dataCaption="Valeurs" updatedVersion="6" minRefreshableVersion="3" showDrill="0" rowGrandTotals="0" colGrandTotals="0" itemPrintTitles="1" createdVersion="6" indent="0" showHeaders="0" outline="1" outlineData="1" multipleFieldFilters="0">
  <location ref="A3:B6" firstHeaderRow="1" firstDataRow="1" firstDataCol="1"/>
  <pivotFields count="9">
    <pivotField axis="axisRow" numFmtId="14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showAll="0" defaultSubtotal="0"/>
    <pivotField dataField="1"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axis="axisRow" subtotalTop="0" showAll="0" defaultSubtotal="0">
      <items count="3">
        <item x="0"/>
        <item x="1"/>
        <item x="2"/>
      </items>
    </pivotField>
  </pivotFields>
  <rowFields count="2">
    <field x="8"/>
    <field x="0"/>
  </rowFields>
  <rowItems count="3">
    <i>
      <x v="1"/>
    </i>
    <i r="1">
      <x v="11"/>
    </i>
    <i r="1">
      <x v="12"/>
    </i>
  </rowItems>
  <colItems count="1">
    <i/>
  </colItems>
  <dataFields count="1">
    <dataField name="Nombre de Véhicule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4" sourceName="Date">
  <pivotTables>
    <pivotTable tabId="26" name="TCD pour date KmHr"/>
    <pivotTable tabId="27" name="TCD  KmHr Mini et Maxi hr Pompe"/>
    <pivotTable tabId="27" name=" TCD KmHr Mini et Maxi hr Chassis"/>
    <pivotTable tabId="27" name="TCD KmHr Mini et Maxi km"/>
  </pivotTables>
  <data>
    <tabular pivotCacheId="5">
      <items count="14">
        <i x="11" s="1"/>
        <i x="12" s="1"/>
        <i x="1" s="1" nd="1"/>
        <i x="2" s="1" nd="1"/>
        <i x="3" s="1" nd="1"/>
        <i x="4" s="1" nd="1"/>
        <i x="5" s="1" nd="1"/>
        <i x="6" s="1" nd="1"/>
        <i x="7" s="1" nd="1"/>
        <i x="8" s="1" nd="1"/>
        <i x="9" s="1" nd="1"/>
        <i x="10" s="1" nd="1"/>
        <i x="0" s="1" nd="1"/>
        <i x="13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s" sourceName="Années">
  <pivotTables>
    <pivotTable tabId="26" name="TCD pour date KmHr"/>
    <pivotTable tabId="27" name=" TCD KmHr Mini et Maxi hr Chassis"/>
    <pivotTable tabId="27" name="TCD  KmHr Mini et Maxi hr Pompe"/>
    <pivotTable tabId="27" name="TCD KmHr Mini et Maxi km"/>
  </pivotTables>
  <data>
    <tabular pivotCacheId="5">
      <items count="3">
        <i x="1" s="1"/>
        <i x="0" s="1" nd="1"/>
        <i x="2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ate 6" cache="Segment_Date4" caption="Date" columnCount="4" style="SlicerStyleLight4" rowHeight="209550"/>
  <slicer name="Années" cache="Segment_Années" caption="Années" columnCount="4" style="SlicerStyleLight4" rowHeight="209550"/>
</slicers>
</file>

<file path=xl/tables/table1.xml><?xml version="1.0" encoding="utf-8"?>
<table xmlns="http://schemas.openxmlformats.org/spreadsheetml/2006/main" id="14" name="TbCompteurKmHr" displayName="TbCompteurKmHr" ref="A1:H8" totalsRowShown="0" headerRowDxfId="714" dataDxfId="713">
  <autoFilter ref="A1:H8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name="Date" dataDxfId="712"/>
    <tableColumn id="2" name="Agent"/>
    <tableColumn id="3" name="Véhicule"/>
    <tableColumn id="4" name="Immatriculation" dataDxfId="711"/>
    <tableColumn id="5" name="Carburation" dataDxfId="710"/>
    <tableColumn id="6" name="Kilometrage" dataDxfId="709"/>
    <tableColumn id="7" name="Heure chassis" dataDxfId="708"/>
    <tableColumn id="8" name="Heure pompe" dataDxfId="707"/>
  </tableColumns>
  <tableStyleInfo name="TableStyleMedium28" showFirstColumn="0" showLastColumn="0" showRowStripes="1" showColumnStripes="0"/>
</table>
</file>

<file path=xl/tables/table2.xml><?xml version="1.0" encoding="utf-8"?>
<table xmlns="http://schemas.openxmlformats.org/spreadsheetml/2006/main" id="1" name="TbVehiculesCarbu" displayName="TbVehiculesCarbu" ref="A1:D4" totalsRowShown="0">
  <autoFilter ref="A1:D4"/>
  <tableColumns count="4">
    <tableColumn id="1" name="Véhicule"/>
    <tableColumn id="2" name="Immat"/>
    <tableColumn id="3" name="Carburation"/>
    <tableColumn id="4" name="Compteur départ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TbAgentsCarbu" displayName="TbAgentsCarbu" ref="F1:F13" totalsRowShown="0">
  <autoFilter ref="F1:F13"/>
  <tableColumns count="1">
    <tableColumn id="1" name="Personnel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microsoft.com/office/2007/relationships/slicer" Target="../slicers/slicer1.xml"/><Relationship Id="rId5" Type="http://schemas.openxmlformats.org/officeDocument/2006/relationships/drawing" Target="../drawings/drawing3.xml"/><Relationship Id="rId4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6.xml"/><Relationship Id="rId2" Type="http://schemas.openxmlformats.org/officeDocument/2006/relationships/pivotTable" Target="../pivotTables/pivotTable5.xml"/><Relationship Id="rId1" Type="http://schemas.openxmlformats.org/officeDocument/2006/relationships/pivotTable" Target="../pivotTables/pivotTable4.xml"/><Relationship Id="rId4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D1"/>
  <sheetViews>
    <sheetView workbookViewId="0"/>
  </sheetViews>
  <sheetFormatPr baseColWidth="10" defaultRowHeight="12.75" x14ac:dyDescent="0.2"/>
  <sheetData>
    <row r="1" spans="4:4" ht="50.1" customHeight="1" x14ac:dyDescent="0.2">
      <c r="D1" s="11" t="s">
        <v>32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4"/>
  <dimension ref="A1:J13"/>
  <sheetViews>
    <sheetView showGridLines="0" workbookViewId="0">
      <selection activeCell="A2" sqref="A2"/>
    </sheetView>
  </sheetViews>
  <sheetFormatPr baseColWidth="10" defaultRowHeight="12.75" x14ac:dyDescent="0.2"/>
  <cols>
    <col min="1" max="1" width="6.83203125" customWidth="1"/>
    <col min="2" max="2" width="20.83203125" customWidth="1"/>
    <col min="3" max="3" width="30.83203125" customWidth="1"/>
    <col min="4" max="4" width="6.83203125" customWidth="1"/>
    <col min="5" max="5" width="20.83203125" customWidth="1"/>
    <col min="6" max="6" width="18.83203125" customWidth="1"/>
    <col min="10" max="10" width="6.83203125" customWidth="1"/>
  </cols>
  <sheetData>
    <row r="1" spans="1:10" ht="50.1" customHeight="1" x14ac:dyDescent="0.2">
      <c r="A1" s="4"/>
      <c r="B1" s="4"/>
      <c r="C1" s="4"/>
      <c r="D1" s="4"/>
      <c r="E1" s="8" t="s">
        <v>39</v>
      </c>
      <c r="F1" s="4"/>
      <c r="G1" s="4"/>
      <c r="H1" s="4"/>
      <c r="I1" s="4"/>
      <c r="J1" s="4"/>
    </row>
    <row r="2" spans="1:10" ht="27" customHeight="1" x14ac:dyDescent="0.2"/>
    <row r="3" spans="1:10" ht="27" customHeight="1" x14ac:dyDescent="0.2">
      <c r="A3" s="12" t="s">
        <v>25</v>
      </c>
      <c r="B3" s="13" t="s">
        <v>1</v>
      </c>
      <c r="C3" s="24"/>
      <c r="E3" s="13" t="s">
        <v>6</v>
      </c>
      <c r="F3" s="3" t="str">
        <f>IF(C3="","",INDEX(TbVehiculesCarbu[Immat],MATCH(TdBKmHr!C3,TbVehiculesCarbu[Véhicule],0)))</f>
        <v/>
      </c>
    </row>
    <row r="4" spans="1:10" ht="27" customHeight="1" x14ac:dyDescent="0.2">
      <c r="A4" s="12" t="s">
        <v>25</v>
      </c>
      <c r="B4" s="13" t="s">
        <v>33</v>
      </c>
      <c r="C4" s="24"/>
      <c r="E4" s="13" t="s">
        <v>2</v>
      </c>
      <c r="F4" s="3" t="str">
        <f>IF(C3="","",INDEX(TbVehiculesCarbu[Carburation],MATCH(TdBKmHr!C3,TbVehiculesCarbu[Véhicule],0)))</f>
        <v/>
      </c>
    </row>
    <row r="5" spans="1:10" ht="27" customHeight="1" x14ac:dyDescent="0.2">
      <c r="A5" s="12" t="s">
        <v>25</v>
      </c>
      <c r="B5" s="13" t="s">
        <v>38</v>
      </c>
      <c r="C5" s="25"/>
    </row>
    <row r="6" spans="1:10" ht="27" customHeight="1" x14ac:dyDescent="0.2">
      <c r="B6" s="13" t="s">
        <v>36</v>
      </c>
      <c r="C6" s="26"/>
    </row>
    <row r="7" spans="1:10" ht="27" customHeight="1" x14ac:dyDescent="0.2">
      <c r="B7" s="13" t="s">
        <v>37</v>
      </c>
      <c r="C7" s="26"/>
    </row>
    <row r="8" spans="1:10" ht="27" customHeight="1" x14ac:dyDescent="0.2"/>
    <row r="9" spans="1:10" ht="12.75" customHeight="1" x14ac:dyDescent="0.25">
      <c r="B9" s="53" t="s">
        <v>31</v>
      </c>
      <c r="C9" s="52" t="str">
        <f>IF($C$3="","",GETPIVOTDATA("Max Date",'TCD KmHr'!$D$14,"Véhicule",$C$3))</f>
        <v/>
      </c>
      <c r="E9" s="32" t="s">
        <v>41</v>
      </c>
      <c r="F9" s="54" t="str">
        <f>IF($C$3="","",GETPIVOTDATA("Max Km",'TCD KmHr'!$D$3,"Véhicule",$C$3))</f>
        <v/>
      </c>
    </row>
    <row r="10" spans="1:10" ht="12.75" customHeight="1" x14ac:dyDescent="0.2">
      <c r="E10" s="32" t="s">
        <v>42</v>
      </c>
      <c r="F10" s="55" t="str">
        <f>IF($C$3="","",GETPIVOTDATA("Max Hr chassis",'TCD KmHr'!$D$3,"Véhicule",$C$3))</f>
        <v/>
      </c>
    </row>
    <row r="11" spans="1:10" ht="12.75" customHeight="1" x14ac:dyDescent="0.2">
      <c r="E11" s="32" t="s">
        <v>43</v>
      </c>
      <c r="F11" s="55" t="str">
        <f>IF($C$3="","",GETPIVOTDATA("Max Hr pompe",'TCD KmHr'!$D$3,"Véhicule",$C$3))</f>
        <v/>
      </c>
    </row>
    <row r="12" spans="1:10" ht="12.75" customHeight="1" x14ac:dyDescent="0.2"/>
    <row r="13" spans="1:10" ht="12.75" customHeight="1" x14ac:dyDescent="0.2"/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6626" r:id="rId4" name="CommandButton1">
          <controlPr locked="0" defaultSize="0" autoLine="0" r:id="rId5">
            <anchor moveWithCells="1">
              <from>
                <xdr:col>4</xdr:col>
                <xdr:colOff>9525</xdr:colOff>
                <xdr:row>6</xdr:row>
                <xdr:rowOff>28575</xdr:rowOff>
              </from>
              <to>
                <xdr:col>5</xdr:col>
                <xdr:colOff>438150</xdr:colOff>
                <xdr:row>7</xdr:row>
                <xdr:rowOff>28575</xdr:rowOff>
              </to>
            </anchor>
          </controlPr>
        </control>
      </mc:Choice>
      <mc:Fallback>
        <control shapeId="26626" r:id="rId4" name="CommandButton1"/>
      </mc:Fallback>
    </mc:AlternateContent>
    <mc:AlternateContent xmlns:mc="http://schemas.openxmlformats.org/markup-compatibility/2006">
      <mc:Choice Requires="x14">
        <control shapeId="26627" r:id="rId6" name="CommandButton2">
          <controlPr locked="0" defaultSize="0" autoLine="0" r:id="rId7">
            <anchor moveWithCells="1">
              <from>
                <xdr:col>5</xdr:col>
                <xdr:colOff>542925</xdr:colOff>
                <xdr:row>6</xdr:row>
                <xdr:rowOff>19050</xdr:rowOff>
              </from>
              <to>
                <xdr:col>6</xdr:col>
                <xdr:colOff>9525</xdr:colOff>
                <xdr:row>7</xdr:row>
                <xdr:rowOff>19050</xdr:rowOff>
              </to>
            </anchor>
          </controlPr>
        </control>
      </mc:Choice>
      <mc:Fallback>
        <control shapeId="26627" r:id="rId6" name="CommandButton2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'BD KmHr'!$F$2:$F$13</xm:f>
          </x14:formula1>
          <xm:sqref>C4</xm:sqref>
        </x14:dataValidation>
        <x14:dataValidation type="list" allowBlank="1" showInputMessage="1" showErrorMessage="1">
          <x14:formula1>
            <xm:f>'BD KmHr'!$A$2:$A$4</xm:f>
          </x14:formula1>
          <xm:sqref>C3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4"/>
  <sheetViews>
    <sheetView showGridLines="0" tabSelected="1" workbookViewId="0">
      <pane ySplit="1" topLeftCell="A2" activePane="bottomLeft" state="frozen"/>
      <selection pane="bottomLeft" activeCell="P28" sqref="P28"/>
    </sheetView>
  </sheetViews>
  <sheetFormatPr baseColWidth="10" defaultRowHeight="12.75" x14ac:dyDescent="0.2"/>
  <sheetData>
    <row r="1" spans="1:11" ht="90" customHeight="1" x14ac:dyDescent="0.2">
      <c r="A1" s="4"/>
      <c r="B1" s="4"/>
      <c r="C1" s="4"/>
      <c r="D1" s="4"/>
      <c r="E1" s="4"/>
      <c r="F1" s="4"/>
      <c r="G1" s="4"/>
      <c r="H1" s="4"/>
      <c r="I1" s="4"/>
      <c r="J1" s="4"/>
      <c r="K1" s="4"/>
    </row>
    <row r="3" spans="1:11" x14ac:dyDescent="0.2">
      <c r="E3" t="s">
        <v>57</v>
      </c>
    </row>
    <row r="5" spans="1:11" ht="14.25" x14ac:dyDescent="0.2">
      <c r="B5" s="37" t="s">
        <v>38</v>
      </c>
    </row>
    <row r="7" spans="1:11" x14ac:dyDescent="0.2">
      <c r="C7" s="21" t="s">
        <v>34</v>
      </c>
      <c r="D7" s="28" t="s">
        <v>35</v>
      </c>
      <c r="E7" s="29" t="s">
        <v>49</v>
      </c>
    </row>
    <row r="8" spans="1:11" x14ac:dyDescent="0.2">
      <c r="B8" s="14" t="s">
        <v>7</v>
      </c>
      <c r="C8" s="46"/>
      <c r="D8" s="47"/>
      <c r="E8" s="29"/>
    </row>
    <row r="9" spans="1:11" x14ac:dyDescent="0.2">
      <c r="B9" s="35" t="s">
        <v>26</v>
      </c>
      <c r="C9" s="16">
        <v>23292</v>
      </c>
      <c r="D9" s="18">
        <v>23303</v>
      </c>
      <c r="E9" s="33">
        <f>IF(C9="","",GETPIVOTDATA($B$7,B9&amp;" Km fin")-GETPIVOTDATA($B$7,B9&amp;" Km début"))</f>
        <v>11</v>
      </c>
    </row>
    <row r="10" spans="1:11" x14ac:dyDescent="0.2">
      <c r="B10" s="23" t="s">
        <v>8</v>
      </c>
      <c r="C10" s="22"/>
      <c r="D10" s="27"/>
      <c r="E10" s="29"/>
    </row>
    <row r="11" spans="1:11" x14ac:dyDescent="0.2">
      <c r="B11" s="34" t="s">
        <v>27</v>
      </c>
      <c r="C11" s="15">
        <v>6679</v>
      </c>
      <c r="D11" s="17">
        <v>6679</v>
      </c>
      <c r="E11" s="33">
        <f>IF(C11="","",GETPIVOTDATA($B$7,B11&amp;" Km fin")-GETPIVOTDATA($B$7,B11&amp;" Km début"))</f>
        <v>0</v>
      </c>
    </row>
    <row r="12" spans="1:11" x14ac:dyDescent="0.2">
      <c r="B12" s="23" t="s">
        <v>4</v>
      </c>
      <c r="C12" s="22"/>
      <c r="D12" s="27"/>
      <c r="E12" s="29"/>
    </row>
    <row r="13" spans="1:11" x14ac:dyDescent="0.2">
      <c r="B13" s="34" t="s">
        <v>28</v>
      </c>
      <c r="C13" s="15">
        <v>67392</v>
      </c>
      <c r="D13" s="17">
        <v>67400</v>
      </c>
      <c r="E13" s="33">
        <f>IF(C13="","",GETPIVOTDATA($B$7,B13&amp;" Km fin")-GETPIVOTDATA($B$7,B13&amp;" Km début"))</f>
        <v>8</v>
      </c>
    </row>
    <row r="16" spans="1:11" ht="14.25" x14ac:dyDescent="0.2">
      <c r="B16" s="37" t="s">
        <v>51</v>
      </c>
    </row>
    <row r="18" spans="2:10" ht="25.5" x14ac:dyDescent="0.2">
      <c r="C18" s="39" t="s">
        <v>45</v>
      </c>
      <c r="D18" s="43" t="s">
        <v>46</v>
      </c>
      <c r="E18" s="21" t="s">
        <v>49</v>
      </c>
      <c r="H18" s="39" t="s">
        <v>47</v>
      </c>
      <c r="I18" s="40" t="s">
        <v>48</v>
      </c>
      <c r="J18" s="29" t="s">
        <v>50</v>
      </c>
    </row>
    <row r="19" spans="2:10" x14ac:dyDescent="0.2">
      <c r="B19" s="20" t="s">
        <v>7</v>
      </c>
      <c r="C19" s="46"/>
      <c r="D19" s="47"/>
      <c r="E19" s="30"/>
      <c r="G19" s="36" t="s">
        <v>7</v>
      </c>
      <c r="H19" s="46"/>
      <c r="I19" s="48"/>
      <c r="J19" s="29"/>
    </row>
    <row r="20" spans="2:10" x14ac:dyDescent="0.2">
      <c r="B20" s="44" t="s">
        <v>26</v>
      </c>
      <c r="C20" s="16">
        <v>2385</v>
      </c>
      <c r="D20" s="18">
        <v>2385</v>
      </c>
      <c r="E20" s="38">
        <f>IF(C20="","",GETPIVOTDATA($B$18,B20&amp;" Hr chassis fin")-GETPIVOTDATA($B$18,B20&amp;" Hr chassis début"))</f>
        <v>0</v>
      </c>
      <c r="G20" s="35" t="s">
        <v>26</v>
      </c>
      <c r="H20" s="16">
        <v>159</v>
      </c>
      <c r="I20" s="41">
        <v>159</v>
      </c>
      <c r="J20" s="33">
        <f>IF(H20="","",GETPIVOTDATA($G$18,G20&amp;" Hr pompe fin")-GETPIVOTDATA($G$18,G20&amp;" Hr pompe début"))</f>
        <v>0</v>
      </c>
    </row>
    <row r="21" spans="2:10" x14ac:dyDescent="0.2">
      <c r="B21" s="19" t="s">
        <v>8</v>
      </c>
      <c r="C21" s="49"/>
      <c r="D21" s="51"/>
      <c r="E21" s="29" t="str">
        <f t="shared" ref="E21:E24" si="0">IF(C21="","",GETPIVOTDATA($B$18,B21&amp;" Hr chassis fin")-GETPIVOTDATA($B$18,B21&amp;" Hr chassis début"))</f>
        <v/>
      </c>
      <c r="G21" s="42" t="s">
        <v>8</v>
      </c>
      <c r="H21" s="49"/>
      <c r="I21" s="50"/>
      <c r="J21" s="29" t="str">
        <f t="shared" ref="J21:J24" si="1">IF(H21="","",GETPIVOTDATA($G$18,G21&amp;" Hr pompe fin")-GETPIVOTDATA($G$18,G21&amp;" Hr pompe début"))</f>
        <v/>
      </c>
    </row>
    <row r="22" spans="2:10" x14ac:dyDescent="0.2">
      <c r="B22" s="45" t="s">
        <v>27</v>
      </c>
      <c r="C22" s="15">
        <v>3687</v>
      </c>
      <c r="D22" s="17">
        <v>3687</v>
      </c>
      <c r="E22" s="38">
        <f t="shared" si="0"/>
        <v>0</v>
      </c>
      <c r="G22" s="34" t="s">
        <v>27</v>
      </c>
      <c r="H22" s="15">
        <v>1123</v>
      </c>
      <c r="I22" s="31">
        <v>1123</v>
      </c>
      <c r="J22" s="33">
        <f t="shared" si="1"/>
        <v>0</v>
      </c>
    </row>
    <row r="23" spans="2:10" x14ac:dyDescent="0.2">
      <c r="B23" s="19" t="s">
        <v>4</v>
      </c>
      <c r="C23" s="49"/>
      <c r="D23" s="51"/>
      <c r="E23" s="29" t="str">
        <f t="shared" si="0"/>
        <v/>
      </c>
      <c r="G23" s="42" t="s">
        <v>4</v>
      </c>
      <c r="H23" s="49"/>
      <c r="I23" s="50"/>
      <c r="J23" s="29" t="str">
        <f t="shared" si="1"/>
        <v/>
      </c>
    </row>
    <row r="24" spans="2:10" x14ac:dyDescent="0.2">
      <c r="B24" s="45" t="s">
        <v>28</v>
      </c>
      <c r="C24" s="15"/>
      <c r="D24" s="17"/>
      <c r="E24" s="33" t="str">
        <f t="shared" si="0"/>
        <v/>
      </c>
      <c r="G24" s="34" t="s">
        <v>28</v>
      </c>
      <c r="H24" s="15"/>
      <c r="I24" s="31"/>
      <c r="J24" s="33" t="str">
        <f t="shared" si="1"/>
        <v/>
      </c>
    </row>
  </sheetData>
  <pageMargins left="0.11811023622047245" right="0.11811023622047245" top="0.74803149606299213" bottom="0.35433070866141736" header="0.31496062992125984" footer="0.31496062992125984"/>
  <pageSetup paperSize="9" scale="86" orientation="portrait" r:id="rId4"/>
  <headerFooter>
    <oddHeader>&amp;C&amp;"Times New Roman,Gras"&amp;14COMPTEUR</oddHeader>
    <oddFooter>&amp;L&amp;8&amp;K01+049Aéroport Béziers Cap-d'Agde
Service sslia&amp;C&amp;8&amp;K01+049Page &amp;P/&amp;N&amp;R&amp;8&amp;K01+049Le &amp;D</oddFooter>
  </headerFooter>
  <drawing r:id="rId5"/>
  <extLst>
    <ext xmlns:x14="http://schemas.microsoft.com/office/spreadsheetml/2009/9/main" uri="{A8765BA9-456A-4dab-B4F3-ACF838C121DE}">
      <x14:slicerList>
        <x14:slicer r:id="rId6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H93"/>
  <sheetViews>
    <sheetView workbookViewId="0">
      <pane ySplit="1" topLeftCell="A2" activePane="bottomLeft" state="frozen"/>
      <selection pane="bottomLeft" activeCell="A2" sqref="A2"/>
    </sheetView>
  </sheetViews>
  <sheetFormatPr baseColWidth="10" defaultRowHeight="12.75" x14ac:dyDescent="0.2"/>
  <cols>
    <col min="1" max="1" width="12.83203125" style="5" customWidth="1"/>
    <col min="2" max="2" width="30.83203125" customWidth="1"/>
    <col min="3" max="3" width="11.83203125" customWidth="1"/>
    <col min="4" max="4" width="18.33203125" style="1" customWidth="1"/>
    <col min="5" max="5" width="14.83203125" style="1" customWidth="1"/>
    <col min="6" max="6" width="15" style="1" customWidth="1"/>
    <col min="7" max="7" width="16.6640625" style="1" customWidth="1"/>
    <col min="8" max="8" width="15.5" style="1" customWidth="1"/>
  </cols>
  <sheetData>
    <row r="1" spans="1:8" ht="30" customHeight="1" x14ac:dyDescent="0.2">
      <c r="A1" s="5" t="s">
        <v>0</v>
      </c>
      <c r="B1" s="1" t="s">
        <v>33</v>
      </c>
      <c r="C1" s="1" t="s">
        <v>1</v>
      </c>
      <c r="D1" s="1" t="s">
        <v>40</v>
      </c>
      <c r="E1" s="1" t="s">
        <v>2</v>
      </c>
      <c r="F1" s="1" t="s">
        <v>21</v>
      </c>
      <c r="G1" s="1" t="s">
        <v>36</v>
      </c>
      <c r="H1" s="1" t="s">
        <v>37</v>
      </c>
    </row>
    <row r="2" spans="1:8" x14ac:dyDescent="0.2">
      <c r="A2" s="5">
        <v>43060.456747685188</v>
      </c>
      <c r="B2" t="s">
        <v>11</v>
      </c>
      <c r="C2" t="s">
        <v>4</v>
      </c>
      <c r="D2" s="1" t="s">
        <v>28</v>
      </c>
      <c r="E2" s="1" t="s">
        <v>5</v>
      </c>
      <c r="F2" s="1">
        <v>67392</v>
      </c>
    </row>
    <row r="3" spans="1:8" x14ac:dyDescent="0.2">
      <c r="A3" s="5">
        <v>43060.458668981482</v>
      </c>
      <c r="B3" t="s">
        <v>14</v>
      </c>
      <c r="C3" t="s">
        <v>7</v>
      </c>
      <c r="D3" s="1" t="s">
        <v>26</v>
      </c>
      <c r="E3" s="1" t="s">
        <v>5</v>
      </c>
      <c r="F3" s="1">
        <v>23292</v>
      </c>
      <c r="G3" s="1">
        <v>2385</v>
      </c>
      <c r="H3" s="1">
        <v>159</v>
      </c>
    </row>
    <row r="4" spans="1:8" x14ac:dyDescent="0.2">
      <c r="A4" s="5">
        <v>43060.459016203706</v>
      </c>
      <c r="B4" t="s">
        <v>10</v>
      </c>
      <c r="C4" t="s">
        <v>8</v>
      </c>
      <c r="D4" s="1" t="s">
        <v>27</v>
      </c>
      <c r="E4" s="1" t="s">
        <v>5</v>
      </c>
      <c r="F4" s="1">
        <v>6679</v>
      </c>
      <c r="G4" s="1">
        <v>3687</v>
      </c>
      <c r="H4" s="1">
        <v>1123</v>
      </c>
    </row>
    <row r="5" spans="1:8" x14ac:dyDescent="0.2">
      <c r="A5" s="5">
        <v>43091.485000000001</v>
      </c>
      <c r="B5" t="s">
        <v>12</v>
      </c>
      <c r="C5" t="s">
        <v>4</v>
      </c>
      <c r="D5" s="1" t="s">
        <v>28</v>
      </c>
      <c r="E5" s="1" t="s">
        <v>5</v>
      </c>
      <c r="F5" s="1">
        <v>67400</v>
      </c>
    </row>
    <row r="6" spans="1:8" x14ac:dyDescent="0.2">
      <c r="A6" s="5">
        <v>43091.48773148148</v>
      </c>
      <c r="B6" t="s">
        <v>13</v>
      </c>
      <c r="C6" t="s">
        <v>7</v>
      </c>
      <c r="D6" s="1" t="s">
        <v>26</v>
      </c>
      <c r="E6" s="1" t="s">
        <v>5</v>
      </c>
      <c r="F6" s="1">
        <v>23302</v>
      </c>
      <c r="G6" s="1">
        <v>2385</v>
      </c>
      <c r="H6" s="1">
        <v>159</v>
      </c>
    </row>
    <row r="7" spans="1:8" x14ac:dyDescent="0.2">
      <c r="A7" s="5">
        <v>43092.498043981483</v>
      </c>
      <c r="B7" t="s">
        <v>12</v>
      </c>
      <c r="C7" t="s">
        <v>4</v>
      </c>
      <c r="D7" s="1" t="s">
        <v>28</v>
      </c>
      <c r="E7" s="1" t="s">
        <v>5</v>
      </c>
      <c r="F7" s="1">
        <v>67400</v>
      </c>
    </row>
    <row r="8" spans="1:8" x14ac:dyDescent="0.2">
      <c r="A8" s="5">
        <v>43093.499155092592</v>
      </c>
      <c r="B8" t="s">
        <v>11</v>
      </c>
      <c r="C8" t="s">
        <v>7</v>
      </c>
      <c r="D8" s="1" t="s">
        <v>26</v>
      </c>
      <c r="E8" s="1" t="s">
        <v>5</v>
      </c>
      <c r="F8" s="1">
        <v>23303</v>
      </c>
      <c r="G8" s="1">
        <v>2385</v>
      </c>
      <c r="H8" s="1">
        <v>159</v>
      </c>
    </row>
    <row r="93" spans="2:8" x14ac:dyDescent="0.2">
      <c r="B93" t="s">
        <v>11</v>
      </c>
      <c r="C93" t="s">
        <v>4</v>
      </c>
      <c r="D93" s="1" t="s">
        <v>28</v>
      </c>
      <c r="E93" s="1" t="s">
        <v>5</v>
      </c>
      <c r="F93" s="1">
        <v>25623</v>
      </c>
      <c r="G93" s="1">
        <v>1125</v>
      </c>
      <c r="H93" s="1">
        <v>159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2:G17"/>
  <sheetViews>
    <sheetView workbookViewId="0">
      <selection activeCell="H17" sqref="H17"/>
    </sheetView>
  </sheetViews>
  <sheetFormatPr baseColWidth="10" defaultRowHeight="12.75" x14ac:dyDescent="0.2"/>
  <cols>
    <col min="1" max="1" width="21.6640625" bestFit="1" customWidth="1"/>
    <col min="2" max="2" width="22.5" bestFit="1" customWidth="1"/>
    <col min="3" max="3" width="24.1640625" bestFit="1" customWidth="1"/>
    <col min="4" max="4" width="21.6640625" bestFit="1" customWidth="1"/>
    <col min="5" max="5" width="12.1640625" bestFit="1" customWidth="1"/>
    <col min="6" max="6" width="14.6640625" customWidth="1"/>
    <col min="7" max="7" width="15.1640625" bestFit="1" customWidth="1"/>
    <col min="8" max="8" width="15.33203125" bestFit="1" customWidth="1"/>
    <col min="9" max="9" width="14" bestFit="1" customWidth="1"/>
    <col min="10" max="10" width="21.6640625" bestFit="1" customWidth="1"/>
    <col min="11" max="11" width="19.83203125" bestFit="1" customWidth="1"/>
    <col min="12" max="12" width="21.1640625" bestFit="1" customWidth="1"/>
    <col min="13" max="13" width="18.5" bestFit="1" customWidth="1"/>
    <col min="14" max="14" width="21.6640625" bestFit="1" customWidth="1"/>
    <col min="15" max="15" width="15.1640625" bestFit="1" customWidth="1"/>
    <col min="16" max="16" width="12.83203125" bestFit="1" customWidth="1"/>
  </cols>
  <sheetData>
    <row r="2" spans="1:7" x14ac:dyDescent="0.2">
      <c r="D2" t="s">
        <v>56</v>
      </c>
    </row>
    <row r="3" spans="1:7" x14ac:dyDescent="0.2">
      <c r="B3" t="s">
        <v>44</v>
      </c>
      <c r="E3" t="s">
        <v>53</v>
      </c>
      <c r="F3" t="s">
        <v>54</v>
      </c>
      <c r="G3" t="s">
        <v>55</v>
      </c>
    </row>
    <row r="4" spans="1:7" x14ac:dyDescent="0.2">
      <c r="A4" s="6" t="s">
        <v>24</v>
      </c>
      <c r="B4" s="7"/>
      <c r="D4" s="6" t="s">
        <v>7</v>
      </c>
      <c r="E4" s="7">
        <v>23303</v>
      </c>
      <c r="F4" s="7">
        <v>2385</v>
      </c>
      <c r="G4" s="7">
        <v>159</v>
      </c>
    </row>
    <row r="5" spans="1:7" x14ac:dyDescent="0.2">
      <c r="A5" s="9" t="s">
        <v>22</v>
      </c>
      <c r="B5" s="7">
        <v>3</v>
      </c>
      <c r="D5" s="6" t="s">
        <v>8</v>
      </c>
      <c r="E5" s="7">
        <v>6679</v>
      </c>
      <c r="F5" s="7">
        <v>3687</v>
      </c>
      <c r="G5" s="7">
        <v>1123</v>
      </c>
    </row>
    <row r="6" spans="1:7" x14ac:dyDescent="0.2">
      <c r="A6" s="9" t="s">
        <v>23</v>
      </c>
      <c r="B6" s="7">
        <v>4</v>
      </c>
      <c r="D6" s="6" t="s">
        <v>4</v>
      </c>
      <c r="E6" s="7">
        <v>67400</v>
      </c>
      <c r="F6" s="7"/>
      <c r="G6" s="7"/>
    </row>
    <row r="13" spans="1:7" x14ac:dyDescent="0.2">
      <c r="D13" t="s">
        <v>52</v>
      </c>
    </row>
    <row r="14" spans="1:7" x14ac:dyDescent="0.2">
      <c r="E14" t="s">
        <v>30</v>
      </c>
    </row>
    <row r="15" spans="1:7" x14ac:dyDescent="0.2">
      <c r="D15" s="6" t="s">
        <v>7</v>
      </c>
      <c r="E15" s="10">
        <v>43093.499155092592</v>
      </c>
    </row>
    <row r="16" spans="1:7" x14ac:dyDescent="0.2">
      <c r="D16" s="6" t="s">
        <v>8</v>
      </c>
      <c r="E16" s="10">
        <v>43060.459016203706</v>
      </c>
    </row>
    <row r="17" spans="4:5" x14ac:dyDescent="0.2">
      <c r="D17" s="6" t="s">
        <v>4</v>
      </c>
      <c r="E17" s="10">
        <v>43092.498043981483</v>
      </c>
    </row>
  </sheetData>
  <pageMargins left="0.7" right="0.7" top="0.75" bottom="0.75" header="0.3" footer="0.3"/>
  <drawing r:id="rId4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13"/>
  <sheetViews>
    <sheetView workbookViewId="0">
      <selection activeCell="K12" sqref="K12"/>
    </sheetView>
  </sheetViews>
  <sheetFormatPr baseColWidth="10" defaultRowHeight="12.75" x14ac:dyDescent="0.2"/>
  <cols>
    <col min="1" max="2" width="15.83203125" customWidth="1"/>
    <col min="3" max="4" width="16.83203125" customWidth="1"/>
    <col min="6" max="6" width="28.83203125" customWidth="1"/>
    <col min="8" max="8" width="9.6640625" bestFit="1" customWidth="1"/>
    <col min="9" max="9" width="7.33203125" bestFit="1" customWidth="1"/>
    <col min="10" max="10" width="9.33203125" bestFit="1" customWidth="1"/>
    <col min="11" max="11" width="8" bestFit="1" customWidth="1"/>
    <col min="12" max="12" width="7.83203125" bestFit="1" customWidth="1"/>
  </cols>
  <sheetData>
    <row r="1" spans="1:12" x14ac:dyDescent="0.2">
      <c r="A1" t="s">
        <v>1</v>
      </c>
      <c r="B1" t="s">
        <v>6</v>
      </c>
      <c r="C1" t="s">
        <v>2</v>
      </c>
      <c r="D1" t="s">
        <v>20</v>
      </c>
      <c r="F1" t="s">
        <v>3</v>
      </c>
      <c r="H1" s="2"/>
      <c r="I1" s="2"/>
      <c r="J1" s="2"/>
      <c r="K1" s="2"/>
      <c r="L1" s="2"/>
    </row>
    <row r="2" spans="1:12" x14ac:dyDescent="0.2">
      <c r="A2" t="s">
        <v>4</v>
      </c>
      <c r="B2" t="s">
        <v>28</v>
      </c>
      <c r="C2" t="s">
        <v>5</v>
      </c>
      <c r="F2" t="s">
        <v>9</v>
      </c>
    </row>
    <row r="3" spans="1:12" x14ac:dyDescent="0.2">
      <c r="A3" t="s">
        <v>7</v>
      </c>
      <c r="B3" t="s">
        <v>26</v>
      </c>
      <c r="C3" t="s">
        <v>5</v>
      </c>
      <c r="F3" t="s">
        <v>10</v>
      </c>
    </row>
    <row r="4" spans="1:12" x14ac:dyDescent="0.2">
      <c r="A4" t="s">
        <v>8</v>
      </c>
      <c r="B4" t="s">
        <v>27</v>
      </c>
      <c r="C4" t="s">
        <v>5</v>
      </c>
      <c r="F4" t="s">
        <v>11</v>
      </c>
    </row>
    <row r="5" spans="1:12" x14ac:dyDescent="0.2">
      <c r="F5" t="s">
        <v>12</v>
      </c>
    </row>
    <row r="6" spans="1:12" x14ac:dyDescent="0.2">
      <c r="F6" t="s">
        <v>13</v>
      </c>
    </row>
    <row r="7" spans="1:12" x14ac:dyDescent="0.2">
      <c r="F7" t="s">
        <v>14</v>
      </c>
    </row>
    <row r="8" spans="1:12" x14ac:dyDescent="0.2">
      <c r="F8" t="s">
        <v>15</v>
      </c>
    </row>
    <row r="9" spans="1:12" x14ac:dyDescent="0.2">
      <c r="F9" t="s">
        <v>16</v>
      </c>
    </row>
    <row r="10" spans="1:12" x14ac:dyDescent="0.2">
      <c r="F10" t="s">
        <v>17</v>
      </c>
    </row>
    <row r="11" spans="1:12" x14ac:dyDescent="0.2">
      <c r="F11" t="s">
        <v>18</v>
      </c>
    </row>
    <row r="12" spans="1:12" x14ac:dyDescent="0.2">
      <c r="F12" t="s">
        <v>19</v>
      </c>
    </row>
    <row r="13" spans="1:12" x14ac:dyDescent="0.2">
      <c r="F13" t="s">
        <v>29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Tableau de Bord</vt:lpstr>
      <vt:lpstr>TdBKmHr</vt:lpstr>
      <vt:lpstr>Graphique KmHr</vt:lpstr>
      <vt:lpstr>Mvts KmHr</vt:lpstr>
      <vt:lpstr>TCD KmHr</vt:lpstr>
      <vt:lpstr>BD KmHr</vt:lpstr>
      <vt:lpstr>Lst_Agent</vt:lpstr>
      <vt:lpstr>Lst_Veh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pompaero</dc:creator>
  <cp:lastModifiedBy>pompaero</cp:lastModifiedBy>
  <cp:lastPrinted>2017-12-21T18:08:28Z</cp:lastPrinted>
  <dcterms:created xsi:type="dcterms:W3CDTF">2017-11-25T10:40:36Z</dcterms:created>
  <dcterms:modified xsi:type="dcterms:W3CDTF">2017-12-21T19:06:31Z</dcterms:modified>
</cp:coreProperties>
</file>