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codeName="{74837BA0-65D6-932C-5D65-3B800EBDC722}"/>
  <workbookPr codeName="ThisWorkbook" autoCompressPictures="0" defaultThemeVersion="124226"/>
  <mc:AlternateContent xmlns:mc="http://schemas.openxmlformats.org/markup-compatibility/2006">
    <mc:Choice Requires="x15">
      <x15ac:absPath xmlns:x15ac="http://schemas.microsoft.com/office/spreadsheetml/2010/11/ac" url="C:\Users\F Leroy\Desktop\Classeur Robert Strasbourg\"/>
    </mc:Choice>
  </mc:AlternateContent>
  <xr:revisionPtr revIDLastSave="0" documentId="13_ncr:1_{B3591B93-3FE1-4105-A46D-E8B7AA0854E6}" xr6:coauthVersionLast="41" xr6:coauthVersionMax="41" xr10:uidLastSave="{00000000-0000-0000-0000-000000000000}"/>
  <bookViews>
    <workbookView xWindow="-120" yWindow="-120" windowWidth="20730" windowHeight="11760" tabRatio="828" activeTab="3" xr2:uid="{00000000-000D-0000-FFFF-FFFF00000000}"/>
  </bookViews>
  <sheets>
    <sheet name="Action prevu" sheetId="197" r:id="rId1"/>
    <sheet name="Liste items" sheetId="204" r:id="rId2"/>
    <sheet name="Base de donnée" sheetId="196" r:id="rId3"/>
    <sheet name="Aujourd'hui" sheetId="203" r:id="rId4"/>
    <sheet name="Recherche" sheetId="202" r:id="rId5"/>
    <sheet name="Stat" sheetId="198" r:id="rId6"/>
  </sheets>
  <definedNames>
    <definedName name="Z_F6F840FE_0A59_4DEA_8BAA_A39545BD7CC2_.wvu.PrintArea" localSheetId="4" hidden="1">Recherche!$A$1:$AZ$65</definedName>
    <definedName name="_xlnm.Print_Area" localSheetId="4">Recherche!$A$1:$AZ$68</definedName>
  </definedNames>
  <calcPr calcId="191029"/>
  <customWorkbookViews>
    <customWorkbookView name="ESCOUBE, Jean - Affichage personnalisé" guid="{F6F840FE-0A59-4DEA-8BAA-A39545BD7CC2}" mergeInterval="0" personalView="1" maximized="1" windowWidth="1580" windowHeight="776" activeSheetId="1"/>
  </customWorkbookView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A24" i="196" l="1"/>
  <c r="B24" i="196"/>
  <c r="H24" i="196"/>
  <c r="M24" i="196"/>
  <c r="Q24" i="196"/>
  <c r="U24" i="196"/>
  <c r="Y24" i="196"/>
  <c r="AC24" i="196"/>
  <c r="A23" i="196" l="1"/>
  <c r="B23" i="196"/>
  <c r="H23" i="196"/>
  <c r="M23" i="196"/>
  <c r="Q23" i="196"/>
  <c r="U23" i="196"/>
  <c r="Y23" i="196"/>
  <c r="AC23" i="196"/>
  <c r="A22" i="196" l="1"/>
  <c r="B22" i="196"/>
  <c r="H22" i="196"/>
  <c r="M22" i="196"/>
  <c r="Q22" i="196"/>
  <c r="U22" i="196"/>
  <c r="Y22" i="196"/>
  <c r="AC22" i="196"/>
  <c r="A21" i="196"/>
  <c r="B21" i="196"/>
  <c r="H21" i="196"/>
  <c r="M21" i="196"/>
  <c r="Q21" i="196"/>
  <c r="U21" i="196"/>
  <c r="Y21" i="196"/>
  <c r="AC21" i="196"/>
  <c r="A20" i="196"/>
  <c r="B20" i="196"/>
  <c r="H20" i="196"/>
  <c r="M20" i="196"/>
  <c r="Q20" i="196"/>
  <c r="U20" i="196"/>
  <c r="Y20" i="196"/>
  <c r="AC20" i="196"/>
  <c r="A19" i="196" l="1"/>
  <c r="B19" i="196"/>
  <c r="H19" i="196"/>
  <c r="M19" i="196"/>
  <c r="Q19" i="196"/>
  <c r="U19" i="196"/>
  <c r="Y19" i="196"/>
  <c r="AC19" i="196"/>
  <c r="AC3" i="196"/>
  <c r="AC4" i="196"/>
  <c r="AC5" i="196"/>
  <c r="AC6" i="196"/>
  <c r="AC7" i="196"/>
  <c r="AC8" i="196"/>
  <c r="AC9" i="196"/>
  <c r="AC10" i="196"/>
  <c r="AC11" i="196"/>
  <c r="AC12" i="196"/>
  <c r="AC13" i="196"/>
  <c r="AC14" i="196"/>
  <c r="AC15" i="196"/>
  <c r="AC16" i="196"/>
  <c r="AC17" i="196"/>
  <c r="AC18" i="196"/>
  <c r="Y3" i="196"/>
  <c r="Y4" i="196"/>
  <c r="Y5" i="196"/>
  <c r="Y6" i="196"/>
  <c r="Y7" i="196"/>
  <c r="Y8" i="196"/>
  <c r="Y9" i="196"/>
  <c r="Y10" i="196"/>
  <c r="Y11" i="196"/>
  <c r="Y12" i="196"/>
  <c r="Y13" i="196"/>
  <c r="Y14" i="196"/>
  <c r="Y15" i="196"/>
  <c r="Y16" i="196"/>
  <c r="Y17" i="196"/>
  <c r="Y18" i="196"/>
  <c r="U3" i="196"/>
  <c r="U4" i="196"/>
  <c r="U5" i="196"/>
  <c r="U6" i="196"/>
  <c r="U7" i="196"/>
  <c r="U8" i="196"/>
  <c r="U9" i="196"/>
  <c r="U10" i="196"/>
  <c r="U11" i="196"/>
  <c r="U12" i="196"/>
  <c r="U13" i="196"/>
  <c r="U14" i="196"/>
  <c r="U15" i="196"/>
  <c r="U16" i="196"/>
  <c r="U17" i="196"/>
  <c r="U18" i="196"/>
  <c r="Q3" i="196"/>
  <c r="Q4" i="196"/>
  <c r="Q5" i="196"/>
  <c r="Q6" i="196"/>
  <c r="Q7" i="196"/>
  <c r="Q8" i="196"/>
  <c r="Q9" i="196"/>
  <c r="Q10" i="196"/>
  <c r="Q11" i="196"/>
  <c r="Q12" i="196"/>
  <c r="Q13" i="196"/>
  <c r="Q14" i="196"/>
  <c r="Q15" i="196"/>
  <c r="Q16" i="196"/>
  <c r="Q17" i="196"/>
  <c r="Q18" i="196"/>
  <c r="A18" i="196"/>
  <c r="B18" i="196"/>
  <c r="H18" i="196"/>
  <c r="M18" i="196"/>
  <c r="M3" i="196"/>
  <c r="M4" i="196"/>
  <c r="M5" i="196"/>
  <c r="M6" i="196"/>
  <c r="M7" i="196"/>
  <c r="M8" i="196"/>
  <c r="M9" i="196"/>
  <c r="M10" i="196"/>
  <c r="M11" i="196"/>
  <c r="M12" i="196"/>
  <c r="M13" i="196"/>
  <c r="M14" i="196"/>
  <c r="M15" i="196"/>
  <c r="M16" i="196"/>
  <c r="M17" i="196"/>
  <c r="A17" i="196"/>
  <c r="B17" i="196"/>
  <c r="H17" i="196"/>
  <c r="A16" i="196"/>
  <c r="B16" i="196"/>
  <c r="H16" i="196"/>
  <c r="D4" i="197"/>
  <c r="D5" i="197"/>
  <c r="D6" i="197"/>
  <c r="D7" i="197"/>
  <c r="D8" i="197"/>
  <c r="D9" i="197"/>
  <c r="D10" i="197"/>
  <c r="D11" i="197"/>
  <c r="D3" i="197"/>
  <c r="H6" i="196"/>
  <c r="AY12" i="203"/>
  <c r="E12" i="203"/>
  <c r="F12" i="203"/>
  <c r="G12" i="203"/>
  <c r="H12" i="203"/>
  <c r="I12" i="203"/>
  <c r="J12" i="203"/>
  <c r="K12" i="203"/>
  <c r="L12" i="203"/>
  <c r="M12" i="203"/>
  <c r="N12" i="203"/>
  <c r="O12" i="203"/>
  <c r="P12" i="203"/>
  <c r="Q12" i="203"/>
  <c r="R12" i="203"/>
  <c r="S12" i="203"/>
  <c r="T12" i="203"/>
  <c r="U12" i="203"/>
  <c r="V12" i="203"/>
  <c r="W12" i="203"/>
  <c r="X12" i="203"/>
  <c r="Y12" i="203"/>
  <c r="Z12" i="203"/>
  <c r="AA12" i="203"/>
  <c r="AB12" i="203"/>
  <c r="AC12" i="203"/>
  <c r="AD12" i="203"/>
  <c r="AE12" i="203"/>
  <c r="AF12" i="203"/>
  <c r="AG12" i="203"/>
  <c r="AH12" i="203"/>
  <c r="AI12" i="203"/>
  <c r="AJ12" i="203"/>
  <c r="AK12" i="203"/>
  <c r="AL12" i="203"/>
  <c r="AM12" i="203"/>
  <c r="AN12" i="203"/>
  <c r="AO12" i="203"/>
  <c r="AP12" i="203"/>
  <c r="AQ12" i="203"/>
  <c r="AR12" i="203"/>
  <c r="AS12" i="203"/>
  <c r="AT12" i="203"/>
  <c r="AU12" i="203"/>
  <c r="AV12" i="203"/>
  <c r="AW12" i="203"/>
  <c r="AX12" i="203"/>
  <c r="D12" i="203"/>
  <c r="C12" i="203"/>
  <c r="A15" i="196"/>
  <c r="B15" i="196"/>
  <c r="H15" i="196"/>
  <c r="A14" i="196"/>
  <c r="B14" i="196"/>
  <c r="H14" i="196"/>
  <c r="H3" i="196" l="1"/>
  <c r="A13" i="196" l="1"/>
  <c r="B13" i="196"/>
  <c r="H13" i="196"/>
  <c r="A12" i="196"/>
  <c r="B12" i="196"/>
  <c r="H12" i="196"/>
  <c r="A11" i="196"/>
  <c r="B11" i="196"/>
  <c r="H11" i="196"/>
  <c r="A10" i="196"/>
  <c r="B10" i="196"/>
  <c r="H10" i="196"/>
  <c r="B3" i="196"/>
  <c r="A3" i="196"/>
  <c r="H9" i="196"/>
  <c r="A9" i="196"/>
  <c r="B9" i="196"/>
  <c r="D3" i="202"/>
  <c r="E3" i="202" s="1"/>
  <c r="F3" i="202" s="1"/>
  <c r="G3" i="202" s="1"/>
  <c r="H3" i="202" s="1"/>
  <c r="I3" i="202" s="1"/>
  <c r="J3" i="202" s="1"/>
  <c r="K3" i="202" s="1"/>
  <c r="L3" i="202" s="1"/>
  <c r="M3" i="202" s="1"/>
  <c r="N3" i="202" s="1"/>
  <c r="O3" i="202" s="1"/>
  <c r="P3" i="202" s="1"/>
  <c r="Q3" i="202" s="1"/>
  <c r="R3" i="202" s="1"/>
  <c r="S3" i="202" s="1"/>
  <c r="T3" i="202" s="1"/>
  <c r="U3" i="202" s="1"/>
  <c r="V3" i="202" s="1"/>
  <c r="W3" i="202" s="1"/>
  <c r="X3" i="202" s="1"/>
  <c r="Y3" i="202" s="1"/>
  <c r="Z3" i="202" s="1"/>
  <c r="AA3" i="202" s="1"/>
  <c r="AB3" i="202" s="1"/>
  <c r="AC3" i="202" s="1"/>
  <c r="AD3" i="202" s="1"/>
  <c r="AE3" i="202" s="1"/>
  <c r="AF3" i="202" s="1"/>
  <c r="AG3" i="202" s="1"/>
  <c r="AH3" i="202" s="1"/>
  <c r="AI3" i="202" s="1"/>
  <c r="AJ3" i="202" s="1"/>
  <c r="AK3" i="202" s="1"/>
  <c r="AL3" i="202" s="1"/>
  <c r="AM3" i="202" s="1"/>
  <c r="AN3" i="202" s="1"/>
  <c r="AO3" i="202" s="1"/>
  <c r="AP3" i="202" s="1"/>
  <c r="AQ3" i="202" s="1"/>
  <c r="AR3" i="202" s="1"/>
  <c r="AS3" i="202" s="1"/>
  <c r="AT3" i="202" s="1"/>
  <c r="AU3" i="202" s="1"/>
  <c r="AV3" i="202" s="1"/>
  <c r="AW3" i="202" s="1"/>
  <c r="AX3" i="202" s="1"/>
  <c r="AY3" i="202" s="1"/>
  <c r="A4" i="196" l="1"/>
  <c r="A5" i="196"/>
  <c r="A6" i="196"/>
  <c r="A7" i="196"/>
  <c r="A8" i="196"/>
  <c r="B4" i="196"/>
  <c r="B5" i="196"/>
  <c r="B6" i="196"/>
  <c r="B7" i="196"/>
  <c r="B8" i="196"/>
  <c r="H4" i="196"/>
  <c r="H5" i="196"/>
  <c r="H7" i="196"/>
  <c r="H8" i="196"/>
  <c r="D3" i="203" l="1"/>
  <c r="E3" i="203" s="1"/>
  <c r="F3" i="203" s="1"/>
  <c r="G3" i="203" s="1"/>
  <c r="H3" i="203" s="1"/>
  <c r="I3" i="203" s="1"/>
  <c r="J3" i="203" l="1"/>
  <c r="K3" i="203" s="1"/>
  <c r="L3" i="203" s="1"/>
  <c r="M3" i="203" s="1"/>
  <c r="N3" i="203" s="1"/>
  <c r="O3" i="203" s="1"/>
  <c r="P3" i="203" s="1"/>
  <c r="Q3" i="203" s="1"/>
  <c r="R3" i="203" s="1"/>
  <c r="S3" i="203" s="1"/>
  <c r="T3" i="203" s="1"/>
  <c r="U3" i="203" s="1"/>
  <c r="V3" i="203" s="1"/>
  <c r="W3" i="203" s="1"/>
  <c r="X3" i="203" s="1"/>
  <c r="Y3" i="203" s="1"/>
  <c r="Z3" i="203" s="1"/>
  <c r="AA3" i="203" s="1"/>
  <c r="AB3" i="203" s="1"/>
  <c r="AC3" i="203" s="1"/>
  <c r="AD3" i="203" s="1"/>
  <c r="AE3" i="203" s="1"/>
  <c r="AF3" i="203" s="1"/>
  <c r="AG3" i="203" s="1"/>
  <c r="AH3" i="203" s="1"/>
  <c r="AI3" i="203" s="1"/>
  <c r="AJ3" i="203" s="1"/>
  <c r="AK3" i="203" s="1"/>
  <c r="AL3" i="203" s="1"/>
  <c r="AM3" i="203" s="1"/>
  <c r="AN3" i="203" s="1"/>
  <c r="AO3" i="203" s="1"/>
  <c r="AP3" i="203" s="1"/>
  <c r="AQ3" i="203" s="1"/>
  <c r="AR3" i="203" s="1"/>
  <c r="AS3" i="203" s="1"/>
  <c r="AT3" i="203" s="1"/>
  <c r="AU3" i="203" s="1"/>
  <c r="AV3" i="203" s="1"/>
  <c r="AW3" i="203" s="1"/>
  <c r="AX3" i="203" s="1"/>
  <c r="AY3" i="203" s="1"/>
  <c r="B1" i="203"/>
  <c r="H50" i="198" l="1"/>
  <c r="H49" i="198"/>
  <c r="H48" i="198"/>
  <c r="H47" i="198"/>
  <c r="H45" i="198"/>
  <c r="H44" i="198"/>
  <c r="H43" i="198"/>
  <c r="H42" i="198"/>
  <c r="H41" i="198"/>
  <c r="H40" i="198"/>
  <c r="H39" i="198"/>
  <c r="H38" i="198"/>
  <c r="H37" i="198"/>
  <c r="H36" i="198"/>
  <c r="H35" i="198"/>
  <c r="H34" i="198"/>
  <c r="H33" i="198"/>
  <c r="H32" i="198"/>
  <c r="H31" i="198"/>
  <c r="H29" i="198"/>
  <c r="H28" i="198"/>
  <c r="H27" i="198"/>
  <c r="H25" i="198"/>
  <c r="H24" i="198"/>
  <c r="H23" i="198"/>
  <c r="H22" i="198"/>
  <c r="H21" i="198"/>
  <c r="H20" i="198"/>
  <c r="H18" i="198"/>
  <c r="H17" i="198"/>
  <c r="H16" i="198"/>
  <c r="H14" i="198"/>
  <c r="H13" i="198"/>
  <c r="H12" i="198"/>
  <c r="H11" i="198"/>
  <c r="H10" i="198"/>
  <c r="H8" i="1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RG</author>
    <author>JMMarrequeste</author>
  </authors>
  <commentList>
    <comment ref="B33" authorId="0" shapeId="0" xr:uid="{00000000-0006-0000-0300-000001000000}">
      <text>
        <r>
          <rPr>
            <b/>
            <sz val="9"/>
            <color indexed="81"/>
            <rFont val="Tahoma"/>
            <family val="2"/>
          </rPr>
          <t>RG:</t>
        </r>
        <r>
          <rPr>
            <sz val="9"/>
            <color indexed="81"/>
            <rFont val="Tahoma"/>
            <family val="2"/>
          </rPr>
          <t xml:space="preserve">
Théorie PA
Théorie CM</t>
        </r>
      </text>
    </comment>
    <comment ref="B34" authorId="0" shapeId="0" xr:uid="{00000000-0006-0000-0300-000002000000}">
      <text>
        <r>
          <rPr>
            <b/>
            <sz val="9"/>
            <color indexed="81"/>
            <rFont val="Tahoma"/>
            <family val="2"/>
          </rPr>
          <t>RG:</t>
        </r>
        <r>
          <rPr>
            <sz val="9"/>
            <color indexed="81"/>
            <rFont val="Tahoma"/>
            <family val="2"/>
          </rPr>
          <t xml:space="preserve">
- Aire de mouvement 
- Ensemble Aérodrome 
- Abords Aérodrome</t>
        </r>
      </text>
    </comment>
    <comment ref="B51" authorId="1" shapeId="0" xr:uid="{00000000-0006-0000-0300-000003000000}">
      <text>
        <r>
          <rPr>
            <sz val="9"/>
            <color indexed="81"/>
            <rFont val="Tahoma"/>
            <family val="2"/>
          </rPr>
          <t>* 1 Fusil Cal 12mm
* 1 pistolet lance fusées
* 1 révolver d'alarme</t>
        </r>
      </text>
    </comment>
    <comment ref="B52" authorId="1" shapeId="0" xr:uid="{00000000-0006-0000-0300-000004000000}">
      <text>
        <r>
          <rPr>
            <sz val="9"/>
            <color indexed="81"/>
            <rFont val="Tahoma"/>
            <family val="2"/>
          </rPr>
          <t>* Fusées CAPA
* Fusées crépitantes et/ou détonnantes
* Amorces
* Cartouche 12mm
Présent dans le véhicule SPPA</t>
        </r>
      </text>
    </comment>
    <comment ref="B53" authorId="1" shapeId="0" xr:uid="{00000000-0006-0000-0300-000005000000}">
      <text>
        <r>
          <rPr>
            <sz val="9"/>
            <color indexed="81"/>
            <rFont val="Tahoma"/>
            <family val="2"/>
          </rPr>
          <t>* Equipement accoustique mobile
* Jumelle
* Casque anti bruit</t>
        </r>
      </text>
    </comment>
    <comment ref="B54" authorId="1" shapeId="0" xr:uid="{00000000-0006-0000-0300-000006000000}">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RG</author>
    <author>JMMarrequeste</author>
  </authors>
  <commentList>
    <comment ref="B33" authorId="0" shapeId="0" xr:uid="{00000000-0006-0000-0400-000001000000}">
      <text>
        <r>
          <rPr>
            <b/>
            <sz val="9"/>
            <color indexed="81"/>
            <rFont val="Tahoma"/>
            <family val="2"/>
          </rPr>
          <t>RG:</t>
        </r>
        <r>
          <rPr>
            <sz val="9"/>
            <color indexed="81"/>
            <rFont val="Tahoma"/>
            <family val="2"/>
          </rPr>
          <t xml:space="preserve">
Théorie PA
Théorie CM</t>
        </r>
      </text>
    </comment>
    <comment ref="B34" authorId="0" shapeId="0" xr:uid="{00000000-0006-0000-0400-000002000000}">
      <text>
        <r>
          <rPr>
            <b/>
            <sz val="9"/>
            <color indexed="81"/>
            <rFont val="Tahoma"/>
            <family val="2"/>
          </rPr>
          <t>RG:</t>
        </r>
        <r>
          <rPr>
            <sz val="9"/>
            <color indexed="81"/>
            <rFont val="Tahoma"/>
            <family val="2"/>
          </rPr>
          <t xml:space="preserve">
- Aire de mouvement 
- Ensemble Aérodrome 
- Abords Aérodrome</t>
        </r>
      </text>
    </comment>
    <comment ref="B51" authorId="1" shapeId="0" xr:uid="{00000000-0006-0000-0400-000003000000}">
      <text>
        <r>
          <rPr>
            <sz val="9"/>
            <color indexed="81"/>
            <rFont val="Tahoma"/>
            <family val="2"/>
          </rPr>
          <t>* 1 Fusil Cal 12mm
* 1 pistolet lance fusées
* 1 révolver d'alarme</t>
        </r>
      </text>
    </comment>
    <comment ref="B52" authorId="1" shapeId="0" xr:uid="{00000000-0006-0000-0400-000004000000}">
      <text>
        <r>
          <rPr>
            <sz val="9"/>
            <color indexed="81"/>
            <rFont val="Tahoma"/>
            <family val="2"/>
          </rPr>
          <t>* Fusées CAPA
* Fusées crépitantes et/ou détonnantes
* Amorces
* Cartouche 12mm
Présent dans le véhicule SPPA</t>
        </r>
      </text>
    </comment>
    <comment ref="B53" authorId="1" shapeId="0" xr:uid="{00000000-0006-0000-0400-000005000000}">
      <text>
        <r>
          <rPr>
            <sz val="9"/>
            <color indexed="81"/>
            <rFont val="Tahoma"/>
            <family val="2"/>
          </rPr>
          <t>* Equipement accoustique mobile
* Jumelle
* Casque anti bruit</t>
        </r>
      </text>
    </comment>
    <comment ref="B54" authorId="1" shapeId="0" xr:uid="{00000000-0006-0000-0400-000006000000}">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RG</author>
  </authors>
  <commentList>
    <comment ref="H6" authorId="0" shapeId="0" xr:uid="{00000000-0006-0000-0500-000001000000}">
      <text>
        <r>
          <rPr>
            <b/>
            <sz val="9"/>
            <color indexed="81"/>
            <rFont val="Tahoma"/>
            <family val="2"/>
          </rPr>
          <t>RG:</t>
        </r>
        <r>
          <rPr>
            <sz val="9"/>
            <color indexed="81"/>
            <rFont val="Tahoma"/>
            <family val="2"/>
          </rPr>
          <t xml:space="preserve">
(Constat / Objectifs) x 100</t>
        </r>
      </text>
    </comment>
  </commentList>
</comments>
</file>

<file path=xl/sharedStrings.xml><?xml version="1.0" encoding="utf-8"?>
<sst xmlns="http://schemas.openxmlformats.org/spreadsheetml/2006/main" count="558" uniqueCount="235">
  <si>
    <t>Cf.calendrier nuit aéro</t>
  </si>
  <si>
    <t>SSLIA</t>
  </si>
  <si>
    <t>SPPA</t>
  </si>
  <si>
    <t>Niveau réel constaté</t>
  </si>
  <si>
    <t>Visa SSLIA</t>
  </si>
  <si>
    <t>Total effectif constaté</t>
  </si>
  <si>
    <t>Total  prévisionnel</t>
  </si>
  <si>
    <t>Complément Carburant</t>
  </si>
  <si>
    <t>Armes règlementaires</t>
  </si>
  <si>
    <t>Munitions règlementaires</t>
  </si>
  <si>
    <t>Maintenance</t>
  </si>
  <si>
    <t>Essais VIM</t>
  </si>
  <si>
    <t>Equipements règlementaires</t>
  </si>
  <si>
    <t>Equipements Supplémentaires</t>
  </si>
  <si>
    <t>Observations</t>
  </si>
  <si>
    <t>Interventions Aéronautiques</t>
  </si>
  <si>
    <t>Interventions diverses</t>
  </si>
  <si>
    <t>Permis feu</t>
  </si>
  <si>
    <t>Opérations Diverses ou Autres</t>
  </si>
  <si>
    <t>x</t>
  </si>
  <si>
    <t>Visa SAASE</t>
  </si>
  <si>
    <t xml:space="preserve">Indicateurs de suivi de la Performance </t>
  </si>
  <si>
    <t>janvier</t>
  </si>
  <si>
    <t>Indicateurs</t>
  </si>
  <si>
    <t>Périodicité</t>
  </si>
  <si>
    <t>Constat</t>
  </si>
  <si>
    <t>Objectifs</t>
  </si>
  <si>
    <t>Performance  en %</t>
  </si>
  <si>
    <t>Commentaires Constat</t>
  </si>
  <si>
    <t>Mensuel</t>
  </si>
  <si>
    <t>Trimestre</t>
  </si>
  <si>
    <t>Annuel</t>
  </si>
  <si>
    <t>Niveau de protection publié</t>
  </si>
  <si>
    <t>Nombre de jour</t>
  </si>
  <si>
    <t>Baisse de niveau pour intervention</t>
  </si>
  <si>
    <t>Baisse de niveau Absence Personnel</t>
  </si>
  <si>
    <t>Nombre d'heure</t>
  </si>
  <si>
    <t>Baisse de niveau Absence Matériel</t>
  </si>
  <si>
    <t>Présence PPA</t>
  </si>
  <si>
    <t>Heures Ouverture et fermeture</t>
  </si>
  <si>
    <t>Absence Personnel PPA</t>
  </si>
  <si>
    <t>Absence Matériel PPA</t>
  </si>
  <si>
    <t>Inspection aire de mouvement</t>
  </si>
  <si>
    <t>2 /jour  7/7</t>
  </si>
  <si>
    <t>Permis Aire de mouvement</t>
  </si>
  <si>
    <t xml:space="preserve"> Agents</t>
  </si>
  <si>
    <t>Badge Rouge</t>
  </si>
  <si>
    <t>Formation Théorique PA</t>
  </si>
  <si>
    <t>Nombre d'heure annuelle / agent</t>
  </si>
  <si>
    <t>Formation Théorique CM</t>
  </si>
  <si>
    <t>Secourisme</t>
  </si>
  <si>
    <t>Connaissance aérodrome</t>
  </si>
  <si>
    <t>Sport</t>
  </si>
  <si>
    <t>Nombre d'heure annuelle(2 h / 47 semaines/agent)</t>
  </si>
  <si>
    <t>Recyclage maintien d'agrément</t>
  </si>
  <si>
    <t xml:space="preserve">Réalisation Délai d'intervention </t>
  </si>
  <si>
    <t>Par VIM</t>
  </si>
  <si>
    <t>Réalisation Essais Véhicule</t>
  </si>
  <si>
    <t>Compte rendu Exploitation véhicule</t>
  </si>
  <si>
    <t>Par Véhicule</t>
  </si>
  <si>
    <t xml:space="preserve">Habillement </t>
  </si>
  <si>
    <t>EPI</t>
  </si>
  <si>
    <t xml:space="preserve">Réunion CM </t>
  </si>
  <si>
    <t>Mise à jour RCO</t>
  </si>
  <si>
    <t>Main Courante</t>
  </si>
  <si>
    <t>Quotidien</t>
  </si>
  <si>
    <t>Compte rendu d'activité</t>
  </si>
  <si>
    <t>Suivi du stock Emulseur</t>
  </si>
  <si>
    <t>Mini: 656,70 litres</t>
  </si>
  <si>
    <t>Suivi du stock Poudre</t>
  </si>
  <si>
    <t xml:space="preserve">Mini:  500 kg </t>
  </si>
  <si>
    <t>Visite Médicale maintien agrément</t>
  </si>
  <si>
    <t>Synthèse PPA</t>
  </si>
  <si>
    <t>Suivi du stock munition</t>
  </si>
  <si>
    <t>CAPA</t>
  </si>
  <si>
    <t xml:space="preserve">Détonnantes </t>
  </si>
  <si>
    <t>Crépitantes</t>
  </si>
  <si>
    <t>Amorces</t>
  </si>
  <si>
    <t>Cartouches de chasse</t>
  </si>
  <si>
    <t>Q</t>
  </si>
  <si>
    <t>Non défini</t>
  </si>
  <si>
    <t>Suivi des FNE</t>
  </si>
  <si>
    <t>Suivi des prises et fin de service SSLIA</t>
  </si>
  <si>
    <t>Suivi des prises et fin de service SPPA</t>
  </si>
  <si>
    <t>Suivi des changements d’agent PPA en service</t>
  </si>
  <si>
    <t>Pleins Pax</t>
  </si>
  <si>
    <t>Etat Veille</t>
  </si>
  <si>
    <t>Etat Alerte</t>
  </si>
  <si>
    <t>Etat Accident</t>
  </si>
  <si>
    <t>RVR Cat2</t>
  </si>
  <si>
    <t>RVR Cat3</t>
  </si>
  <si>
    <t>Secours Urbain</t>
  </si>
  <si>
    <t>Secours à Personne</t>
  </si>
  <si>
    <t>Inspection Aire de mouvement</t>
  </si>
  <si>
    <t>Mesures Adhérence</t>
  </si>
  <si>
    <t>Roulage véhicules</t>
  </si>
  <si>
    <t>Connaissance Aérodrome</t>
  </si>
  <si>
    <t>Entrainements Théorique</t>
  </si>
  <si>
    <t>Culture Physique</t>
  </si>
  <si>
    <t>Entrainements</t>
  </si>
  <si>
    <t>Emulseur</t>
  </si>
  <si>
    <t>Poudre</t>
  </si>
  <si>
    <t>Autres Activités</t>
  </si>
  <si>
    <t>Niveau</t>
  </si>
  <si>
    <t>de</t>
  </si>
  <si>
    <t>à</t>
  </si>
  <si>
    <t>Date</t>
  </si>
  <si>
    <t>Hr début</t>
  </si>
  <si>
    <t>Hr fin</t>
  </si>
  <si>
    <t>Notam</t>
  </si>
  <si>
    <t>Effectif</t>
  </si>
  <si>
    <t>Equipement</t>
  </si>
  <si>
    <t>Secours à personne</t>
  </si>
  <si>
    <t>Commentaires et/ou évènements significatifs :</t>
  </si>
  <si>
    <t>Durée</t>
  </si>
  <si>
    <t>Quantité</t>
  </si>
  <si>
    <t>Qté</t>
  </si>
  <si>
    <t>Total VIM disponible constaté</t>
  </si>
  <si>
    <t>Total Véhicule PPA constaté</t>
  </si>
  <si>
    <t>Chef de manœuvre (prévu)</t>
  </si>
  <si>
    <t>Pompier d'aérodrome (prévu)</t>
  </si>
  <si>
    <t>Niveau (prévu)</t>
  </si>
  <si>
    <t>Nb VIM disponible (prévu)</t>
  </si>
  <si>
    <t>Agent PPA (Prévu)</t>
  </si>
  <si>
    <t>Véhicule PPA (Prévu)</t>
  </si>
  <si>
    <t>Catégorie</t>
  </si>
  <si>
    <t>Thème</t>
  </si>
  <si>
    <t>Permis feux</t>
  </si>
  <si>
    <t>Commentaire</t>
  </si>
  <si>
    <t>Mois</t>
  </si>
  <si>
    <t>Année</t>
  </si>
  <si>
    <t>10:00</t>
  </si>
  <si>
    <t>10:30</t>
  </si>
  <si>
    <t>test</t>
  </si>
  <si>
    <t>11:45</t>
  </si>
  <si>
    <t>ZA</t>
  </si>
  <si>
    <t>17:30</t>
  </si>
  <si>
    <t>18:00</t>
  </si>
  <si>
    <t>sur site</t>
  </si>
  <si>
    <t>10:15</t>
  </si>
  <si>
    <t>malaise</t>
  </si>
  <si>
    <t>03/02/2019</t>
  </si>
  <si>
    <t>11:00</t>
  </si>
  <si>
    <t>11:20</t>
  </si>
  <si>
    <t>B737</t>
  </si>
  <si>
    <t/>
  </si>
  <si>
    <t>14:25</t>
  </si>
  <si>
    <t>14:40</t>
  </si>
  <si>
    <t>A320, moteur 1</t>
  </si>
  <si>
    <t>15:00</t>
  </si>
  <si>
    <t>16:30</t>
  </si>
  <si>
    <t>Muscu</t>
  </si>
  <si>
    <t>22:15</t>
  </si>
  <si>
    <t>22:50</t>
  </si>
  <si>
    <t>Malaise aérogare arrivée.</t>
  </si>
  <si>
    <t>04/02/2019</t>
  </si>
  <si>
    <t>22:25</t>
  </si>
  <si>
    <t>23:05</t>
  </si>
  <si>
    <t>Parking 31</t>
  </si>
  <si>
    <t>10:52</t>
  </si>
  <si>
    <t>10:55</t>
  </si>
  <si>
    <t>Consta Niv</t>
  </si>
  <si>
    <t>Hr début consta Niv</t>
  </si>
  <si>
    <t>Hr fin consta Niv</t>
  </si>
  <si>
    <t>Durée consta Niv</t>
  </si>
  <si>
    <t>Consta effectif sslia</t>
  </si>
  <si>
    <t>Hr début effectif sslia</t>
  </si>
  <si>
    <t>Hr fin effectif sslia</t>
  </si>
  <si>
    <t>Durée effectif sslia</t>
  </si>
  <si>
    <t>Consta VIM</t>
  </si>
  <si>
    <t>Hr débt consta VIM</t>
  </si>
  <si>
    <t>Hr fin consta VIM</t>
  </si>
  <si>
    <t>Durée consta VIM</t>
  </si>
  <si>
    <t>Constat agent ppa</t>
  </si>
  <si>
    <t>Hr début consta agent ppa</t>
  </si>
  <si>
    <t>Hr fin consta agent ppa</t>
  </si>
  <si>
    <t>Durée consta agent ppa</t>
  </si>
  <si>
    <t>Consta Véh PPA</t>
  </si>
  <si>
    <t>Hr début consta véh PPA</t>
  </si>
  <si>
    <t>Hr fin consta véh PPA</t>
  </si>
  <si>
    <t>Durée consta véh PPA</t>
  </si>
  <si>
    <t>10/03/2019</t>
  </si>
  <si>
    <t>10:25</t>
  </si>
  <si>
    <t>10:50</t>
  </si>
  <si>
    <t>Sport Gautier R, Hourtané C, Leroy F</t>
  </si>
  <si>
    <t xml:space="preserve">Chef de manœuvre </t>
  </si>
  <si>
    <t>Pompier</t>
  </si>
  <si>
    <t>VIM dispo</t>
  </si>
  <si>
    <t>Agent PPA</t>
  </si>
  <si>
    <t>VIM PPA</t>
  </si>
  <si>
    <t>Activité Prévu</t>
  </si>
  <si>
    <t>Niveau et quantité</t>
  </si>
  <si>
    <t>Périodes prévus</t>
  </si>
  <si>
    <t>Liste Niveau et quantité</t>
  </si>
  <si>
    <t>10:20</t>
  </si>
  <si>
    <t>10:35</t>
  </si>
  <si>
    <t>Sur site</t>
  </si>
  <si>
    <t>5</t>
  </si>
  <si>
    <t>07:35</t>
  </si>
  <si>
    <t>07:55</t>
  </si>
  <si>
    <t>Ouverture piste</t>
  </si>
  <si>
    <t>11:05</t>
  </si>
  <si>
    <t>11:30</t>
  </si>
  <si>
    <t>VIM 3, problème pompe</t>
  </si>
  <si>
    <t>3</t>
  </si>
  <si>
    <t>2</t>
  </si>
  <si>
    <t>0</t>
  </si>
  <si>
    <t>1</t>
  </si>
  <si>
    <t>11:15</t>
  </si>
  <si>
    <t>4</t>
  </si>
  <si>
    <t>13/03/2019</t>
  </si>
  <si>
    <t>09:35</t>
  </si>
  <si>
    <t>09:55</t>
  </si>
  <si>
    <t>TEST</t>
  </si>
  <si>
    <t>09:20</t>
  </si>
  <si>
    <t>09:25</t>
  </si>
  <si>
    <t>09:30</t>
  </si>
  <si>
    <t>08:00</t>
  </si>
  <si>
    <t>08:05</t>
  </si>
  <si>
    <t>test pleins pax</t>
  </si>
  <si>
    <t>08:10</t>
  </si>
  <si>
    <t>08:15</t>
  </si>
  <si>
    <t>08:20</t>
  </si>
  <si>
    <t>08:25</t>
  </si>
  <si>
    <t>08:30</t>
  </si>
  <si>
    <t>14/03/2019</t>
  </si>
  <si>
    <t>Sport agent_1</t>
  </si>
  <si>
    <t>09:00</t>
  </si>
  <si>
    <t>découpage métal</t>
  </si>
  <si>
    <t>14:50</t>
  </si>
  <si>
    <t>Malaise dans aérogare, prise en charge par SP extérieur.</t>
  </si>
  <si>
    <t>Véhicule PPA réel constaté</t>
  </si>
  <si>
    <t>Effectif PPA réel constaté</t>
  </si>
  <si>
    <t>VIM disponible réel constaté</t>
  </si>
  <si>
    <t>Effectif SSLIA réel constaté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</si>
</sst>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d\ dd\ mmmm\ yyyy"/>
    <numFmt numFmtId="165" formatCode="[hh]:mm"/>
  </numFmts>
  <fonts count="48" x14ac:knownFonts="1">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9"/>
      <color indexed="81"/>
      <name val="Tahoma"/>
      <family val="2"/>
    </font>
    <font>
      <b/>
      <sz val="9"/>
      <color indexed="81"/>
      <name val="Tahoma"/>
      <family val="2"/>
    </font>
    <font>
      <u/>
      <sz val="11"/>
      <color theme="10"/>
      <name val="Calibri"/>
      <family val="2"/>
      <scheme val="minor"/>
    </font>
    <font>
      <u/>
      <sz val="11"/>
      <color theme="11"/>
      <name val="Calibri"/>
      <family val="2"/>
      <scheme val="minor"/>
    </font>
    <font>
      <sz val="11"/>
      <color rgb="FFFF0000"/>
      <name val="Calibri"/>
      <family val="2"/>
      <scheme val="minor"/>
    </font>
    <font>
      <sz val="20"/>
      <color theme="1"/>
      <name val="Calibri"/>
      <family val="2"/>
      <scheme val="minor"/>
    </font>
    <font>
      <sz val="14"/>
      <color theme="1"/>
      <name val="Calibri"/>
      <family val="2"/>
      <scheme val="minor"/>
    </font>
    <font>
      <sz val="11"/>
      <name val="Calibri"/>
      <family val="2"/>
      <scheme val="minor"/>
    </font>
    <font>
      <sz val="10"/>
      <color theme="1"/>
      <name val="Times New Roman"/>
      <family val="1"/>
    </font>
    <font>
      <sz val="10"/>
      <name val="Times New Roman"/>
      <family val="1"/>
    </font>
    <font>
      <sz val="10"/>
      <color indexed="12"/>
      <name val="Times New Roman"/>
      <family val="1"/>
    </font>
    <font>
      <sz val="10"/>
      <color rgb="FFFF0000"/>
      <name val="Times New Roman"/>
      <family val="1"/>
    </font>
    <font>
      <sz val="10"/>
      <color theme="9" tint="-0.249977111117893"/>
      <name val="Times New Roman"/>
      <family val="1"/>
    </font>
    <font>
      <sz val="10"/>
      <color rgb="FF7030A0"/>
      <name val="Times New Roman"/>
      <family val="1"/>
    </font>
    <font>
      <sz val="10"/>
      <color theme="5" tint="-0.249977111117893"/>
      <name val="Times New Roman"/>
      <family val="1"/>
    </font>
    <font>
      <sz val="10"/>
      <color theme="6" tint="-0.249977111117893"/>
      <name val="Times New Roman"/>
      <family val="1"/>
    </font>
    <font>
      <sz val="9"/>
      <color theme="1"/>
      <name val="Vijaya"/>
      <family val="2"/>
    </font>
    <font>
      <sz val="10"/>
      <color rgb="FF0000FF"/>
      <name val="Times New Roman"/>
      <family val="1"/>
    </font>
    <font>
      <b/>
      <sz val="12"/>
      <color rgb="FF0000FF"/>
      <name val="Times New Roman"/>
      <family val="1"/>
    </font>
    <font>
      <b/>
      <sz val="14"/>
      <color rgb="FF0000FF"/>
      <name val="Times New Roman"/>
      <family val="1"/>
    </font>
    <font>
      <sz val="10"/>
      <color rgb="FFC00000"/>
      <name val="Times New Roman"/>
      <family val="1"/>
    </font>
    <font>
      <i/>
      <sz val="9"/>
      <name val="Times New Roman"/>
      <family val="1"/>
    </font>
    <font>
      <b/>
      <sz val="12"/>
      <color theme="1"/>
      <name val="Times New Roman"/>
      <family val="1"/>
    </font>
    <font>
      <b/>
      <sz val="9"/>
      <color theme="1"/>
      <name val="Vijaya"/>
      <family val="2"/>
    </font>
    <font>
      <b/>
      <sz val="10"/>
      <color theme="1"/>
      <name val="Times New Roman"/>
      <family val="1"/>
    </font>
    <font>
      <b/>
      <sz val="10"/>
      <name val="Times New Roman"/>
      <family val="1"/>
    </font>
    <font>
      <b/>
      <sz val="10"/>
      <color rgb="FF0070C0"/>
      <name val="Times New Roman"/>
      <family val="1"/>
    </font>
    <font>
      <sz val="10"/>
      <color theme="1"/>
      <name val="Times New Roman"/>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FFFF"/>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dashDotDot">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dashDotDot">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dashDotDot">
        <color indexed="64"/>
      </bottom>
      <diagonal/>
    </border>
    <border>
      <left style="hair">
        <color indexed="64"/>
      </left>
      <right style="thin">
        <color indexed="64"/>
      </right>
      <top style="hair">
        <color indexed="64"/>
      </top>
      <bottom style="dashDotDot">
        <color indexed="64"/>
      </bottom>
      <diagonal/>
    </border>
    <border>
      <left style="thin">
        <color indexed="64"/>
      </left>
      <right style="hair">
        <color indexed="64"/>
      </right>
      <top/>
      <bottom style="dashDotDot">
        <color indexed="64"/>
      </bottom>
      <diagonal/>
    </border>
    <border>
      <left style="hair">
        <color auto="1"/>
      </left>
      <right style="hair">
        <color auto="1"/>
      </right>
      <top/>
      <bottom style="dashDotDot">
        <color indexed="64"/>
      </bottom>
      <diagonal/>
    </border>
    <border>
      <left style="hair">
        <color indexed="64"/>
      </left>
      <right style="thin">
        <color indexed="64"/>
      </right>
      <top/>
      <bottom style="dashDotDot">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5">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0"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19" fillId="0" borderId="0"/>
    <xf numFmtId="0" fontId="19" fillId="21" borderId="3" applyNumberFormat="0" applyFont="0" applyAlignment="0" applyProtection="0"/>
    <xf numFmtId="0" fontId="19" fillId="0" borderId="0" applyFont="0" applyFill="0" applyBorder="0" applyAlignment="0" applyProtection="0"/>
    <xf numFmtId="0" fontId="1" fillId="0" borderId="0"/>
    <xf numFmtId="0" fontId="1" fillId="21" borderId="3" applyNumberFormat="0" applyFont="0" applyAlignment="0" applyProtection="0"/>
    <xf numFmtId="0"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176">
    <xf numFmtId="0" fontId="0" fillId="0" borderId="0" xfId="0"/>
    <xf numFmtId="0" fontId="25" fillId="0" borderId="0" xfId="0" applyFont="1"/>
    <xf numFmtId="17" fontId="0" fillId="0" borderId="0" xfId="0" applyNumberFormat="1"/>
    <xf numFmtId="0" fontId="26" fillId="0" borderId="0" xfId="0" applyFont="1" applyAlignment="1">
      <alignment horizontal="center" vertical="center"/>
    </xf>
    <xf numFmtId="0" fontId="0" fillId="0" borderId="18" xfId="0" applyBorder="1"/>
    <xf numFmtId="0" fontId="0" fillId="0" borderId="18" xfId="0" applyBorder="1" applyAlignment="1">
      <alignment horizontal="center" vertical="center"/>
    </xf>
    <xf numFmtId="0" fontId="0" fillId="31" borderId="18" xfId="0" applyFill="1" applyBorder="1" applyAlignment="1">
      <alignment horizontal="center" vertical="center"/>
    </xf>
    <xf numFmtId="9" fontId="0" fillId="0" borderId="18" xfId="0" applyNumberFormat="1" applyBorder="1" applyAlignment="1">
      <alignment horizontal="center" vertical="center"/>
    </xf>
    <xf numFmtId="0" fontId="24" fillId="0" borderId="18" xfId="0" applyFont="1" applyBorder="1" applyAlignment="1">
      <alignment horizontal="left" vertical="center"/>
    </xf>
    <xf numFmtId="21" fontId="0" fillId="0" borderId="18" xfId="0" applyNumberFormat="1" applyBorder="1" applyAlignment="1">
      <alignment horizontal="center" vertical="center"/>
    </xf>
    <xf numFmtId="0" fontId="24" fillId="0" borderId="18" xfId="0" applyFont="1" applyBorder="1" applyAlignment="1">
      <alignment horizontal="center" vertical="center"/>
    </xf>
    <xf numFmtId="0" fontId="24" fillId="0" borderId="22" xfId="0" applyFont="1" applyBorder="1" applyAlignment="1">
      <alignment horizontal="left" vertical="center"/>
    </xf>
    <xf numFmtId="0" fontId="27" fillId="0" borderId="18" xfId="0" applyFont="1" applyBorder="1" applyAlignment="1">
      <alignment horizontal="center" vertical="center"/>
    </xf>
    <xf numFmtId="0" fontId="24" fillId="0" borderId="0" xfId="0" applyFont="1" applyAlignment="1">
      <alignment horizontal="left"/>
    </xf>
    <xf numFmtId="0" fontId="24" fillId="0" borderId="23" xfId="0" applyFont="1" applyBorder="1" applyAlignment="1">
      <alignment horizontal="left" vertical="center"/>
    </xf>
    <xf numFmtId="0" fontId="28" fillId="0" borderId="0" xfId="0" applyFont="1"/>
    <xf numFmtId="0" fontId="28" fillId="0" borderId="0" xfId="0" applyFont="1" applyAlignment="1">
      <alignment horizontal="center" vertical="center"/>
    </xf>
    <xf numFmtId="14" fontId="28" fillId="0" borderId="0" xfId="0" applyNumberFormat="1" applyFont="1" applyAlignment="1">
      <alignment horizontal="center" vertical="center"/>
    </xf>
    <xf numFmtId="20" fontId="28" fillId="0" borderId="0" xfId="0" applyNumberFormat="1" applyFont="1" applyAlignment="1">
      <alignment horizontal="center" vertical="center"/>
    </xf>
    <xf numFmtId="0" fontId="28" fillId="0" borderId="0" xfId="0" applyFont="1" applyAlignment="1">
      <alignment textRotation="90"/>
    </xf>
    <xf numFmtId="0" fontId="30" fillId="0" borderId="28" xfId="34" applyFont="1" applyBorder="1" applyAlignment="1">
      <alignment vertical="center"/>
    </xf>
    <xf numFmtId="0" fontId="32" fillId="0" borderId="28" xfId="34" applyFont="1" applyBorder="1" applyAlignment="1">
      <alignment vertical="center"/>
    </xf>
    <xf numFmtId="0" fontId="33" fillId="0" borderId="28" xfId="34" applyFont="1" applyBorder="1" applyAlignment="1">
      <alignment vertical="center"/>
    </xf>
    <xf numFmtId="0" fontId="34" fillId="0" borderId="28" xfId="34" applyFont="1" applyBorder="1" applyAlignment="1">
      <alignment vertical="center"/>
    </xf>
    <xf numFmtId="0" fontId="31" fillId="0" borderId="24" xfId="34" applyFont="1" applyBorder="1" applyAlignment="1">
      <alignment vertical="center"/>
    </xf>
    <xf numFmtId="0" fontId="29" fillId="24" borderId="24" xfId="34" applyFont="1" applyFill="1" applyBorder="1" applyAlignment="1">
      <alignment vertical="center"/>
    </xf>
    <xf numFmtId="0" fontId="28" fillId="32" borderId="0" xfId="0" applyFont="1" applyFill="1"/>
    <xf numFmtId="0" fontId="28" fillId="28" borderId="15" xfId="0" applyFont="1" applyFill="1" applyBorder="1" applyAlignment="1">
      <alignment textRotation="90"/>
    </xf>
    <xf numFmtId="0" fontId="28" fillId="28" borderId="26" xfId="0" applyFont="1" applyFill="1" applyBorder="1" applyAlignment="1">
      <alignment textRotation="90"/>
    </xf>
    <xf numFmtId="0" fontId="28" fillId="28" borderId="20" xfId="0" applyFont="1" applyFill="1" applyBorder="1"/>
    <xf numFmtId="0" fontId="28" fillId="28" borderId="27" xfId="0" applyFont="1" applyFill="1" applyBorder="1"/>
    <xf numFmtId="0" fontId="28" fillId="28" borderId="0" xfId="0" applyFont="1" applyFill="1"/>
    <xf numFmtId="0" fontId="28" fillId="28" borderId="14" xfId="0" applyFont="1" applyFill="1" applyBorder="1"/>
    <xf numFmtId="20" fontId="36" fillId="28" borderId="0" xfId="0" applyNumberFormat="1" applyFont="1" applyFill="1" applyAlignment="1">
      <alignment horizontal="center" textRotation="90"/>
    </xf>
    <xf numFmtId="0" fontId="28" fillId="28" borderId="25" xfId="0" applyFont="1" applyFill="1" applyBorder="1"/>
    <xf numFmtId="0" fontId="29" fillId="28" borderId="0" xfId="34" applyFont="1" applyFill="1" applyAlignment="1">
      <alignment vertical="center"/>
    </xf>
    <xf numFmtId="0" fontId="28" fillId="29" borderId="13" xfId="0" applyFont="1" applyFill="1" applyBorder="1"/>
    <xf numFmtId="0" fontId="28" fillId="29" borderId="11" xfId="0" applyFont="1" applyFill="1" applyBorder="1" applyAlignment="1">
      <alignment textRotation="90"/>
    </xf>
    <xf numFmtId="0" fontId="28" fillId="32" borderId="15" xfId="0" applyFont="1" applyFill="1" applyBorder="1" applyAlignment="1">
      <alignment textRotation="90"/>
    </xf>
    <xf numFmtId="0" fontId="28" fillId="32" borderId="20" xfId="0" applyFont="1" applyFill="1" applyBorder="1"/>
    <xf numFmtId="0" fontId="28" fillId="0" borderId="33" xfId="0" applyFont="1" applyBorder="1"/>
    <xf numFmtId="0" fontId="28" fillId="0" borderId="10" xfId="0" applyFont="1" applyBorder="1"/>
    <xf numFmtId="0" fontId="28" fillId="0" borderId="34" xfId="0" applyFont="1" applyBorder="1"/>
    <xf numFmtId="0" fontId="28" fillId="0" borderId="35" xfId="0" applyFont="1" applyBorder="1"/>
    <xf numFmtId="0" fontId="28" fillId="0" borderId="36" xfId="0" applyFont="1" applyBorder="1"/>
    <xf numFmtId="0" fontId="28" fillId="0" borderId="37" xfId="0" applyFont="1" applyBorder="1"/>
    <xf numFmtId="0" fontId="28" fillId="0" borderId="38" xfId="0" applyFont="1" applyBorder="1"/>
    <xf numFmtId="0" fontId="28" fillId="0" borderId="16" xfId="0" applyFont="1" applyBorder="1"/>
    <xf numFmtId="0" fontId="28" fillId="0" borderId="39" xfId="0" applyFont="1" applyBorder="1"/>
    <xf numFmtId="0" fontId="28" fillId="0" borderId="40" xfId="0" applyFont="1" applyBorder="1"/>
    <xf numFmtId="0" fontId="28" fillId="0" borderId="17" xfId="0" applyFont="1" applyBorder="1"/>
    <xf numFmtId="0" fontId="28" fillId="0" borderId="41" xfId="0" applyFont="1" applyBorder="1"/>
    <xf numFmtId="0" fontId="31" fillId="0" borderId="28" xfId="34" applyFont="1" applyBorder="1" applyAlignment="1">
      <alignment vertical="center"/>
    </xf>
    <xf numFmtId="0" fontId="28" fillId="0" borderId="42" xfId="0" applyFont="1" applyBorder="1"/>
    <xf numFmtId="0" fontId="28" fillId="0" borderId="43" xfId="0" applyFont="1" applyBorder="1"/>
    <xf numFmtId="0" fontId="28" fillId="0" borderId="44" xfId="0" applyFont="1" applyBorder="1"/>
    <xf numFmtId="0" fontId="30" fillId="27" borderId="45" xfId="34" applyFont="1" applyFill="1" applyBorder="1" applyAlignment="1">
      <alignment vertical="center"/>
    </xf>
    <xf numFmtId="0" fontId="30" fillId="0" borderId="45" xfId="34" applyFont="1" applyBorder="1" applyAlignment="1">
      <alignment vertical="center"/>
    </xf>
    <xf numFmtId="0" fontId="31" fillId="0" borderId="45" xfId="34" applyFont="1" applyBorder="1" applyAlignment="1">
      <alignment vertical="center"/>
    </xf>
    <xf numFmtId="0" fontId="33" fillId="0" borderId="45" xfId="34" applyFont="1" applyBorder="1" applyAlignment="1">
      <alignment vertical="center"/>
    </xf>
    <xf numFmtId="0" fontId="34" fillId="0" borderId="45" xfId="34" applyFont="1" applyBorder="1" applyAlignment="1">
      <alignment vertical="center"/>
    </xf>
    <xf numFmtId="0" fontId="35" fillId="0" borderId="45" xfId="34" applyFont="1" applyBorder="1" applyAlignment="1">
      <alignment vertical="center"/>
    </xf>
    <xf numFmtId="0" fontId="35" fillId="0" borderId="45" xfId="34" applyFont="1" applyBorder="1" applyAlignment="1">
      <alignment horizontal="center" vertical="center"/>
    </xf>
    <xf numFmtId="0" fontId="30" fillId="24" borderId="45" xfId="34" applyFont="1" applyFill="1" applyBorder="1" applyAlignment="1">
      <alignment vertical="center"/>
    </xf>
    <xf numFmtId="164" fontId="39" fillId="0" borderId="0" xfId="0" applyNumberFormat="1" applyFont="1"/>
    <xf numFmtId="0" fontId="28" fillId="27" borderId="33" xfId="0" applyFont="1" applyFill="1" applyBorder="1"/>
    <xf numFmtId="0" fontId="28" fillId="27" borderId="10" xfId="0" applyFont="1" applyFill="1" applyBorder="1"/>
    <xf numFmtId="0" fontId="28" fillId="27" borderId="34" xfId="0" applyFont="1" applyFill="1" applyBorder="1"/>
    <xf numFmtId="0" fontId="30" fillId="25" borderId="46" xfId="34" applyFont="1" applyFill="1" applyBorder="1" applyAlignment="1">
      <alignment vertical="center"/>
    </xf>
    <xf numFmtId="0" fontId="29" fillId="26" borderId="24" xfId="34" applyFont="1" applyFill="1" applyBorder="1" applyAlignment="1">
      <alignment vertical="center"/>
    </xf>
    <xf numFmtId="0" fontId="28" fillId="25" borderId="30" xfId="0" applyFont="1" applyFill="1" applyBorder="1"/>
    <xf numFmtId="0" fontId="28" fillId="25" borderId="31" xfId="0" applyFont="1" applyFill="1" applyBorder="1"/>
    <xf numFmtId="0" fontId="28" fillId="25" borderId="32" xfId="0" applyFont="1" applyFill="1" applyBorder="1"/>
    <xf numFmtId="0" fontId="30" fillId="25" borderId="45" xfId="34" applyFont="1" applyFill="1" applyBorder="1" applyAlignment="1">
      <alignment vertical="center"/>
    </xf>
    <xf numFmtId="0" fontId="28" fillId="25" borderId="33" xfId="0" applyFont="1" applyFill="1" applyBorder="1"/>
    <xf numFmtId="0" fontId="28" fillId="25" borderId="10" xfId="0" applyFont="1" applyFill="1" applyBorder="1"/>
    <xf numFmtId="0" fontId="28" fillId="25" borderId="34" xfId="0" applyFont="1" applyFill="1" applyBorder="1"/>
    <xf numFmtId="0" fontId="28" fillId="26" borderId="35" xfId="0" applyFont="1" applyFill="1" applyBorder="1"/>
    <xf numFmtId="0" fontId="28" fillId="26" borderId="36" xfId="0" applyFont="1" applyFill="1" applyBorder="1"/>
    <xf numFmtId="0" fontId="28" fillId="26" borderId="37" xfId="0" applyFont="1" applyFill="1" applyBorder="1"/>
    <xf numFmtId="20" fontId="43" fillId="30" borderId="29" xfId="0" applyNumberFormat="1" applyFont="1" applyFill="1" applyBorder="1" applyAlignment="1">
      <alignment horizontal="center" textRotation="90"/>
    </xf>
    <xf numFmtId="0" fontId="33" fillId="0" borderId="0" xfId="0" applyFont="1"/>
    <xf numFmtId="0" fontId="31" fillId="0" borderId="0" xfId="0" applyFont="1"/>
    <xf numFmtId="0" fontId="32" fillId="0" borderId="0" xfId="0" applyFont="1"/>
    <xf numFmtId="0" fontId="35" fillId="0" borderId="0" xfId="0" applyFont="1"/>
    <xf numFmtId="0" fontId="37" fillId="0" borderId="0" xfId="0" applyFont="1"/>
    <xf numFmtId="0" fontId="34" fillId="0" borderId="0" xfId="0" applyFont="1"/>
    <xf numFmtId="0" fontId="28" fillId="29" borderId="15" xfId="0" applyFont="1" applyFill="1" applyBorder="1" applyAlignment="1">
      <alignment textRotation="90"/>
    </xf>
    <xf numFmtId="0" fontId="28" fillId="29" borderId="20" xfId="0" applyFont="1" applyFill="1" applyBorder="1"/>
    <xf numFmtId="0" fontId="42" fillId="28" borderId="0" xfId="0" applyFont="1" applyFill="1" applyAlignment="1">
      <alignment horizontal="center" vertical="center"/>
    </xf>
    <xf numFmtId="164" fontId="38" fillId="32" borderId="0" xfId="0" applyNumberFormat="1" applyFont="1" applyFill="1" applyAlignment="1">
      <alignment horizontal="center"/>
    </xf>
    <xf numFmtId="0" fontId="28" fillId="32" borderId="11" xfId="0" applyFont="1" applyFill="1" applyBorder="1" applyAlignment="1">
      <alignment textRotation="90"/>
    </xf>
    <xf numFmtId="164" fontId="38" fillId="32" borderId="12" xfId="0" applyNumberFormat="1" applyFont="1" applyFill="1" applyBorder="1" applyAlignment="1">
      <alignment horizontal="center"/>
    </xf>
    <xf numFmtId="164" fontId="39" fillId="32" borderId="12" xfId="0" applyNumberFormat="1" applyFont="1" applyFill="1" applyBorder="1"/>
    <xf numFmtId="0" fontId="28" fillId="32" borderId="13" xfId="0" applyFont="1" applyFill="1" applyBorder="1"/>
    <xf numFmtId="164" fontId="39" fillId="32" borderId="0" xfId="0" applyNumberFormat="1" applyFont="1" applyFill="1"/>
    <xf numFmtId="20" fontId="43" fillId="30" borderId="47" xfId="0" applyNumberFormat="1" applyFont="1" applyFill="1" applyBorder="1" applyAlignment="1">
      <alignment horizontal="center" textRotation="90"/>
    </xf>
    <xf numFmtId="20" fontId="43" fillId="30" borderId="48" xfId="0" applyNumberFormat="1" applyFont="1" applyFill="1" applyBorder="1" applyAlignment="1">
      <alignment horizontal="center" textRotation="90"/>
    </xf>
    <xf numFmtId="0" fontId="41" fillId="30" borderId="18" xfId="34" applyFont="1" applyFill="1" applyBorder="1" applyAlignment="1">
      <alignment horizontal="right" vertical="center"/>
    </xf>
    <xf numFmtId="0" fontId="37" fillId="33" borderId="45" xfId="34" applyFont="1" applyFill="1" applyBorder="1" applyAlignment="1">
      <alignment vertical="center"/>
    </xf>
    <xf numFmtId="0" fontId="29" fillId="26" borderId="49" xfId="34" applyFont="1" applyFill="1" applyBorder="1" applyAlignment="1">
      <alignment vertical="center"/>
    </xf>
    <xf numFmtId="0" fontId="28" fillId="26" borderId="38" xfId="0" applyFont="1" applyFill="1" applyBorder="1"/>
    <xf numFmtId="0" fontId="28" fillId="26" borderId="16" xfId="0" applyFont="1" applyFill="1" applyBorder="1"/>
    <xf numFmtId="0" fontId="28" fillId="26" borderId="39" xfId="0" applyFont="1" applyFill="1" applyBorder="1"/>
    <xf numFmtId="0" fontId="29" fillId="0" borderId="0" xfId="0" applyFont="1"/>
    <xf numFmtId="0" fontId="45" fillId="0" borderId="0" xfId="0" applyFont="1" applyAlignment="1">
      <alignment horizontal="center" vertical="center"/>
    </xf>
    <xf numFmtId="165" fontId="28" fillId="0" borderId="0" xfId="0" applyNumberFormat="1" applyFont="1" applyAlignment="1">
      <alignment horizontal="center" vertical="center"/>
    </xf>
    <xf numFmtId="0" fontId="33" fillId="0" borderId="50" xfId="0" applyFont="1" applyBorder="1"/>
    <xf numFmtId="0" fontId="28" fillId="0" borderId="51" xfId="0" applyFont="1" applyBorder="1"/>
    <xf numFmtId="0" fontId="28" fillId="0" borderId="18" xfId="0" applyFont="1" applyBorder="1"/>
    <xf numFmtId="0" fontId="31" fillId="0" borderId="50" xfId="0" applyFont="1" applyBorder="1"/>
    <xf numFmtId="0" fontId="34" fillId="0" borderId="50" xfId="0" applyFont="1" applyBorder="1"/>
    <xf numFmtId="0" fontId="37" fillId="0" borderId="50" xfId="0" applyFont="1" applyBorder="1"/>
    <xf numFmtId="0" fontId="32" fillId="0" borderId="50" xfId="0" applyFont="1" applyBorder="1"/>
    <xf numFmtId="0" fontId="35" fillId="0" borderId="50" xfId="0" applyFont="1" applyBorder="1"/>
    <xf numFmtId="0" fontId="28" fillId="25" borderId="30" xfId="0" applyFont="1" applyFill="1" applyBorder="1" applyAlignment="1">
      <alignment horizontal="center" vertical="center"/>
    </xf>
    <xf numFmtId="0" fontId="28" fillId="25" borderId="31" xfId="0" applyFont="1" applyFill="1" applyBorder="1" applyAlignment="1">
      <alignment horizontal="center" vertical="center"/>
    </xf>
    <xf numFmtId="0" fontId="28" fillId="25" borderId="32" xfId="0" applyFont="1" applyFill="1" applyBorder="1" applyAlignment="1">
      <alignment horizontal="center" vertical="center"/>
    </xf>
    <xf numFmtId="0" fontId="28" fillId="26" borderId="35" xfId="0" applyFont="1" applyFill="1" applyBorder="1" applyAlignment="1">
      <alignment horizontal="center" vertical="center"/>
    </xf>
    <xf numFmtId="0" fontId="28" fillId="26" borderId="36" xfId="0" applyFont="1" applyFill="1" applyBorder="1" applyAlignment="1">
      <alignment horizontal="center" vertical="center"/>
    </xf>
    <xf numFmtId="0" fontId="28" fillId="26" borderId="37" xfId="0" applyFont="1" applyFill="1" applyBorder="1" applyAlignment="1">
      <alignment horizontal="center" vertical="center"/>
    </xf>
    <xf numFmtId="0" fontId="28" fillId="28" borderId="25" xfId="0" applyFont="1" applyFill="1" applyBorder="1" applyAlignment="1">
      <alignment horizontal="center" vertical="center"/>
    </xf>
    <xf numFmtId="0" fontId="28" fillId="27" borderId="33" xfId="0" applyFont="1" applyFill="1" applyBorder="1" applyAlignment="1">
      <alignment horizontal="center" vertical="center"/>
    </xf>
    <xf numFmtId="0" fontId="28" fillId="27" borderId="10" xfId="0" applyFont="1" applyFill="1" applyBorder="1" applyAlignment="1">
      <alignment horizontal="center" vertical="center"/>
    </xf>
    <xf numFmtId="0" fontId="28" fillId="27" borderId="34" xfId="0" applyFont="1" applyFill="1" applyBorder="1" applyAlignment="1">
      <alignment horizontal="center" vertical="center"/>
    </xf>
    <xf numFmtId="0" fontId="28" fillId="28" borderId="0" xfId="0" applyFont="1" applyFill="1" applyAlignment="1">
      <alignment horizontal="center" vertical="center"/>
    </xf>
    <xf numFmtId="0" fontId="28" fillId="26" borderId="38" xfId="0" applyFont="1" applyFill="1" applyBorder="1" applyAlignment="1">
      <alignment horizontal="center" vertical="center"/>
    </xf>
    <xf numFmtId="0" fontId="28" fillId="26" borderId="16" xfId="0" applyFont="1" applyFill="1" applyBorder="1" applyAlignment="1">
      <alignment horizontal="center" vertical="center"/>
    </xf>
    <xf numFmtId="0" fontId="28" fillId="26" borderId="39" xfId="0" applyFont="1" applyFill="1" applyBorder="1" applyAlignment="1">
      <alignment horizontal="center" vertical="center"/>
    </xf>
    <xf numFmtId="0" fontId="28" fillId="0" borderId="33" xfId="0" applyFont="1" applyBorder="1" applyAlignment="1">
      <alignment horizontal="center" vertical="center"/>
    </xf>
    <xf numFmtId="0" fontId="28" fillId="0" borderId="10" xfId="0" applyFont="1" applyBorder="1" applyAlignment="1">
      <alignment horizontal="center" vertical="center"/>
    </xf>
    <xf numFmtId="0" fontId="28" fillId="0" borderId="34" xfId="0" applyFont="1" applyBorder="1" applyAlignment="1">
      <alignment horizontal="center" vertical="center"/>
    </xf>
    <xf numFmtId="0" fontId="28" fillId="0" borderId="40" xfId="0" applyFont="1" applyBorder="1" applyAlignment="1">
      <alignment horizontal="center" vertical="center"/>
    </xf>
    <xf numFmtId="0" fontId="28" fillId="0" borderId="17" xfId="0" applyFont="1" applyBorder="1" applyAlignment="1">
      <alignment horizontal="center" vertical="center"/>
    </xf>
    <xf numFmtId="0" fontId="28" fillId="0" borderId="41" xfId="0" applyFont="1" applyBorder="1" applyAlignment="1">
      <alignment horizontal="center" vertical="center"/>
    </xf>
    <xf numFmtId="0" fontId="28" fillId="0" borderId="38" xfId="0" applyFont="1" applyBorder="1" applyAlignment="1">
      <alignment horizontal="center" vertical="center"/>
    </xf>
    <xf numFmtId="0" fontId="28" fillId="0" borderId="16" xfId="0" applyFont="1" applyBorder="1" applyAlignment="1">
      <alignment horizontal="center" vertical="center"/>
    </xf>
    <xf numFmtId="0" fontId="28" fillId="0" borderId="39"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44"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8" fillId="0" borderId="37" xfId="0" applyFont="1" applyBorder="1" applyAlignment="1">
      <alignment horizontal="center" vertical="center"/>
    </xf>
    <xf numFmtId="0" fontId="46" fillId="25" borderId="31" xfId="0" applyFont="1" applyFill="1" applyBorder="1" applyAlignment="1">
      <alignment horizontal="center" vertical="center"/>
    </xf>
    <xf numFmtId="0" fontId="46" fillId="25" borderId="30" xfId="0" applyFont="1" applyFill="1" applyBorder="1" applyAlignment="1">
      <alignment horizontal="center" vertical="center"/>
    </xf>
    <xf numFmtId="0" fontId="46" fillId="25" borderId="32" xfId="0" applyFont="1" applyFill="1" applyBorder="1" applyAlignment="1">
      <alignment horizontal="center" vertical="center"/>
    </xf>
    <xf numFmtId="0" fontId="46" fillId="25" borderId="33" xfId="0" applyFont="1" applyFill="1" applyBorder="1" applyAlignment="1">
      <alignment horizontal="center" vertical="center"/>
    </xf>
    <xf numFmtId="0" fontId="46" fillId="25" borderId="10" xfId="0" applyFont="1" applyFill="1" applyBorder="1" applyAlignment="1">
      <alignment horizontal="center" vertical="center"/>
    </xf>
    <xf numFmtId="0" fontId="46" fillId="25" borderId="34" xfId="0" applyFont="1" applyFill="1" applyBorder="1" applyAlignment="1">
      <alignment horizontal="center" vertical="center"/>
    </xf>
    <xf numFmtId="0" fontId="46" fillId="27" borderId="10" xfId="0" quotePrefix="1" applyFont="1" applyFill="1" applyBorder="1" applyAlignment="1">
      <alignment horizontal="center" vertical="center"/>
    </xf>
    <xf numFmtId="0" fontId="46" fillId="27" borderId="34" xfId="0" quotePrefix="1" applyFont="1" applyFill="1" applyBorder="1" applyAlignment="1">
      <alignment horizontal="center" vertical="center"/>
    </xf>
    <xf numFmtId="0" fontId="44" fillId="0" borderId="0" xfId="0" applyFont="1" applyAlignment="1">
      <alignment wrapText="1"/>
    </xf>
    <xf numFmtId="0" fontId="44" fillId="0" borderId="0" xfId="0" applyFont="1" applyAlignment="1">
      <alignment horizontal="center" vertical="center" wrapText="1"/>
    </xf>
    <xf numFmtId="0" fontId="28" fillId="0" borderId="0" xfId="0" applyFont="1" applyAlignment="1">
      <alignment wrapText="1"/>
    </xf>
    <xf numFmtId="0" fontId="44" fillId="0" borderId="0" xfId="0" applyFont="1" applyAlignment="1">
      <alignment horizontal="center" vertical="center"/>
    </xf>
    <xf numFmtId="0" fontId="42" fillId="0" borderId="0" xfId="0" applyFont="1" applyAlignment="1">
      <alignment horizontal="left" vertical="center"/>
    </xf>
    <xf numFmtId="0" fontId="29" fillId="0" borderId="0" xfId="0" applyFont="1" applyAlignment="1">
      <alignment horizontal="center" vertical="center"/>
    </xf>
    <xf numFmtId="165" fontId="28" fillId="0" borderId="0" xfId="0" applyNumberFormat="1" applyFont="1"/>
    <xf numFmtId="14" fontId="44" fillId="0" borderId="0" xfId="0" applyNumberFormat="1" applyFont="1" applyAlignment="1">
      <alignment horizontal="center" vertical="center" wrapText="1"/>
    </xf>
    <xf numFmtId="0" fontId="47" fillId="0" borderId="0" xfId="0" applyFont="1"/>
    <xf numFmtId="14" fontId="47" fillId="0" borderId="0" xfId="0" applyNumberFormat="1" applyFont="1" applyAlignment="1">
      <alignment horizontal="center" vertical="center"/>
    </xf>
    <xf numFmtId="0" fontId="47" fillId="0" borderId="0" xfId="0" applyFont="1" applyAlignment="1">
      <alignment horizontal="center" vertical="center"/>
    </xf>
    <xf numFmtId="165" fontId="47" fillId="0" borderId="0" xfId="0" applyNumberFormat="1" applyFont="1" applyAlignment="1">
      <alignment horizontal="center" vertical="center"/>
    </xf>
    <xf numFmtId="0" fontId="47" fillId="0" borderId="0" xfId="0" applyFont="1" applyAlignment="1">
      <alignment wrapText="1"/>
    </xf>
    <xf numFmtId="0" fontId="47" fillId="0" borderId="0" xfId="0" applyFont="1" applyAlignment="1">
      <alignment horizontal="center"/>
    </xf>
    <xf numFmtId="0" fontId="40" fillId="28" borderId="15" xfId="34" applyFont="1" applyFill="1" applyBorder="1" applyAlignment="1">
      <alignment horizontal="center" vertical="center" textRotation="90"/>
    </xf>
    <xf numFmtId="0" fontId="42" fillId="29" borderId="0" xfId="0" applyFont="1" applyFill="1" applyAlignment="1">
      <alignment horizontal="center" vertical="center"/>
    </xf>
    <xf numFmtId="0" fontId="42" fillId="29" borderId="12" xfId="0" applyFont="1" applyFill="1" applyBorder="1" applyAlignment="1">
      <alignment horizontal="center" vertical="center"/>
    </xf>
    <xf numFmtId="0" fontId="40" fillId="28" borderId="15" xfId="34" applyFont="1" applyFill="1" applyBorder="1" applyAlignment="1">
      <alignment horizontal="center" textRotation="90"/>
    </xf>
    <xf numFmtId="164" fontId="38" fillId="0" borderId="0" xfId="0" applyNumberFormat="1" applyFont="1" applyAlignment="1">
      <alignment horizont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vertical="center" wrapText="1"/>
    </xf>
    <xf numFmtId="0" fontId="0" fillId="0" borderId="19" xfId="0" applyBorder="1" applyAlignment="1">
      <alignment horizontal="center" vertical="center" wrapText="1"/>
    </xf>
  </cellXfs>
  <cellStyles count="55">
    <cellStyle name="20 % - Accent1 2" xfId="2" xr:uid="{00000000-0005-0000-0000-000000000000}"/>
    <cellStyle name="20 % - Accent2 2" xfId="3" xr:uid="{00000000-0005-0000-0000-000001000000}"/>
    <cellStyle name="20 % - Accent3 2" xfId="4" xr:uid="{00000000-0005-0000-0000-000002000000}"/>
    <cellStyle name="20 % - Accent4 2" xfId="5" xr:uid="{00000000-0005-0000-0000-000003000000}"/>
    <cellStyle name="20 % - Accent5 2" xfId="6" xr:uid="{00000000-0005-0000-0000-000004000000}"/>
    <cellStyle name="20 % - Accent6 2" xfId="7" xr:uid="{00000000-0005-0000-0000-000005000000}"/>
    <cellStyle name="40 % - Accent1 2" xfId="8" xr:uid="{00000000-0005-0000-0000-000006000000}"/>
    <cellStyle name="40 % - Accent2 2" xfId="9" xr:uid="{00000000-0005-0000-0000-000007000000}"/>
    <cellStyle name="40 % - Accent3 2" xfId="10" xr:uid="{00000000-0005-0000-0000-000008000000}"/>
    <cellStyle name="40 % - Accent4 2" xfId="11" xr:uid="{00000000-0005-0000-0000-000009000000}"/>
    <cellStyle name="40 % - Accent5 2" xfId="12" xr:uid="{00000000-0005-0000-0000-00000A000000}"/>
    <cellStyle name="40 % - Accent6 2" xfId="13" xr:uid="{00000000-0005-0000-0000-00000B000000}"/>
    <cellStyle name="60 % - Accent1 2" xfId="14" xr:uid="{00000000-0005-0000-0000-00000C000000}"/>
    <cellStyle name="60 % - Accent2 2" xfId="15" xr:uid="{00000000-0005-0000-0000-00000D000000}"/>
    <cellStyle name="60 % - Accent3 2" xfId="16" xr:uid="{00000000-0005-0000-0000-00000E000000}"/>
    <cellStyle name="60 % - Accent4 2" xfId="17" xr:uid="{00000000-0005-0000-0000-00000F000000}"/>
    <cellStyle name="60 % - Accent5 2" xfId="18" xr:uid="{00000000-0005-0000-0000-000010000000}"/>
    <cellStyle name="60 %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Avertissement 2" xfId="26" xr:uid="{00000000-0005-0000-0000-000018000000}"/>
    <cellStyle name="Calcul 2" xfId="27" xr:uid="{00000000-0005-0000-0000-000019000000}"/>
    <cellStyle name="Cellule liée 2" xfId="28" xr:uid="{00000000-0005-0000-0000-00001A000000}"/>
    <cellStyle name="Commentaire 2" xfId="29" xr:uid="{00000000-0005-0000-0000-00001B000000}"/>
    <cellStyle name="Commentaire 3" xfId="46" xr:uid="{00000000-0005-0000-0000-00001C000000}"/>
    <cellStyle name="Commentaire 3 2" xfId="49" xr:uid="{00000000-0005-0000-0000-00001D000000}"/>
    <cellStyle name="Entrée 2" xfId="30" xr:uid="{00000000-0005-0000-0000-00001E000000}"/>
    <cellStyle name="Euro" xfId="31" xr:uid="{00000000-0005-0000-0000-00001F000000}"/>
    <cellStyle name="Euro 2" xfId="47" xr:uid="{00000000-0005-0000-0000-000020000000}"/>
    <cellStyle name="Euro 2 2" xfId="50" xr:uid="{00000000-0005-0000-0000-000021000000}"/>
    <cellStyle name="Insatisfaisant 2" xfId="32" xr:uid="{00000000-0005-0000-0000-000022000000}"/>
    <cellStyle name="Lien hypertexte" xfId="51" builtinId="8" hidden="1"/>
    <cellStyle name="Lien hypertexte" xfId="53" builtinId="8" hidden="1"/>
    <cellStyle name="Lien hypertexte visité" xfId="52" builtinId="9" hidden="1"/>
    <cellStyle name="Lien hypertexte visité" xfId="54" builtinId="9" hidden="1"/>
    <cellStyle name="Neutre 2" xfId="33" xr:uid="{00000000-0005-0000-0000-000027000000}"/>
    <cellStyle name="Normal" xfId="0" builtinId="0"/>
    <cellStyle name="Normal 2" xfId="1" xr:uid="{00000000-0005-0000-0000-000029000000}"/>
    <cellStyle name="Normal 3" xfId="45" xr:uid="{00000000-0005-0000-0000-00002A000000}"/>
    <cellStyle name="Normal 3 2" xfId="48" xr:uid="{00000000-0005-0000-0000-00002B000000}"/>
    <cellStyle name="Normal_Programmes et flux pax" xfId="34" xr:uid="{00000000-0005-0000-0000-00002C000000}"/>
    <cellStyle name="Satisfaisant 2" xfId="35" xr:uid="{00000000-0005-0000-0000-00002D000000}"/>
    <cellStyle name="Sortie 2" xfId="36" xr:uid="{00000000-0005-0000-0000-00002E000000}"/>
    <cellStyle name="Texte explicatif 2" xfId="37" xr:uid="{00000000-0005-0000-0000-00002F000000}"/>
    <cellStyle name="Titre 2" xfId="38" xr:uid="{00000000-0005-0000-0000-000030000000}"/>
    <cellStyle name="Titre 1 2" xfId="39" xr:uid="{00000000-0005-0000-0000-000031000000}"/>
    <cellStyle name="Titre 2 2" xfId="40" xr:uid="{00000000-0005-0000-0000-000032000000}"/>
    <cellStyle name="Titre 3 2" xfId="41" xr:uid="{00000000-0005-0000-0000-000033000000}"/>
    <cellStyle name="Titre 4 2" xfId="42" xr:uid="{00000000-0005-0000-0000-000034000000}"/>
    <cellStyle name="Total 2" xfId="43" xr:uid="{00000000-0005-0000-0000-000035000000}"/>
    <cellStyle name="Vérification 2" xfId="44" xr:uid="{00000000-0005-0000-0000-000036000000}"/>
  </cellStyles>
  <dxfs count="63">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ill>
        <patternFill>
          <bgColor theme="9" tint="0.59996337778862885"/>
        </patternFill>
      </fill>
    </dxf>
    <dxf>
      <font>
        <b/>
        <i val="0"/>
      </font>
      <fill>
        <patternFill>
          <bgColor rgb="FFFF0000"/>
        </patternFill>
      </fill>
    </dxf>
    <dxf>
      <font>
        <b/>
        <i val="0"/>
      </font>
      <fill>
        <patternFill>
          <bgColor rgb="FF92D050"/>
        </patternFill>
      </fill>
    </dxf>
    <dxf>
      <font>
        <b/>
        <i val="0"/>
      </font>
      <fill>
        <patternFill>
          <bgColor rgb="FFFF0000"/>
        </patternFill>
      </fill>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s>
  <tableStyles count="0" defaultTableStyle="TableStyleMedium2" defaultPivotStyle="PivotStyleLight16"/>
  <colors>
    <mruColors>
      <color rgb="FFFFFF99"/>
      <color rgb="FFFFFFFF"/>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581025</xdr:colOff>
      <xdr:row>3</xdr:row>
      <xdr:rowOff>133349</xdr:rowOff>
    </xdr:from>
    <xdr:ext cx="6372225" cy="5324476"/>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4324350" y="981074"/>
          <a:ext cx="6372225" cy="5324476"/>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Excuse moi pour les explications j'ai confondu avec un autre sujet, le sujet concerné est de pouvoir renseigner la Listbox2 des données effectuées du jour J indiqué en haut à gauche (Date aujourd'hui) du formulaire F_Journalier.</a:t>
          </a:r>
          <a:br>
            <a:rPr lang="fr-FR"/>
          </a:br>
          <a:r>
            <a:rPr lang="fr-FR"/>
            <a:t>Ce ListBox2 va par la suite permettre de pouvoir modifier si nécessaire.</a:t>
          </a:r>
          <a:br>
            <a:rPr lang="fr-FR"/>
          </a:br>
          <a:r>
            <a:rPr lang="fr-FR"/>
            <a:t>Encore mille excuses</a:t>
          </a:r>
          <a:br>
            <a:rPr lang="fr-FR"/>
          </a:br>
          <a:r>
            <a:rPr lang="fr-FR" sz="1600" b="1">
              <a:solidFill>
                <a:srgbClr val="FF0000"/>
              </a:solidFill>
            </a:rPr>
            <a:t>Bonjour Pompaero,</a:t>
          </a:r>
        </a:p>
        <a:p>
          <a:r>
            <a:rPr lang="fr-FR" sz="1600" b="1" baseline="0">
              <a:solidFill>
                <a:srgbClr val="FF0000"/>
              </a:solidFill>
            </a:rPr>
            <a:t>pour les entêtes de colonnes, c'est impossible sauf à utiliser le rowsource</a:t>
          </a:r>
        </a:p>
        <a:p>
          <a:r>
            <a:rPr lang="fr-FR" sz="1600" b="1" baseline="0">
              <a:solidFill>
                <a:srgbClr val="FF0000"/>
              </a:solidFill>
            </a:rPr>
            <a:t>pour la date du jour, je l'ai ajouté dans la liste si elle n'existe pas déjà dans la feuille Base de Donnée</a:t>
          </a:r>
        </a:p>
        <a:p>
          <a:r>
            <a:rPr lang="fr-FR" sz="1600" b="1" baseline="0">
              <a:solidFill>
                <a:srgbClr val="FF0000"/>
              </a:solidFill>
            </a:rPr>
            <a:t>mais pour les entêtes franchement je ne vois pas à quoi cela te servira, si tu cliques sur une ligne de la listbox, tu as tout qui s'affiche dans les listbox et combo</a:t>
          </a:r>
        </a:p>
        <a:p>
          <a:r>
            <a:rPr lang="fr-FR" sz="1600" b="1" baseline="0">
              <a:solidFill>
                <a:srgbClr val="FF0000"/>
              </a:solidFill>
            </a:rPr>
            <a:t>ton bouton valisder et ton bouton modifier devarit être un seul et même bouton, car si tu rappelles une ligne set que tu cliques ajouter tu vas avoir une autre ligne avec les mêmes valeurs !!!!!</a:t>
          </a:r>
        </a:p>
        <a:p>
          <a:r>
            <a:rPr lang="fr-FR" sz="1600" b="1" baseline="0">
              <a:solidFill>
                <a:srgbClr val="FF0000"/>
              </a:solidFill>
            </a:rPr>
            <a:t>maintenant je ne sais pas ce que tu attends de ce fichier alors difficile de te devancer mais pour moi, c'est pas bon</a:t>
          </a:r>
        </a:p>
        <a:p>
          <a:r>
            <a:rPr lang="fr-FR" sz="1600" b="1" baseline="0">
              <a:solidFill>
                <a:srgbClr val="FF0000"/>
              </a:solidFill>
            </a:rPr>
            <a:t>donc teste la suite pour changer modifier  une valeur dans la feuille</a:t>
          </a:r>
        </a:p>
        <a:p>
          <a:r>
            <a:rPr lang="fr-FR" sz="1600" b="1" baseline="0">
              <a:solidFill>
                <a:srgbClr val="FF0000"/>
              </a:solidFill>
            </a:rPr>
            <a:t>a+</a:t>
          </a:r>
        </a:p>
        <a:p>
          <a:r>
            <a:rPr lang="fr-FR" sz="1600" b="1" baseline="0">
              <a:solidFill>
                <a:srgbClr val="FF0000"/>
              </a:solidFill>
            </a:rPr>
            <a:t>Papou</a:t>
          </a:r>
          <a:endParaRPr lang="fr-FR" sz="1600" b="1"/>
        </a:p>
      </xdr:txBody>
    </xdr:sp>
    <xdr:clientData/>
  </xdr:oneCellAnchor>
  <mc:AlternateContent xmlns:mc="http://schemas.openxmlformats.org/markup-compatibility/2006">
    <mc:Choice xmlns:a14="http://schemas.microsoft.com/office/drawing/2010/main" Requires="a14">
      <xdr:twoCellAnchor editAs="oneCell">
        <xdr:from>
          <xdr:col>8</xdr:col>
          <xdr:colOff>0</xdr:colOff>
          <xdr:row>1</xdr:row>
          <xdr:rowOff>0</xdr:rowOff>
        </xdr:from>
        <xdr:to>
          <xdr:col>10</xdr:col>
          <xdr:colOff>190500</xdr:colOff>
          <xdr:row>1</xdr:row>
          <xdr:rowOff>381000</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447675</xdr:colOff>
      <xdr:row>3</xdr:row>
      <xdr:rowOff>38100</xdr:rowOff>
    </xdr:from>
    <xdr:ext cx="6372225" cy="5505450"/>
    <xdr:sp macro="" textlink="">
      <xdr:nvSpPr>
        <xdr:cNvPr id="5" name="ZoneTexte 4">
          <a:extLst>
            <a:ext uri="{FF2B5EF4-FFF2-40B4-BE49-F238E27FC236}">
              <a16:creationId xmlns:a16="http://schemas.microsoft.com/office/drawing/2014/main" id="{34A26441-D68E-467E-B849-F3BD6D3AB2FB}"/>
            </a:ext>
          </a:extLst>
        </xdr:cNvPr>
        <xdr:cNvSpPr txBox="1"/>
      </xdr:nvSpPr>
      <xdr:spPr>
        <a:xfrm>
          <a:off x="447675" y="885825"/>
          <a:ext cx="6372225" cy="5505450"/>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Bonjour paritec,</a:t>
          </a:r>
        </a:p>
        <a:p>
          <a:r>
            <a:rPr lang="fr-FR"/>
            <a:t>Pour répondre à ta question, ce fichier est destiner en un coup d'oeil à voir le suivi des opérations journalière, avec possibilité de recherche d'une journée et d'effectuer des statistiques par périodes (sur tout des stats en fin d'année).</a:t>
          </a:r>
        </a:p>
        <a:p>
          <a:endParaRPr lang="fr-FR"/>
        </a:p>
        <a:p>
          <a:r>
            <a:rPr lang="fr-FR"/>
            <a:t>1),</a:t>
          </a:r>
          <a:r>
            <a:rPr lang="fr-FR" baseline="0"/>
            <a:t> l'oglet "Aujourd'hui" sur les lignes 7, 10, 11, 15, 45, 49, on doit y renseigner les items de l'onglet "Action prévu" colonne F (enregistrer par avance si possible), en correspondance avec les heures et date. Je pensais faire un formulaire different pour ces actions.</a:t>
          </a:r>
        </a:p>
        <a:p>
          <a:r>
            <a:rPr lang="fr-FR" baseline="0"/>
            <a:t>2), Après, chaque jour nous ouvrirons le fichier à la feuille "Aujourd'hui", les actions des lignes 7, 10, 11, 15, 45, 49 s'affichent.</a:t>
          </a:r>
        </a:p>
        <a:p>
          <a:r>
            <a:rPr lang="fr-FR" baseline="0"/>
            <a:t>3), A chaque opération, nous renseignerons le formulaire actuel "U_Journalier" pour mettre à jour l'onglet "Aujourd'hui" instantanément, c'est à dire :</a:t>
          </a:r>
        </a:p>
        <a:p>
          <a:r>
            <a:rPr lang="fr-FR" baseline="0"/>
            <a:t>Si l'on fais une opération (Entrainements, Culture physique) de 10h à 11h nous aimerions avoir dans l'onglet "Aujourd'hui" ligne Culture physique, le nombre d'action durant cette période et si une 2ème opération intervient (entrainement, Culture physique) de 10h30 à 11h30 alors le nombre d'opération passe à 2 entre 10h30 et 11h, etc, etc.... pour chaque items, comme l'exemple que j'ai fais, et sur les lignes 8, 13, 16, 47, 50, il faudrait la valeur des combobox 2 à 6 toujours en correspondance avec les heures.</a:t>
          </a:r>
        </a:p>
        <a:p>
          <a:r>
            <a:rPr lang="fr-FR" baseline="0"/>
            <a:t>Cbx2 correspond à la ligne 8</a:t>
          </a:r>
        </a:p>
        <a:p>
          <a:r>
            <a:rPr lang="fr-FR" baseline="0"/>
            <a:t>Cbx3 correspond à la ligne 13</a:t>
          </a:r>
        </a:p>
        <a:p>
          <a:r>
            <a:rPr lang="fr-FR" baseline="0"/>
            <a:t>Cbx4 correspond à la ligne 16</a:t>
          </a:r>
        </a:p>
        <a:p>
          <a:r>
            <a:rPr lang="fr-FR" baseline="0"/>
            <a:t>Cbx5 correspond à la ligne 47</a:t>
          </a:r>
        </a:p>
        <a:p>
          <a:r>
            <a:rPr lang="fr-FR" baseline="0"/>
            <a:t>Cbx6 correspond à la ligne 50</a:t>
          </a:r>
        </a:p>
        <a:p>
          <a:r>
            <a:rPr lang="fr-FR" baseline="0"/>
            <a:t>4), sur la droite du tableau feuille "Aujourd'hui" nous aimerions un résumé du jour par catégorie.</a:t>
          </a:r>
        </a:p>
        <a:p>
          <a:r>
            <a:rPr lang="fr-FR" baseline="0"/>
            <a:t>5), L'onglet "Recherche" permetrait de pouvoir effectuer une recherche d'une date antérieur</a:t>
          </a:r>
        </a:p>
        <a:p>
          <a:r>
            <a:rPr lang="fr-FR" baseline="0"/>
            <a:t>6), L'onglet "Stat" permettrait d'avoir des statistiques par période (avec une date début et une date fin)</a:t>
          </a:r>
        </a:p>
        <a:p>
          <a:endParaRPr lang="fr-FR" baseline="0"/>
        </a:p>
        <a:p>
          <a:r>
            <a:rPr lang="fr-FR" baseline="0"/>
            <a:t>Cela est mon idée de construction du fichier, mais comme vrai professionnel, je suis ceratin que tu devrait apporter des solutions trés adaptés et fonctionnelles.  </a:t>
          </a:r>
        </a:p>
        <a:p>
          <a:r>
            <a:rPr lang="fr-FR" baseline="0"/>
            <a:t>Merci</a:t>
          </a:r>
        </a:p>
        <a:p>
          <a:r>
            <a:rPr lang="fr-FR" baseline="0"/>
            <a:t>a+</a:t>
          </a:r>
        </a:p>
        <a:p>
          <a:r>
            <a:rPr lang="fr-FR" baseline="0"/>
            <a:t>pompaero</a:t>
          </a:r>
          <a:br>
            <a:rPr lang="fr-FR"/>
          </a:br>
          <a:endParaRPr lang="fr-FR" sz="1600" b="1"/>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37</xdr:col>
      <xdr:colOff>152400</xdr:colOff>
      <xdr:row>0</xdr:row>
      <xdr:rowOff>19050</xdr:rowOff>
    </xdr:from>
    <xdr:to>
      <xdr:col>42</xdr:col>
      <xdr:colOff>147525</xdr:colOff>
      <xdr:row>0</xdr:row>
      <xdr:rowOff>235050</xdr:rowOff>
    </xdr:to>
    <xdr:sp macro="[0]!afficheForm" textlink="">
      <xdr:nvSpPr>
        <xdr:cNvPr id="2" name="Rectangle : coins arrondis 1">
          <a:extLst>
            <a:ext uri="{FF2B5EF4-FFF2-40B4-BE49-F238E27FC236}">
              <a16:creationId xmlns:a16="http://schemas.microsoft.com/office/drawing/2014/main" id="{00000000-0008-0000-0300-000002000000}"/>
            </a:ext>
          </a:extLst>
        </xdr:cNvPr>
        <xdr:cNvSpPr/>
      </xdr:nvSpPr>
      <xdr:spPr>
        <a:xfrm>
          <a:off x="8420100" y="190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Formulaire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BasedeDonnee" displayName="Tb_BasedeDonnee" ref="A2:AC24" totalsRowShown="0" headerRowDxfId="62">
  <autoFilter ref="A2:AC24"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0000000-0010-0000-0000-000001000000}" name="Mois" dataDxfId="61">
      <calculatedColumnFormula>TEXT(C3,"mmmm")</calculatedColumnFormula>
    </tableColumn>
    <tableColumn id="2" xr3:uid="{00000000-0010-0000-0000-000002000000}" name="Année" dataDxfId="60">
      <calculatedColumnFormula>TEXT(C3,"aaaa")</calculatedColumnFormula>
    </tableColumn>
    <tableColumn id="3" xr3:uid="{00000000-0010-0000-0000-000003000000}" name="Date" dataDxfId="59"/>
    <tableColumn id="4" xr3:uid="{00000000-0010-0000-0000-000004000000}" name="Catégorie" dataDxfId="58"/>
    <tableColumn id="5" xr3:uid="{00000000-0010-0000-0000-000005000000}" name="Thème" dataDxfId="57"/>
    <tableColumn id="6" xr3:uid="{00000000-0010-0000-0000-000006000000}" name="Hr début" dataDxfId="56"/>
    <tableColumn id="7" xr3:uid="{00000000-0010-0000-0000-000007000000}" name="Hr fin" dataDxfId="55"/>
    <tableColumn id="8" xr3:uid="{00000000-0010-0000-0000-000008000000}" name="Durée" dataDxfId="54">
      <calculatedColumnFormula>IF(G3&lt;F3,G3+1-F3,G3-F3)</calculatedColumnFormula>
    </tableColumn>
    <tableColumn id="9" xr3:uid="{00000000-0010-0000-0000-000009000000}" name="Commentaire" dataDxfId="53"/>
    <tableColumn id="10" xr3:uid="{00000000-0010-0000-0000-00000A000000}" name="Consta Niv" dataDxfId="52"/>
    <tableColumn id="11" xr3:uid="{00000000-0010-0000-0000-00000B000000}" name="Hr début consta Niv" dataDxfId="51"/>
    <tableColumn id="12" xr3:uid="{00000000-0010-0000-0000-00000C000000}" name="Hr fin consta Niv" dataDxfId="50"/>
    <tableColumn id="13" xr3:uid="{00000000-0010-0000-0000-00000D000000}" name="Durée consta Niv" dataDxfId="49">
      <calculatedColumnFormula>IF(L3="","",IF(L3&lt;K3,L3+1-K3,L3-K3))</calculatedColumnFormula>
    </tableColumn>
    <tableColumn id="14" xr3:uid="{00000000-0010-0000-0000-00000E000000}" name="Consta effectif sslia" dataDxfId="48"/>
    <tableColumn id="15" xr3:uid="{00000000-0010-0000-0000-00000F000000}" name="Hr début effectif sslia" dataDxfId="47"/>
    <tableColumn id="16" xr3:uid="{00000000-0010-0000-0000-000010000000}" name="Hr fin effectif sslia" dataDxfId="46"/>
    <tableColumn id="17" xr3:uid="{00000000-0010-0000-0000-000011000000}" name="Durée effectif sslia" dataDxfId="45">
      <calculatedColumnFormula>IF(P3="","",IF(P3&lt;O3,P3+1-O3,P3-O3))</calculatedColumnFormula>
    </tableColumn>
    <tableColumn id="18" xr3:uid="{00000000-0010-0000-0000-000012000000}" name="Consta VIM" dataDxfId="44"/>
    <tableColumn id="19" xr3:uid="{00000000-0010-0000-0000-000013000000}" name="Hr débt consta VIM" dataDxfId="43"/>
    <tableColumn id="20" xr3:uid="{00000000-0010-0000-0000-000014000000}" name="Hr fin consta VIM" dataDxfId="42"/>
    <tableColumn id="21" xr3:uid="{00000000-0010-0000-0000-000015000000}" name="Durée consta VIM" dataDxfId="41">
      <calculatedColumnFormula>IF(T3="","",IF(T3&lt;S3,T3+1-S3,T3-S3))</calculatedColumnFormula>
    </tableColumn>
    <tableColumn id="22" xr3:uid="{00000000-0010-0000-0000-000016000000}" name="Constat agent ppa" dataDxfId="40"/>
    <tableColumn id="23" xr3:uid="{00000000-0010-0000-0000-000017000000}" name="Hr début consta agent ppa" dataDxfId="39"/>
    <tableColumn id="24" xr3:uid="{00000000-0010-0000-0000-000018000000}" name="Hr fin consta agent ppa" dataDxfId="38"/>
    <tableColumn id="25" xr3:uid="{00000000-0010-0000-0000-000019000000}" name="Durée consta agent ppa" dataDxfId="37">
      <calculatedColumnFormula>IF(X3="","",IF(X3&lt;W3,X3+1-W3,X3-W3))</calculatedColumnFormula>
    </tableColumn>
    <tableColumn id="26" xr3:uid="{00000000-0010-0000-0000-00001A000000}" name="Consta Véh PPA" dataDxfId="36"/>
    <tableColumn id="27" xr3:uid="{00000000-0010-0000-0000-00001B000000}" name="Hr début consta véh PPA" dataDxfId="35"/>
    <tableColumn id="28" xr3:uid="{00000000-0010-0000-0000-00001C000000}" name="Hr fin consta véh PPA" dataDxfId="34"/>
    <tableColumn id="29" xr3:uid="{00000000-0010-0000-0000-00001D000000}" name="Durée consta véh PPA" dataDxfId="33">
      <calculatedColumnFormula>IF(AB3="","",IF(AB3&lt;AA3,AB3+1-AA3,AB3-AA3))</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F19"/>
  <sheetViews>
    <sheetView workbookViewId="0">
      <selection activeCell="L2" sqref="L2"/>
    </sheetView>
  </sheetViews>
  <sheetFormatPr baseColWidth="10" defaultRowHeight="12.75" x14ac:dyDescent="0.25"/>
  <cols>
    <col min="1" max="2" width="9.7109375" style="16" customWidth="1"/>
    <col min="3" max="4" width="6.7109375" style="16" customWidth="1"/>
    <col min="5" max="5" width="15.5703125" style="16" bestFit="1" customWidth="1"/>
    <col min="6" max="6" width="7.7109375" style="16" customWidth="1"/>
    <col min="7" max="16384" width="11.42578125" style="16"/>
  </cols>
  <sheetData>
    <row r="1" spans="1:6" ht="15.75" x14ac:dyDescent="0.25">
      <c r="A1" s="156" t="s">
        <v>192</v>
      </c>
    </row>
    <row r="2" spans="1:6" ht="38.25" x14ac:dyDescent="0.25">
      <c r="A2" s="155" t="s">
        <v>106</v>
      </c>
      <c r="B2" s="155" t="s">
        <v>104</v>
      </c>
      <c r="C2" s="155" t="s">
        <v>105</v>
      </c>
      <c r="D2" s="155" t="s">
        <v>114</v>
      </c>
      <c r="E2" s="155" t="s">
        <v>190</v>
      </c>
      <c r="F2" s="153" t="s">
        <v>191</v>
      </c>
    </row>
    <row r="3" spans="1:6" x14ac:dyDescent="0.25">
      <c r="A3" s="17">
        <v>43534</v>
      </c>
      <c r="B3" s="18">
        <v>0.20833333333333334</v>
      </c>
      <c r="C3" s="18">
        <v>0.33333333333333331</v>
      </c>
      <c r="D3" s="18">
        <f>IF(C3&lt;B3,C3+1-B3,C3-B3)</f>
        <v>0.12499999999999997</v>
      </c>
      <c r="E3" s="16" t="s">
        <v>103</v>
      </c>
      <c r="F3" s="16">
        <v>5</v>
      </c>
    </row>
    <row r="4" spans="1:6" x14ac:dyDescent="0.25">
      <c r="A4" s="17">
        <v>43534</v>
      </c>
      <c r="B4" s="18">
        <v>0.33333333333333331</v>
      </c>
      <c r="C4" s="18">
        <v>0.79166666666666663</v>
      </c>
      <c r="D4" s="18">
        <f t="shared" ref="D4:D11" si="0">IF(C4&lt;B4,C4+1-B4,C4-B4)</f>
        <v>0.45833333333333331</v>
      </c>
      <c r="E4" s="16" t="s">
        <v>103</v>
      </c>
      <c r="F4" s="16">
        <v>7</v>
      </c>
    </row>
    <row r="5" spans="1:6" x14ac:dyDescent="0.25">
      <c r="A5" s="17">
        <v>43534</v>
      </c>
      <c r="B5" s="18">
        <v>0.79166666666666663</v>
      </c>
      <c r="C5" s="18">
        <v>0.91666666666666663</v>
      </c>
      <c r="D5" s="18">
        <f t="shared" si="0"/>
        <v>0.125</v>
      </c>
      <c r="E5" s="16" t="s">
        <v>103</v>
      </c>
      <c r="F5" s="16">
        <v>5</v>
      </c>
    </row>
    <row r="6" spans="1:6" x14ac:dyDescent="0.25">
      <c r="A6" s="17">
        <v>43534</v>
      </c>
      <c r="B6" s="18">
        <v>0.33333333333333331</v>
      </c>
      <c r="C6" s="18">
        <v>0.79166666666666663</v>
      </c>
      <c r="D6" s="18">
        <f t="shared" si="0"/>
        <v>0.45833333333333331</v>
      </c>
      <c r="E6" s="16" t="s">
        <v>185</v>
      </c>
      <c r="F6" s="16">
        <v>1</v>
      </c>
    </row>
    <row r="7" spans="1:6" x14ac:dyDescent="0.25">
      <c r="A7" s="17">
        <v>43468</v>
      </c>
      <c r="B7" s="18">
        <v>0.20833333333333334</v>
      </c>
      <c r="C7" s="18">
        <v>0.33333333333333331</v>
      </c>
      <c r="D7" s="18">
        <f t="shared" si="0"/>
        <v>0.12499999999999997</v>
      </c>
      <c r="E7" s="16" t="s">
        <v>186</v>
      </c>
      <c r="F7" s="16">
        <v>2</v>
      </c>
    </row>
    <row r="8" spans="1:6" x14ac:dyDescent="0.25">
      <c r="A8" s="17">
        <v>43468</v>
      </c>
      <c r="B8" s="18">
        <v>0.33333333333333331</v>
      </c>
      <c r="C8" s="18">
        <v>0.79166666666666663</v>
      </c>
      <c r="D8" s="18">
        <f t="shared" si="0"/>
        <v>0.45833333333333331</v>
      </c>
      <c r="E8" s="16" t="s">
        <v>186</v>
      </c>
      <c r="F8" s="16">
        <v>4</v>
      </c>
    </row>
    <row r="9" spans="1:6" x14ac:dyDescent="0.25">
      <c r="B9" s="18">
        <v>0.79166666666666663</v>
      </c>
      <c r="C9" s="18">
        <v>0.91666666666666663</v>
      </c>
      <c r="D9" s="18">
        <f t="shared" si="0"/>
        <v>0.125</v>
      </c>
      <c r="E9" s="16" t="s">
        <v>186</v>
      </c>
      <c r="F9" s="16">
        <v>2</v>
      </c>
    </row>
    <row r="10" spans="1:6" x14ac:dyDescent="0.25">
      <c r="D10" s="18">
        <f t="shared" si="0"/>
        <v>0</v>
      </c>
      <c r="E10" s="16" t="s">
        <v>187</v>
      </c>
    </row>
    <row r="11" spans="1:6" x14ac:dyDescent="0.25">
      <c r="D11" s="18">
        <f t="shared" si="0"/>
        <v>0</v>
      </c>
      <c r="E11" s="16" t="s">
        <v>186</v>
      </c>
    </row>
    <row r="14" spans="1:6" x14ac:dyDescent="0.25">
      <c r="E14" s="16" t="s">
        <v>187</v>
      </c>
    </row>
    <row r="17" spans="5:5" x14ac:dyDescent="0.25">
      <c r="E17" s="16" t="s">
        <v>188</v>
      </c>
    </row>
    <row r="19" spans="5:5" x14ac:dyDescent="0.25">
      <c r="E19" s="16" t="s">
        <v>189</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Bt1">
          <controlPr defaultSize="0" autoLine="0" autoPict="0" r:id="rId5">
            <anchor moveWithCells="1">
              <from>
                <xdr:col>8</xdr:col>
                <xdr:colOff>0</xdr:colOff>
                <xdr:row>1</xdr:row>
                <xdr:rowOff>0</xdr:rowOff>
              </from>
              <to>
                <xdr:col>10</xdr:col>
                <xdr:colOff>190500</xdr:colOff>
                <xdr:row>1</xdr:row>
                <xdr:rowOff>381000</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E22"/>
  <sheetViews>
    <sheetView workbookViewId="0"/>
  </sheetViews>
  <sheetFormatPr baseColWidth="10" defaultRowHeight="12.75" x14ac:dyDescent="0.2"/>
  <cols>
    <col min="1" max="1" width="23.42578125" style="104" bestFit="1" customWidth="1"/>
    <col min="2" max="2" width="25" style="104" bestFit="1" customWidth="1"/>
    <col min="3" max="4" width="11.42578125" style="104"/>
    <col min="5" max="5" width="11.42578125" style="157"/>
    <col min="6" max="16384" width="11.42578125" style="104"/>
  </cols>
  <sheetData>
    <row r="1" spans="1:5" x14ac:dyDescent="0.2">
      <c r="A1" s="105" t="s">
        <v>125</v>
      </c>
      <c r="B1" s="105" t="s">
        <v>126</v>
      </c>
      <c r="E1" s="105" t="s">
        <v>193</v>
      </c>
    </row>
    <row r="2" spans="1:5" x14ac:dyDescent="0.2">
      <c r="A2" s="104" t="s">
        <v>112</v>
      </c>
      <c r="B2" s="104" t="s">
        <v>91</v>
      </c>
      <c r="E2" s="157">
        <v>1</v>
      </c>
    </row>
    <row r="3" spans="1:5" x14ac:dyDescent="0.2">
      <c r="A3" s="104" t="s">
        <v>112</v>
      </c>
      <c r="B3" s="104" t="s">
        <v>92</v>
      </c>
      <c r="E3" s="157">
        <v>2</v>
      </c>
    </row>
    <row r="4" spans="1:5" x14ac:dyDescent="0.2">
      <c r="A4" s="104" t="s">
        <v>15</v>
      </c>
      <c r="B4" s="104" t="s">
        <v>86</v>
      </c>
      <c r="E4" s="157">
        <v>3</v>
      </c>
    </row>
    <row r="5" spans="1:5" x14ac:dyDescent="0.2">
      <c r="A5" s="104" t="s">
        <v>15</v>
      </c>
      <c r="B5" s="104" t="s">
        <v>87</v>
      </c>
      <c r="E5" s="157">
        <v>4</v>
      </c>
    </row>
    <row r="6" spans="1:5" x14ac:dyDescent="0.2">
      <c r="A6" s="104" t="s">
        <v>15</v>
      </c>
      <c r="B6" s="104" t="s">
        <v>88</v>
      </c>
      <c r="E6" s="157">
        <v>5</v>
      </c>
    </row>
    <row r="7" spans="1:5" x14ac:dyDescent="0.2">
      <c r="A7" s="104" t="s">
        <v>15</v>
      </c>
      <c r="B7" s="104" t="s">
        <v>89</v>
      </c>
      <c r="E7" s="157">
        <v>6</v>
      </c>
    </row>
    <row r="8" spans="1:5" x14ac:dyDescent="0.2">
      <c r="A8" s="104" t="s">
        <v>15</v>
      </c>
      <c r="B8" s="104" t="s">
        <v>90</v>
      </c>
      <c r="E8" s="157">
        <v>7</v>
      </c>
    </row>
    <row r="9" spans="1:5" x14ac:dyDescent="0.2">
      <c r="A9" s="104" t="s">
        <v>15</v>
      </c>
      <c r="B9" s="104" t="s">
        <v>18</v>
      </c>
      <c r="E9" s="157">
        <v>8</v>
      </c>
    </row>
    <row r="10" spans="1:5" x14ac:dyDescent="0.2">
      <c r="A10" s="104" t="s">
        <v>16</v>
      </c>
      <c r="B10" s="104" t="s">
        <v>93</v>
      </c>
      <c r="E10" s="157">
        <v>9</v>
      </c>
    </row>
    <row r="11" spans="1:5" x14ac:dyDescent="0.2">
      <c r="A11" s="104" t="s">
        <v>16</v>
      </c>
      <c r="B11" s="104" t="s">
        <v>94</v>
      </c>
      <c r="E11" s="157">
        <v>10</v>
      </c>
    </row>
    <row r="12" spans="1:5" x14ac:dyDescent="0.2">
      <c r="A12" s="104" t="s">
        <v>85</v>
      </c>
      <c r="B12" s="104" t="s">
        <v>85</v>
      </c>
      <c r="E12" s="157">
        <v>11</v>
      </c>
    </row>
    <row r="13" spans="1:5" x14ac:dyDescent="0.2">
      <c r="A13" s="104" t="s">
        <v>99</v>
      </c>
      <c r="B13" s="104" t="s">
        <v>97</v>
      </c>
    </row>
    <row r="14" spans="1:5" x14ac:dyDescent="0.2">
      <c r="A14" s="104" t="s">
        <v>99</v>
      </c>
      <c r="B14" s="104" t="s">
        <v>96</v>
      </c>
    </row>
    <row r="15" spans="1:5" x14ac:dyDescent="0.2">
      <c r="A15" s="104" t="s">
        <v>99</v>
      </c>
      <c r="B15" s="104" t="s">
        <v>95</v>
      </c>
    </row>
    <row r="16" spans="1:5" x14ac:dyDescent="0.2">
      <c r="A16" s="104" t="s">
        <v>99</v>
      </c>
      <c r="B16" s="104" t="s">
        <v>98</v>
      </c>
    </row>
    <row r="17" spans="1:2" x14ac:dyDescent="0.2">
      <c r="A17" s="104" t="s">
        <v>102</v>
      </c>
      <c r="B17" s="104" t="s">
        <v>7</v>
      </c>
    </row>
    <row r="18" spans="1:2" x14ac:dyDescent="0.2">
      <c r="A18" s="104" t="s">
        <v>102</v>
      </c>
      <c r="B18" s="104" t="s">
        <v>11</v>
      </c>
    </row>
    <row r="19" spans="1:2" x14ac:dyDescent="0.2">
      <c r="A19" s="104" t="s">
        <v>102</v>
      </c>
      <c r="B19" s="104" t="s">
        <v>10</v>
      </c>
    </row>
    <row r="20" spans="1:2" x14ac:dyDescent="0.2">
      <c r="A20" s="104" t="s">
        <v>102</v>
      </c>
      <c r="B20" s="104" t="s">
        <v>100</v>
      </c>
    </row>
    <row r="21" spans="1:2" x14ac:dyDescent="0.2">
      <c r="A21" s="104" t="s">
        <v>102</v>
      </c>
      <c r="B21" s="104" t="s">
        <v>101</v>
      </c>
    </row>
    <row r="22" spans="1:2" x14ac:dyDescent="0.2">
      <c r="A22" s="104" t="s">
        <v>127</v>
      </c>
      <c r="B22" s="104" t="s">
        <v>127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C24"/>
  <sheetViews>
    <sheetView workbookViewId="0">
      <selection activeCell="E30" sqref="E30:E31"/>
    </sheetView>
  </sheetViews>
  <sheetFormatPr baseColWidth="10" defaultRowHeight="12.75" x14ac:dyDescent="0.2"/>
  <cols>
    <col min="1" max="1" width="6.140625" style="15" bestFit="1" customWidth="1"/>
    <col min="2" max="2" width="6" style="15" bestFit="1" customWidth="1"/>
    <col min="3" max="3" width="10.7109375" style="17" customWidth="1"/>
    <col min="4" max="4" width="25.7109375" style="15" customWidth="1"/>
    <col min="5" max="5" width="25.7109375" style="16" customWidth="1"/>
    <col min="6" max="7" width="7.7109375" style="16" customWidth="1"/>
    <col min="8" max="8" width="7.7109375" style="15" customWidth="1"/>
    <col min="9" max="9" width="20.7109375" style="154" customWidth="1"/>
    <col min="10" max="12" width="7.7109375" style="15" customWidth="1"/>
    <col min="13" max="13" width="7.7109375" style="158" customWidth="1"/>
    <col min="14" max="16" width="7.7109375" style="15" customWidth="1"/>
    <col min="17" max="17" width="7.7109375" style="158" customWidth="1"/>
    <col min="18" max="20" width="7.7109375" style="15" customWidth="1"/>
    <col min="21" max="21" width="7.7109375" style="158" customWidth="1"/>
    <col min="22" max="24" width="7.7109375" style="15" customWidth="1"/>
    <col min="25" max="25" width="7.7109375" style="158" customWidth="1"/>
    <col min="26" max="28" width="7.7109375" style="15" customWidth="1"/>
    <col min="29" max="29" width="7.7109375" style="158" customWidth="1"/>
    <col min="30" max="16384" width="11.42578125" style="15"/>
  </cols>
  <sheetData>
    <row r="1" spans="1:29" x14ac:dyDescent="0.2">
      <c r="M1" s="15"/>
      <c r="Q1" s="15"/>
      <c r="U1" s="15"/>
      <c r="Y1" s="15"/>
      <c r="AC1" s="15"/>
    </row>
    <row r="2" spans="1:29" s="154" customFormat="1" ht="51" x14ac:dyDescent="0.2">
      <c r="A2" s="152" t="s">
        <v>129</v>
      </c>
      <c r="B2" s="152" t="s">
        <v>130</v>
      </c>
      <c r="C2" s="159" t="s">
        <v>106</v>
      </c>
      <c r="D2" s="153" t="s">
        <v>125</v>
      </c>
      <c r="E2" s="153" t="s">
        <v>126</v>
      </c>
      <c r="F2" s="153" t="s">
        <v>107</v>
      </c>
      <c r="G2" s="153" t="s">
        <v>108</v>
      </c>
      <c r="H2" s="153" t="s">
        <v>114</v>
      </c>
      <c r="I2" s="155" t="s">
        <v>128</v>
      </c>
      <c r="J2" s="153" t="s">
        <v>161</v>
      </c>
      <c r="K2" s="153" t="s">
        <v>162</v>
      </c>
      <c r="L2" s="153" t="s">
        <v>163</v>
      </c>
      <c r="M2" s="153" t="s">
        <v>164</v>
      </c>
      <c r="N2" s="153" t="s">
        <v>165</v>
      </c>
      <c r="O2" s="153" t="s">
        <v>166</v>
      </c>
      <c r="P2" s="153" t="s">
        <v>167</v>
      </c>
      <c r="Q2" s="153" t="s">
        <v>168</v>
      </c>
      <c r="R2" s="153" t="s">
        <v>169</v>
      </c>
      <c r="S2" s="153" t="s">
        <v>170</v>
      </c>
      <c r="T2" s="153" t="s">
        <v>171</v>
      </c>
      <c r="U2" s="153" t="s">
        <v>172</v>
      </c>
      <c r="V2" s="153" t="s">
        <v>173</v>
      </c>
      <c r="W2" s="153" t="s">
        <v>174</v>
      </c>
      <c r="X2" s="153" t="s">
        <v>175</v>
      </c>
      <c r="Y2" s="153" t="s">
        <v>176</v>
      </c>
      <c r="Z2" s="153" t="s">
        <v>177</v>
      </c>
      <c r="AA2" s="153" t="s">
        <v>178</v>
      </c>
      <c r="AB2" s="153" t="s">
        <v>179</v>
      </c>
      <c r="AC2" s="153" t="s">
        <v>180</v>
      </c>
    </row>
    <row r="3" spans="1:29" x14ac:dyDescent="0.2">
      <c r="A3" s="15" t="str">
        <f>TEXT(C3,"mmmm")</f>
        <v>janvier</v>
      </c>
      <c r="B3" s="15" t="str">
        <f>TEXT(C3,"aaaa")</f>
        <v>2019</v>
      </c>
      <c r="C3" s="17">
        <v>43492</v>
      </c>
      <c r="D3" s="15" t="s">
        <v>102</v>
      </c>
      <c r="E3" s="16" t="s">
        <v>11</v>
      </c>
      <c r="F3" s="18">
        <v>0.25</v>
      </c>
      <c r="G3" s="18">
        <v>8.3333333333333329E-2</v>
      </c>
      <c r="H3" s="106">
        <f>IF(G3&lt;F3,G3+1-F3,G3-F3)</f>
        <v>0.83333333333333326</v>
      </c>
      <c r="J3" s="16"/>
      <c r="K3" s="16"/>
      <c r="L3" s="16"/>
      <c r="M3" s="106" t="str">
        <f t="shared" ref="M3:M17" si="0">IF(L3="","",IF(L3&lt;K3,L3+1-K3,L3-K3))</f>
        <v/>
      </c>
      <c r="N3" s="16"/>
      <c r="O3" s="16"/>
      <c r="P3" s="16"/>
      <c r="Q3" s="106" t="str">
        <f>IF(P3="","",IF(P3&lt;O3,P3+1-O3,P3-O3))</f>
        <v/>
      </c>
      <c r="R3" s="16"/>
      <c r="S3" s="16"/>
      <c r="T3" s="16"/>
      <c r="U3" s="106" t="str">
        <f t="shared" ref="U3:U18" si="1">IF(T3="","",IF(T3&lt;S3,T3+1-S3,T3-S3))</f>
        <v/>
      </c>
      <c r="V3" s="16"/>
      <c r="W3" s="16"/>
      <c r="X3" s="16"/>
      <c r="Y3" s="106" t="str">
        <f t="shared" ref="Y3:Y18" si="2">IF(X3="","",IF(X3&lt;W3,X3+1-W3,X3-W3))</f>
        <v/>
      </c>
      <c r="Z3" s="16"/>
      <c r="AA3" s="16"/>
      <c r="AB3" s="16"/>
      <c r="AC3" s="106" t="str">
        <f t="shared" ref="AC3:AC18" si="3">IF(AB3="","",IF(AB3&lt;AA3,AB3+1-AA3,AB3-AA3))</f>
        <v/>
      </c>
    </row>
    <row r="4" spans="1:29" x14ac:dyDescent="0.2">
      <c r="A4" s="15" t="str">
        <f t="shared" ref="A4:A9" si="4">TEXT(C4,"mmmm")</f>
        <v>janvier</v>
      </c>
      <c r="B4" s="15" t="str">
        <f t="shared" ref="B4:B9" si="5">TEXT(C4,"aaaa")</f>
        <v>2019</v>
      </c>
      <c r="C4" s="17">
        <v>43493</v>
      </c>
      <c r="D4" s="15" t="s">
        <v>127</v>
      </c>
      <c r="F4" s="16" t="s">
        <v>131</v>
      </c>
      <c r="G4" s="16" t="s">
        <v>132</v>
      </c>
      <c r="H4" s="106">
        <f t="shared" ref="H4:H9" si="6">IF(G4&lt;F4,G4+1-F4,G4-F4)</f>
        <v>2.0833333333333315E-2</v>
      </c>
      <c r="I4" s="154" t="s">
        <v>133</v>
      </c>
      <c r="J4" s="16"/>
      <c r="K4" s="16"/>
      <c r="L4" s="16"/>
      <c r="M4" s="106" t="str">
        <f t="shared" si="0"/>
        <v/>
      </c>
      <c r="N4" s="16"/>
      <c r="O4" s="16"/>
      <c r="P4" s="16"/>
      <c r="Q4" s="106" t="str">
        <f t="shared" ref="Q4:Q18" si="7">IF(P4="","",IF(P4&lt;O4,P4+1-O4,P4-O4))</f>
        <v/>
      </c>
      <c r="R4" s="16"/>
      <c r="S4" s="16"/>
      <c r="T4" s="16"/>
      <c r="U4" s="106" t="str">
        <f t="shared" si="1"/>
        <v/>
      </c>
      <c r="V4" s="16"/>
      <c r="W4" s="16"/>
      <c r="X4" s="16"/>
      <c r="Y4" s="106" t="str">
        <f t="shared" si="2"/>
        <v/>
      </c>
      <c r="Z4" s="16"/>
      <c r="AA4" s="16"/>
      <c r="AB4" s="16"/>
      <c r="AC4" s="106" t="str">
        <f t="shared" si="3"/>
        <v/>
      </c>
    </row>
    <row r="5" spans="1:29" x14ac:dyDescent="0.2">
      <c r="A5" s="15" t="str">
        <f t="shared" si="4"/>
        <v>janvier</v>
      </c>
      <c r="B5" s="15" t="str">
        <f t="shared" si="5"/>
        <v>2019</v>
      </c>
      <c r="C5" s="17">
        <v>43494</v>
      </c>
      <c r="D5" s="15" t="s">
        <v>99</v>
      </c>
      <c r="E5" s="16" t="s">
        <v>96</v>
      </c>
      <c r="F5" s="16" t="s">
        <v>132</v>
      </c>
      <c r="G5" s="16" t="s">
        <v>134</v>
      </c>
      <c r="H5" s="106">
        <f t="shared" si="6"/>
        <v>5.2083333333333315E-2</v>
      </c>
      <c r="I5" s="154" t="s">
        <v>135</v>
      </c>
      <c r="J5" s="16"/>
      <c r="K5" s="16"/>
      <c r="L5" s="16"/>
      <c r="M5" s="106" t="str">
        <f t="shared" si="0"/>
        <v/>
      </c>
      <c r="N5" s="16"/>
      <c r="O5" s="16"/>
      <c r="P5" s="16"/>
      <c r="Q5" s="106" t="str">
        <f t="shared" si="7"/>
        <v/>
      </c>
      <c r="R5" s="16"/>
      <c r="S5" s="16"/>
      <c r="T5" s="16"/>
      <c r="U5" s="106" t="str">
        <f t="shared" si="1"/>
        <v/>
      </c>
      <c r="V5" s="16"/>
      <c r="W5" s="16"/>
      <c r="X5" s="16"/>
      <c r="Y5" s="106" t="str">
        <f t="shared" si="2"/>
        <v/>
      </c>
      <c r="Z5" s="16"/>
      <c r="AA5" s="16"/>
      <c r="AB5" s="16"/>
      <c r="AC5" s="106" t="str">
        <f t="shared" si="3"/>
        <v/>
      </c>
    </row>
    <row r="6" spans="1:29" x14ac:dyDescent="0.2">
      <c r="A6" s="15" t="str">
        <f t="shared" si="4"/>
        <v>janvier</v>
      </c>
      <c r="B6" s="15" t="str">
        <f t="shared" si="5"/>
        <v>2019</v>
      </c>
      <c r="C6" s="17">
        <v>43495</v>
      </c>
      <c r="D6" s="15" t="s">
        <v>102</v>
      </c>
      <c r="E6" s="16" t="s">
        <v>7</v>
      </c>
      <c r="F6" s="16" t="s">
        <v>136</v>
      </c>
      <c r="G6" s="16" t="s">
        <v>137</v>
      </c>
      <c r="H6" s="106">
        <f>IF(G6&lt;F6,G6+1-F6,G6-F6)</f>
        <v>2.083333333333337E-2</v>
      </c>
      <c r="I6" s="154" t="s">
        <v>138</v>
      </c>
      <c r="J6" s="16"/>
      <c r="K6" s="16"/>
      <c r="L6" s="16"/>
      <c r="M6" s="106" t="str">
        <f t="shared" si="0"/>
        <v/>
      </c>
      <c r="N6" s="16"/>
      <c r="O6" s="16"/>
      <c r="P6" s="16"/>
      <c r="Q6" s="106" t="str">
        <f t="shared" si="7"/>
        <v/>
      </c>
      <c r="R6" s="16"/>
      <c r="S6" s="16"/>
      <c r="T6" s="16"/>
      <c r="U6" s="106" t="str">
        <f t="shared" si="1"/>
        <v/>
      </c>
      <c r="V6" s="16"/>
      <c r="W6" s="16"/>
      <c r="X6" s="16"/>
      <c r="Y6" s="106" t="str">
        <f t="shared" si="2"/>
        <v/>
      </c>
      <c r="Z6" s="16"/>
      <c r="AA6" s="16"/>
      <c r="AB6" s="16"/>
      <c r="AC6" s="106" t="str">
        <f t="shared" si="3"/>
        <v/>
      </c>
    </row>
    <row r="7" spans="1:29" x14ac:dyDescent="0.2">
      <c r="A7" s="15" t="str">
        <f t="shared" si="4"/>
        <v>janvier</v>
      </c>
      <c r="B7" s="15" t="str">
        <f t="shared" si="5"/>
        <v>2019</v>
      </c>
      <c r="C7" s="17">
        <v>43496</v>
      </c>
      <c r="D7" s="15" t="s">
        <v>112</v>
      </c>
      <c r="E7" s="16" t="s">
        <v>91</v>
      </c>
      <c r="F7" s="16" t="s">
        <v>131</v>
      </c>
      <c r="G7" s="16" t="s">
        <v>139</v>
      </c>
      <c r="H7" s="106">
        <f t="shared" si="6"/>
        <v>1.041666666666663E-2</v>
      </c>
      <c r="I7" s="154" t="s">
        <v>140</v>
      </c>
      <c r="J7" s="16"/>
      <c r="K7" s="16"/>
      <c r="L7" s="16"/>
      <c r="M7" s="106" t="str">
        <f t="shared" si="0"/>
        <v/>
      </c>
      <c r="N7" s="16"/>
      <c r="O7" s="16"/>
      <c r="P7" s="16"/>
      <c r="Q7" s="106" t="str">
        <f t="shared" si="7"/>
        <v/>
      </c>
      <c r="R7" s="16"/>
      <c r="S7" s="16"/>
      <c r="T7" s="16"/>
      <c r="U7" s="106" t="str">
        <f t="shared" si="1"/>
        <v/>
      </c>
      <c r="V7" s="16"/>
      <c r="W7" s="16"/>
      <c r="X7" s="16"/>
      <c r="Y7" s="106" t="str">
        <f t="shared" si="2"/>
        <v/>
      </c>
      <c r="Z7" s="16"/>
      <c r="AA7" s="16"/>
      <c r="AB7" s="16"/>
      <c r="AC7" s="106" t="str">
        <f t="shared" si="3"/>
        <v/>
      </c>
    </row>
    <row r="8" spans="1:29" x14ac:dyDescent="0.2">
      <c r="A8" s="15" t="str">
        <f t="shared" si="4"/>
        <v>février</v>
      </c>
      <c r="B8" s="15" t="str">
        <f t="shared" si="5"/>
        <v>2019</v>
      </c>
      <c r="C8" s="17">
        <v>43497</v>
      </c>
      <c r="D8" s="15" t="s">
        <v>85</v>
      </c>
      <c r="F8" s="16" t="s">
        <v>142</v>
      </c>
      <c r="G8" s="16" t="s">
        <v>143</v>
      </c>
      <c r="H8" s="106">
        <f t="shared" si="6"/>
        <v>1.3888888888888951E-2</v>
      </c>
      <c r="I8" s="154" t="s">
        <v>144</v>
      </c>
      <c r="J8" s="16"/>
      <c r="K8" s="16"/>
      <c r="L8" s="16"/>
      <c r="M8" s="106" t="str">
        <f t="shared" si="0"/>
        <v/>
      </c>
      <c r="N8" s="16"/>
      <c r="O8" s="16"/>
      <c r="P8" s="16"/>
      <c r="Q8" s="106" t="str">
        <f t="shared" si="7"/>
        <v/>
      </c>
      <c r="R8" s="16"/>
      <c r="S8" s="16"/>
      <c r="T8" s="16"/>
      <c r="U8" s="106" t="str">
        <f t="shared" si="1"/>
        <v/>
      </c>
      <c r="V8" s="16"/>
      <c r="W8" s="16"/>
      <c r="X8" s="16"/>
      <c r="Y8" s="106" t="str">
        <f t="shared" si="2"/>
        <v/>
      </c>
      <c r="Z8" s="16"/>
      <c r="AA8" s="16"/>
      <c r="AB8" s="16"/>
      <c r="AC8" s="106" t="str">
        <f t="shared" si="3"/>
        <v/>
      </c>
    </row>
    <row r="9" spans="1:29" x14ac:dyDescent="0.2">
      <c r="A9" s="15" t="str">
        <f t="shared" si="4"/>
        <v>février</v>
      </c>
      <c r="B9" s="15" t="str">
        <f t="shared" si="5"/>
        <v>2019</v>
      </c>
      <c r="C9" s="17">
        <v>43498</v>
      </c>
      <c r="D9" s="15" t="s">
        <v>15</v>
      </c>
      <c r="E9" s="16" t="s">
        <v>87</v>
      </c>
      <c r="F9" s="16" t="s">
        <v>146</v>
      </c>
      <c r="G9" s="16" t="s">
        <v>147</v>
      </c>
      <c r="H9" s="106">
        <f t="shared" si="6"/>
        <v>1.041666666666663E-2</v>
      </c>
      <c r="I9" s="154" t="s">
        <v>148</v>
      </c>
      <c r="J9" s="16"/>
      <c r="K9" s="16"/>
      <c r="L9" s="16"/>
      <c r="M9" s="106" t="str">
        <f t="shared" si="0"/>
        <v/>
      </c>
      <c r="N9" s="16"/>
      <c r="O9" s="16"/>
      <c r="P9" s="16"/>
      <c r="Q9" s="106" t="str">
        <f t="shared" si="7"/>
        <v/>
      </c>
      <c r="R9" s="16"/>
      <c r="S9" s="16"/>
      <c r="T9" s="16"/>
      <c r="U9" s="106" t="str">
        <f t="shared" si="1"/>
        <v/>
      </c>
      <c r="V9" s="16"/>
      <c r="W9" s="16"/>
      <c r="X9" s="16"/>
      <c r="Y9" s="106" t="str">
        <f t="shared" si="2"/>
        <v/>
      </c>
      <c r="Z9" s="16"/>
      <c r="AA9" s="16"/>
      <c r="AB9" s="16"/>
      <c r="AC9" s="106" t="str">
        <f t="shared" si="3"/>
        <v/>
      </c>
    </row>
    <row r="10" spans="1:29" x14ac:dyDescent="0.2">
      <c r="A10" s="15" t="str">
        <f t="shared" ref="A10:A19" si="8">TEXT(C10,"mmmm")</f>
        <v>février</v>
      </c>
      <c r="B10" s="15" t="str">
        <f t="shared" ref="B10:B19" si="9">TEXT(C10,"aaaa")</f>
        <v>2019</v>
      </c>
      <c r="C10" s="17" t="s">
        <v>141</v>
      </c>
      <c r="D10" s="15" t="s">
        <v>99</v>
      </c>
      <c r="E10" s="16" t="s">
        <v>98</v>
      </c>
      <c r="F10" s="16" t="s">
        <v>149</v>
      </c>
      <c r="G10" s="16" t="s">
        <v>150</v>
      </c>
      <c r="H10" s="106">
        <f t="shared" ref="H10:H19" si="10">IF(G10&lt;F10,G10+1-F10,G10-F10)</f>
        <v>6.25E-2</v>
      </c>
      <c r="I10" s="154" t="s">
        <v>151</v>
      </c>
      <c r="J10" s="16"/>
      <c r="K10" s="16"/>
      <c r="L10" s="16"/>
      <c r="M10" s="106" t="str">
        <f t="shared" si="0"/>
        <v/>
      </c>
      <c r="N10" s="16"/>
      <c r="O10" s="16"/>
      <c r="P10" s="16"/>
      <c r="Q10" s="106" t="str">
        <f t="shared" si="7"/>
        <v/>
      </c>
      <c r="R10" s="16"/>
      <c r="S10" s="16"/>
      <c r="T10" s="16"/>
      <c r="U10" s="106" t="str">
        <f t="shared" si="1"/>
        <v/>
      </c>
      <c r="V10" s="16"/>
      <c r="W10" s="16"/>
      <c r="X10" s="16"/>
      <c r="Y10" s="106" t="str">
        <f t="shared" si="2"/>
        <v/>
      </c>
      <c r="Z10" s="16"/>
      <c r="AA10" s="16"/>
      <c r="AB10" s="16"/>
      <c r="AC10" s="106" t="str">
        <f t="shared" si="3"/>
        <v/>
      </c>
    </row>
    <row r="11" spans="1:29" x14ac:dyDescent="0.2">
      <c r="A11" s="15" t="str">
        <f t="shared" si="8"/>
        <v>février</v>
      </c>
      <c r="B11" s="15" t="str">
        <f t="shared" si="9"/>
        <v>2019</v>
      </c>
      <c r="C11" s="17" t="s">
        <v>141</v>
      </c>
      <c r="D11" s="15" t="s">
        <v>112</v>
      </c>
      <c r="E11" s="16" t="s">
        <v>92</v>
      </c>
      <c r="F11" s="16" t="s">
        <v>152</v>
      </c>
      <c r="G11" s="16" t="s">
        <v>153</v>
      </c>
      <c r="H11" s="106">
        <f t="shared" si="10"/>
        <v>2.4305555555555469E-2</v>
      </c>
      <c r="I11" s="154" t="s">
        <v>154</v>
      </c>
      <c r="J11" s="16"/>
      <c r="K11" s="16"/>
      <c r="L11" s="16"/>
      <c r="M11" s="106" t="str">
        <f t="shared" si="0"/>
        <v/>
      </c>
      <c r="N11" s="16"/>
      <c r="O11" s="16"/>
      <c r="P11" s="16"/>
      <c r="Q11" s="106" t="str">
        <f t="shared" si="7"/>
        <v/>
      </c>
      <c r="R11" s="16"/>
      <c r="S11" s="16"/>
      <c r="T11" s="16"/>
      <c r="U11" s="106" t="str">
        <f t="shared" si="1"/>
        <v/>
      </c>
      <c r="V11" s="16"/>
      <c r="W11" s="16"/>
      <c r="X11" s="16"/>
      <c r="Y11" s="106" t="str">
        <f t="shared" si="2"/>
        <v/>
      </c>
      <c r="Z11" s="16"/>
      <c r="AA11" s="16"/>
      <c r="AB11" s="16"/>
      <c r="AC11" s="106" t="str">
        <f t="shared" si="3"/>
        <v/>
      </c>
    </row>
    <row r="12" spans="1:29" x14ac:dyDescent="0.2">
      <c r="A12" s="15" t="str">
        <f t="shared" si="8"/>
        <v>février</v>
      </c>
      <c r="B12" s="15" t="str">
        <f t="shared" si="9"/>
        <v>2019</v>
      </c>
      <c r="C12" s="17">
        <v>43499</v>
      </c>
      <c r="D12" s="15" t="s">
        <v>85</v>
      </c>
      <c r="E12" s="16" t="s">
        <v>85</v>
      </c>
      <c r="F12" s="16" t="s">
        <v>156</v>
      </c>
      <c r="G12" s="16" t="s">
        <v>157</v>
      </c>
      <c r="H12" s="106">
        <f t="shared" si="10"/>
        <v>2.7777777777777679E-2</v>
      </c>
      <c r="I12" s="154" t="s">
        <v>158</v>
      </c>
      <c r="J12" s="16"/>
      <c r="K12" s="16"/>
      <c r="L12" s="16"/>
      <c r="M12" s="106" t="str">
        <f t="shared" si="0"/>
        <v/>
      </c>
      <c r="N12" s="16"/>
      <c r="O12" s="16"/>
      <c r="P12" s="16"/>
      <c r="Q12" s="106" t="str">
        <f t="shared" si="7"/>
        <v/>
      </c>
      <c r="R12" s="16"/>
      <c r="S12" s="16"/>
      <c r="T12" s="16"/>
      <c r="U12" s="106" t="str">
        <f t="shared" si="1"/>
        <v/>
      </c>
      <c r="V12" s="16"/>
      <c r="W12" s="16"/>
      <c r="X12" s="16"/>
      <c r="Y12" s="106" t="str">
        <f t="shared" si="2"/>
        <v/>
      </c>
      <c r="Z12" s="16"/>
      <c r="AA12" s="16"/>
      <c r="AB12" s="16"/>
      <c r="AC12" s="106" t="str">
        <f t="shared" si="3"/>
        <v/>
      </c>
    </row>
    <row r="13" spans="1:29" x14ac:dyDescent="0.2">
      <c r="A13" s="15" t="str">
        <f t="shared" si="8"/>
        <v>février</v>
      </c>
      <c r="B13" s="15" t="str">
        <f t="shared" si="9"/>
        <v>2019</v>
      </c>
      <c r="C13" s="17" t="s">
        <v>155</v>
      </c>
      <c r="D13" s="15" t="s">
        <v>102</v>
      </c>
      <c r="E13" s="16" t="s">
        <v>100</v>
      </c>
      <c r="F13" s="16" t="s">
        <v>159</v>
      </c>
      <c r="G13" s="16" t="s">
        <v>160</v>
      </c>
      <c r="H13" s="106">
        <f t="shared" si="10"/>
        <v>2.0833333333333259E-3</v>
      </c>
      <c r="I13" s="154" t="s">
        <v>145</v>
      </c>
      <c r="J13" s="16"/>
      <c r="K13" s="16"/>
      <c r="L13" s="16"/>
      <c r="M13" s="106" t="str">
        <f t="shared" si="0"/>
        <v/>
      </c>
      <c r="N13" s="16"/>
      <c r="O13" s="16"/>
      <c r="P13" s="16"/>
      <c r="Q13" s="106" t="str">
        <f t="shared" si="7"/>
        <v/>
      </c>
      <c r="R13" s="16"/>
      <c r="S13" s="16"/>
      <c r="T13" s="16"/>
      <c r="U13" s="106" t="str">
        <f t="shared" si="1"/>
        <v/>
      </c>
      <c r="V13" s="16"/>
      <c r="W13" s="16"/>
      <c r="X13" s="16"/>
      <c r="Y13" s="106" t="str">
        <f t="shared" si="2"/>
        <v/>
      </c>
      <c r="Z13" s="16"/>
      <c r="AA13" s="16"/>
      <c r="AB13" s="16"/>
      <c r="AC13" s="106" t="str">
        <f t="shared" si="3"/>
        <v/>
      </c>
    </row>
    <row r="14" spans="1:29" x14ac:dyDescent="0.2">
      <c r="A14" s="15" t="str">
        <f t="shared" si="8"/>
        <v>mars</v>
      </c>
      <c r="B14" s="15" t="str">
        <f t="shared" si="9"/>
        <v>2019</v>
      </c>
      <c r="C14" s="17" t="s">
        <v>181</v>
      </c>
      <c r="D14" s="15" t="s">
        <v>15</v>
      </c>
      <c r="E14" s="16" t="s">
        <v>87</v>
      </c>
      <c r="F14" s="16" t="s">
        <v>182</v>
      </c>
      <c r="G14" s="16" t="s">
        <v>183</v>
      </c>
      <c r="H14" s="106">
        <f t="shared" si="10"/>
        <v>1.736111111111116E-2</v>
      </c>
      <c r="I14" s="154" t="s">
        <v>145</v>
      </c>
      <c r="J14" s="16"/>
      <c r="K14" s="16"/>
      <c r="L14" s="16"/>
      <c r="M14" s="106" t="str">
        <f t="shared" si="0"/>
        <v/>
      </c>
      <c r="N14" s="16"/>
      <c r="O14" s="16"/>
      <c r="P14" s="16"/>
      <c r="Q14" s="106" t="str">
        <f t="shared" si="7"/>
        <v/>
      </c>
      <c r="R14" s="16"/>
      <c r="S14" s="16"/>
      <c r="T14" s="16"/>
      <c r="U14" s="106" t="str">
        <f t="shared" si="1"/>
        <v/>
      </c>
      <c r="V14" s="16"/>
      <c r="W14" s="16"/>
      <c r="X14" s="16"/>
      <c r="Y14" s="106" t="str">
        <f t="shared" si="2"/>
        <v/>
      </c>
      <c r="Z14" s="16"/>
      <c r="AA14" s="16"/>
      <c r="AB14" s="16"/>
      <c r="AC14" s="106" t="str">
        <f t="shared" si="3"/>
        <v/>
      </c>
    </row>
    <row r="15" spans="1:29" ht="25.5" x14ac:dyDescent="0.2">
      <c r="A15" s="15" t="str">
        <f t="shared" si="8"/>
        <v>mars</v>
      </c>
      <c r="B15" s="15" t="str">
        <f t="shared" si="9"/>
        <v>2019</v>
      </c>
      <c r="C15" s="17" t="s">
        <v>181</v>
      </c>
      <c r="D15" s="15" t="s">
        <v>99</v>
      </c>
      <c r="E15" s="16" t="s">
        <v>98</v>
      </c>
      <c r="F15" s="16" t="s">
        <v>132</v>
      </c>
      <c r="G15" s="16" t="s">
        <v>134</v>
      </c>
      <c r="H15" s="106">
        <f t="shared" si="10"/>
        <v>5.2083333333333315E-2</v>
      </c>
      <c r="I15" s="154" t="s">
        <v>184</v>
      </c>
      <c r="J15" s="16"/>
      <c r="K15" s="16"/>
      <c r="L15" s="16"/>
      <c r="M15" s="106" t="str">
        <f t="shared" si="0"/>
        <v/>
      </c>
      <c r="N15" s="16"/>
      <c r="O15" s="16"/>
      <c r="P15" s="16"/>
      <c r="Q15" s="106" t="str">
        <f t="shared" si="7"/>
        <v/>
      </c>
      <c r="R15" s="16"/>
      <c r="S15" s="16"/>
      <c r="T15" s="16"/>
      <c r="U15" s="106" t="str">
        <f t="shared" si="1"/>
        <v/>
      </c>
      <c r="V15" s="16"/>
      <c r="W15" s="16"/>
      <c r="X15" s="16"/>
      <c r="Y15" s="106" t="str">
        <f t="shared" si="2"/>
        <v/>
      </c>
      <c r="Z15" s="16"/>
      <c r="AA15" s="16"/>
      <c r="AB15" s="16"/>
      <c r="AC15" s="106" t="str">
        <f t="shared" si="3"/>
        <v/>
      </c>
    </row>
    <row r="16" spans="1:29" x14ac:dyDescent="0.2">
      <c r="A16" s="15" t="str">
        <f t="shared" si="8"/>
        <v>mars</v>
      </c>
      <c r="B16" s="15" t="str">
        <f t="shared" si="9"/>
        <v>2019</v>
      </c>
      <c r="C16" s="17" t="s">
        <v>181</v>
      </c>
      <c r="D16" s="15" t="s">
        <v>102</v>
      </c>
      <c r="E16" s="16" t="s">
        <v>7</v>
      </c>
      <c r="F16" s="16" t="s">
        <v>194</v>
      </c>
      <c r="G16" s="16" t="s">
        <v>195</v>
      </c>
      <c r="H16" s="106">
        <f t="shared" si="10"/>
        <v>1.0416666666666685E-2</v>
      </c>
      <c r="I16" s="154" t="s">
        <v>196</v>
      </c>
      <c r="J16" s="16" t="s">
        <v>197</v>
      </c>
      <c r="K16" s="16" t="s">
        <v>194</v>
      </c>
      <c r="L16" s="16" t="s">
        <v>182</v>
      </c>
      <c r="M16" s="106">
        <f t="shared" si="0"/>
        <v>3.4722222222221544E-3</v>
      </c>
      <c r="N16" s="16"/>
      <c r="O16" s="16"/>
      <c r="P16" s="16"/>
      <c r="Q16" s="106" t="str">
        <f t="shared" si="7"/>
        <v/>
      </c>
      <c r="R16" s="16"/>
      <c r="S16" s="16"/>
      <c r="T16" s="16"/>
      <c r="U16" s="106" t="str">
        <f t="shared" si="1"/>
        <v/>
      </c>
      <c r="V16" s="16"/>
      <c r="W16" s="16"/>
      <c r="X16" s="16"/>
      <c r="Y16" s="106" t="str">
        <f t="shared" si="2"/>
        <v/>
      </c>
      <c r="Z16" s="16"/>
      <c r="AA16" s="16"/>
      <c r="AB16" s="16"/>
      <c r="AC16" s="106" t="str">
        <f t="shared" si="3"/>
        <v/>
      </c>
    </row>
    <row r="17" spans="1:29" x14ac:dyDescent="0.2">
      <c r="A17" s="15" t="str">
        <f t="shared" si="8"/>
        <v>mars</v>
      </c>
      <c r="B17" s="15" t="str">
        <f t="shared" si="9"/>
        <v>2019</v>
      </c>
      <c r="C17" s="17" t="s">
        <v>181</v>
      </c>
      <c r="D17" s="15" t="s">
        <v>16</v>
      </c>
      <c r="E17" s="16" t="s">
        <v>93</v>
      </c>
      <c r="F17" s="16" t="s">
        <v>198</v>
      </c>
      <c r="G17" s="16" t="s">
        <v>199</v>
      </c>
      <c r="H17" s="106">
        <f t="shared" si="10"/>
        <v>1.3888888888888895E-2</v>
      </c>
      <c r="I17" s="154" t="s">
        <v>200</v>
      </c>
      <c r="J17" s="16" t="s">
        <v>145</v>
      </c>
      <c r="K17" s="16" t="s">
        <v>145</v>
      </c>
      <c r="L17" s="16" t="s">
        <v>145</v>
      </c>
      <c r="M17" s="106" t="str">
        <f t="shared" si="0"/>
        <v/>
      </c>
      <c r="N17" s="16"/>
      <c r="O17" s="16"/>
      <c r="P17" s="16"/>
      <c r="Q17" s="106" t="str">
        <f t="shared" si="7"/>
        <v/>
      </c>
      <c r="R17" s="16"/>
      <c r="S17" s="16"/>
      <c r="T17" s="16"/>
      <c r="U17" s="106" t="str">
        <f t="shared" si="1"/>
        <v/>
      </c>
      <c r="V17" s="16"/>
      <c r="W17" s="16"/>
      <c r="X17" s="16"/>
      <c r="Y17" s="106" t="str">
        <f t="shared" si="2"/>
        <v/>
      </c>
      <c r="Z17" s="16"/>
      <c r="AA17" s="16"/>
      <c r="AB17" s="16"/>
      <c r="AC17" s="106" t="str">
        <f t="shared" si="3"/>
        <v/>
      </c>
    </row>
    <row r="18" spans="1:29" x14ac:dyDescent="0.2">
      <c r="A18" s="15" t="str">
        <f t="shared" si="8"/>
        <v>mars</v>
      </c>
      <c r="B18" s="15" t="str">
        <f t="shared" si="9"/>
        <v>2019</v>
      </c>
      <c r="C18" s="17" t="s">
        <v>181</v>
      </c>
      <c r="D18" s="15" t="s">
        <v>102</v>
      </c>
      <c r="E18" s="16" t="s">
        <v>10</v>
      </c>
      <c r="F18" s="16" t="s">
        <v>201</v>
      </c>
      <c r="G18" s="16" t="s">
        <v>202</v>
      </c>
      <c r="H18" s="106">
        <f t="shared" si="10"/>
        <v>1.7361111111111105E-2</v>
      </c>
      <c r="I18" s="154" t="s">
        <v>203</v>
      </c>
      <c r="J18" s="16" t="s">
        <v>197</v>
      </c>
      <c r="K18" s="16" t="s">
        <v>201</v>
      </c>
      <c r="L18" s="16" t="s">
        <v>202</v>
      </c>
      <c r="M18" s="106">
        <f t="shared" ref="M18:M23" si="11">IF(L18="","",IF(L18&lt;K18,L18+1-K18,L18-K18))</f>
        <v>1.7361111111111105E-2</v>
      </c>
      <c r="N18" s="16" t="s">
        <v>204</v>
      </c>
      <c r="O18" s="16" t="s">
        <v>201</v>
      </c>
      <c r="P18" s="16" t="s">
        <v>202</v>
      </c>
      <c r="Q18" s="106">
        <f t="shared" si="7"/>
        <v>1.7361111111111105E-2</v>
      </c>
      <c r="R18" s="16" t="s">
        <v>205</v>
      </c>
      <c r="S18" s="16" t="s">
        <v>201</v>
      </c>
      <c r="T18" s="16" t="s">
        <v>202</v>
      </c>
      <c r="U18" s="106">
        <f t="shared" si="1"/>
        <v>1.7361111111111105E-2</v>
      </c>
      <c r="V18" s="16" t="s">
        <v>206</v>
      </c>
      <c r="W18" s="16" t="s">
        <v>201</v>
      </c>
      <c r="X18" s="16" t="s">
        <v>202</v>
      </c>
      <c r="Y18" s="106">
        <f t="shared" si="2"/>
        <v>1.7361111111111105E-2</v>
      </c>
      <c r="Z18" s="16" t="s">
        <v>207</v>
      </c>
      <c r="AA18" s="16" t="s">
        <v>201</v>
      </c>
      <c r="AB18" s="16" t="s">
        <v>202</v>
      </c>
      <c r="AC18" s="106">
        <f t="shared" si="3"/>
        <v>1.7361111111111105E-2</v>
      </c>
    </row>
    <row r="19" spans="1:29" x14ac:dyDescent="0.2">
      <c r="A19" s="15" t="str">
        <f t="shared" si="8"/>
        <v>mars</v>
      </c>
      <c r="B19" s="15" t="str">
        <f t="shared" si="9"/>
        <v>2019</v>
      </c>
      <c r="C19" s="17" t="s">
        <v>181</v>
      </c>
      <c r="D19" s="15" t="s">
        <v>16</v>
      </c>
      <c r="E19" s="16" t="s">
        <v>94</v>
      </c>
      <c r="F19" s="16" t="s">
        <v>195</v>
      </c>
      <c r="G19" s="16" t="s">
        <v>208</v>
      </c>
      <c r="H19" s="106">
        <f t="shared" si="10"/>
        <v>2.7777777777777735E-2</v>
      </c>
      <c r="I19" s="154" t="s">
        <v>145</v>
      </c>
      <c r="J19" s="16" t="s">
        <v>209</v>
      </c>
      <c r="K19" s="16">
        <v>0.46875</v>
      </c>
      <c r="L19" s="18">
        <v>0.47222222222222227</v>
      </c>
      <c r="M19" s="106">
        <f t="shared" si="11"/>
        <v>3.4722222222222654E-3</v>
      </c>
      <c r="N19" s="16" t="s">
        <v>197</v>
      </c>
      <c r="O19" s="18">
        <v>0.47222222222222227</v>
      </c>
      <c r="P19" s="18">
        <v>0.47569444444444442</v>
      </c>
      <c r="Q19" s="106">
        <f>IF(P19="","",IF(P19&lt;O19,P19+1-O19,P19-O19))</f>
        <v>3.4722222222221544E-3</v>
      </c>
      <c r="R19" s="16" t="s">
        <v>204</v>
      </c>
      <c r="S19" s="18">
        <v>0.47569444444444442</v>
      </c>
      <c r="T19" s="18">
        <v>0.47916666666666669</v>
      </c>
      <c r="U19" s="106">
        <f>IF(T19="","",IF(T19&lt;S19,T19+1-S19,T19-S19))</f>
        <v>3.4722222222222654E-3</v>
      </c>
      <c r="V19" s="16" t="s">
        <v>205</v>
      </c>
      <c r="W19" s="18">
        <v>0.47916666666666669</v>
      </c>
      <c r="X19" s="18">
        <v>0.4826388888888889</v>
      </c>
      <c r="Y19" s="106">
        <f>IF(X19="","",IF(X19&lt;W19,X19+1-W19,X19-W19))</f>
        <v>3.4722222222222099E-3</v>
      </c>
      <c r="Z19" s="16" t="s">
        <v>207</v>
      </c>
      <c r="AA19" s="18">
        <v>0.4826388888888889</v>
      </c>
      <c r="AB19" s="18">
        <v>0.4861111111111111</v>
      </c>
      <c r="AC19" s="106">
        <f>IF(AB19="","",IF(AB19&lt;AA19,AB19+1-AA19,AB19-AA19))</f>
        <v>3.4722222222222099E-3</v>
      </c>
    </row>
    <row r="20" spans="1:29" x14ac:dyDescent="0.2">
      <c r="A20" s="160" t="str">
        <f>TEXT(C20,"mmmm")</f>
        <v>mars</v>
      </c>
      <c r="B20" s="160" t="str">
        <f>TEXT(C20,"aaaa")</f>
        <v>2019</v>
      </c>
      <c r="C20" s="161" t="s">
        <v>210</v>
      </c>
      <c r="D20" s="160" t="s">
        <v>15</v>
      </c>
      <c r="E20" s="162" t="s">
        <v>18</v>
      </c>
      <c r="F20" s="162" t="s">
        <v>211</v>
      </c>
      <c r="G20" s="162" t="s">
        <v>212</v>
      </c>
      <c r="H20" s="163">
        <f>IF(G20&lt;F20,G20+1-F20,G20-F20)</f>
        <v>1.388888888888884E-2</v>
      </c>
      <c r="I20" s="164" t="s">
        <v>213</v>
      </c>
      <c r="J20" s="162" t="s">
        <v>145</v>
      </c>
      <c r="K20" s="162" t="s">
        <v>145</v>
      </c>
      <c r="L20" s="162" t="s">
        <v>145</v>
      </c>
      <c r="M20" s="163" t="str">
        <f t="shared" si="11"/>
        <v/>
      </c>
      <c r="N20" s="162" t="s">
        <v>145</v>
      </c>
      <c r="O20" s="162" t="s">
        <v>145</v>
      </c>
      <c r="P20" s="162" t="s">
        <v>145</v>
      </c>
      <c r="Q20" s="163" t="str">
        <f>IF(P20="","",IF(P20&lt;O20,P20+1-O20,P20-O20))</f>
        <v/>
      </c>
      <c r="R20" s="162" t="s">
        <v>145</v>
      </c>
      <c r="S20" s="162" t="s">
        <v>145</v>
      </c>
      <c r="T20" s="162" t="s">
        <v>145</v>
      </c>
      <c r="U20" s="163" t="str">
        <f>IF(T20="","",IF(T20&lt;S20,T20+1-S20,T20-S20))</f>
        <v/>
      </c>
      <c r="V20" s="162" t="s">
        <v>145</v>
      </c>
      <c r="W20" s="162" t="s">
        <v>145</v>
      </c>
      <c r="X20" s="162" t="s">
        <v>145</v>
      </c>
      <c r="Y20" s="163" t="str">
        <f>IF(X20="","",IF(X20&lt;W20,X20+1-W20,X20-W20))</f>
        <v/>
      </c>
      <c r="Z20" s="162" t="s">
        <v>145</v>
      </c>
      <c r="AA20" s="162" t="s">
        <v>145</v>
      </c>
      <c r="AB20" s="162" t="s">
        <v>145</v>
      </c>
      <c r="AC20" s="163" t="str">
        <f>IF(AB20="","",IF(AB20&lt;AA20,AB20+1-AA20,AB20-AA20))</f>
        <v/>
      </c>
    </row>
    <row r="21" spans="1:29" x14ac:dyDescent="0.2">
      <c r="A21" s="160" t="str">
        <f>TEXT(C21,"mmmm")</f>
        <v>mars</v>
      </c>
      <c r="B21" s="160" t="str">
        <f>TEXT(C21,"aaaa")</f>
        <v>2019</v>
      </c>
      <c r="C21" s="161" t="s">
        <v>210</v>
      </c>
      <c r="D21" s="160" t="s">
        <v>127</v>
      </c>
      <c r="E21" s="165" t="s">
        <v>127</v>
      </c>
      <c r="F21" s="162" t="s">
        <v>227</v>
      </c>
      <c r="G21" s="162" t="s">
        <v>216</v>
      </c>
      <c r="H21" s="163">
        <f>IF(G21&lt;F21,G21+1-F21,G21-F21)</f>
        <v>2.0833333333333315E-2</v>
      </c>
      <c r="I21" s="164" t="s">
        <v>228</v>
      </c>
      <c r="J21" s="162" t="s">
        <v>145</v>
      </c>
      <c r="K21" s="162" t="s">
        <v>145</v>
      </c>
      <c r="L21" s="162" t="s">
        <v>145</v>
      </c>
      <c r="M21" s="163" t="str">
        <f t="shared" si="11"/>
        <v/>
      </c>
      <c r="N21" s="162" t="s">
        <v>145</v>
      </c>
      <c r="O21" s="162" t="s">
        <v>145</v>
      </c>
      <c r="P21" s="162" t="s">
        <v>145</v>
      </c>
      <c r="Q21" s="163" t="str">
        <f>IF(P21="","",IF(P21&lt;O21,P21+1-O21,P21-O21))</f>
        <v/>
      </c>
      <c r="R21" s="162" t="s">
        <v>145</v>
      </c>
      <c r="S21" s="162" t="s">
        <v>145</v>
      </c>
      <c r="T21" s="162" t="s">
        <v>145</v>
      </c>
      <c r="U21" s="163" t="str">
        <f>IF(T21="","",IF(T21&lt;S21,T21+1-S21,T21-S21))</f>
        <v/>
      </c>
      <c r="V21" s="162" t="s">
        <v>209</v>
      </c>
      <c r="W21" s="162" t="s">
        <v>214</v>
      </c>
      <c r="X21" s="162" t="s">
        <v>215</v>
      </c>
      <c r="Y21" s="163">
        <f>IF(X21="","",IF(X21&lt;W21,X21+1-W21,X21-W21))</f>
        <v>3.4722222222222099E-3</v>
      </c>
      <c r="Z21" s="162" t="s">
        <v>197</v>
      </c>
      <c r="AA21" s="162" t="s">
        <v>215</v>
      </c>
      <c r="AB21" s="162" t="s">
        <v>216</v>
      </c>
      <c r="AC21" s="163">
        <f>IF(AB21="","",IF(AB21&lt;AA21,AB21+1-AA21,AB21-AA21))</f>
        <v>3.4722222222222099E-3</v>
      </c>
    </row>
    <row r="22" spans="1:29" x14ac:dyDescent="0.2">
      <c r="A22" s="160" t="str">
        <f>TEXT(C22,"mmmm")</f>
        <v>mars</v>
      </c>
      <c r="B22" s="160" t="str">
        <f>TEXT(C22,"aaaa")</f>
        <v>2019</v>
      </c>
      <c r="C22" s="161" t="s">
        <v>210</v>
      </c>
      <c r="D22" s="160" t="s">
        <v>85</v>
      </c>
      <c r="E22" s="162" t="s">
        <v>85</v>
      </c>
      <c r="F22" s="162" t="s">
        <v>217</v>
      </c>
      <c r="G22" s="162" t="s">
        <v>218</v>
      </c>
      <c r="H22" s="163">
        <f>IF(G22&lt;F22,G22+1-F22,G22-F22)</f>
        <v>3.4722222222222654E-3</v>
      </c>
      <c r="I22" s="164" t="s">
        <v>219</v>
      </c>
      <c r="J22" s="162" t="s">
        <v>197</v>
      </c>
      <c r="K22" s="162" t="s">
        <v>218</v>
      </c>
      <c r="L22" s="162" t="s">
        <v>220</v>
      </c>
      <c r="M22" s="163">
        <f t="shared" si="11"/>
        <v>3.4722222222221544E-3</v>
      </c>
      <c r="N22" s="162" t="s">
        <v>209</v>
      </c>
      <c r="O22" s="162" t="s">
        <v>220</v>
      </c>
      <c r="P22" s="162" t="s">
        <v>221</v>
      </c>
      <c r="Q22" s="163">
        <f>IF(P22="","",IF(P22&lt;O22,P22+1-O22,P22-O22))</f>
        <v>3.4722222222222654E-3</v>
      </c>
      <c r="R22" s="162" t="s">
        <v>204</v>
      </c>
      <c r="S22" s="162" t="s">
        <v>221</v>
      </c>
      <c r="T22" s="162" t="s">
        <v>222</v>
      </c>
      <c r="U22" s="163">
        <f>IF(T22="","",IF(T22&lt;S22,T22+1-S22,T22-S22))</f>
        <v>3.4722222222222654E-3</v>
      </c>
      <c r="V22" s="162" t="s">
        <v>205</v>
      </c>
      <c r="W22" s="162" t="s">
        <v>222</v>
      </c>
      <c r="X22" s="162" t="s">
        <v>223</v>
      </c>
      <c r="Y22" s="163">
        <f>IF(X22="","",IF(X22&lt;W22,X22+1-W22,X22-W22))</f>
        <v>3.4722222222221544E-3</v>
      </c>
      <c r="Z22" s="162" t="s">
        <v>207</v>
      </c>
      <c r="AA22" s="162" t="s">
        <v>223</v>
      </c>
      <c r="AB22" s="162" t="s">
        <v>224</v>
      </c>
      <c r="AC22" s="163">
        <f>IF(AB22="","",IF(AB22&lt;AA22,AB22+1-AA22,AB22-AA22))</f>
        <v>3.4722222222222654E-3</v>
      </c>
    </row>
    <row r="23" spans="1:29" x14ac:dyDescent="0.2">
      <c r="A23" s="160" t="str">
        <f>TEXT(C23,"mmmm")</f>
        <v>mars</v>
      </c>
      <c r="B23" s="160" t="str">
        <f>TEXT(C23,"aaaa")</f>
        <v>2019</v>
      </c>
      <c r="C23" s="161" t="s">
        <v>225</v>
      </c>
      <c r="D23" s="160" t="s">
        <v>99</v>
      </c>
      <c r="E23" s="162" t="s">
        <v>98</v>
      </c>
      <c r="F23" s="162" t="s">
        <v>131</v>
      </c>
      <c r="G23" s="162" t="s">
        <v>208</v>
      </c>
      <c r="H23" s="163">
        <f>IF(G23&lt;F23,G23+1-F23,G23-F23)</f>
        <v>5.2083333333333315E-2</v>
      </c>
      <c r="I23" s="164" t="s">
        <v>226</v>
      </c>
      <c r="J23" s="162" t="s">
        <v>197</v>
      </c>
      <c r="K23" s="162" t="s">
        <v>131</v>
      </c>
      <c r="L23" s="162" t="s">
        <v>208</v>
      </c>
      <c r="M23" s="163">
        <f t="shared" si="11"/>
        <v>5.2083333333333315E-2</v>
      </c>
      <c r="N23" s="162" t="s">
        <v>145</v>
      </c>
      <c r="O23" s="162" t="s">
        <v>145</v>
      </c>
      <c r="P23" s="162" t="s">
        <v>145</v>
      </c>
      <c r="Q23" s="163" t="str">
        <f>IF(P23="","",IF(P23&lt;O23,P23+1-O23,P23-O23))</f>
        <v/>
      </c>
      <c r="R23" s="162" t="s">
        <v>145</v>
      </c>
      <c r="S23" s="162" t="s">
        <v>145</v>
      </c>
      <c r="T23" s="162" t="s">
        <v>145</v>
      </c>
      <c r="U23" s="163" t="str">
        <f>IF(T23="","",IF(T23&lt;S23,T23+1-S23,T23-S23))</f>
        <v/>
      </c>
      <c r="V23" s="162" t="s">
        <v>145</v>
      </c>
      <c r="W23" s="162" t="s">
        <v>145</v>
      </c>
      <c r="X23" s="162" t="s">
        <v>145</v>
      </c>
      <c r="Y23" s="163" t="str">
        <f>IF(X23="","",IF(X23&lt;W23,X23+1-W23,X23-W23))</f>
        <v/>
      </c>
      <c r="Z23" s="162" t="s">
        <v>145</v>
      </c>
      <c r="AA23" s="162" t="s">
        <v>145</v>
      </c>
      <c r="AB23" s="162" t="s">
        <v>145</v>
      </c>
      <c r="AC23" s="163" t="str">
        <f>IF(AB23="","",IF(AB23&lt;AA23,AB23+1-AA23,AB23-AA23))</f>
        <v/>
      </c>
    </row>
    <row r="24" spans="1:29" ht="38.25" x14ac:dyDescent="0.2">
      <c r="A24" s="160" t="str">
        <f>TEXT(C24,"mmmm")</f>
        <v>mars</v>
      </c>
      <c r="B24" s="160" t="str">
        <f>TEXT(C24,"aaaa")</f>
        <v>2019</v>
      </c>
      <c r="C24" s="161" t="s">
        <v>225</v>
      </c>
      <c r="D24" s="160" t="s">
        <v>112</v>
      </c>
      <c r="E24" s="162" t="s">
        <v>92</v>
      </c>
      <c r="F24" s="162" t="s">
        <v>146</v>
      </c>
      <c r="G24" s="162" t="s">
        <v>229</v>
      </c>
      <c r="H24" s="163">
        <f>IF(G24&lt;F24,G24+1-F24,G24-F24)</f>
        <v>1.736111111111116E-2</v>
      </c>
      <c r="I24" s="164" t="s">
        <v>230</v>
      </c>
      <c r="J24" s="162" t="s">
        <v>197</v>
      </c>
      <c r="K24" s="162" t="s">
        <v>146</v>
      </c>
      <c r="L24" s="162" t="s">
        <v>229</v>
      </c>
      <c r="M24" s="163">
        <f>IF(L24="","",IF(L24&lt;K24,L24+1-K24,L24-K24))</f>
        <v>1.736111111111116E-2</v>
      </c>
      <c r="N24" s="162" t="s">
        <v>209</v>
      </c>
      <c r="O24" s="162" t="s">
        <v>146</v>
      </c>
      <c r="P24" s="162" t="s">
        <v>229</v>
      </c>
      <c r="Q24" s="163">
        <f>IF(P24="","",IF(P24&lt;O24,P24+1-O24,P24-O24))</f>
        <v>1.736111111111116E-2</v>
      </c>
      <c r="R24" s="162" t="s">
        <v>145</v>
      </c>
      <c r="S24" s="162" t="s">
        <v>145</v>
      </c>
      <c r="T24" s="162" t="s">
        <v>145</v>
      </c>
      <c r="U24" s="163" t="str">
        <f>IF(T24="","",IF(T24&lt;S24,T24+1-S24,T24-S24))</f>
        <v/>
      </c>
      <c r="V24" s="162" t="s">
        <v>145</v>
      </c>
      <c r="W24" s="162" t="s">
        <v>145</v>
      </c>
      <c r="X24" s="162" t="s">
        <v>145</v>
      </c>
      <c r="Y24" s="163" t="str">
        <f>IF(X24="","",IF(X24&lt;W24,X24+1-W24,X24-W24))</f>
        <v/>
      </c>
      <c r="Z24" s="162" t="s">
        <v>145</v>
      </c>
      <c r="AA24" s="162" t="s">
        <v>145</v>
      </c>
      <c r="AB24" s="162" t="s">
        <v>145</v>
      </c>
      <c r="AC24" s="163" t="str">
        <f>IF(AB24="","",IF(AB24&lt;AA24,AB24+1-AA24,AB24-AA24))</f>
        <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BJ55"/>
  <sheetViews>
    <sheetView showGridLines="0" tabSelected="1" workbookViewId="0">
      <pane ySplit="4" topLeftCell="A5" activePane="bottomLeft" state="frozen"/>
      <selection pane="bottomLeft" activeCell="T17" sqref="T17"/>
    </sheetView>
  </sheetViews>
  <sheetFormatPr baseColWidth="10" defaultRowHeight="12.75" x14ac:dyDescent="0.2"/>
  <cols>
    <col min="1" max="1" width="3.28515625" style="19" customWidth="1"/>
    <col min="2" max="2" width="25.7109375" style="15" customWidth="1"/>
    <col min="3" max="51" width="2.7109375" style="15" customWidth="1"/>
    <col min="52" max="52" width="1.7109375" style="15" customWidth="1"/>
    <col min="53" max="53" width="3.28515625" style="15" customWidth="1"/>
    <col min="54" max="16384" width="11.42578125" style="15"/>
  </cols>
  <sheetData>
    <row r="1" spans="1:62" ht="20.100000000000001" customHeight="1" thickBot="1" x14ac:dyDescent="0.35">
      <c r="B1" s="170">
        <f ca="1">TODAY()</f>
        <v>43538</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x14ac:dyDescent="0.3">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2.5" x14ac:dyDescent="0.2">
      <c r="A3" s="38"/>
      <c r="B3" s="98" t="s">
        <v>0</v>
      </c>
      <c r="C3" s="97">
        <v>0</v>
      </c>
      <c r="D3" s="80">
        <f t="shared" ref="D3" si="0">C3+"00:30"</f>
        <v>2.0833333333333332E-2</v>
      </c>
      <c r="E3" s="80">
        <f t="shared" ref="E3" si="1">D3+"00:30"</f>
        <v>4.1666666666666664E-2</v>
      </c>
      <c r="F3" s="80">
        <f t="shared" ref="F3" si="2">E3+"00:30"</f>
        <v>6.25E-2</v>
      </c>
      <c r="G3" s="80">
        <f t="shared" ref="G3" si="3">F3+"00:30"</f>
        <v>8.3333333333333329E-2</v>
      </c>
      <c r="H3" s="80">
        <f t="shared" ref="H3" si="4">G3+"00:30"</f>
        <v>0.10416666666666666</v>
      </c>
      <c r="I3" s="80">
        <f t="shared" ref="I3" si="5">H3+"00:30"</f>
        <v>0.12499999999999999</v>
      </c>
      <c r="J3" s="80">
        <f t="shared" ref="J3:AY3" si="6">I3+"00:30"</f>
        <v>0.14583333333333331</v>
      </c>
      <c r="K3" s="80">
        <f t="shared" si="6"/>
        <v>0.16666666666666666</v>
      </c>
      <c r="L3" s="80">
        <f t="shared" si="6"/>
        <v>0.1875</v>
      </c>
      <c r="M3" s="80">
        <f t="shared" si="6"/>
        <v>0.20833333333333334</v>
      </c>
      <c r="N3" s="80">
        <f t="shared" si="6"/>
        <v>0.22916666666666669</v>
      </c>
      <c r="O3" s="80">
        <f t="shared" si="6"/>
        <v>0.25</v>
      </c>
      <c r="P3" s="80">
        <f t="shared" si="6"/>
        <v>0.27083333333333331</v>
      </c>
      <c r="Q3" s="80">
        <f t="shared" si="6"/>
        <v>0.29166666666666663</v>
      </c>
      <c r="R3" s="80">
        <f t="shared" si="6"/>
        <v>0.31249999999999994</v>
      </c>
      <c r="S3" s="80">
        <f t="shared" si="6"/>
        <v>0.33333333333333326</v>
      </c>
      <c r="T3" s="80">
        <f t="shared" si="6"/>
        <v>0.35416666666666657</v>
      </c>
      <c r="U3" s="80">
        <f t="shared" si="6"/>
        <v>0.37499999999999989</v>
      </c>
      <c r="V3" s="80">
        <f t="shared" si="6"/>
        <v>0.3958333333333332</v>
      </c>
      <c r="W3" s="80">
        <f t="shared" si="6"/>
        <v>0.41666666666666652</v>
      </c>
      <c r="X3" s="80">
        <f t="shared" si="6"/>
        <v>0.43749999999999983</v>
      </c>
      <c r="Y3" s="80">
        <f t="shared" si="6"/>
        <v>0.45833333333333315</v>
      </c>
      <c r="Z3" s="80">
        <f t="shared" si="6"/>
        <v>0.47916666666666646</v>
      </c>
      <c r="AA3" s="80">
        <f t="shared" si="6"/>
        <v>0.49999999999999978</v>
      </c>
      <c r="AB3" s="80">
        <f t="shared" si="6"/>
        <v>0.52083333333333315</v>
      </c>
      <c r="AC3" s="80">
        <f t="shared" si="6"/>
        <v>0.54166666666666652</v>
      </c>
      <c r="AD3" s="80">
        <f t="shared" si="6"/>
        <v>0.56249999999999989</v>
      </c>
      <c r="AE3" s="80">
        <f t="shared" si="6"/>
        <v>0.58333333333333326</v>
      </c>
      <c r="AF3" s="80">
        <f t="shared" si="6"/>
        <v>0.60416666666666663</v>
      </c>
      <c r="AG3" s="80">
        <f t="shared" si="6"/>
        <v>0.625</v>
      </c>
      <c r="AH3" s="80">
        <f t="shared" si="6"/>
        <v>0.64583333333333337</v>
      </c>
      <c r="AI3" s="80">
        <f t="shared" si="6"/>
        <v>0.66666666666666674</v>
      </c>
      <c r="AJ3" s="80">
        <f t="shared" si="6"/>
        <v>0.68750000000000011</v>
      </c>
      <c r="AK3" s="80">
        <f t="shared" si="6"/>
        <v>0.70833333333333348</v>
      </c>
      <c r="AL3" s="80">
        <f t="shared" si="6"/>
        <v>0.72916666666666685</v>
      </c>
      <c r="AM3" s="80">
        <f t="shared" si="6"/>
        <v>0.75000000000000022</v>
      </c>
      <c r="AN3" s="80">
        <f t="shared" si="6"/>
        <v>0.77083333333333359</v>
      </c>
      <c r="AO3" s="80">
        <f t="shared" si="6"/>
        <v>0.79166666666666696</v>
      </c>
      <c r="AP3" s="80">
        <f t="shared" si="6"/>
        <v>0.81250000000000033</v>
      </c>
      <c r="AQ3" s="80">
        <f t="shared" si="6"/>
        <v>0.8333333333333337</v>
      </c>
      <c r="AR3" s="80">
        <f t="shared" si="6"/>
        <v>0.85416666666666707</v>
      </c>
      <c r="AS3" s="80">
        <f t="shared" si="6"/>
        <v>0.87500000000000044</v>
      </c>
      <c r="AT3" s="80">
        <f t="shared" si="6"/>
        <v>0.89583333333333381</v>
      </c>
      <c r="AU3" s="80">
        <f t="shared" si="6"/>
        <v>0.91666666666666718</v>
      </c>
      <c r="AV3" s="80">
        <f t="shared" si="6"/>
        <v>0.93750000000000056</v>
      </c>
      <c r="AW3" s="80">
        <f t="shared" si="6"/>
        <v>0.95833333333333393</v>
      </c>
      <c r="AX3" s="80">
        <f t="shared" si="6"/>
        <v>0.9791666666666673</v>
      </c>
      <c r="AY3" s="96">
        <f t="shared" si="6"/>
        <v>1.0000000000000007</v>
      </c>
      <c r="AZ3" s="39"/>
    </row>
    <row r="4" spans="1:62" ht="5.0999999999999996" customHeight="1" x14ac:dyDescent="0.3">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x14ac:dyDescent="0.2">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x14ac:dyDescent="0.2">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x14ac:dyDescent="0.2">
      <c r="A7" s="169"/>
      <c r="B7" s="68" t="s">
        <v>121</v>
      </c>
      <c r="C7" s="145"/>
      <c r="D7" s="144"/>
      <c r="E7" s="144"/>
      <c r="F7" s="144"/>
      <c r="G7" s="144"/>
      <c r="H7" s="144"/>
      <c r="I7" s="144"/>
      <c r="J7" s="144"/>
      <c r="K7" s="144"/>
      <c r="L7" s="144"/>
      <c r="M7" s="144">
        <v>5</v>
      </c>
      <c r="N7" s="144">
        <v>5</v>
      </c>
      <c r="O7" s="144">
        <v>7</v>
      </c>
      <c r="P7" s="144">
        <v>7</v>
      </c>
      <c r="Q7" s="144">
        <v>7</v>
      </c>
      <c r="R7" s="144">
        <v>7</v>
      </c>
      <c r="S7" s="144">
        <v>7</v>
      </c>
      <c r="T7" s="144">
        <v>7</v>
      </c>
      <c r="U7" s="144">
        <v>7</v>
      </c>
      <c r="V7" s="144">
        <v>7</v>
      </c>
      <c r="W7" s="144">
        <v>7</v>
      </c>
      <c r="X7" s="144">
        <v>7</v>
      </c>
      <c r="Y7" s="144">
        <v>7</v>
      </c>
      <c r="Z7" s="144">
        <v>7</v>
      </c>
      <c r="AA7" s="144">
        <v>7</v>
      </c>
      <c r="AB7" s="144">
        <v>7</v>
      </c>
      <c r="AC7" s="144">
        <v>7</v>
      </c>
      <c r="AD7" s="144">
        <v>7</v>
      </c>
      <c r="AE7" s="144">
        <v>7</v>
      </c>
      <c r="AF7" s="144">
        <v>7</v>
      </c>
      <c r="AG7" s="144">
        <v>7</v>
      </c>
      <c r="AH7" s="144">
        <v>7</v>
      </c>
      <c r="AI7" s="144">
        <v>7</v>
      </c>
      <c r="AJ7" s="144">
        <v>7</v>
      </c>
      <c r="AK7" s="144">
        <v>7</v>
      </c>
      <c r="AL7" s="144">
        <v>7</v>
      </c>
      <c r="AM7" s="144">
        <v>7</v>
      </c>
      <c r="AN7" s="144">
        <v>7</v>
      </c>
      <c r="AO7" s="144">
        <v>7</v>
      </c>
      <c r="AP7" s="144">
        <v>7</v>
      </c>
      <c r="AQ7" s="144">
        <v>7</v>
      </c>
      <c r="AR7" s="144">
        <v>7</v>
      </c>
      <c r="AS7" s="144">
        <v>7</v>
      </c>
      <c r="AT7" s="144">
        <v>7</v>
      </c>
      <c r="AU7" s="144">
        <v>5</v>
      </c>
      <c r="AV7" s="144">
        <v>5</v>
      </c>
      <c r="AW7" s="144">
        <v>5</v>
      </c>
      <c r="AX7" s="144"/>
      <c r="AY7" s="146"/>
      <c r="AZ7" s="29"/>
    </row>
    <row r="8" spans="1:62" x14ac:dyDescent="0.2">
      <c r="A8" s="169"/>
      <c r="B8" s="69" t="s">
        <v>3</v>
      </c>
      <c r="C8" s="118"/>
      <c r="D8" s="119"/>
      <c r="E8" s="119"/>
      <c r="F8" s="119"/>
      <c r="G8" s="119"/>
      <c r="H8" s="119"/>
      <c r="I8" s="119"/>
      <c r="J8" s="119"/>
      <c r="K8" s="119"/>
      <c r="L8" s="119"/>
      <c r="M8" s="119"/>
      <c r="N8" s="119"/>
      <c r="O8" s="119"/>
      <c r="P8" s="119"/>
      <c r="Q8" s="119"/>
      <c r="R8" s="119"/>
      <c r="S8" s="119"/>
      <c r="T8" s="119"/>
      <c r="U8" s="119">
        <v>6</v>
      </c>
      <c r="V8" s="119">
        <v>6</v>
      </c>
      <c r="W8" s="119">
        <v>6</v>
      </c>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20"/>
      <c r="AZ8" s="29"/>
    </row>
    <row r="9" spans="1:62" ht="5.0999999999999996" customHeight="1" x14ac:dyDescent="0.2">
      <c r="A9" s="27"/>
      <c r="B9" s="3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29"/>
    </row>
    <row r="10" spans="1:62" x14ac:dyDescent="0.2">
      <c r="A10" s="166" t="s">
        <v>110</v>
      </c>
      <c r="B10" s="68" t="s">
        <v>119</v>
      </c>
      <c r="C10" s="145"/>
      <c r="D10" s="144"/>
      <c r="E10" s="144"/>
      <c r="F10" s="144"/>
      <c r="G10" s="144"/>
      <c r="H10" s="144"/>
      <c r="I10" s="144"/>
      <c r="J10" s="144"/>
      <c r="K10" s="144"/>
      <c r="L10" s="144"/>
      <c r="M10" s="144"/>
      <c r="N10" s="144"/>
      <c r="O10" s="144">
        <v>1</v>
      </c>
      <c r="P10" s="144">
        <v>1</v>
      </c>
      <c r="Q10" s="144">
        <v>1</v>
      </c>
      <c r="R10" s="144">
        <v>1</v>
      </c>
      <c r="S10" s="144">
        <v>1</v>
      </c>
      <c r="T10" s="144">
        <v>1</v>
      </c>
      <c r="U10" s="144">
        <v>1</v>
      </c>
      <c r="V10" s="144">
        <v>1</v>
      </c>
      <c r="W10" s="144">
        <v>1</v>
      </c>
      <c r="X10" s="144">
        <v>1</v>
      </c>
      <c r="Y10" s="144">
        <v>1</v>
      </c>
      <c r="Z10" s="144">
        <v>1</v>
      </c>
      <c r="AA10" s="144">
        <v>1</v>
      </c>
      <c r="AB10" s="144">
        <v>1</v>
      </c>
      <c r="AC10" s="144">
        <v>1</v>
      </c>
      <c r="AD10" s="144">
        <v>1</v>
      </c>
      <c r="AE10" s="144">
        <v>1</v>
      </c>
      <c r="AF10" s="144">
        <v>1</v>
      </c>
      <c r="AG10" s="144">
        <v>1</v>
      </c>
      <c r="AH10" s="144">
        <v>1</v>
      </c>
      <c r="AI10" s="144">
        <v>1</v>
      </c>
      <c r="AJ10" s="144">
        <v>1</v>
      </c>
      <c r="AK10" s="144">
        <v>1</v>
      </c>
      <c r="AL10" s="144">
        <v>1</v>
      </c>
      <c r="AM10" s="144">
        <v>1</v>
      </c>
      <c r="AN10" s="144">
        <v>1</v>
      </c>
      <c r="AO10" s="144">
        <v>1</v>
      </c>
      <c r="AP10" s="144">
        <v>1</v>
      </c>
      <c r="AQ10" s="144">
        <v>1</v>
      </c>
      <c r="AR10" s="144">
        <v>1</v>
      </c>
      <c r="AS10" s="144">
        <v>1</v>
      </c>
      <c r="AT10" s="144">
        <v>1</v>
      </c>
      <c r="AU10" s="144"/>
      <c r="AV10" s="144"/>
      <c r="AW10" s="144"/>
      <c r="AX10" s="144"/>
      <c r="AY10" s="146"/>
      <c r="AZ10" s="29"/>
      <c r="BD10" s="15" t="s">
        <v>114</v>
      </c>
      <c r="BE10" s="15" t="s">
        <v>115</v>
      </c>
    </row>
    <row r="11" spans="1:62" x14ac:dyDescent="0.2">
      <c r="A11" s="166"/>
      <c r="B11" s="73" t="s">
        <v>120</v>
      </c>
      <c r="C11" s="147"/>
      <c r="D11" s="148"/>
      <c r="E11" s="148"/>
      <c r="F11" s="148"/>
      <c r="G11" s="148"/>
      <c r="H11" s="148"/>
      <c r="I11" s="148"/>
      <c r="J11" s="148"/>
      <c r="K11" s="148"/>
      <c r="L11" s="148"/>
      <c r="M11" s="148">
        <v>2</v>
      </c>
      <c r="N11" s="148">
        <v>2</v>
      </c>
      <c r="O11" s="148">
        <v>4</v>
      </c>
      <c r="P11" s="148">
        <v>4</v>
      </c>
      <c r="Q11" s="148">
        <v>4</v>
      </c>
      <c r="R11" s="148">
        <v>4</v>
      </c>
      <c r="S11" s="148">
        <v>4</v>
      </c>
      <c r="T11" s="148">
        <v>4</v>
      </c>
      <c r="U11" s="148">
        <v>4</v>
      </c>
      <c r="V11" s="148">
        <v>4</v>
      </c>
      <c r="W11" s="148">
        <v>4</v>
      </c>
      <c r="X11" s="148">
        <v>4</v>
      </c>
      <c r="Y11" s="148">
        <v>4</v>
      </c>
      <c r="Z11" s="148">
        <v>4</v>
      </c>
      <c r="AA11" s="148">
        <v>4</v>
      </c>
      <c r="AB11" s="148">
        <v>4</v>
      </c>
      <c r="AC11" s="148">
        <v>4</v>
      </c>
      <c r="AD11" s="148">
        <v>4</v>
      </c>
      <c r="AE11" s="148">
        <v>6</v>
      </c>
      <c r="AF11" s="148">
        <v>6</v>
      </c>
      <c r="AG11" s="148">
        <v>6</v>
      </c>
      <c r="AH11" s="148">
        <v>6</v>
      </c>
      <c r="AI11" s="148">
        <v>6</v>
      </c>
      <c r="AJ11" s="148">
        <v>6</v>
      </c>
      <c r="AK11" s="148">
        <v>6</v>
      </c>
      <c r="AL11" s="148">
        <v>6</v>
      </c>
      <c r="AM11" s="148">
        <v>6</v>
      </c>
      <c r="AN11" s="148">
        <v>4</v>
      </c>
      <c r="AO11" s="148">
        <v>4</v>
      </c>
      <c r="AP11" s="148">
        <v>4</v>
      </c>
      <c r="AQ11" s="148">
        <v>4</v>
      </c>
      <c r="AR11" s="148">
        <v>4</v>
      </c>
      <c r="AS11" s="148">
        <v>4</v>
      </c>
      <c r="AT11" s="148">
        <v>4</v>
      </c>
      <c r="AU11" s="148">
        <v>2</v>
      </c>
      <c r="AV11" s="148">
        <v>2</v>
      </c>
      <c r="AW11" s="148">
        <v>2</v>
      </c>
      <c r="AX11" s="148"/>
      <c r="AY11" s="149"/>
      <c r="AZ11" s="29"/>
      <c r="BB11" s="110" t="s">
        <v>15</v>
      </c>
      <c r="BC11" s="108"/>
      <c r="BD11" s="109"/>
      <c r="BE11" s="109"/>
      <c r="BG11" s="107" t="s">
        <v>112</v>
      </c>
      <c r="BH11" s="108"/>
      <c r="BI11" s="109"/>
      <c r="BJ11" s="109"/>
    </row>
    <row r="12" spans="1:62" x14ac:dyDescent="0.2">
      <c r="A12" s="166"/>
      <c r="B12" s="56" t="s">
        <v>6</v>
      </c>
      <c r="C12" s="150" t="str">
        <f>IF(C10&lt;&gt;"",C10+C11,IF(C11&lt;&gt;"",C11+C10,""))</f>
        <v/>
      </c>
      <c r="D12" s="150" t="str">
        <f>IF(D10&lt;&gt;"",D10+D11,IF(D11&lt;&gt;"",D11+D10,""))</f>
        <v/>
      </c>
      <c r="E12" s="150" t="str">
        <f t="shared" ref="E12:AX12" si="7">IF(E10&lt;&gt;"",E10+E11,IF(E11&lt;&gt;"",E11+E10,""))</f>
        <v/>
      </c>
      <c r="F12" s="150" t="str">
        <f t="shared" si="7"/>
        <v/>
      </c>
      <c r="G12" s="150" t="str">
        <f t="shared" si="7"/>
        <v/>
      </c>
      <c r="H12" s="150" t="str">
        <f t="shared" si="7"/>
        <v/>
      </c>
      <c r="I12" s="150" t="str">
        <f t="shared" si="7"/>
        <v/>
      </c>
      <c r="J12" s="150" t="str">
        <f t="shared" si="7"/>
        <v/>
      </c>
      <c r="K12" s="150" t="str">
        <f t="shared" si="7"/>
        <v/>
      </c>
      <c r="L12" s="150" t="str">
        <f t="shared" si="7"/>
        <v/>
      </c>
      <c r="M12" s="150">
        <f t="shared" si="7"/>
        <v>2</v>
      </c>
      <c r="N12" s="150">
        <f t="shared" si="7"/>
        <v>2</v>
      </c>
      <c r="O12" s="150">
        <f t="shared" si="7"/>
        <v>5</v>
      </c>
      <c r="P12" s="150">
        <f t="shared" si="7"/>
        <v>5</v>
      </c>
      <c r="Q12" s="150">
        <f t="shared" si="7"/>
        <v>5</v>
      </c>
      <c r="R12" s="150">
        <f t="shared" si="7"/>
        <v>5</v>
      </c>
      <c r="S12" s="150">
        <f t="shared" si="7"/>
        <v>5</v>
      </c>
      <c r="T12" s="150">
        <f t="shared" si="7"/>
        <v>5</v>
      </c>
      <c r="U12" s="150">
        <f t="shared" si="7"/>
        <v>5</v>
      </c>
      <c r="V12" s="150">
        <f t="shared" si="7"/>
        <v>5</v>
      </c>
      <c r="W12" s="150">
        <f t="shared" si="7"/>
        <v>5</v>
      </c>
      <c r="X12" s="150">
        <f t="shared" si="7"/>
        <v>5</v>
      </c>
      <c r="Y12" s="150">
        <f t="shared" si="7"/>
        <v>5</v>
      </c>
      <c r="Z12" s="150">
        <f t="shared" si="7"/>
        <v>5</v>
      </c>
      <c r="AA12" s="150">
        <f t="shared" si="7"/>
        <v>5</v>
      </c>
      <c r="AB12" s="150">
        <f t="shared" si="7"/>
        <v>5</v>
      </c>
      <c r="AC12" s="150">
        <f t="shared" si="7"/>
        <v>5</v>
      </c>
      <c r="AD12" s="150">
        <f t="shared" si="7"/>
        <v>5</v>
      </c>
      <c r="AE12" s="150">
        <f t="shared" si="7"/>
        <v>7</v>
      </c>
      <c r="AF12" s="150">
        <f t="shared" si="7"/>
        <v>7</v>
      </c>
      <c r="AG12" s="150">
        <f t="shared" si="7"/>
        <v>7</v>
      </c>
      <c r="AH12" s="150">
        <f t="shared" si="7"/>
        <v>7</v>
      </c>
      <c r="AI12" s="150">
        <f t="shared" si="7"/>
        <v>7</v>
      </c>
      <c r="AJ12" s="150">
        <f t="shared" si="7"/>
        <v>7</v>
      </c>
      <c r="AK12" s="150">
        <f t="shared" si="7"/>
        <v>7</v>
      </c>
      <c r="AL12" s="150">
        <f t="shared" si="7"/>
        <v>7</v>
      </c>
      <c r="AM12" s="150">
        <f t="shared" si="7"/>
        <v>7</v>
      </c>
      <c r="AN12" s="150">
        <f t="shared" si="7"/>
        <v>5</v>
      </c>
      <c r="AO12" s="150">
        <f t="shared" si="7"/>
        <v>5</v>
      </c>
      <c r="AP12" s="150">
        <f t="shared" si="7"/>
        <v>5</v>
      </c>
      <c r="AQ12" s="150">
        <f t="shared" si="7"/>
        <v>5</v>
      </c>
      <c r="AR12" s="150">
        <f t="shared" si="7"/>
        <v>5</v>
      </c>
      <c r="AS12" s="150">
        <f t="shared" si="7"/>
        <v>5</v>
      </c>
      <c r="AT12" s="150">
        <f t="shared" si="7"/>
        <v>5</v>
      </c>
      <c r="AU12" s="150">
        <f t="shared" si="7"/>
        <v>2</v>
      </c>
      <c r="AV12" s="150">
        <f t="shared" si="7"/>
        <v>2</v>
      </c>
      <c r="AW12" s="150">
        <f t="shared" si="7"/>
        <v>2</v>
      </c>
      <c r="AX12" s="150" t="str">
        <f t="shared" si="7"/>
        <v/>
      </c>
      <c r="AY12" s="151" t="str">
        <f>IF(AY10&lt;&gt;"",AY10+AY11,IF(AY11&lt;&gt;"",AY11+AY10,""))</f>
        <v/>
      </c>
      <c r="AZ12" s="29"/>
    </row>
    <row r="13" spans="1:62" x14ac:dyDescent="0.2">
      <c r="A13" s="166"/>
      <c r="B13" s="69" t="s">
        <v>234</v>
      </c>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v>6</v>
      </c>
      <c r="AG13" s="119">
        <v>6</v>
      </c>
      <c r="AH13" s="119">
        <v>5</v>
      </c>
      <c r="AI13" s="119">
        <v>6</v>
      </c>
      <c r="AJ13" s="119"/>
      <c r="AK13" s="119"/>
      <c r="AL13" s="119"/>
      <c r="AM13" s="119"/>
      <c r="AN13" s="119"/>
      <c r="AO13" s="119"/>
      <c r="AP13" s="119"/>
      <c r="AQ13" s="119"/>
      <c r="AR13" s="119"/>
      <c r="AS13" s="119"/>
      <c r="AT13" s="119"/>
      <c r="AU13" s="119"/>
      <c r="AV13" s="119"/>
      <c r="AW13" s="119"/>
      <c r="AX13" s="119"/>
      <c r="AY13" s="120"/>
      <c r="AZ13" s="29"/>
    </row>
    <row r="14" spans="1:62" ht="5.0999999999999996" customHeight="1" x14ac:dyDescent="0.2">
      <c r="A14" s="27"/>
      <c r="B14" s="31"/>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125"/>
      <c r="AT14" s="125"/>
      <c r="AU14" s="125"/>
      <c r="AV14" s="125"/>
      <c r="AW14" s="125"/>
      <c r="AX14" s="125"/>
      <c r="AY14" s="125"/>
      <c r="AZ14" s="29"/>
    </row>
    <row r="15" spans="1:62" x14ac:dyDescent="0.2">
      <c r="A15" s="166" t="s">
        <v>111</v>
      </c>
      <c r="B15" s="68" t="s">
        <v>122</v>
      </c>
      <c r="C15" s="145"/>
      <c r="D15" s="144"/>
      <c r="E15" s="144"/>
      <c r="F15" s="144"/>
      <c r="G15" s="144"/>
      <c r="H15" s="144"/>
      <c r="I15" s="144"/>
      <c r="J15" s="144"/>
      <c r="K15" s="144"/>
      <c r="L15" s="144"/>
      <c r="M15" s="144">
        <v>1</v>
      </c>
      <c r="N15" s="144">
        <v>1</v>
      </c>
      <c r="O15" s="144">
        <v>2</v>
      </c>
      <c r="P15" s="144">
        <v>2</v>
      </c>
      <c r="Q15" s="144">
        <v>2</v>
      </c>
      <c r="R15" s="144">
        <v>2</v>
      </c>
      <c r="S15" s="144">
        <v>2</v>
      </c>
      <c r="T15" s="144">
        <v>2</v>
      </c>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6"/>
      <c r="AZ15" s="29"/>
    </row>
    <row r="16" spans="1:62" x14ac:dyDescent="0.2">
      <c r="A16" s="166"/>
      <c r="B16" s="100" t="s">
        <v>233</v>
      </c>
      <c r="C16" s="126"/>
      <c r="D16" s="127"/>
      <c r="E16" s="127"/>
      <c r="F16" s="127"/>
      <c r="G16" s="127"/>
      <c r="H16" s="127"/>
      <c r="I16" s="127"/>
      <c r="J16" s="127"/>
      <c r="K16" s="127"/>
      <c r="L16" s="127"/>
      <c r="M16" s="127"/>
      <c r="N16" s="127"/>
      <c r="O16" s="127">
        <v>1</v>
      </c>
      <c r="P16" s="127"/>
      <c r="Q16" s="127"/>
      <c r="R16" s="127">
        <v>1</v>
      </c>
      <c r="S16" s="127"/>
      <c r="T16" s="127"/>
      <c r="U16" s="127"/>
      <c r="V16" s="127"/>
      <c r="W16" s="127"/>
      <c r="X16" s="127"/>
      <c r="Y16" s="127"/>
      <c r="Z16" s="127"/>
      <c r="AA16" s="127"/>
      <c r="AB16" s="127"/>
      <c r="AC16" s="127"/>
      <c r="AD16" s="127"/>
      <c r="AE16" s="127"/>
      <c r="AF16" s="127"/>
      <c r="AG16" s="127"/>
      <c r="AH16" s="127"/>
      <c r="AI16" s="127"/>
      <c r="AJ16" s="127"/>
      <c r="AK16" s="127"/>
      <c r="AL16" s="127"/>
      <c r="AM16" s="127"/>
      <c r="AN16" s="127"/>
      <c r="AO16" s="127"/>
      <c r="AP16" s="127"/>
      <c r="AQ16" s="127"/>
      <c r="AR16" s="127"/>
      <c r="AS16" s="127"/>
      <c r="AT16" s="127"/>
      <c r="AU16" s="127"/>
      <c r="AV16" s="127"/>
      <c r="AW16" s="127"/>
      <c r="AX16" s="127"/>
      <c r="AY16" s="128"/>
      <c r="AZ16" s="29"/>
      <c r="BB16" s="111" t="s">
        <v>16</v>
      </c>
      <c r="BC16" s="108"/>
      <c r="BD16" s="109"/>
      <c r="BE16" s="109"/>
      <c r="BG16" s="112" t="s">
        <v>102</v>
      </c>
      <c r="BH16" s="108"/>
      <c r="BI16" s="109"/>
      <c r="BJ16" s="109"/>
    </row>
    <row r="17" spans="1:62" x14ac:dyDescent="0.2">
      <c r="A17" s="166"/>
      <c r="B17" s="99" t="s">
        <v>7</v>
      </c>
      <c r="C17" s="129"/>
      <c r="D17" s="130"/>
      <c r="E17" s="130"/>
      <c r="F17" s="130"/>
      <c r="G17" s="130"/>
      <c r="H17" s="130"/>
      <c r="I17" s="130"/>
      <c r="J17" s="130"/>
      <c r="K17" s="130"/>
      <c r="L17" s="130"/>
      <c r="M17" s="130"/>
      <c r="N17" s="130"/>
      <c r="O17" s="130"/>
      <c r="P17" s="130"/>
      <c r="Q17" s="130"/>
      <c r="R17" s="130">
        <v>1</v>
      </c>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1"/>
      <c r="AZ17" s="29"/>
    </row>
    <row r="18" spans="1:62" x14ac:dyDescent="0.2">
      <c r="A18" s="166"/>
      <c r="B18" s="57" t="s">
        <v>11</v>
      </c>
      <c r="C18" s="129"/>
      <c r="D18" s="130"/>
      <c r="E18" s="130"/>
      <c r="F18" s="130"/>
      <c r="G18" s="130"/>
      <c r="H18" s="130"/>
      <c r="I18" s="130"/>
      <c r="J18" s="130"/>
      <c r="K18" s="130"/>
      <c r="L18" s="130"/>
      <c r="M18" s="130"/>
      <c r="N18" s="130"/>
      <c r="O18" s="130">
        <v>1</v>
      </c>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1"/>
      <c r="AZ18" s="29"/>
    </row>
    <row r="19" spans="1:62" x14ac:dyDescent="0.2">
      <c r="A19" s="166"/>
      <c r="B19" s="57" t="s">
        <v>10</v>
      </c>
      <c r="C19" s="129"/>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1"/>
      <c r="AZ19" s="29"/>
    </row>
    <row r="20" spans="1:62" x14ac:dyDescent="0.2">
      <c r="A20" s="166"/>
      <c r="B20" s="57" t="s">
        <v>100</v>
      </c>
      <c r="C20" s="129"/>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1"/>
      <c r="AZ20" s="29"/>
    </row>
    <row r="21" spans="1:62" x14ac:dyDescent="0.2">
      <c r="A21" s="166"/>
      <c r="B21" s="20" t="s">
        <v>101</v>
      </c>
      <c r="C21" s="132"/>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4"/>
      <c r="AZ21" s="29"/>
      <c r="BB21" s="113" t="s">
        <v>85</v>
      </c>
      <c r="BC21" s="108"/>
      <c r="BD21" s="109"/>
      <c r="BE21" s="109"/>
      <c r="BG21" s="114" t="s">
        <v>99</v>
      </c>
      <c r="BH21" s="108"/>
      <c r="BI21" s="109"/>
      <c r="BJ21" s="109"/>
    </row>
    <row r="22" spans="1:62" x14ac:dyDescent="0.2">
      <c r="A22" s="166"/>
      <c r="B22" s="58" t="s">
        <v>86</v>
      </c>
      <c r="C22" s="135"/>
      <c r="D22" s="136"/>
      <c r="E22" s="136"/>
      <c r="F22" s="136"/>
      <c r="G22" s="13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7"/>
      <c r="AZ22" s="29"/>
    </row>
    <row r="23" spans="1:62" x14ac:dyDescent="0.2">
      <c r="A23" s="166"/>
      <c r="B23" s="58" t="s">
        <v>87</v>
      </c>
      <c r="C23" s="129"/>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1"/>
      <c r="AZ23" s="29"/>
    </row>
    <row r="24" spans="1:62" x14ac:dyDescent="0.2">
      <c r="A24" s="166"/>
      <c r="B24" s="58" t="s">
        <v>88</v>
      </c>
      <c r="C24" s="129"/>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1"/>
      <c r="AZ24" s="29"/>
    </row>
    <row r="25" spans="1:62" x14ac:dyDescent="0.2">
      <c r="A25" s="166"/>
      <c r="B25" s="58" t="s">
        <v>89</v>
      </c>
      <c r="C25" s="129"/>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1"/>
      <c r="AZ25" s="29"/>
    </row>
    <row r="26" spans="1:62" x14ac:dyDescent="0.2">
      <c r="A26" s="166"/>
      <c r="B26" s="58" t="s">
        <v>90</v>
      </c>
      <c r="C26" s="129"/>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1"/>
      <c r="AZ26" s="29"/>
      <c r="BB26" s="15" t="s">
        <v>17</v>
      </c>
      <c r="BC26" s="15" t="s">
        <v>116</v>
      </c>
    </row>
    <row r="27" spans="1:62" x14ac:dyDescent="0.2">
      <c r="A27" s="166"/>
      <c r="B27" s="52" t="s">
        <v>18</v>
      </c>
      <c r="C27" s="132"/>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4"/>
      <c r="AZ27" s="29"/>
      <c r="BB27" s="109"/>
      <c r="BC27" s="109"/>
    </row>
    <row r="28" spans="1:62" x14ac:dyDescent="0.2">
      <c r="A28" s="166"/>
      <c r="B28" s="21" t="s">
        <v>85</v>
      </c>
      <c r="C28" s="138"/>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40"/>
      <c r="AZ28" s="29"/>
      <c r="BB28" s="109"/>
      <c r="BC28" s="109"/>
    </row>
    <row r="29" spans="1:62" x14ac:dyDescent="0.2">
      <c r="A29" s="166"/>
      <c r="B29" s="59" t="s">
        <v>91</v>
      </c>
      <c r="C29" s="135"/>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7"/>
      <c r="AZ29" s="29"/>
      <c r="BB29" s="109"/>
      <c r="BC29" s="109"/>
    </row>
    <row r="30" spans="1:62" x14ac:dyDescent="0.2">
      <c r="A30" s="166"/>
      <c r="B30" s="22" t="s">
        <v>92</v>
      </c>
      <c r="C30" s="132"/>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4"/>
      <c r="AZ30" s="29"/>
      <c r="BB30" s="109"/>
      <c r="BC30" s="109"/>
    </row>
    <row r="31" spans="1:62" x14ac:dyDescent="0.2">
      <c r="A31" s="166"/>
      <c r="B31" s="60" t="s">
        <v>93</v>
      </c>
      <c r="C31" s="135"/>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7"/>
      <c r="AZ31" s="29"/>
      <c r="BB31" s="109"/>
      <c r="BC31" s="109"/>
    </row>
    <row r="32" spans="1:62" x14ac:dyDescent="0.2">
      <c r="A32" s="166"/>
      <c r="B32" s="23" t="s">
        <v>94</v>
      </c>
      <c r="C32" s="132"/>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4"/>
      <c r="AZ32" s="29"/>
      <c r="BB32" s="109"/>
      <c r="BC32" s="109"/>
    </row>
    <row r="33" spans="1:61" x14ac:dyDescent="0.2">
      <c r="A33" s="166"/>
      <c r="B33" s="61" t="s">
        <v>97</v>
      </c>
      <c r="C33" s="135"/>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7"/>
      <c r="AZ33" s="29"/>
    </row>
    <row r="34" spans="1:61" x14ac:dyDescent="0.2">
      <c r="A34" s="166"/>
      <c r="B34" s="61" t="s">
        <v>96</v>
      </c>
      <c r="C34" s="129"/>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1"/>
      <c r="AZ34" s="29"/>
    </row>
    <row r="35" spans="1:61" x14ac:dyDescent="0.2">
      <c r="A35" s="166"/>
      <c r="B35" s="61" t="s">
        <v>95</v>
      </c>
      <c r="C35" s="129"/>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1"/>
      <c r="AZ35" s="29"/>
    </row>
    <row r="36" spans="1:61" x14ac:dyDescent="0.2">
      <c r="A36" s="166"/>
      <c r="B36" s="61" t="s">
        <v>98</v>
      </c>
      <c r="C36" s="129"/>
      <c r="D36" s="130"/>
      <c r="E36" s="130"/>
      <c r="F36" s="130"/>
      <c r="G36" s="130"/>
      <c r="H36" s="130"/>
      <c r="I36" s="130"/>
      <c r="J36" s="130"/>
      <c r="K36" s="130"/>
      <c r="L36" s="130"/>
      <c r="M36" s="130"/>
      <c r="N36" s="130"/>
      <c r="O36" s="130"/>
      <c r="P36" s="130"/>
      <c r="Q36" s="130"/>
      <c r="R36" s="130"/>
      <c r="S36" s="130"/>
      <c r="T36" s="130"/>
      <c r="U36" s="130"/>
      <c r="V36" s="130"/>
      <c r="W36" s="130">
        <v>1</v>
      </c>
      <c r="X36" s="130">
        <v>2</v>
      </c>
      <c r="Y36" s="130">
        <v>1</v>
      </c>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1"/>
      <c r="AZ36" s="29"/>
    </row>
    <row r="37" spans="1:61" x14ac:dyDescent="0.2">
      <c r="A37" s="166"/>
      <c r="B37" s="61"/>
      <c r="C37" s="129"/>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1"/>
      <c r="AZ37" s="29"/>
    </row>
    <row r="38" spans="1:61" x14ac:dyDescent="0.2">
      <c r="A38" s="166"/>
      <c r="B38" s="62"/>
      <c r="C38" s="129"/>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1"/>
      <c r="AZ38" s="29"/>
    </row>
    <row r="39" spans="1:61" x14ac:dyDescent="0.2">
      <c r="A39" s="166"/>
      <c r="B39" s="59"/>
      <c r="C39" s="129"/>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1"/>
      <c r="AZ39" s="29"/>
    </row>
    <row r="40" spans="1:61" x14ac:dyDescent="0.2">
      <c r="A40" s="166"/>
      <c r="B40" s="24"/>
      <c r="C40" s="141"/>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3"/>
      <c r="AZ40" s="29"/>
    </row>
    <row r="41" spans="1:61" ht="5.0999999999999996" customHeight="1" thickBot="1" x14ac:dyDescent="0.25">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61" ht="5.0999999999999996" customHeight="1" thickBot="1" x14ac:dyDescent="0.25">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61" ht="15.75" x14ac:dyDescent="0.2">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c r="BC43" s="15" t="s">
        <v>113</v>
      </c>
      <c r="BG43" s="15" t="s">
        <v>20</v>
      </c>
      <c r="BI43" s="15" t="s">
        <v>4</v>
      </c>
    </row>
    <row r="44" spans="1:61" ht="5.0999999999999996" customHeight="1" x14ac:dyDescent="0.2">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61" x14ac:dyDescent="0.2">
      <c r="A45" s="166" t="s">
        <v>110</v>
      </c>
      <c r="B45" s="68" t="s">
        <v>123</v>
      </c>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7"/>
      <c r="AZ45" s="29"/>
    </row>
    <row r="46" spans="1:61" x14ac:dyDescent="0.2">
      <c r="A46" s="166"/>
      <c r="B46" s="56" t="s">
        <v>6</v>
      </c>
      <c r="C46" s="122"/>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4"/>
      <c r="AZ46" s="29"/>
    </row>
    <row r="47" spans="1:61" x14ac:dyDescent="0.2">
      <c r="A47" s="166"/>
      <c r="B47" s="69" t="s">
        <v>232</v>
      </c>
      <c r="C47" s="118"/>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19"/>
      <c r="AW47" s="119"/>
      <c r="AX47" s="119"/>
      <c r="AY47" s="120"/>
      <c r="AZ47" s="29"/>
    </row>
    <row r="48" spans="1:61" ht="5.0999999999999996" customHeight="1" x14ac:dyDescent="0.2">
      <c r="A48" s="27"/>
      <c r="B48" s="3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c r="AU48" s="125"/>
      <c r="AV48" s="125"/>
      <c r="AW48" s="125"/>
      <c r="AX48" s="125"/>
      <c r="AY48" s="125"/>
      <c r="AZ48" s="29"/>
    </row>
    <row r="49" spans="1:52" x14ac:dyDescent="0.2">
      <c r="A49" s="166" t="s">
        <v>111</v>
      </c>
      <c r="B49" s="68" t="s">
        <v>124</v>
      </c>
      <c r="C49" s="115"/>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7"/>
      <c r="AZ49" s="29"/>
    </row>
    <row r="50" spans="1:52" x14ac:dyDescent="0.2">
      <c r="A50" s="166"/>
      <c r="B50" s="100" t="s">
        <v>231</v>
      </c>
      <c r="C50" s="126"/>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8"/>
      <c r="AZ50" s="29"/>
    </row>
    <row r="51" spans="1:52" x14ac:dyDescent="0.2">
      <c r="A51" s="166"/>
      <c r="B51" s="63" t="s">
        <v>8</v>
      </c>
      <c r="C51" s="129"/>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c r="AN51" s="130"/>
      <c r="AO51" s="130"/>
      <c r="AP51" s="130"/>
      <c r="AQ51" s="130"/>
      <c r="AR51" s="130"/>
      <c r="AS51" s="130"/>
      <c r="AT51" s="130"/>
      <c r="AU51" s="130"/>
      <c r="AV51" s="130"/>
      <c r="AW51" s="130"/>
      <c r="AX51" s="130"/>
      <c r="AY51" s="131"/>
      <c r="AZ51" s="29"/>
    </row>
    <row r="52" spans="1:52" x14ac:dyDescent="0.2">
      <c r="A52" s="166"/>
      <c r="B52" s="63" t="s">
        <v>9</v>
      </c>
      <c r="C52" s="129"/>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1"/>
      <c r="AZ52" s="29"/>
    </row>
    <row r="53" spans="1:52" x14ac:dyDescent="0.2">
      <c r="A53" s="166"/>
      <c r="B53" s="63" t="s">
        <v>12</v>
      </c>
      <c r="C53" s="129"/>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1"/>
      <c r="AZ53" s="29"/>
    </row>
    <row r="54" spans="1:52" x14ac:dyDescent="0.2">
      <c r="A54" s="166"/>
      <c r="B54" s="25" t="s">
        <v>13</v>
      </c>
      <c r="C54" s="141"/>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3"/>
      <c r="AZ54" s="29"/>
    </row>
    <row r="55" spans="1:52" ht="5.0999999999999996" customHeight="1" thickBot="1" x14ac:dyDescent="0.25">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A49:A54"/>
    <mergeCell ref="B5:AY5"/>
    <mergeCell ref="B43:AY43"/>
    <mergeCell ref="A6:A8"/>
    <mergeCell ref="B1:I1"/>
    <mergeCell ref="A10:A13"/>
    <mergeCell ref="A15:A40"/>
    <mergeCell ref="A45:A47"/>
  </mergeCells>
  <printOptions horizontalCentered="1"/>
  <pageMargins left="0.11811023622047245" right="0.11811023622047245" top="0.47244094488188981" bottom="0.15748031496062992" header="0.19685039370078741" footer="0.31496062992125984"/>
  <pageSetup paperSize="9" scale="87" fitToHeight="2" orientation="landscape" r:id="rId1"/>
  <headerFooter>
    <oddHeader>&amp;C&amp;"Times New Roman,Gras"&amp;14COMPTE-RENDU JOURNALIER</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pageSetUpPr fitToPage="1"/>
  </sheetPr>
  <dimension ref="A1:BJ55"/>
  <sheetViews>
    <sheetView showGridLines="0" zoomScaleNormal="100" workbookViewId="0"/>
  </sheetViews>
  <sheetFormatPr baseColWidth="10" defaultRowHeight="12.75" x14ac:dyDescent="0.2"/>
  <cols>
    <col min="1" max="1" width="3.28515625" style="19" customWidth="1"/>
    <col min="2" max="2" width="25.7109375" style="15" customWidth="1"/>
    <col min="3" max="51" width="2.7109375" style="15" customWidth="1"/>
    <col min="52" max="52" width="1.7109375" style="15" customWidth="1"/>
    <col min="53" max="16384" width="11.42578125" style="15"/>
  </cols>
  <sheetData>
    <row r="1" spans="1:62" ht="19.5" thickBot="1" x14ac:dyDescent="0.35">
      <c r="B1" s="170">
        <v>43499</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x14ac:dyDescent="0.3">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2.5" x14ac:dyDescent="0.2">
      <c r="A3" s="38"/>
      <c r="B3" s="98" t="s">
        <v>0</v>
      </c>
      <c r="C3" s="97">
        <v>0</v>
      </c>
      <c r="D3" s="80">
        <f t="shared" ref="D3:AY3" si="0">C3+"00:30"</f>
        <v>2.0833333333333332E-2</v>
      </c>
      <c r="E3" s="80">
        <f t="shared" si="0"/>
        <v>4.1666666666666664E-2</v>
      </c>
      <c r="F3" s="80">
        <f t="shared" si="0"/>
        <v>6.25E-2</v>
      </c>
      <c r="G3" s="80">
        <f t="shared" si="0"/>
        <v>8.3333333333333329E-2</v>
      </c>
      <c r="H3" s="80">
        <f t="shared" si="0"/>
        <v>0.10416666666666666</v>
      </c>
      <c r="I3" s="80">
        <f t="shared" si="0"/>
        <v>0.12499999999999999</v>
      </c>
      <c r="J3" s="80">
        <f t="shared" si="0"/>
        <v>0.14583333333333331</v>
      </c>
      <c r="K3" s="80">
        <f t="shared" si="0"/>
        <v>0.16666666666666666</v>
      </c>
      <c r="L3" s="80">
        <f t="shared" si="0"/>
        <v>0.1875</v>
      </c>
      <c r="M3" s="80">
        <f t="shared" si="0"/>
        <v>0.20833333333333334</v>
      </c>
      <c r="N3" s="80">
        <f t="shared" si="0"/>
        <v>0.22916666666666669</v>
      </c>
      <c r="O3" s="80">
        <f t="shared" si="0"/>
        <v>0.25</v>
      </c>
      <c r="P3" s="80">
        <f t="shared" si="0"/>
        <v>0.27083333333333331</v>
      </c>
      <c r="Q3" s="80">
        <f t="shared" si="0"/>
        <v>0.29166666666666663</v>
      </c>
      <c r="R3" s="80">
        <f t="shared" si="0"/>
        <v>0.31249999999999994</v>
      </c>
      <c r="S3" s="80">
        <f t="shared" si="0"/>
        <v>0.33333333333333326</v>
      </c>
      <c r="T3" s="80">
        <f t="shared" si="0"/>
        <v>0.35416666666666657</v>
      </c>
      <c r="U3" s="80">
        <f t="shared" si="0"/>
        <v>0.37499999999999989</v>
      </c>
      <c r="V3" s="80">
        <f t="shared" si="0"/>
        <v>0.3958333333333332</v>
      </c>
      <c r="W3" s="80">
        <f t="shared" si="0"/>
        <v>0.41666666666666652</v>
      </c>
      <c r="X3" s="80">
        <f t="shared" si="0"/>
        <v>0.43749999999999983</v>
      </c>
      <c r="Y3" s="80">
        <f t="shared" si="0"/>
        <v>0.45833333333333315</v>
      </c>
      <c r="Z3" s="80">
        <f t="shared" si="0"/>
        <v>0.47916666666666646</v>
      </c>
      <c r="AA3" s="80">
        <f t="shared" si="0"/>
        <v>0.49999999999999978</v>
      </c>
      <c r="AB3" s="80">
        <f t="shared" si="0"/>
        <v>0.52083333333333315</v>
      </c>
      <c r="AC3" s="80">
        <f t="shared" si="0"/>
        <v>0.54166666666666652</v>
      </c>
      <c r="AD3" s="80">
        <f t="shared" si="0"/>
        <v>0.56249999999999989</v>
      </c>
      <c r="AE3" s="80">
        <f t="shared" si="0"/>
        <v>0.58333333333333326</v>
      </c>
      <c r="AF3" s="80">
        <f t="shared" si="0"/>
        <v>0.60416666666666663</v>
      </c>
      <c r="AG3" s="80">
        <f t="shared" si="0"/>
        <v>0.625</v>
      </c>
      <c r="AH3" s="80">
        <f t="shared" si="0"/>
        <v>0.64583333333333337</v>
      </c>
      <c r="AI3" s="80">
        <f t="shared" si="0"/>
        <v>0.66666666666666674</v>
      </c>
      <c r="AJ3" s="80">
        <f t="shared" si="0"/>
        <v>0.68750000000000011</v>
      </c>
      <c r="AK3" s="80">
        <f t="shared" si="0"/>
        <v>0.70833333333333348</v>
      </c>
      <c r="AL3" s="80">
        <f t="shared" si="0"/>
        <v>0.72916666666666685</v>
      </c>
      <c r="AM3" s="80">
        <f t="shared" si="0"/>
        <v>0.75000000000000022</v>
      </c>
      <c r="AN3" s="80">
        <f t="shared" si="0"/>
        <v>0.77083333333333359</v>
      </c>
      <c r="AO3" s="80">
        <f t="shared" si="0"/>
        <v>0.79166666666666696</v>
      </c>
      <c r="AP3" s="80">
        <f t="shared" si="0"/>
        <v>0.81250000000000033</v>
      </c>
      <c r="AQ3" s="80">
        <f t="shared" si="0"/>
        <v>0.8333333333333337</v>
      </c>
      <c r="AR3" s="80">
        <f t="shared" si="0"/>
        <v>0.85416666666666707</v>
      </c>
      <c r="AS3" s="80">
        <f t="shared" si="0"/>
        <v>0.87500000000000044</v>
      </c>
      <c r="AT3" s="80">
        <f t="shared" si="0"/>
        <v>0.89583333333333381</v>
      </c>
      <c r="AU3" s="80">
        <f t="shared" si="0"/>
        <v>0.91666666666666718</v>
      </c>
      <c r="AV3" s="80">
        <f t="shared" si="0"/>
        <v>0.93750000000000056</v>
      </c>
      <c r="AW3" s="80">
        <f t="shared" si="0"/>
        <v>0.95833333333333393</v>
      </c>
      <c r="AX3" s="80">
        <f t="shared" si="0"/>
        <v>0.9791666666666673</v>
      </c>
      <c r="AY3" s="96">
        <f t="shared" si="0"/>
        <v>1.0000000000000007</v>
      </c>
      <c r="AZ3" s="39"/>
    </row>
    <row r="4" spans="1:62" ht="5.0999999999999996" customHeight="1" x14ac:dyDescent="0.3">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x14ac:dyDescent="0.2">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x14ac:dyDescent="0.2">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x14ac:dyDescent="0.2">
      <c r="A7" s="169"/>
      <c r="B7" s="68" t="s">
        <v>121</v>
      </c>
      <c r="C7" s="70"/>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2"/>
      <c r="AZ7" s="29"/>
    </row>
    <row r="8" spans="1:62" x14ac:dyDescent="0.2">
      <c r="A8" s="169"/>
      <c r="B8" s="69" t="s">
        <v>3</v>
      </c>
      <c r="C8" s="77"/>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9"/>
      <c r="AZ8" s="29"/>
    </row>
    <row r="9" spans="1:62" ht="5.0999999999999996" customHeight="1" x14ac:dyDescent="0.2">
      <c r="A9" s="27"/>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29"/>
    </row>
    <row r="10" spans="1:62" x14ac:dyDescent="0.2">
      <c r="A10" s="166" t="s">
        <v>110</v>
      </c>
      <c r="B10" s="68" t="s">
        <v>119</v>
      </c>
      <c r="C10" s="70"/>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2"/>
      <c r="AZ10" s="29"/>
    </row>
    <row r="11" spans="1:62" x14ac:dyDescent="0.2">
      <c r="A11" s="166"/>
      <c r="B11" s="73" t="s">
        <v>120</v>
      </c>
      <c r="C11" s="74"/>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6"/>
      <c r="AZ11" s="29"/>
    </row>
    <row r="12" spans="1:62" x14ac:dyDescent="0.2">
      <c r="A12" s="166"/>
      <c r="B12" s="56" t="s">
        <v>6</v>
      </c>
      <c r="C12" s="65"/>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6"/>
      <c r="AR12" s="66"/>
      <c r="AS12" s="66"/>
      <c r="AT12" s="66"/>
      <c r="AU12" s="66"/>
      <c r="AV12" s="66"/>
      <c r="AW12" s="66"/>
      <c r="AX12" s="66"/>
      <c r="AY12" s="67"/>
      <c r="AZ12" s="29"/>
    </row>
    <row r="13" spans="1:62" x14ac:dyDescent="0.2">
      <c r="A13" s="166"/>
      <c r="B13" s="69" t="s">
        <v>5</v>
      </c>
      <c r="C13" s="77"/>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9"/>
      <c r="AZ13" s="29"/>
      <c r="BF13" s="15" t="s">
        <v>114</v>
      </c>
      <c r="BG13" s="15" t="s">
        <v>115</v>
      </c>
      <c r="BI13" s="15" t="s">
        <v>17</v>
      </c>
      <c r="BJ13" s="15" t="s">
        <v>116</v>
      </c>
    </row>
    <row r="14" spans="1:62" ht="5.0999999999999996" customHeight="1" x14ac:dyDescent="0.2">
      <c r="A14" s="27"/>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29"/>
    </row>
    <row r="15" spans="1:62" x14ac:dyDescent="0.2">
      <c r="A15" s="166" t="s">
        <v>111</v>
      </c>
      <c r="B15" s="68" t="s">
        <v>122</v>
      </c>
      <c r="C15" s="70"/>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2"/>
      <c r="AZ15" s="29"/>
      <c r="BC15" s="81" t="s">
        <v>112</v>
      </c>
    </row>
    <row r="16" spans="1:62" x14ac:dyDescent="0.2">
      <c r="A16" s="166"/>
      <c r="B16" s="100" t="s">
        <v>117</v>
      </c>
      <c r="C16" s="101"/>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3"/>
      <c r="AZ16" s="29"/>
      <c r="BC16" s="81"/>
    </row>
    <row r="17" spans="1:61" x14ac:dyDescent="0.2">
      <c r="A17" s="166"/>
      <c r="B17" s="99" t="s">
        <v>7</v>
      </c>
      <c r="C17" s="40"/>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2"/>
      <c r="AZ17" s="29"/>
    </row>
    <row r="18" spans="1:61" x14ac:dyDescent="0.2">
      <c r="A18" s="166"/>
      <c r="B18" s="57" t="s">
        <v>11</v>
      </c>
      <c r="C18" s="40"/>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2"/>
      <c r="AZ18" s="29"/>
      <c r="BC18" s="82" t="s">
        <v>15</v>
      </c>
    </row>
    <row r="19" spans="1:61" x14ac:dyDescent="0.2">
      <c r="A19" s="166"/>
      <c r="B19" s="57" t="s">
        <v>10</v>
      </c>
      <c r="C19" s="40"/>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2"/>
      <c r="AZ19" s="29"/>
    </row>
    <row r="20" spans="1:61" x14ac:dyDescent="0.2">
      <c r="A20" s="166"/>
      <c r="B20" s="57" t="s">
        <v>100</v>
      </c>
      <c r="C20" s="40"/>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2"/>
      <c r="AZ20" s="29"/>
      <c r="BC20" s="86" t="s">
        <v>16</v>
      </c>
    </row>
    <row r="21" spans="1:61" x14ac:dyDescent="0.2">
      <c r="A21" s="166"/>
      <c r="B21" s="20" t="s">
        <v>101</v>
      </c>
      <c r="C21" s="49"/>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1"/>
      <c r="AZ21" s="29"/>
    </row>
    <row r="22" spans="1:61" x14ac:dyDescent="0.2">
      <c r="A22" s="166"/>
      <c r="B22" s="58" t="s">
        <v>86</v>
      </c>
      <c r="C22" s="46"/>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8"/>
      <c r="AZ22" s="29"/>
      <c r="BC22" s="85" t="s">
        <v>102</v>
      </c>
    </row>
    <row r="23" spans="1:61" x14ac:dyDescent="0.2">
      <c r="A23" s="166"/>
      <c r="B23" s="58" t="s">
        <v>87</v>
      </c>
      <c r="C23" s="40"/>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2"/>
      <c r="AZ23" s="29"/>
    </row>
    <row r="24" spans="1:61" x14ac:dyDescent="0.2">
      <c r="A24" s="166"/>
      <c r="B24" s="58" t="s">
        <v>88</v>
      </c>
      <c r="C24" s="40"/>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2"/>
      <c r="AZ24" s="29"/>
      <c r="BC24" s="83" t="s">
        <v>85</v>
      </c>
    </row>
    <row r="25" spans="1:61" x14ac:dyDescent="0.2">
      <c r="A25" s="166"/>
      <c r="B25" s="58" t="s">
        <v>89</v>
      </c>
      <c r="C25" s="40"/>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2"/>
      <c r="AZ25" s="29"/>
    </row>
    <row r="26" spans="1:61" x14ac:dyDescent="0.2">
      <c r="A26" s="166"/>
      <c r="B26" s="58" t="s">
        <v>90</v>
      </c>
      <c r="C26" s="40"/>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2"/>
      <c r="AZ26" s="29"/>
      <c r="BC26" s="84" t="s">
        <v>99</v>
      </c>
    </row>
    <row r="27" spans="1:61" x14ac:dyDescent="0.2">
      <c r="A27" s="166"/>
      <c r="B27" s="52" t="s">
        <v>18</v>
      </c>
      <c r="C27" s="49"/>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1"/>
      <c r="AZ27" s="29"/>
    </row>
    <row r="28" spans="1:61" x14ac:dyDescent="0.2">
      <c r="A28" s="166"/>
      <c r="B28" s="21" t="s">
        <v>85</v>
      </c>
      <c r="C28" s="53"/>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5"/>
      <c r="AZ28" s="29"/>
    </row>
    <row r="29" spans="1:61" x14ac:dyDescent="0.2">
      <c r="A29" s="166"/>
      <c r="B29" s="59" t="s">
        <v>91</v>
      </c>
      <c r="C29" s="46"/>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8"/>
      <c r="AZ29" s="29"/>
      <c r="BC29" s="15" t="s">
        <v>113</v>
      </c>
      <c r="BG29" s="15" t="s">
        <v>20</v>
      </c>
      <c r="BI29" s="15" t="s">
        <v>4</v>
      </c>
    </row>
    <row r="30" spans="1:61" x14ac:dyDescent="0.2">
      <c r="A30" s="166"/>
      <c r="B30" s="22" t="s">
        <v>92</v>
      </c>
      <c r="C30" s="49"/>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1"/>
      <c r="AZ30" s="29"/>
    </row>
    <row r="31" spans="1:61" x14ac:dyDescent="0.2">
      <c r="A31" s="166"/>
      <c r="B31" s="60" t="s">
        <v>93</v>
      </c>
      <c r="C31" s="46"/>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8"/>
      <c r="AZ31" s="29"/>
    </row>
    <row r="32" spans="1:61" x14ac:dyDescent="0.2">
      <c r="A32" s="166"/>
      <c r="B32" s="23" t="s">
        <v>94</v>
      </c>
      <c r="C32" s="49"/>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1"/>
      <c r="AZ32" s="29"/>
    </row>
    <row r="33" spans="1:52" x14ac:dyDescent="0.2">
      <c r="A33" s="166"/>
      <c r="B33" s="61" t="s">
        <v>97</v>
      </c>
      <c r="C33" s="46"/>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8"/>
      <c r="AZ33" s="29"/>
    </row>
    <row r="34" spans="1:52" x14ac:dyDescent="0.2">
      <c r="A34" s="166"/>
      <c r="B34" s="61" t="s">
        <v>96</v>
      </c>
      <c r="C34" s="40"/>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2"/>
      <c r="AZ34" s="29"/>
    </row>
    <row r="35" spans="1:52" x14ac:dyDescent="0.2">
      <c r="A35" s="166"/>
      <c r="B35" s="61" t="s">
        <v>95</v>
      </c>
      <c r="C35" s="40"/>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2"/>
      <c r="AZ35" s="29"/>
    </row>
    <row r="36" spans="1:52" x14ac:dyDescent="0.2">
      <c r="A36" s="166"/>
      <c r="B36" s="61" t="s">
        <v>98</v>
      </c>
      <c r="C36" s="40"/>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2"/>
      <c r="AZ36" s="29"/>
    </row>
    <row r="37" spans="1:52" x14ac:dyDescent="0.2">
      <c r="A37" s="166"/>
      <c r="B37" s="61"/>
      <c r="C37" s="40"/>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2"/>
      <c r="AZ37" s="29"/>
    </row>
    <row r="38" spans="1:52" x14ac:dyDescent="0.2">
      <c r="A38" s="166"/>
      <c r="B38" s="62"/>
      <c r="C38" s="40"/>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2"/>
      <c r="AZ38" s="29"/>
    </row>
    <row r="39" spans="1:52" x14ac:dyDescent="0.2">
      <c r="A39" s="166"/>
      <c r="B39" s="59"/>
      <c r="C39" s="40"/>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2"/>
      <c r="AZ39" s="29"/>
    </row>
    <row r="40" spans="1:52" x14ac:dyDescent="0.2">
      <c r="A40" s="166"/>
      <c r="B40" s="24"/>
      <c r="C40" s="43"/>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5"/>
      <c r="AZ40" s="29"/>
    </row>
    <row r="41" spans="1:52" ht="5.0999999999999996" customHeight="1" thickBot="1" x14ac:dyDescent="0.25">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52" ht="5.0999999999999996" customHeight="1" thickBot="1" x14ac:dyDescent="0.25">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52" ht="15.75" x14ac:dyDescent="0.2">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row>
    <row r="44" spans="1:52" ht="5.0999999999999996" customHeight="1" x14ac:dyDescent="0.2">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52" x14ac:dyDescent="0.2">
      <c r="A45" s="166" t="s">
        <v>110</v>
      </c>
      <c r="B45" s="68" t="s">
        <v>123</v>
      </c>
      <c r="C45" s="70"/>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2"/>
      <c r="AZ45" s="29"/>
    </row>
    <row r="46" spans="1:52" x14ac:dyDescent="0.2">
      <c r="A46" s="166"/>
      <c r="B46" s="56" t="s">
        <v>6</v>
      </c>
      <c r="C46" s="65"/>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7"/>
      <c r="AZ46" s="29"/>
    </row>
    <row r="47" spans="1:52" x14ac:dyDescent="0.2">
      <c r="A47" s="166"/>
      <c r="B47" s="69" t="s">
        <v>5</v>
      </c>
      <c r="C47" s="77"/>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c r="AW47" s="78"/>
      <c r="AX47" s="78"/>
      <c r="AY47" s="79"/>
      <c r="AZ47" s="29"/>
    </row>
    <row r="48" spans="1:52" ht="5.0999999999999996" customHeight="1" x14ac:dyDescent="0.2">
      <c r="A48" s="27"/>
      <c r="B48" s="35"/>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29"/>
    </row>
    <row r="49" spans="1:52" x14ac:dyDescent="0.2">
      <c r="A49" s="166" t="s">
        <v>111</v>
      </c>
      <c r="B49" s="68" t="s">
        <v>124</v>
      </c>
      <c r="C49" s="70"/>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2"/>
      <c r="AZ49" s="29"/>
    </row>
    <row r="50" spans="1:52" x14ac:dyDescent="0.2">
      <c r="A50" s="166"/>
      <c r="B50" s="100" t="s">
        <v>118</v>
      </c>
      <c r="C50" s="101"/>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102"/>
      <c r="AI50" s="102"/>
      <c r="AJ50" s="102"/>
      <c r="AK50" s="102"/>
      <c r="AL50" s="102"/>
      <c r="AM50" s="102"/>
      <c r="AN50" s="102"/>
      <c r="AO50" s="102"/>
      <c r="AP50" s="102"/>
      <c r="AQ50" s="102"/>
      <c r="AR50" s="102"/>
      <c r="AS50" s="102"/>
      <c r="AT50" s="102"/>
      <c r="AU50" s="102"/>
      <c r="AV50" s="102"/>
      <c r="AW50" s="102"/>
      <c r="AX50" s="102"/>
      <c r="AY50" s="103"/>
      <c r="AZ50" s="29"/>
    </row>
    <row r="51" spans="1:52" x14ac:dyDescent="0.2">
      <c r="A51" s="166"/>
      <c r="B51" s="63" t="s">
        <v>8</v>
      </c>
      <c r="C51" s="40"/>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2"/>
      <c r="AZ51" s="29"/>
    </row>
    <row r="52" spans="1:52" x14ac:dyDescent="0.2">
      <c r="A52" s="166"/>
      <c r="B52" s="63" t="s">
        <v>9</v>
      </c>
      <c r="C52" s="40"/>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2"/>
      <c r="AZ52" s="29"/>
    </row>
    <row r="53" spans="1:52" x14ac:dyDescent="0.2">
      <c r="A53" s="166"/>
      <c r="B53" s="63" t="s">
        <v>12</v>
      </c>
      <c r="C53" s="40"/>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2"/>
      <c r="AZ53" s="29"/>
    </row>
    <row r="54" spans="1:52" x14ac:dyDescent="0.2">
      <c r="A54" s="166"/>
      <c r="B54" s="25" t="s">
        <v>13</v>
      </c>
      <c r="C54" s="43"/>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5"/>
      <c r="AZ54" s="29"/>
    </row>
    <row r="55" spans="1:52" ht="5.0999999999999996" customHeight="1" thickBot="1" x14ac:dyDescent="0.25">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B43:AY43"/>
    <mergeCell ref="A45:A47"/>
    <mergeCell ref="A49:A54"/>
    <mergeCell ref="B1:I1"/>
    <mergeCell ref="B5:AY5"/>
    <mergeCell ref="A6:A8"/>
    <mergeCell ref="A10:A13"/>
    <mergeCell ref="A15:A40"/>
  </mergeCells>
  <conditionalFormatting sqref="D45:AZ48">
    <cfRule type="containsText" dxfId="32" priority="41" operator="containsText" text="X">
      <formula>NOT(ISERROR(SEARCH("X",D45)))</formula>
    </cfRule>
  </conditionalFormatting>
  <conditionalFormatting sqref="D42:O42 AW42:AZ42 R42:AT42">
    <cfRule type="cellIs" dxfId="31" priority="40" operator="equal">
      <formula>1</formula>
    </cfRule>
  </conditionalFormatting>
  <conditionalFormatting sqref="D43:O43 AW43:AZ43 R43:AT43">
    <cfRule type="containsText" dxfId="30" priority="39" operator="containsText" text="X">
      <formula>NOT(ISERROR(SEARCH("X",D43)))</formula>
    </cfRule>
  </conditionalFormatting>
  <conditionalFormatting sqref="D49:AZ49">
    <cfRule type="containsText" dxfId="29" priority="38" operator="containsText" text="X">
      <formula>NOT(ISERROR(SEARCH("X",D49)))</formula>
    </cfRule>
  </conditionalFormatting>
  <conditionalFormatting sqref="AV42">
    <cfRule type="cellIs" dxfId="28" priority="37" operator="equal">
      <formula>1</formula>
    </cfRule>
  </conditionalFormatting>
  <conditionalFormatting sqref="AV43">
    <cfRule type="containsText" dxfId="27" priority="36" operator="containsText" text="X">
      <formula>NOT(ISERROR(SEARCH("X",AV43)))</formula>
    </cfRule>
  </conditionalFormatting>
  <conditionalFormatting sqref="AU42">
    <cfRule type="cellIs" dxfId="26" priority="35" operator="equal">
      <formula>1</formula>
    </cfRule>
  </conditionalFormatting>
  <conditionalFormatting sqref="AU43">
    <cfRule type="containsText" dxfId="25" priority="34" operator="containsText" text="X">
      <formula>NOT(ISERROR(SEARCH("X",AU43)))</formula>
    </cfRule>
  </conditionalFormatting>
  <conditionalFormatting sqref="P42">
    <cfRule type="cellIs" dxfId="24" priority="33" operator="equal">
      <formula>1</formula>
    </cfRule>
  </conditionalFormatting>
  <conditionalFormatting sqref="P43">
    <cfRule type="containsText" dxfId="23" priority="32" operator="containsText" text="X">
      <formula>NOT(ISERROR(SEARCH("X",P43)))</formula>
    </cfRule>
  </conditionalFormatting>
  <conditionalFormatting sqref="Q42">
    <cfRule type="cellIs" dxfId="22" priority="31" operator="equal">
      <formula>1</formula>
    </cfRule>
  </conditionalFormatting>
  <conditionalFormatting sqref="Q43">
    <cfRule type="containsText" dxfId="21" priority="30" operator="containsText" text="X">
      <formula>NOT(ISERROR(SEARCH("X",Q43)))</formula>
    </cfRule>
  </conditionalFormatting>
  <conditionalFormatting sqref="D20:AG20 AI20:AZ20">
    <cfRule type="containsText" dxfId="20" priority="29" operator="containsText" text="X">
      <formula>NOT(ISERROR(SEARCH("X",D20)))</formula>
    </cfRule>
  </conditionalFormatting>
  <conditionalFormatting sqref="AZ6">
    <cfRule type="cellIs" dxfId="19" priority="23" operator="equal">
      <formula>7</formula>
    </cfRule>
    <cfRule type="cellIs" dxfId="18" priority="24" operator="between">
      <formula>1</formula>
      <formula>5</formula>
    </cfRule>
  </conditionalFormatting>
  <conditionalFormatting sqref="D11:O11">
    <cfRule type="cellIs" dxfId="17" priority="20" operator="equal">
      <formula>5</formula>
    </cfRule>
    <cfRule type="cellIs" dxfId="16" priority="22" operator="between">
      <formula>1</formula>
      <formula>4</formula>
    </cfRule>
  </conditionalFormatting>
  <conditionalFormatting sqref="R11:U11 AJ11:AQ11">
    <cfRule type="cellIs" dxfId="15" priority="19" operator="equal">
      <formula>7</formula>
    </cfRule>
    <cfRule type="cellIs" dxfId="14" priority="21" operator="between">
      <formula>1</formula>
      <formula>6</formula>
    </cfRule>
  </conditionalFormatting>
  <conditionalFormatting sqref="V11:AF11">
    <cfRule type="cellIs" dxfId="13" priority="17" operator="equal">
      <formula>5</formula>
    </cfRule>
    <cfRule type="cellIs" dxfId="12" priority="18" operator="between">
      <formula>1</formula>
      <formula>4</formula>
    </cfRule>
  </conditionalFormatting>
  <conditionalFormatting sqref="AG11:AI11">
    <cfRule type="cellIs" dxfId="11" priority="15" operator="equal">
      <formula>5</formula>
    </cfRule>
    <cfRule type="cellIs" dxfId="10" priority="16" operator="between">
      <formula>1</formula>
      <formula>4</formula>
    </cfRule>
  </conditionalFormatting>
  <conditionalFormatting sqref="AT11">
    <cfRule type="cellIs" dxfId="9" priority="13" operator="equal">
      <formula>5</formula>
    </cfRule>
    <cfRule type="cellIs" dxfId="8" priority="14" operator="between">
      <formula>1</formula>
      <formula>4</formula>
    </cfRule>
  </conditionalFormatting>
  <conditionalFormatting sqref="AU11:AW11">
    <cfRule type="cellIs" dxfId="7" priority="11" operator="equal">
      <formula>5</formula>
    </cfRule>
    <cfRule type="cellIs" dxfId="6" priority="12" operator="between">
      <formula>1</formula>
      <formula>4</formula>
    </cfRule>
  </conditionalFormatting>
  <conditionalFormatting sqref="AX11:AZ11">
    <cfRule type="cellIs" dxfId="5" priority="9" operator="equal">
      <formula>5</formula>
    </cfRule>
    <cfRule type="cellIs" dxfId="4" priority="10" operator="between">
      <formula>1</formula>
      <formula>4</formula>
    </cfRule>
  </conditionalFormatting>
  <conditionalFormatting sqref="AR11:AS11">
    <cfRule type="cellIs" dxfId="3" priority="7" operator="equal">
      <formula>7</formula>
    </cfRule>
    <cfRule type="cellIs" dxfId="2" priority="8" operator="between">
      <formula>1</formula>
      <formula>6</formula>
    </cfRule>
  </conditionalFormatting>
  <conditionalFormatting sqref="P11:Q11">
    <cfRule type="cellIs" dxfId="1" priority="5" operator="equal">
      <formula>5</formula>
    </cfRule>
    <cfRule type="cellIs" dxfId="0" priority="6" operator="between">
      <formula>1</formula>
      <formula>4</formula>
    </cfRule>
  </conditionalFormatting>
  <printOptions horizontalCentered="1" verticalCentered="1"/>
  <pageMargins left="0.59055118110236227" right="0.59055118110236227" top="0.39370078740157483" bottom="0.39370078740157483" header="0" footer="0"/>
  <pageSetup paperSize="9" scale="61"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B2:J53"/>
  <sheetViews>
    <sheetView topLeftCell="A4" workbookViewId="0">
      <selection activeCell="B2" sqref="B2"/>
    </sheetView>
  </sheetViews>
  <sheetFormatPr baseColWidth="10" defaultColWidth="10.85546875" defaultRowHeight="15" x14ac:dyDescent="0.25"/>
  <cols>
    <col min="1" max="1" width="5.7109375" customWidth="1"/>
    <col min="2" max="2" width="39.42578125" customWidth="1"/>
    <col min="8" max="8" width="13" customWidth="1"/>
    <col min="9" max="9" width="47.28515625" bestFit="1" customWidth="1"/>
    <col min="10" max="10" width="25.42578125" customWidth="1"/>
  </cols>
  <sheetData>
    <row r="2" spans="2:10" ht="26.25" x14ac:dyDescent="0.4">
      <c r="C2" s="1" t="s">
        <v>21</v>
      </c>
      <c r="E2" s="2"/>
    </row>
    <row r="4" spans="2:10" ht="18.75" x14ac:dyDescent="0.25">
      <c r="E4" s="3" t="s">
        <v>22</v>
      </c>
      <c r="F4" s="3">
        <v>2018</v>
      </c>
    </row>
    <row r="6" spans="2:10" x14ac:dyDescent="0.25">
      <c r="B6" s="171" t="s">
        <v>23</v>
      </c>
      <c r="C6" s="173" t="s">
        <v>24</v>
      </c>
      <c r="D6" s="173"/>
      <c r="E6" s="173"/>
      <c r="F6" s="171" t="s">
        <v>25</v>
      </c>
      <c r="G6" s="171" t="s">
        <v>26</v>
      </c>
      <c r="H6" s="174" t="s">
        <v>27</v>
      </c>
      <c r="I6" s="171" t="s">
        <v>28</v>
      </c>
      <c r="J6" s="171" t="s">
        <v>14</v>
      </c>
    </row>
    <row r="7" spans="2:10" x14ac:dyDescent="0.25">
      <c r="B7" s="172"/>
      <c r="C7" s="4" t="s">
        <v>29</v>
      </c>
      <c r="D7" s="4" t="s">
        <v>30</v>
      </c>
      <c r="E7" s="4" t="s">
        <v>31</v>
      </c>
      <c r="F7" s="172"/>
      <c r="G7" s="172"/>
      <c r="H7" s="175"/>
      <c r="I7" s="172"/>
      <c r="J7" s="172"/>
    </row>
    <row r="8" spans="2:10" x14ac:dyDescent="0.25">
      <c r="B8" s="4" t="s">
        <v>32</v>
      </c>
      <c r="C8" s="5" t="s">
        <v>19</v>
      </c>
      <c r="D8" s="5"/>
      <c r="E8" s="5"/>
      <c r="F8" s="6">
        <v>27</v>
      </c>
      <c r="G8" s="5">
        <v>31</v>
      </c>
      <c r="H8" s="7">
        <f>(F8/G8)</f>
        <v>0.87096774193548387</v>
      </c>
      <c r="I8" s="5" t="s">
        <v>33</v>
      </c>
      <c r="J8" s="8"/>
    </row>
    <row r="9" spans="2:10" x14ac:dyDescent="0.25">
      <c r="B9" s="4" t="s">
        <v>34</v>
      </c>
      <c r="C9" s="5" t="s">
        <v>19</v>
      </c>
      <c r="D9" s="5"/>
      <c r="E9" s="5"/>
      <c r="F9" s="6">
        <v>3</v>
      </c>
      <c r="G9" s="5"/>
      <c r="H9" s="7"/>
      <c r="I9" s="5" t="s">
        <v>33</v>
      </c>
      <c r="J9" s="8"/>
    </row>
    <row r="10" spans="2:10" x14ac:dyDescent="0.25">
      <c r="B10" s="4" t="s">
        <v>35</v>
      </c>
      <c r="C10" s="5" t="s">
        <v>19</v>
      </c>
      <c r="D10" s="5"/>
      <c r="E10" s="5"/>
      <c r="F10" s="9">
        <v>0</v>
      </c>
      <c r="G10" s="5">
        <v>0</v>
      </c>
      <c r="H10" s="7" t="e">
        <f t="shared" ref="H10:H50" si="0">(F10/G10)</f>
        <v>#DIV/0!</v>
      </c>
      <c r="I10" s="5" t="s">
        <v>36</v>
      </c>
      <c r="J10" s="8"/>
    </row>
    <row r="11" spans="2:10" x14ac:dyDescent="0.25">
      <c r="B11" s="4" t="s">
        <v>37</v>
      </c>
      <c r="C11" s="5" t="s">
        <v>19</v>
      </c>
      <c r="D11" s="5"/>
      <c r="E11" s="5"/>
      <c r="F11" s="9">
        <v>0</v>
      </c>
      <c r="G11" s="5">
        <v>0</v>
      </c>
      <c r="H11" s="7" t="e">
        <f t="shared" si="0"/>
        <v>#DIV/0!</v>
      </c>
      <c r="I11" s="5" t="s">
        <v>36</v>
      </c>
      <c r="J11" s="8"/>
    </row>
    <row r="12" spans="2:10" x14ac:dyDescent="0.25">
      <c r="B12" s="4" t="s">
        <v>38</v>
      </c>
      <c r="C12" s="5" t="s">
        <v>19</v>
      </c>
      <c r="D12" s="5"/>
      <c r="E12" s="5"/>
      <c r="F12" s="6">
        <v>30</v>
      </c>
      <c r="G12" s="5">
        <v>31</v>
      </c>
      <c r="H12" s="7">
        <f t="shared" si="0"/>
        <v>0.967741935483871</v>
      </c>
      <c r="I12" s="5" t="s">
        <v>39</v>
      </c>
      <c r="J12" s="8"/>
    </row>
    <row r="13" spans="2:10" x14ac:dyDescent="0.25">
      <c r="B13" s="4" t="s">
        <v>40</v>
      </c>
      <c r="C13" s="5" t="s">
        <v>19</v>
      </c>
      <c r="D13" s="5"/>
      <c r="E13" s="5"/>
      <c r="F13" s="9">
        <v>0</v>
      </c>
      <c r="G13" s="5">
        <v>0</v>
      </c>
      <c r="H13" s="7" t="e">
        <f t="shared" si="0"/>
        <v>#DIV/0!</v>
      </c>
      <c r="I13" s="5" t="s">
        <v>36</v>
      </c>
      <c r="J13" s="8"/>
    </row>
    <row r="14" spans="2:10" x14ac:dyDescent="0.25">
      <c r="B14" s="4" t="s">
        <v>41</v>
      </c>
      <c r="C14" s="5" t="s">
        <v>19</v>
      </c>
      <c r="D14" s="5"/>
      <c r="E14" s="5"/>
      <c r="F14" s="9">
        <v>0.5</v>
      </c>
      <c r="G14" s="5">
        <v>0</v>
      </c>
      <c r="H14" s="7" t="e">
        <f t="shared" si="0"/>
        <v>#DIV/0!</v>
      </c>
      <c r="I14" s="5" t="s">
        <v>36</v>
      </c>
      <c r="J14" s="8"/>
    </row>
    <row r="15" spans="2:10" x14ac:dyDescent="0.25">
      <c r="B15" s="4"/>
      <c r="C15" s="5"/>
      <c r="D15" s="5"/>
      <c r="E15" s="5"/>
      <c r="F15" s="5"/>
      <c r="G15" s="5"/>
      <c r="H15" s="7"/>
      <c r="I15" s="5"/>
      <c r="J15" s="8"/>
    </row>
    <row r="16" spans="2:10" x14ac:dyDescent="0.25">
      <c r="B16" s="4" t="s">
        <v>42</v>
      </c>
      <c r="C16" s="5" t="s">
        <v>19</v>
      </c>
      <c r="D16" s="5"/>
      <c r="E16" s="5"/>
      <c r="F16" s="5">
        <v>79</v>
      </c>
      <c r="G16" s="5">
        <v>62</v>
      </c>
      <c r="H16" s="7">
        <f t="shared" si="0"/>
        <v>1.2741935483870968</v>
      </c>
      <c r="I16" s="5" t="s">
        <v>43</v>
      </c>
      <c r="J16" s="8"/>
    </row>
    <row r="17" spans="2:10" x14ac:dyDescent="0.25">
      <c r="B17" s="4" t="s">
        <v>44</v>
      </c>
      <c r="C17" s="5"/>
      <c r="D17" s="5"/>
      <c r="E17" s="5" t="s">
        <v>19</v>
      </c>
      <c r="F17" s="5"/>
      <c r="G17" s="5">
        <v>28</v>
      </c>
      <c r="H17" s="7">
        <f t="shared" si="0"/>
        <v>0</v>
      </c>
      <c r="I17" s="5" t="s">
        <v>45</v>
      </c>
      <c r="J17" s="8"/>
    </row>
    <row r="18" spans="2:10" x14ac:dyDescent="0.25">
      <c r="B18" s="4" t="s">
        <v>46</v>
      </c>
      <c r="C18" s="5"/>
      <c r="D18" s="5"/>
      <c r="E18" s="5" t="s">
        <v>19</v>
      </c>
      <c r="F18" s="5"/>
      <c r="G18" s="5">
        <v>28</v>
      </c>
      <c r="H18" s="7">
        <f t="shared" si="0"/>
        <v>0</v>
      </c>
      <c r="I18" s="5" t="s">
        <v>45</v>
      </c>
      <c r="J18" s="8"/>
    </row>
    <row r="19" spans="2:10" x14ac:dyDescent="0.25">
      <c r="B19" s="4"/>
      <c r="C19" s="5"/>
      <c r="D19" s="5"/>
      <c r="E19" s="5"/>
      <c r="F19" s="5"/>
      <c r="G19" s="5"/>
      <c r="H19" s="7"/>
      <c r="I19" s="5"/>
      <c r="J19" s="8"/>
    </row>
    <row r="20" spans="2:10" x14ac:dyDescent="0.25">
      <c r="B20" s="4" t="s">
        <v>47</v>
      </c>
      <c r="C20" s="5" t="s">
        <v>19</v>
      </c>
      <c r="D20" s="5" t="s">
        <v>19</v>
      </c>
      <c r="E20" s="5" t="s">
        <v>19</v>
      </c>
      <c r="F20" s="5">
        <v>0</v>
      </c>
      <c r="G20" s="5">
        <v>75</v>
      </c>
      <c r="H20" s="7">
        <f t="shared" si="0"/>
        <v>0</v>
      </c>
      <c r="I20" s="5" t="s">
        <v>48</v>
      </c>
      <c r="J20" s="8"/>
    </row>
    <row r="21" spans="2:10" x14ac:dyDescent="0.25">
      <c r="B21" s="4" t="s">
        <v>49</v>
      </c>
      <c r="C21" s="5" t="s">
        <v>19</v>
      </c>
      <c r="D21" s="5" t="s">
        <v>19</v>
      </c>
      <c r="E21" s="5" t="s">
        <v>19</v>
      </c>
      <c r="F21" s="5">
        <v>1</v>
      </c>
      <c r="G21" s="5">
        <v>44</v>
      </c>
      <c r="H21" s="7">
        <f t="shared" si="0"/>
        <v>2.2727272727272728E-2</v>
      </c>
      <c r="I21" s="5" t="s">
        <v>48</v>
      </c>
      <c r="J21" s="8"/>
    </row>
    <row r="22" spans="2:10" x14ac:dyDescent="0.25">
      <c r="B22" s="4" t="s">
        <v>50</v>
      </c>
      <c r="C22" s="5"/>
      <c r="D22" s="5"/>
      <c r="E22" s="5" t="s">
        <v>19</v>
      </c>
      <c r="F22" s="5"/>
      <c r="G22" s="5">
        <v>28</v>
      </c>
      <c r="H22" s="7">
        <f t="shared" si="0"/>
        <v>0</v>
      </c>
      <c r="I22" s="5" t="s">
        <v>45</v>
      </c>
      <c r="J22" s="8"/>
    </row>
    <row r="23" spans="2:10" x14ac:dyDescent="0.25">
      <c r="B23" s="4" t="s">
        <v>51</v>
      </c>
      <c r="C23" s="5" t="s">
        <v>19</v>
      </c>
      <c r="D23" s="5" t="s">
        <v>19</v>
      </c>
      <c r="E23" s="5"/>
      <c r="F23" s="5">
        <v>0</v>
      </c>
      <c r="G23" s="5">
        <v>28</v>
      </c>
      <c r="H23" s="7">
        <f t="shared" si="0"/>
        <v>0</v>
      </c>
      <c r="I23" s="5" t="s">
        <v>45</v>
      </c>
      <c r="J23" s="10"/>
    </row>
    <row r="24" spans="2:10" x14ac:dyDescent="0.25">
      <c r="B24" s="4" t="s">
        <v>52</v>
      </c>
      <c r="C24" s="5" t="s">
        <v>19</v>
      </c>
      <c r="D24" s="5"/>
      <c r="E24" s="5" t="s">
        <v>19</v>
      </c>
      <c r="F24" s="5">
        <v>3.57</v>
      </c>
      <c r="G24" s="5">
        <v>94</v>
      </c>
      <c r="H24" s="7">
        <f t="shared" si="0"/>
        <v>3.7978723404255316E-2</v>
      </c>
      <c r="I24" s="5" t="s">
        <v>53</v>
      </c>
      <c r="J24" s="8"/>
    </row>
    <row r="25" spans="2:10" x14ac:dyDescent="0.25">
      <c r="B25" s="4" t="s">
        <v>54</v>
      </c>
      <c r="C25" s="5"/>
      <c r="D25" s="5"/>
      <c r="E25" s="5" t="s">
        <v>19</v>
      </c>
      <c r="F25" s="5"/>
      <c r="G25" s="5">
        <v>28</v>
      </c>
      <c r="H25" s="7">
        <f t="shared" si="0"/>
        <v>0</v>
      </c>
      <c r="I25" s="5" t="s">
        <v>45</v>
      </c>
      <c r="J25" s="8"/>
    </row>
    <row r="26" spans="2:10" x14ac:dyDescent="0.25">
      <c r="B26" s="4"/>
      <c r="C26" s="5"/>
      <c r="D26" s="5"/>
      <c r="E26" s="5"/>
      <c r="F26" s="5"/>
      <c r="G26" s="5"/>
      <c r="H26" s="7"/>
      <c r="I26" s="5"/>
      <c r="J26" s="8"/>
    </row>
    <row r="27" spans="2:10" x14ac:dyDescent="0.25">
      <c r="B27" s="4" t="s">
        <v>55</v>
      </c>
      <c r="C27" s="5"/>
      <c r="D27" s="5"/>
      <c r="E27" s="5" t="s">
        <v>19</v>
      </c>
      <c r="F27" s="5"/>
      <c r="G27" s="5">
        <v>3</v>
      </c>
      <c r="H27" s="7">
        <f t="shared" si="0"/>
        <v>0</v>
      </c>
      <c r="I27" s="5" t="s">
        <v>56</v>
      </c>
      <c r="J27" s="8"/>
    </row>
    <row r="28" spans="2:10" x14ac:dyDescent="0.25">
      <c r="B28" s="4" t="s">
        <v>57</v>
      </c>
      <c r="C28" s="5" t="s">
        <v>19</v>
      </c>
      <c r="D28" s="5"/>
      <c r="E28" s="5" t="s">
        <v>19</v>
      </c>
      <c r="F28" s="5">
        <v>5</v>
      </c>
      <c r="G28" s="5">
        <v>3</v>
      </c>
      <c r="H28" s="7">
        <f t="shared" si="0"/>
        <v>1.6666666666666667</v>
      </c>
      <c r="I28" s="5" t="s">
        <v>56</v>
      </c>
      <c r="J28" s="8"/>
    </row>
    <row r="29" spans="2:10" x14ac:dyDescent="0.25">
      <c r="B29" s="4" t="s">
        <v>58</v>
      </c>
      <c r="C29" s="5"/>
      <c r="D29" s="5"/>
      <c r="E29" s="5" t="s">
        <v>19</v>
      </c>
      <c r="F29" s="5"/>
      <c r="G29" s="5">
        <v>4</v>
      </c>
      <c r="H29" s="7">
        <f t="shared" si="0"/>
        <v>0</v>
      </c>
      <c r="I29" s="5" t="s">
        <v>59</v>
      </c>
      <c r="J29" s="8"/>
    </row>
    <row r="30" spans="2:10" x14ac:dyDescent="0.25">
      <c r="B30" s="4"/>
      <c r="C30" s="5"/>
      <c r="D30" s="5"/>
      <c r="E30" s="5"/>
      <c r="F30" s="5"/>
      <c r="G30" s="5"/>
      <c r="H30" s="7"/>
      <c r="I30" s="5"/>
      <c r="J30" s="8"/>
    </row>
    <row r="31" spans="2:10" x14ac:dyDescent="0.25">
      <c r="B31" s="4" t="s">
        <v>60</v>
      </c>
      <c r="C31" s="5"/>
      <c r="D31" s="5"/>
      <c r="E31" s="5" t="s">
        <v>19</v>
      </c>
      <c r="F31" s="5"/>
      <c r="G31" s="5">
        <v>28</v>
      </c>
      <c r="H31" s="7">
        <f t="shared" si="0"/>
        <v>0</v>
      </c>
      <c r="I31" s="5" t="s">
        <v>61</v>
      </c>
      <c r="J31" s="8"/>
    </row>
    <row r="32" spans="2:10" x14ac:dyDescent="0.25">
      <c r="B32" s="4" t="s">
        <v>62</v>
      </c>
      <c r="C32" s="5" t="s">
        <v>19</v>
      </c>
      <c r="D32" s="5"/>
      <c r="E32" s="5"/>
      <c r="F32" s="5">
        <v>1</v>
      </c>
      <c r="G32" s="5">
        <v>1</v>
      </c>
      <c r="H32" s="7">
        <f t="shared" si="0"/>
        <v>1</v>
      </c>
      <c r="I32" s="5"/>
      <c r="J32" s="8"/>
    </row>
    <row r="33" spans="2:10" x14ac:dyDescent="0.25">
      <c r="B33" s="4" t="s">
        <v>63</v>
      </c>
      <c r="C33" s="5"/>
      <c r="D33" s="5"/>
      <c r="E33" s="5" t="s">
        <v>19</v>
      </c>
      <c r="F33" s="5"/>
      <c r="G33" s="5">
        <v>1</v>
      </c>
      <c r="H33" s="7">
        <f t="shared" si="0"/>
        <v>0</v>
      </c>
      <c r="I33" s="5"/>
      <c r="J33" s="8"/>
    </row>
    <row r="34" spans="2:10" x14ac:dyDescent="0.25">
      <c r="B34" s="4" t="s">
        <v>64</v>
      </c>
      <c r="C34" s="5" t="s">
        <v>19</v>
      </c>
      <c r="D34" s="5"/>
      <c r="E34" s="5"/>
      <c r="F34" s="5">
        <v>31</v>
      </c>
      <c r="G34" s="5">
        <v>31</v>
      </c>
      <c r="H34" s="7">
        <f t="shared" si="0"/>
        <v>1</v>
      </c>
      <c r="I34" s="5" t="s">
        <v>65</v>
      </c>
      <c r="J34" s="8"/>
    </row>
    <row r="35" spans="2:10" x14ac:dyDescent="0.25">
      <c r="B35" s="4" t="s">
        <v>66</v>
      </c>
      <c r="C35" s="5" t="s">
        <v>19</v>
      </c>
      <c r="D35" s="5"/>
      <c r="E35" s="5" t="s">
        <v>19</v>
      </c>
      <c r="F35" s="5">
        <v>1</v>
      </c>
      <c r="G35" s="5">
        <v>1</v>
      </c>
      <c r="H35" s="7">
        <f t="shared" si="0"/>
        <v>1</v>
      </c>
      <c r="I35" s="5"/>
      <c r="J35" s="8"/>
    </row>
    <row r="36" spans="2:10" x14ac:dyDescent="0.25">
      <c r="B36" s="4" t="s">
        <v>67</v>
      </c>
      <c r="C36" s="5" t="s">
        <v>19</v>
      </c>
      <c r="D36" s="5"/>
      <c r="E36" s="5"/>
      <c r="F36" s="5"/>
      <c r="G36" s="5">
        <v>657</v>
      </c>
      <c r="H36" s="7">
        <f t="shared" si="0"/>
        <v>0</v>
      </c>
      <c r="I36" s="5" t="s">
        <v>68</v>
      </c>
      <c r="J36" s="8"/>
    </row>
    <row r="37" spans="2:10" x14ac:dyDescent="0.25">
      <c r="B37" s="4" t="s">
        <v>69</v>
      </c>
      <c r="C37" s="5" t="s">
        <v>19</v>
      </c>
      <c r="D37" s="5"/>
      <c r="E37" s="5"/>
      <c r="F37" s="5">
        <v>250</v>
      </c>
      <c r="G37" s="5">
        <v>500</v>
      </c>
      <c r="H37" s="7">
        <f t="shared" si="0"/>
        <v>0.5</v>
      </c>
      <c r="I37" s="5" t="s">
        <v>70</v>
      </c>
      <c r="J37" s="8"/>
    </row>
    <row r="38" spans="2:10" x14ac:dyDescent="0.25">
      <c r="B38" s="4" t="s">
        <v>71</v>
      </c>
      <c r="C38" s="5"/>
      <c r="D38" s="5"/>
      <c r="E38" s="5" t="s">
        <v>19</v>
      </c>
      <c r="F38" s="5"/>
      <c r="G38" s="5">
        <v>28</v>
      </c>
      <c r="H38" s="7">
        <f t="shared" ref="H38" si="1">(F38/G38)*100</f>
        <v>0</v>
      </c>
      <c r="I38" s="5" t="s">
        <v>45</v>
      </c>
      <c r="J38" s="8"/>
    </row>
    <row r="39" spans="2:10" x14ac:dyDescent="0.25">
      <c r="B39" s="4" t="s">
        <v>72</v>
      </c>
      <c r="C39" s="5" t="s">
        <v>19</v>
      </c>
      <c r="D39" s="5"/>
      <c r="E39" s="5" t="s">
        <v>19</v>
      </c>
      <c r="F39" s="5">
        <v>1</v>
      </c>
      <c r="G39" s="5">
        <v>1</v>
      </c>
      <c r="H39" s="7">
        <f t="shared" si="0"/>
        <v>1</v>
      </c>
      <c r="I39" s="5"/>
      <c r="J39" s="8"/>
    </row>
    <row r="40" spans="2:10" x14ac:dyDescent="0.25">
      <c r="B40" s="4" t="s">
        <v>73</v>
      </c>
      <c r="C40" s="5" t="s">
        <v>19</v>
      </c>
      <c r="D40" s="5"/>
      <c r="E40" s="5" t="s">
        <v>19</v>
      </c>
      <c r="F40" s="5">
        <v>0</v>
      </c>
      <c r="G40" s="5">
        <v>1</v>
      </c>
      <c r="H40" s="7">
        <f t="shared" si="0"/>
        <v>0</v>
      </c>
      <c r="I40" s="5"/>
      <c r="J40" s="8"/>
    </row>
    <row r="41" spans="2:10" x14ac:dyDescent="0.25">
      <c r="B41" s="4" t="s">
        <v>74</v>
      </c>
      <c r="C41" s="5" t="s">
        <v>19</v>
      </c>
      <c r="D41" s="5"/>
      <c r="E41" s="5" t="s">
        <v>19</v>
      </c>
      <c r="F41" s="5"/>
      <c r="G41" s="5">
        <v>100</v>
      </c>
      <c r="H41" s="7">
        <f t="shared" si="0"/>
        <v>0</v>
      </c>
      <c r="I41" s="5">
        <v>100</v>
      </c>
      <c r="J41" s="8"/>
    </row>
    <row r="42" spans="2:10" x14ac:dyDescent="0.25">
      <c r="B42" s="4" t="s">
        <v>75</v>
      </c>
      <c r="C42" s="5" t="s">
        <v>19</v>
      </c>
      <c r="D42" s="5"/>
      <c r="E42" s="5" t="s">
        <v>19</v>
      </c>
      <c r="F42" s="5"/>
      <c r="G42" s="5">
        <v>500</v>
      </c>
      <c r="H42" s="7">
        <f t="shared" si="0"/>
        <v>0</v>
      </c>
      <c r="I42" s="5">
        <v>500</v>
      </c>
      <c r="J42" s="8"/>
    </row>
    <row r="43" spans="2:10" x14ac:dyDescent="0.25">
      <c r="B43" s="4" t="s">
        <v>76</v>
      </c>
      <c r="C43" s="5" t="s">
        <v>19</v>
      </c>
      <c r="D43" s="5"/>
      <c r="E43" s="5" t="s">
        <v>19</v>
      </c>
      <c r="F43" s="5"/>
      <c r="G43" s="5">
        <v>500</v>
      </c>
      <c r="H43" s="7">
        <f t="shared" si="0"/>
        <v>0</v>
      </c>
      <c r="I43" s="5">
        <v>500</v>
      </c>
      <c r="J43" s="11"/>
    </row>
    <row r="44" spans="2:10" x14ac:dyDescent="0.25">
      <c r="B44" s="4" t="s">
        <v>77</v>
      </c>
      <c r="C44" s="5" t="s">
        <v>19</v>
      </c>
      <c r="D44" s="5"/>
      <c r="E44" s="5" t="s">
        <v>19</v>
      </c>
      <c r="F44" s="5"/>
      <c r="G44" s="5">
        <v>2000</v>
      </c>
      <c r="H44" s="7">
        <f t="shared" si="0"/>
        <v>0</v>
      </c>
      <c r="I44" s="12">
        <v>2000</v>
      </c>
      <c r="J44" s="8"/>
    </row>
    <row r="45" spans="2:10" x14ac:dyDescent="0.25">
      <c r="B45" s="4" t="s">
        <v>78</v>
      </c>
      <c r="C45" s="5" t="s">
        <v>19</v>
      </c>
      <c r="D45" s="5"/>
      <c r="E45" s="5" t="s">
        <v>19</v>
      </c>
      <c r="F45" s="5"/>
      <c r="G45" s="5" t="s">
        <v>79</v>
      </c>
      <c r="H45" s="7" t="e">
        <f t="shared" si="0"/>
        <v>#VALUE!</v>
      </c>
      <c r="I45" s="5" t="s">
        <v>80</v>
      </c>
      <c r="J45" s="8"/>
    </row>
    <row r="46" spans="2:10" x14ac:dyDescent="0.25">
      <c r="B46" s="4"/>
      <c r="C46" s="5"/>
      <c r="D46" s="5"/>
      <c r="E46" s="5"/>
      <c r="F46" s="5"/>
      <c r="G46" s="5"/>
      <c r="H46" s="7"/>
      <c r="I46" s="5"/>
      <c r="J46" s="13"/>
    </row>
    <row r="47" spans="2:10" x14ac:dyDescent="0.25">
      <c r="B47" s="4" t="s">
        <v>81</v>
      </c>
      <c r="C47" s="5" t="s">
        <v>19</v>
      </c>
      <c r="D47" s="5"/>
      <c r="E47" s="5"/>
      <c r="F47" s="5">
        <v>2</v>
      </c>
      <c r="G47" s="7">
        <v>1</v>
      </c>
      <c r="H47" s="7">
        <f>(F47/G47)</f>
        <v>2</v>
      </c>
      <c r="I47" s="5"/>
      <c r="J47" s="14"/>
    </row>
    <row r="48" spans="2:10" x14ac:dyDescent="0.25">
      <c r="B48" s="4" t="s">
        <v>82</v>
      </c>
      <c r="C48" s="5" t="s">
        <v>19</v>
      </c>
      <c r="D48" s="5"/>
      <c r="E48" s="5"/>
      <c r="F48" s="5">
        <v>31</v>
      </c>
      <c r="G48" s="7">
        <v>1</v>
      </c>
      <c r="H48" s="7">
        <f t="shared" si="0"/>
        <v>31</v>
      </c>
      <c r="I48" s="5"/>
      <c r="J48" s="14"/>
    </row>
    <row r="49" spans="2:10" x14ac:dyDescent="0.25">
      <c r="B49" s="4" t="s">
        <v>83</v>
      </c>
      <c r="C49" s="5" t="s">
        <v>19</v>
      </c>
      <c r="D49" s="5"/>
      <c r="E49" s="5"/>
      <c r="F49" s="5">
        <v>31</v>
      </c>
      <c r="G49" s="7">
        <v>1</v>
      </c>
      <c r="H49" s="7">
        <f t="shared" si="0"/>
        <v>31</v>
      </c>
      <c r="I49" s="5"/>
      <c r="J49" s="14"/>
    </row>
    <row r="50" spans="2:10" x14ac:dyDescent="0.25">
      <c r="B50" s="4" t="s">
        <v>84</v>
      </c>
      <c r="C50" s="5" t="s">
        <v>19</v>
      </c>
      <c r="D50" s="5"/>
      <c r="E50" s="5"/>
      <c r="F50" s="5">
        <v>31</v>
      </c>
      <c r="G50" s="7">
        <v>1</v>
      </c>
      <c r="H50" s="7">
        <f t="shared" si="0"/>
        <v>31</v>
      </c>
      <c r="I50" s="5"/>
      <c r="J50" s="14"/>
    </row>
    <row r="51" spans="2:10" x14ac:dyDescent="0.25">
      <c r="B51" s="4"/>
      <c r="C51" s="5"/>
      <c r="D51" s="5"/>
      <c r="E51" s="5"/>
      <c r="F51" s="5"/>
      <c r="G51" s="5"/>
      <c r="H51" s="7"/>
      <c r="I51" s="5"/>
      <c r="J51" s="13"/>
    </row>
    <row r="52" spans="2:10" x14ac:dyDescent="0.25">
      <c r="B52" s="4"/>
      <c r="C52" s="5"/>
      <c r="D52" s="5"/>
      <c r="E52" s="5"/>
      <c r="F52" s="5"/>
      <c r="G52" s="5"/>
      <c r="H52" s="7"/>
      <c r="I52" s="5"/>
      <c r="J52" s="13"/>
    </row>
    <row r="53" spans="2:10" x14ac:dyDescent="0.25">
      <c r="B53" s="4"/>
      <c r="C53" s="5"/>
      <c r="D53" s="5"/>
      <c r="E53" s="5"/>
      <c r="F53" s="5"/>
      <c r="G53" s="5"/>
      <c r="H53" s="7"/>
      <c r="I53" s="5"/>
      <c r="J53" s="13"/>
    </row>
  </sheetData>
  <mergeCells count="7">
    <mergeCell ref="J6:J7"/>
    <mergeCell ref="B6:B7"/>
    <mergeCell ref="C6:E6"/>
    <mergeCell ref="F6:F7"/>
    <mergeCell ref="G6:G7"/>
    <mergeCell ref="H6:H7"/>
    <mergeCell ref="I6:I7"/>
  </mergeCells>
  <pageMargins left="0.7" right="0.7" top="0.75" bottom="0.75" header="0.3" footer="0.3"/>
  <pageSetup paperSize="9" scale="62"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Action prevu</vt:lpstr>
      <vt:lpstr>Liste items</vt:lpstr>
      <vt:lpstr>Base de donnée</vt:lpstr>
      <vt:lpstr>Aujourd'hui</vt:lpstr>
      <vt:lpstr>Recherche</vt:lpstr>
      <vt:lpstr>Stat</vt:lpstr>
      <vt:lpstr>Recherche!Zone_d_impression</vt:lpstr>
    </vt:vector>
  </TitlesOfParts>
  <Company>GIP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GAUTIER ROBERT</dc:creator>
  <cp:lastModifiedBy>F Leroy</cp:lastModifiedBy>
  <cp:lastPrinted>2019-02-03T22:50:31Z</cp:lastPrinted>
  <dcterms:created xsi:type="dcterms:W3CDTF">2014-09-18T14:24:56Z</dcterms:created>
  <dcterms:modified xsi:type="dcterms:W3CDTF">2019-03-14T18:53:24Z</dcterms:modified>
</cp:coreProperties>
</file>