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240" yWindow="60" windowWidth="21180" windowHeight="10110" tabRatio="734" activeTab="1"/>
  </bookViews>
  <sheets>
    <sheet name="Agent" sheetId="1" r:id="rId1"/>
    <sheet name="MC Vierge" sheetId="3" r:id="rId2"/>
    <sheet name="Consigne" sheetId="4" r:id="rId3"/>
    <sheet name="Quotidien" sheetId="2" r:id="rId4"/>
  </sheets>
  <functionGroups builtInGroupCount="19"/>
  <externalReferences>
    <externalReference r:id="rId5"/>
  </externalReferences>
  <definedNames>
    <definedName name="Dif_Tache">Quotidien!$A$3:$I$14</definedName>
    <definedName name="Liste_Agent">Tb_BD_Agent[Agent]</definedName>
    <definedName name="Tache_jour">[1]Mois!$A$4:$B$16</definedName>
    <definedName name="Tache_jr">Quotidien!$M$3:$N$14</definedName>
  </definedNames>
  <calcPr calcId="162913"/>
</workbook>
</file>

<file path=xl/calcChain.xml><?xml version="1.0" encoding="utf-8"?>
<calcChain xmlns="http://schemas.openxmlformats.org/spreadsheetml/2006/main"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<sst xmlns="http://schemas.openxmlformats.org/spreadsheetml/2006/main" count="175" uniqueCount="102">
  <si>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</si>
  <si>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</si>
  <si>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</si>
  <si>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</si>
  <si>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</si>
  <si>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</si>
  <si>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</si>
  <si>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</si>
  <si>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</si>
  <si>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</si>
  <si>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</si>
  <si>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</si>
  <si>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</si>
  <si>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</si>
  <si>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</si>
  <si>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</si>
  <si>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</si>
  <si>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</si>
  <si>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</si>
  <si>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</si>
  <si>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Niv 5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</si>
  <si>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</si>
  <si>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</si>
  <si>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</si>
  <si>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</si>
  <si>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</si>
  <si>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</si>
  <si>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</si>
  <si>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</si>
  <si>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</si>
  <si>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</si>
  <si>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</si>
  <si>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</si>
  <si>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</si>
  <si>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</si>
  <si>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</si>
  <si>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</si>
  <si>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</si>
  <si>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</si>
  <si>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</si>
  <si>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</si>
  <si>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</si>
  <si>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</si>
  <si>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</si>
  <si>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</si>
  <si>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</si>
  <si>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</si>
  <si>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</si>
  <si>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</si>
  <si>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</si>
  <si>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</si>
  <si>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</si>
  <si>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</si>
  <si>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</si>
  <si>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</si>
  <si>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</si>
  <si>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</si>
  <si>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</si>
  <si>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</si>
  <si>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</si>
  <si>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</si>
  <si>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</si>
  <si>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</si>
  <si>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</si>
  <si>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</si>
  <si>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</si>
  <si>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</si>
  <si>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</si>
  <si>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</si>
  <si>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</si>
  <si>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</si>
  <si>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[F12:F13,H12:H13,F15:F18,H15:H18] = False</t>
  </si>
  <si>
    <t>[A8:E19,G4:H4,F8:H10,A22:J29,A31:J38].ClearContents  'remet toutes les cellules vide</t>
  </si>
  <si>
    <t>Effectué</t>
  </si>
  <si>
    <t>Nouvel évènement</t>
  </si>
  <si>
    <t>Nettoyage véh/locaux</t>
  </si>
  <si>
    <t>exemple</t>
  </si>
  <si>
    <t>AGENT Alpha</t>
  </si>
  <si>
    <t>AGENT Bravo</t>
  </si>
  <si>
    <t>AGENT Charlie</t>
  </si>
  <si>
    <t>AGENT Delta</t>
  </si>
  <si>
    <t>AGENT Echo</t>
  </si>
  <si>
    <t>AGENT Foxtrot</t>
  </si>
  <si>
    <t>AGENT Golf</t>
  </si>
  <si>
    <t>AGENT Hotel</t>
  </si>
  <si>
    <t>AGENT Idian</t>
  </si>
  <si>
    <t>AGENT Juliet</t>
  </si>
  <si>
    <t>AGENT Kilo</t>
  </si>
  <si>
    <t>AGENT Lima</t>
  </si>
  <si>
    <t>AGENT</t>
  </si>
  <si>
    <t>Alpha</t>
  </si>
  <si>
    <t>Documents</t>
  </si>
  <si>
    <t>Date début aperçue</t>
  </si>
  <si>
    <t>Date fin aperçue</t>
  </si>
  <si>
    <t>Essai de message pour consigne durant 3 jours d'affichage.</t>
  </si>
  <si>
    <t>15/01/2018</t>
  </si>
  <si>
    <t>C'est le 1er jour de la semaine.</t>
  </si>
  <si>
    <t>2 agents en recyclage C2FPA.</t>
  </si>
  <si>
    <t>hbvvkubiubonbo  iubibih s coujjncusnoccoicsc  cjsbcsiuccouncc djubcsou</t>
  </si>
  <si>
    <t xml:space="preserve">Azerty ujocinzpcincoicuncoeucbnec  iudbciuyceiyugd iubdciubic iuhidyvyrxdza pzhsrzfd  kidyifdutuvdez iyguygzeizizegytefchzi  utvzizieyftscazsazzuv </t>
  </si>
  <si>
    <t>Essai hbcdiyvciucoicoiciuhczd dcuyvcductdvuztvzucyttvcc uyczucyg_uyg ziycuycgciyg ycucycuygc iuygcuygziuzhziuh uyvcuyccuyyigec iyuiyciygc</t>
  </si>
  <si>
    <t>Niv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</si>
</sst>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6" formatCode="General;;"/>
  </numFmts>
  <fonts count="20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6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8" borderId="6" xfId="0" applyFill="1" applyBorder="1" applyAlignment="1">
      <alignment horizontal="left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quotePrefix="1" applyFont="1" applyAlignment="1">
      <alignment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8" fillId="18" borderId="14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0" fillId="0" borderId="23" xfId="0" applyBorder="1"/>
    <xf numFmtId="20" fontId="5" fillId="0" borderId="18" xfId="0" applyNumberFormat="1" applyFont="1" applyBorder="1" applyAlignment="1">
      <alignment horizontal="center" vertical="center"/>
    </xf>
    <xf numFmtId="0" fontId="5" fillId="0" borderId="45" xfId="0" applyFont="1" applyBorder="1" applyAlignment="1">
      <alignment vertical="center" wrapText="1"/>
    </xf>
    <xf numFmtId="0" fontId="5" fillId="0" borderId="46" xfId="0" applyFont="1" applyBorder="1" applyAlignment="1">
      <alignment vertical="center" wrapText="1"/>
    </xf>
    <xf numFmtId="0" fontId="5" fillId="0" borderId="47" xfId="0" applyFont="1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  <xf numFmtId="20" fontId="5" fillId="0" borderId="3" xfId="0" applyNumberFormat="1" applyFont="1" applyBorder="1" applyAlignment="1">
      <alignment horizontal="center" vertical="center"/>
    </xf>
    <xf numFmtId="0" fontId="5" fillId="0" borderId="48" xfId="0" applyFont="1" applyBorder="1" applyAlignment="1">
      <alignment vertical="center" wrapText="1"/>
    </xf>
    <xf numFmtId="0" fontId="5" fillId="0" borderId="49" xfId="0" applyFont="1" applyBorder="1" applyAlignment="1">
      <alignment vertical="center" wrapText="1"/>
    </xf>
    <xf numFmtId="0" fontId="5" fillId="0" borderId="50" xfId="0" applyFont="1" applyBorder="1" applyAlignment="1">
      <alignment vertical="center" wrapText="1"/>
    </xf>
    <xf numFmtId="0" fontId="5" fillId="0" borderId="48" xfId="0" applyFont="1" applyBorder="1" applyAlignment="1">
      <alignment horizontal="left" vertical="center"/>
    </xf>
    <xf numFmtId="0" fontId="5" fillId="0" borderId="49" xfId="0" applyFont="1" applyBorder="1" applyAlignment="1">
      <alignment horizontal="left" vertical="center"/>
    </xf>
    <xf numFmtId="0" fontId="5" fillId="0" borderId="50" xfId="0" applyFont="1" applyBorder="1" applyAlignment="1">
      <alignment horizontal="left" vertical="center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checked="Checked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1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1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1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1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1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1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1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1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1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1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1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1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1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1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1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1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1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1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361725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1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637650</xdr:colOff>
      <xdr:row>13</xdr:row>
      <xdr:rowOff>227625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C6F52CD1-5CE5-4658-BCFE-B436F995A3BC}"/>
            </a:ext>
          </a:extLst>
        </xdr:cNvPr>
        <xdr:cNvSpPr/>
      </xdr:nvSpPr>
      <xdr:spPr>
        <a:xfrm>
          <a:off x="5029200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3FB3D432-966A-4C46-AC58-F42160F15427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3" totalsRowShown="0" headerRowDxfId="5" dataDxfId="4">
  <autoFilter ref="A1:C13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4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5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3"/>
  <sheetViews>
    <sheetView showGridLines="0" zoomScaleNormal="100" workbookViewId="0">
      <selection activeCell="F11" sqref="F11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16384" width="11.42578125" style="3"/>
  </cols>
  <sheetData>
    <row r="1" spans="1:3" x14ac:dyDescent="0.25">
      <c r="A1" s="4" t="s">
        <v>13</v>
      </c>
      <c r="B1" s="4" t="s">
        <v>16</v>
      </c>
      <c r="C1" s="4" t="s">
        <v>17</v>
      </c>
    </row>
    <row r="2" spans="1:3" x14ac:dyDescent="0.25">
      <c r="A2" s="3" t="s">
        <v>77</v>
      </c>
      <c r="B2" s="3" t="s">
        <v>89</v>
      </c>
      <c r="C2" s="3" t="s">
        <v>90</v>
      </c>
    </row>
    <row r="3" spans="1:3" x14ac:dyDescent="0.25">
      <c r="A3" s="3" t="s">
        <v>78</v>
      </c>
    </row>
    <row r="4" spans="1:3" x14ac:dyDescent="0.25">
      <c r="A4" s="3" t="s">
        <v>79</v>
      </c>
    </row>
    <row r="5" spans="1:3" x14ac:dyDescent="0.25">
      <c r="A5" s="3" t="s">
        <v>80</v>
      </c>
    </row>
    <row r="6" spans="1:3" x14ac:dyDescent="0.25">
      <c r="A6" s="3" t="s">
        <v>81</v>
      </c>
    </row>
    <row r="7" spans="1:3" x14ac:dyDescent="0.25">
      <c r="A7" s="3" t="s">
        <v>82</v>
      </c>
    </row>
    <row r="8" spans="1:3" x14ac:dyDescent="0.25">
      <c r="A8" s="3" t="s">
        <v>83</v>
      </c>
    </row>
    <row r="9" spans="1:3" x14ac:dyDescent="0.25">
      <c r="A9" s="3" t="s">
        <v>84</v>
      </c>
    </row>
    <row r="10" spans="1:3" x14ac:dyDescent="0.25">
      <c r="A10" s="3" t="s">
        <v>85</v>
      </c>
    </row>
    <row r="11" spans="1:3" x14ac:dyDescent="0.25">
      <c r="A11" s="3" t="s">
        <v>86</v>
      </c>
    </row>
    <row r="12" spans="1:3" x14ac:dyDescent="0.25">
      <c r="A12" s="3" t="s">
        <v>87</v>
      </c>
    </row>
    <row r="13" spans="1:3" x14ac:dyDescent="0.25">
      <c r="A13" s="3" t="s">
        <v>88</v>
      </c>
    </row>
  </sheetData>
  <pageMargins left="0.23622047244094488" right="0.23622047244094488" top="0.55118110236220474" bottom="0.55118110236220474" header="0.31496062992125984" footer="0.31496062992125984"/>
  <pageSetup paperSize="9" scale="57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B1:R28"/>
  <sheetViews>
    <sheetView showGridLines="0" tabSelected="1" zoomScaleNormal="100" zoomScaleSheetLayoutView="55" workbookViewId="0">
      <pane ySplit="22" topLeftCell="A23" activePane="bottomLeft" state="frozen"/>
      <selection pane="bottomLeft" activeCell="X7" sqref="X7"/>
    </sheetView>
  </sheetViews>
  <sheetFormatPr baseColWidth="10" defaultRowHeight="15.75" x14ac:dyDescent="0.25"/>
  <cols>
    <col min="1" max="1" width="1.7109375" style="2" customWidth="1"/>
    <col min="2" max="2" width="11.7109375" style="5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5" customWidth="1"/>
    <col min="14" max="14" width="9.7109375" style="86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56"/>
      <c r="C1" s="66"/>
      <c r="D1" s="20"/>
      <c r="E1" s="20"/>
      <c r="F1" s="20"/>
      <c r="G1" s="20"/>
      <c r="H1" s="20"/>
      <c r="I1" s="20"/>
      <c r="J1" s="20"/>
      <c r="K1" s="20"/>
      <c r="L1" s="21"/>
      <c r="M1" s="56"/>
      <c r="N1" s="84"/>
      <c r="O1" s="49"/>
      <c r="P1" s="49"/>
      <c r="Q1" s="10"/>
    </row>
    <row r="2" spans="2:17" ht="24.95" customHeight="1" thickBot="1" x14ac:dyDescent="0.3">
      <c r="B2" s="48" t="s">
        <v>0</v>
      </c>
      <c r="C2" s="138">
        <v>43113</v>
      </c>
      <c r="D2" s="139"/>
      <c r="E2" s="139"/>
      <c r="F2" s="140"/>
      <c r="G2" s="55"/>
      <c r="H2" s="75" t="s">
        <v>1</v>
      </c>
      <c r="I2" s="76">
        <v>0.375</v>
      </c>
      <c r="J2" s="77" t="s">
        <v>3</v>
      </c>
      <c r="K2" s="78">
        <v>0.70833333333333337</v>
      </c>
      <c r="L2" s="22"/>
      <c r="M2" s="83"/>
      <c r="N2" s="114"/>
      <c r="O2" s="25"/>
      <c r="P2" s="25"/>
      <c r="Q2" s="9"/>
    </row>
    <row r="3" spans="2:17" ht="9.9499999999999993" customHeight="1" thickBot="1" x14ac:dyDescent="0.3">
      <c r="B3" s="57"/>
      <c r="C3" s="71"/>
      <c r="D3" s="23"/>
      <c r="E3" s="23"/>
      <c r="F3" s="23"/>
      <c r="G3" s="23"/>
      <c r="H3" s="23"/>
      <c r="I3" s="23"/>
      <c r="J3" s="23"/>
      <c r="K3" s="23"/>
      <c r="L3" s="24"/>
      <c r="M3" s="57"/>
      <c r="N3" s="85"/>
      <c r="O3" s="50"/>
      <c r="P3" s="50"/>
      <c r="Q3" s="7"/>
    </row>
    <row r="4" spans="2:17" ht="20.100000000000001" customHeight="1" x14ac:dyDescent="0.25">
      <c r="B4" s="118" t="s">
        <v>2</v>
      </c>
      <c r="C4" s="104" t="s">
        <v>19</v>
      </c>
      <c r="D4" s="25"/>
      <c r="E4" s="25"/>
      <c r="F4" s="25"/>
      <c r="G4" s="25"/>
      <c r="H4" s="118" t="s">
        <v>27</v>
      </c>
      <c r="I4" s="121" t="str">
        <f ca="1">consignes(C2)</f>
        <v/>
      </c>
      <c r="J4" s="122"/>
      <c r="K4" s="122"/>
      <c r="L4" s="122"/>
      <c r="M4" s="122"/>
      <c r="N4" s="122"/>
      <c r="O4" s="122"/>
      <c r="P4" s="122"/>
      <c r="Q4" s="123"/>
    </row>
    <row r="5" spans="2:17" ht="20.100000000000001" customHeight="1" x14ac:dyDescent="0.25">
      <c r="B5" s="119"/>
      <c r="C5" s="105" t="s">
        <v>22</v>
      </c>
      <c r="D5" s="133" t="s">
        <v>77</v>
      </c>
      <c r="E5" s="133"/>
      <c r="F5" s="133"/>
      <c r="G5" s="25"/>
      <c r="H5" s="119"/>
      <c r="I5" s="124"/>
      <c r="J5" s="125"/>
      <c r="K5" s="125"/>
      <c r="L5" s="125"/>
      <c r="M5" s="125"/>
      <c r="N5" s="125"/>
      <c r="O5" s="125"/>
      <c r="P5" s="125"/>
      <c r="Q5" s="126"/>
    </row>
    <row r="6" spans="2:17" ht="19.5" customHeight="1" thickBot="1" x14ac:dyDescent="0.3">
      <c r="B6" s="120"/>
      <c r="C6" s="19"/>
      <c r="D6" s="143"/>
      <c r="E6" s="144"/>
      <c r="F6" s="144"/>
      <c r="G6" s="50"/>
      <c r="H6" s="120"/>
      <c r="I6" s="127"/>
      <c r="J6" s="128"/>
      <c r="K6" s="128"/>
      <c r="L6" s="128"/>
      <c r="M6" s="128"/>
      <c r="N6" s="128"/>
      <c r="O6" s="128"/>
      <c r="P6" s="128"/>
      <c r="Q6" s="129"/>
    </row>
    <row r="7" spans="2:17" ht="20.100000000000001" customHeight="1" x14ac:dyDescent="0.2">
      <c r="B7" s="118" t="s">
        <v>4</v>
      </c>
      <c r="C7" s="13"/>
      <c r="D7" s="13" t="s">
        <v>21</v>
      </c>
      <c r="E7" s="13"/>
      <c r="F7" s="13"/>
      <c r="G7" s="51"/>
      <c r="H7" s="130" t="s">
        <v>44</v>
      </c>
      <c r="I7" s="72" t="s">
        <v>18</v>
      </c>
      <c r="J7" s="12" t="s">
        <v>10</v>
      </c>
      <c r="K7" s="12" t="s">
        <v>12</v>
      </c>
      <c r="L7" s="10"/>
      <c r="M7" s="118" t="s">
        <v>51</v>
      </c>
      <c r="N7" s="134" t="str">
        <f>Quotidien!A3</f>
        <v>Notam</v>
      </c>
      <c r="O7" s="135"/>
      <c r="P7" s="81" t="s">
        <v>73</v>
      </c>
      <c r="Q7" s="68" t="str">
        <f>IFERROR(VLOOKUP($N$7,Tache_jr,2,FALSE),"")</f>
        <v>x</v>
      </c>
    </row>
    <row r="8" spans="2:17" ht="20.100000000000001" customHeight="1" x14ac:dyDescent="0.25">
      <c r="B8" s="119"/>
      <c r="C8" s="53" t="s">
        <v>7</v>
      </c>
      <c r="D8" s="133" t="s">
        <v>82</v>
      </c>
      <c r="E8" s="133"/>
      <c r="F8" s="133"/>
      <c r="G8" s="52"/>
      <c r="H8" s="131"/>
      <c r="I8" s="73" t="s">
        <v>20</v>
      </c>
      <c r="J8" s="14">
        <v>0.39583333333333331</v>
      </c>
      <c r="K8" s="14">
        <v>0.52083333333333337</v>
      </c>
      <c r="L8" s="54"/>
      <c r="M8" s="119"/>
      <c r="N8" s="116" t="str">
        <f>Quotidien!A4</f>
        <v>Vérification engins</v>
      </c>
      <c r="O8" s="117"/>
      <c r="P8" s="80" t="s">
        <v>73</v>
      </c>
      <c r="Q8" s="69" t="str">
        <f>IFERROR(VLOOKUP($N$8,Tache_jr,2,FALSE),"Inconnu")</f>
        <v>x</v>
      </c>
    </row>
    <row r="9" spans="2:17" ht="20.100000000000001" customHeight="1" x14ac:dyDescent="0.25">
      <c r="B9" s="119"/>
      <c r="C9" s="53" t="s">
        <v>8</v>
      </c>
      <c r="D9" s="133"/>
      <c r="E9" s="133"/>
      <c r="F9" s="133"/>
      <c r="G9" s="52"/>
      <c r="H9" s="131"/>
      <c r="I9" s="73" t="s">
        <v>101</v>
      </c>
      <c r="J9" s="14">
        <v>0.52083333333333337</v>
      </c>
      <c r="K9" s="14">
        <v>0.83333333333333337</v>
      </c>
      <c r="L9" s="54"/>
      <c r="M9" s="119"/>
      <c r="N9" s="116" t="str">
        <f>Quotidien!A5</f>
        <v>Manœuvre</v>
      </c>
      <c r="O9" s="117"/>
      <c r="P9" s="80" t="s">
        <v>73</v>
      </c>
      <c r="Q9" s="69">
        <f>IFERROR(VLOOKUP($N$9,Tache_jr,2,FALSE),"Inconnu")</f>
        <v>0</v>
      </c>
    </row>
    <row r="10" spans="2:17" ht="20.100000000000001" customHeight="1" thickBot="1" x14ac:dyDescent="0.3">
      <c r="B10" s="119"/>
      <c r="C10" s="11"/>
      <c r="D10" s="11"/>
      <c r="E10" s="19"/>
      <c r="F10" s="19"/>
      <c r="G10" s="79"/>
      <c r="H10" s="131"/>
      <c r="I10" s="73"/>
      <c r="J10" s="14"/>
      <c r="K10" s="14"/>
      <c r="L10" s="54"/>
      <c r="M10" s="119"/>
      <c r="N10" s="116" t="str">
        <f>Quotidien!A6</f>
        <v>Sport</v>
      </c>
      <c r="O10" s="117"/>
      <c r="P10" s="80" t="s">
        <v>73</v>
      </c>
      <c r="Q10" s="69" t="str">
        <f>IFERROR(VLOOKUP($N$10,Tache_jr,2,FALSE),"Inconnu")</f>
        <v>x</v>
      </c>
    </row>
    <row r="11" spans="2:17" ht="20.100000000000001" customHeight="1" x14ac:dyDescent="0.25">
      <c r="B11" s="119"/>
      <c r="C11" s="13"/>
      <c r="D11" s="13" t="s">
        <v>5</v>
      </c>
      <c r="E11" s="13"/>
      <c r="F11" s="13"/>
      <c r="G11" s="51"/>
      <c r="H11" s="131"/>
      <c r="I11" s="73"/>
      <c r="J11" s="74"/>
      <c r="K11" s="74"/>
      <c r="L11" s="9"/>
      <c r="M11" s="119"/>
      <c r="N11" s="116" t="str">
        <f>Quotidien!A7</f>
        <v>Mousse</v>
      </c>
      <c r="O11" s="117"/>
      <c r="P11" s="80" t="s">
        <v>73</v>
      </c>
      <c r="Q11" s="69">
        <f>IFERROR(VLOOKUP($N$11,Tache_jr,2,FALSE),"Inconnu")</f>
        <v>0</v>
      </c>
    </row>
    <row r="12" spans="2:17" ht="20.100000000000001" customHeight="1" thickBot="1" x14ac:dyDescent="0.3">
      <c r="B12" s="119"/>
      <c r="C12" s="53" t="s">
        <v>7</v>
      </c>
      <c r="D12" s="133" t="s">
        <v>79</v>
      </c>
      <c r="E12" s="133"/>
      <c r="F12" s="133"/>
      <c r="G12" s="8"/>
      <c r="H12" s="132"/>
      <c r="I12" s="58"/>
      <c r="J12" s="59"/>
      <c r="K12" s="59"/>
      <c r="L12" s="7"/>
      <c r="M12" s="119"/>
      <c r="N12" s="116" t="str">
        <f>Quotidien!A8</f>
        <v>Sirêne</v>
      </c>
      <c r="O12" s="117"/>
      <c r="P12" s="80" t="s">
        <v>73</v>
      </c>
      <c r="Q12" s="69">
        <f>IFERROR(VLOOKUP($N$12,Tache_jr,2,FALSE),"Inconnu")</f>
        <v>0</v>
      </c>
    </row>
    <row r="13" spans="2:17" ht="20.100000000000001" customHeight="1" thickBot="1" x14ac:dyDescent="0.3">
      <c r="B13" s="119"/>
      <c r="C13" s="53" t="s">
        <v>9</v>
      </c>
      <c r="D13" s="133" t="s">
        <v>83</v>
      </c>
      <c r="E13" s="133"/>
      <c r="F13" s="133"/>
      <c r="G13" s="8"/>
      <c r="H13" s="100" t="s">
        <v>91</v>
      </c>
      <c r="I13" s="89"/>
      <c r="J13" s="89"/>
      <c r="K13" s="89"/>
      <c r="L13" s="90"/>
      <c r="M13" s="119"/>
      <c r="N13" s="116" t="str">
        <f>Quotidien!A9</f>
        <v>Portails</v>
      </c>
      <c r="O13" s="117"/>
      <c r="P13" s="80" t="s">
        <v>73</v>
      </c>
      <c r="Q13" s="69">
        <f>IFERROR(VLOOKUP($N$13,Tache_jr,2,FALSE),"Inconnu")</f>
        <v>0</v>
      </c>
    </row>
    <row r="14" spans="2:17" ht="20.100000000000001" customHeight="1" thickBot="1" x14ac:dyDescent="0.3">
      <c r="B14" s="119"/>
      <c r="C14" s="19"/>
      <c r="D14" s="141"/>
      <c r="E14" s="141"/>
      <c r="F14" s="141"/>
      <c r="G14" s="6"/>
      <c r="H14" s="102"/>
      <c r="I14" s="106"/>
      <c r="J14" s="101"/>
      <c r="K14" s="101"/>
      <c r="L14" s="9"/>
      <c r="M14" s="119"/>
      <c r="N14" s="116" t="str">
        <f>Quotidien!A10</f>
        <v>Sacs secours</v>
      </c>
      <c r="O14" s="117"/>
      <c r="P14" s="80" t="s">
        <v>73</v>
      </c>
      <c r="Q14" s="69">
        <f>IFERROR(VLOOKUP($N$14,Tache_jr,2,FALSE),"Inconnu")</f>
        <v>0</v>
      </c>
    </row>
    <row r="15" spans="2:17" ht="20.100000000000001" customHeight="1" thickBot="1" x14ac:dyDescent="0.3">
      <c r="B15" s="119"/>
      <c r="C15" s="13"/>
      <c r="D15" s="13" t="s">
        <v>6</v>
      </c>
      <c r="E15" s="13"/>
      <c r="F15" s="13"/>
      <c r="G15" s="10"/>
      <c r="H15" s="102"/>
      <c r="I15" s="101"/>
      <c r="J15" s="101"/>
      <c r="K15" s="101"/>
      <c r="L15" s="9"/>
      <c r="M15" s="119"/>
      <c r="N15" s="116" t="str">
        <f>Quotidien!A11</f>
        <v>Vérification hebdo</v>
      </c>
      <c r="O15" s="117"/>
      <c r="P15" s="80" t="s">
        <v>73</v>
      </c>
      <c r="Q15" s="69">
        <f>IFERROR(VLOOKUP($N$15,Tache_jr,2,FALSE),"Inconnu")</f>
        <v>0</v>
      </c>
    </row>
    <row r="16" spans="2:17" ht="20.100000000000001" customHeight="1" thickBot="1" x14ac:dyDescent="0.3">
      <c r="B16" s="119"/>
      <c r="C16" s="53" t="s">
        <v>7</v>
      </c>
      <c r="D16" s="133" t="s">
        <v>85</v>
      </c>
      <c r="E16" s="133"/>
      <c r="F16" s="133"/>
      <c r="G16" s="9"/>
      <c r="H16" s="93" t="s">
        <v>74</v>
      </c>
      <c r="I16" s="91"/>
      <c r="J16" s="91"/>
      <c r="K16" s="91"/>
      <c r="L16" s="92"/>
      <c r="M16" s="119"/>
      <c r="N16" s="116" t="str">
        <f>Quotidien!A12</f>
        <v>Nettoyage véh/locaux</v>
      </c>
      <c r="O16" s="117"/>
      <c r="P16" s="80" t="s">
        <v>73</v>
      </c>
      <c r="Q16" s="69" t="str">
        <f>IFERROR(VLOOKUP($N$16,Tache_jr,2,FALSE),"Inconnu")</f>
        <v>x</v>
      </c>
    </row>
    <row r="17" spans="2:18" ht="20.100000000000001" customHeight="1" x14ac:dyDescent="0.25">
      <c r="B17" s="119"/>
      <c r="C17" s="53" t="s">
        <v>9</v>
      </c>
      <c r="D17" s="133" t="s">
        <v>86</v>
      </c>
      <c r="E17" s="133"/>
      <c r="F17" s="133"/>
      <c r="G17" s="9"/>
      <c r="H17" s="94"/>
      <c r="I17" s="95"/>
      <c r="J17" s="95"/>
      <c r="K17" s="95"/>
      <c r="L17" s="96"/>
      <c r="M17" s="119"/>
      <c r="N17" s="116">
        <f>Quotidien!A13</f>
        <v>0</v>
      </c>
      <c r="O17" s="117"/>
      <c r="P17" s="80" t="s">
        <v>73</v>
      </c>
      <c r="Q17" s="69" t="str">
        <f>IFERROR(VLOOKUP($N$17,Tache_jr,2,FALSE),"Inconnu")</f>
        <v>Inconnu</v>
      </c>
    </row>
    <row r="18" spans="2:18" ht="20.100000000000001" customHeight="1" thickBot="1" x14ac:dyDescent="0.3">
      <c r="B18" s="120"/>
      <c r="C18" s="19"/>
      <c r="D18" s="142"/>
      <c r="E18" s="142"/>
      <c r="F18" s="142"/>
      <c r="G18" s="7"/>
      <c r="H18" s="97"/>
      <c r="I18" s="98"/>
      <c r="J18" s="98"/>
      <c r="K18" s="98"/>
      <c r="L18" s="99"/>
      <c r="M18" s="120"/>
      <c r="N18" s="136">
        <f>Quotidien!A14</f>
        <v>0</v>
      </c>
      <c r="O18" s="137"/>
      <c r="P18" s="82" t="s">
        <v>73</v>
      </c>
      <c r="Q18" s="70" t="str">
        <f>IFERROR(VLOOKUP($N$18,Tache_jr,2,FALSE),"")</f>
        <v/>
      </c>
    </row>
    <row r="19" spans="2:18" ht="24.75" hidden="1" customHeight="1" thickBot="1" x14ac:dyDescent="0.3">
      <c r="B19" s="111" t="b">
        <v>1</v>
      </c>
      <c r="C19" s="111" t="b">
        <v>0</v>
      </c>
      <c r="D19" s="111" t="b">
        <v>0</v>
      </c>
      <c r="E19" s="111" t="b">
        <v>1</v>
      </c>
      <c r="F19" s="111" t="b">
        <v>1</v>
      </c>
      <c r="G19" s="111" t="b">
        <v>0</v>
      </c>
      <c r="H19" s="111" t="b">
        <v>1</v>
      </c>
      <c r="I19" s="111" t="b">
        <v>0</v>
      </c>
      <c r="J19" s="111" t="b">
        <v>0</v>
      </c>
      <c r="K19" s="111" t="b">
        <v>0</v>
      </c>
      <c r="L19" s="111" t="b">
        <v>0</v>
      </c>
      <c r="M19" s="111" t="b">
        <v>0</v>
      </c>
      <c r="N19" s="111" t="b">
        <v>1</v>
      </c>
      <c r="O19" s="111" t="b">
        <v>0</v>
      </c>
      <c r="P19" s="111" t="b">
        <v>0</v>
      </c>
    </row>
    <row r="20" spans="2:18" ht="30" customHeight="1" thickBot="1" x14ac:dyDescent="0.3">
      <c r="B20" s="112"/>
      <c r="C20" s="148"/>
      <c r="D20" s="149"/>
      <c r="E20" s="149"/>
      <c r="F20" s="149"/>
      <c r="G20" s="149"/>
      <c r="H20" s="149"/>
      <c r="I20" s="149"/>
      <c r="J20" s="149"/>
      <c r="K20" s="149"/>
      <c r="L20" s="150"/>
      <c r="M20" s="113"/>
      <c r="N20" s="145"/>
      <c r="O20" s="146"/>
      <c r="P20" s="146"/>
      <c r="Q20" s="147"/>
      <c r="R20" s="103"/>
    </row>
    <row r="21" spans="2:18" ht="15" hidden="1" customHeight="1" thickBot="1" x14ac:dyDescent="0.3">
      <c r="B21" s="2"/>
    </row>
    <row r="22" spans="2:18" ht="24.95" customHeight="1" thickBot="1" x14ac:dyDescent="0.3">
      <c r="B22" s="107" t="s">
        <v>10</v>
      </c>
      <c r="C22" s="108" t="s">
        <v>11</v>
      </c>
      <c r="D22" s="109"/>
      <c r="E22" s="109"/>
      <c r="F22" s="109"/>
      <c r="G22" s="109"/>
      <c r="H22" s="109"/>
      <c r="I22" s="109"/>
      <c r="J22" s="109"/>
      <c r="K22" s="109"/>
      <c r="L22" s="110"/>
      <c r="M22" s="107" t="s">
        <v>12</v>
      </c>
      <c r="N22" s="108" t="s">
        <v>29</v>
      </c>
      <c r="O22" s="109"/>
      <c r="P22" s="109"/>
      <c r="Q22" s="110"/>
    </row>
    <row r="23" spans="2:18" x14ac:dyDescent="0.25">
      <c r="B23" s="152">
        <v>0.58958333333333335</v>
      </c>
      <c r="C23" s="153" t="s">
        <v>98</v>
      </c>
      <c r="D23" s="154"/>
      <c r="E23" s="154"/>
      <c r="F23" s="154"/>
      <c r="G23" s="154"/>
      <c r="H23" s="154"/>
      <c r="I23" s="154"/>
      <c r="J23" s="154"/>
      <c r="K23" s="154"/>
      <c r="L23" s="155"/>
      <c r="M23" s="152">
        <v>0.59027777777777779</v>
      </c>
      <c r="N23" s="156" t="s">
        <v>77</v>
      </c>
      <c r="O23" s="157"/>
      <c r="P23" s="157"/>
      <c r="Q23" s="158"/>
    </row>
    <row r="24" spans="2:18" x14ac:dyDescent="0.25">
      <c r="B24" s="159">
        <v>0.59027777777777779</v>
      </c>
      <c r="C24" s="160" t="s">
        <v>99</v>
      </c>
      <c r="D24" s="161"/>
      <c r="E24" s="161"/>
      <c r="F24" s="161"/>
      <c r="G24" s="161"/>
      <c r="H24" s="161"/>
      <c r="I24" s="161"/>
      <c r="J24" s="161"/>
      <c r="K24" s="161"/>
      <c r="L24" s="162"/>
      <c r="M24" s="159">
        <v>0.59097222222222223</v>
      </c>
      <c r="N24" s="163" t="s">
        <v>77</v>
      </c>
      <c r="O24" s="164"/>
      <c r="P24" s="164"/>
      <c r="Q24" s="165"/>
    </row>
    <row r="25" spans="2:18" x14ac:dyDescent="0.25">
      <c r="B25" s="159">
        <v>0.59305555555555556</v>
      </c>
      <c r="C25" s="160" t="s">
        <v>100</v>
      </c>
      <c r="D25" s="161"/>
      <c r="E25" s="161"/>
      <c r="F25" s="161"/>
      <c r="G25" s="161"/>
      <c r="H25" s="161"/>
      <c r="I25" s="161"/>
      <c r="J25" s="161"/>
      <c r="K25" s="161"/>
      <c r="L25" s="162"/>
      <c r="M25" s="159">
        <v>0.59375</v>
      </c>
      <c r="N25" s="163" t="s">
        <v>77</v>
      </c>
      <c r="O25" s="164"/>
      <c r="P25" s="164"/>
      <c r="Q25" s="165"/>
    </row>
    <row r="26" spans="2:18" x14ac:dyDescent="0.25">
      <c r="B26" s="159">
        <v>0.59305555555555556</v>
      </c>
      <c r="C26" s="160" t="s">
        <v>100</v>
      </c>
      <c r="D26" s="161"/>
      <c r="E26" s="161"/>
      <c r="F26" s="161"/>
      <c r="G26" s="161"/>
      <c r="H26" s="161"/>
      <c r="I26" s="161"/>
      <c r="J26" s="161"/>
      <c r="K26" s="161"/>
      <c r="L26" s="162"/>
      <c r="M26" s="159">
        <v>0.59513888888888888</v>
      </c>
      <c r="N26" s="163" t="s">
        <v>77</v>
      </c>
      <c r="O26" s="164"/>
      <c r="P26" s="164"/>
      <c r="Q26" s="165"/>
    </row>
    <row r="27" spans="2:18" x14ac:dyDescent="0.25">
      <c r="B27" s="159">
        <v>0.59305555555555556</v>
      </c>
      <c r="C27" s="160" t="s">
        <v>100</v>
      </c>
      <c r="D27" s="161"/>
      <c r="E27" s="161"/>
      <c r="F27" s="161"/>
      <c r="G27" s="161"/>
      <c r="H27" s="161"/>
      <c r="I27" s="161"/>
      <c r="J27" s="161"/>
      <c r="K27" s="161"/>
      <c r="L27" s="162"/>
      <c r="M27" s="159">
        <v>0.59583333333333333</v>
      </c>
      <c r="N27" s="163" t="s">
        <v>77</v>
      </c>
      <c r="O27" s="164"/>
      <c r="P27" s="164"/>
      <c r="Q27" s="165"/>
    </row>
    <row r="28" spans="2:18" x14ac:dyDescent="0.25">
      <c r="B28" s="159">
        <v>0.59305555555555556</v>
      </c>
      <c r="C28" s="160" t="s">
        <v>100</v>
      </c>
      <c r="D28" s="161"/>
      <c r="E28" s="161"/>
      <c r="F28" s="161"/>
      <c r="G28" s="161"/>
      <c r="H28" s="161"/>
      <c r="I28" s="161"/>
      <c r="J28" s="161"/>
      <c r="K28" s="161"/>
      <c r="L28" s="162"/>
      <c r="M28" s="159">
        <v>0.59583333333333333</v>
      </c>
      <c r="N28" s="163" t="s">
        <v>77</v>
      </c>
      <c r="O28" s="164"/>
      <c r="P28" s="164"/>
      <c r="Q28" s="165"/>
    </row>
  </sheetData>
  <mergeCells count="43">
    <mergeCell ref="C26:L26"/>
    <mergeCell ref="N26:Q26"/>
    <mergeCell ref="C27:L27"/>
    <mergeCell ref="N27:Q27"/>
    <mergeCell ref="C28:L28"/>
    <mergeCell ref="N28:Q28"/>
    <mergeCell ref="C23:L23"/>
    <mergeCell ref="N23:Q23"/>
    <mergeCell ref="C24:L24"/>
    <mergeCell ref="N24:Q24"/>
    <mergeCell ref="C25:L25"/>
    <mergeCell ref="N25:Q25"/>
    <mergeCell ref="N20:Q20"/>
    <mergeCell ref="N14:O14"/>
    <mergeCell ref="N13:O13"/>
    <mergeCell ref="N9:O9"/>
    <mergeCell ref="C20:L20"/>
    <mergeCell ref="C2:F2"/>
    <mergeCell ref="D14:F14"/>
    <mergeCell ref="D18:F18"/>
    <mergeCell ref="D8:F8"/>
    <mergeCell ref="D5:F5"/>
    <mergeCell ref="D6:F6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  <mergeCell ref="N11:O11"/>
    <mergeCell ref="N10:O10"/>
    <mergeCell ref="N16:O16"/>
    <mergeCell ref="N15:O15"/>
  </mergeCells>
  <conditionalFormatting sqref="N7:N18">
    <cfRule type="expression" dxfId="0" priority="1">
      <formula>Q7="X"</formula>
    </cfRule>
  </conditionalFormatting>
  <dataValidations count="1">
    <dataValidation type="list" allowBlank="1" showInputMessage="1" showErrorMessage="1" sqref="I8:I11">
      <formula1>"Niv 0,Niv 1,Niv 2,Niv 3,Niv 4,Niv 5,Niv 6,Niv 7,Niv 8"</formula1>
    </dataValidation>
  </dataValidations>
  <printOptions horizontalCentered="1"/>
  <pageMargins left="0.31496062992125984" right="0.31496062992125984" top="0.35433070866141736" bottom="0.35433070866141736" header="0.31496062992125984" footer="0.31496062992125984"/>
  <pageSetup paperSize="9" scale="70" orientation="portrait" r:id="rId1"/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Agent!$A$2:$A$12</xm:f>
          </x14:formula1>
          <xm:sqref>D5:F5 D8:F9 D12:F13 D16:F17</xm:sqref>
        </x14:dataValidation>
        <x14:dataValidation type="list" allowBlank="1" showInputMessage="1" showErrorMessage="1">
          <x14:formula1>
            <xm:f>Agent!$A$2:$A$13</xm:f>
          </x14:formula1>
          <xm:sqref>N20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6"/>
  <sheetViews>
    <sheetView workbookViewId="0">
      <selection activeCell="G25" sqref="G25"/>
    </sheetView>
  </sheetViews>
  <sheetFormatPr baseColWidth="10" defaultRowHeight="15" x14ac:dyDescent="0.25"/>
  <cols>
    <col min="1" max="1" width="12.7109375" style="15" bestFit="1" customWidth="1"/>
    <col min="2" max="2" width="12.7109375" style="15" customWidth="1"/>
    <col min="3" max="3" width="60.7109375" style="17" customWidth="1"/>
    <col min="4" max="4" width="23.42578125" style="17" bestFit="1" customWidth="1"/>
    <col min="5" max="5" width="16.7109375" style="15" customWidth="1"/>
    <col min="6" max="7" width="16.7109375" customWidth="1"/>
  </cols>
  <sheetData>
    <row r="1" spans="1:7" ht="36.75" customHeight="1" x14ac:dyDescent="0.25">
      <c r="A1" s="115" t="s">
        <v>92</v>
      </c>
      <c r="B1" s="115" t="s">
        <v>93</v>
      </c>
      <c r="C1" s="115" t="s">
        <v>28</v>
      </c>
      <c r="D1" s="115" t="s">
        <v>29</v>
      </c>
      <c r="E1" s="115" t="s">
        <v>30</v>
      </c>
      <c r="F1" s="115" t="s">
        <v>49</v>
      </c>
      <c r="G1" s="115" t="s">
        <v>50</v>
      </c>
    </row>
    <row r="2" spans="1:7" x14ac:dyDescent="0.25">
      <c r="A2" s="16">
        <v>43108</v>
      </c>
      <c r="B2" s="16"/>
      <c r="C2" s="17" t="s">
        <v>31</v>
      </c>
      <c r="D2" s="17" t="s">
        <v>32</v>
      </c>
      <c r="E2" s="18">
        <v>43109.58048611111</v>
      </c>
    </row>
    <row r="3" spans="1:7" x14ac:dyDescent="0.25">
      <c r="A3" s="16">
        <v>43110</v>
      </c>
      <c r="B3" s="16"/>
      <c r="C3" s="17" t="s">
        <v>34</v>
      </c>
      <c r="D3" s="17" t="s">
        <v>15</v>
      </c>
      <c r="E3" s="18">
        <v>43109.591967592591</v>
      </c>
    </row>
    <row r="4" spans="1:7" x14ac:dyDescent="0.25">
      <c r="A4" s="16">
        <v>43110</v>
      </c>
      <c r="B4" s="16"/>
      <c r="C4" s="17" t="s">
        <v>35</v>
      </c>
      <c r="D4" s="17" t="s">
        <v>14</v>
      </c>
      <c r="E4" s="18">
        <v>43109.661805555559</v>
      </c>
    </row>
    <row r="5" spans="1:7" x14ac:dyDescent="0.25">
      <c r="A5" s="15" t="s">
        <v>33</v>
      </c>
      <c r="C5" s="17" t="s">
        <v>36</v>
      </c>
      <c r="D5" s="17" t="s">
        <v>24</v>
      </c>
      <c r="E5" s="18">
        <v>43109.664965277778</v>
      </c>
      <c r="F5" s="18">
        <v>43109.685798611114</v>
      </c>
      <c r="G5" s="18">
        <v>43111.359409722223</v>
      </c>
    </row>
    <row r="6" spans="1:7" x14ac:dyDescent="0.25">
      <c r="A6" s="15" t="s">
        <v>37</v>
      </c>
      <c r="C6" s="17" t="s">
        <v>38</v>
      </c>
      <c r="D6" s="17" t="s">
        <v>26</v>
      </c>
      <c r="E6" s="18">
        <v>43109.666226851848</v>
      </c>
    </row>
    <row r="7" spans="1:7" x14ac:dyDescent="0.25">
      <c r="A7" s="15" t="s">
        <v>39</v>
      </c>
      <c r="C7" s="17" t="s">
        <v>40</v>
      </c>
      <c r="D7" s="17" t="s">
        <v>25</v>
      </c>
      <c r="E7" s="18">
        <v>43109.668599537035</v>
      </c>
    </row>
    <row r="8" spans="1:7" x14ac:dyDescent="0.25">
      <c r="A8" s="15" t="s">
        <v>39</v>
      </c>
      <c r="C8" s="17" t="s">
        <v>41</v>
      </c>
      <c r="D8" s="17" t="s">
        <v>15</v>
      </c>
      <c r="E8" s="18">
        <v>43109.673333333332</v>
      </c>
    </row>
    <row r="9" spans="1:7" x14ac:dyDescent="0.25">
      <c r="A9" s="16">
        <v>43111</v>
      </c>
      <c r="B9" s="16"/>
      <c r="C9" s="17" t="s">
        <v>47</v>
      </c>
      <c r="D9" s="17" t="s">
        <v>24</v>
      </c>
      <c r="E9" s="18">
        <v>43109.82472222222</v>
      </c>
    </row>
    <row r="10" spans="1:7" x14ac:dyDescent="0.25">
      <c r="A10" s="16">
        <v>43109</v>
      </c>
      <c r="B10" s="16"/>
      <c r="C10" s="17" t="s">
        <v>48</v>
      </c>
      <c r="D10" s="17" t="s">
        <v>24</v>
      </c>
      <c r="E10" s="18">
        <v>43109.828831018516</v>
      </c>
    </row>
    <row r="11" spans="1:7" x14ac:dyDescent="0.25">
      <c r="A11" s="16">
        <v>43111</v>
      </c>
      <c r="B11" s="16"/>
      <c r="C11" s="17" t="s">
        <v>42</v>
      </c>
      <c r="D11" s="17" t="s">
        <v>15</v>
      </c>
      <c r="E11" s="18">
        <v>43110.715381944443</v>
      </c>
    </row>
    <row r="12" spans="1:7" x14ac:dyDescent="0.25">
      <c r="A12" s="16">
        <v>43111</v>
      </c>
      <c r="B12" s="16"/>
      <c r="C12" s="17" t="s">
        <v>46</v>
      </c>
      <c r="D12" s="17" t="s">
        <v>23</v>
      </c>
      <c r="E12" s="18">
        <v>43110.724826388891</v>
      </c>
    </row>
    <row r="13" spans="1:7" x14ac:dyDescent="0.25">
      <c r="A13" s="16">
        <v>43112</v>
      </c>
      <c r="C13" s="17" t="s">
        <v>43</v>
      </c>
      <c r="D13" s="17" t="s">
        <v>23</v>
      </c>
      <c r="E13" s="18">
        <v>43110.796261574076</v>
      </c>
    </row>
    <row r="14" spans="1:7" x14ac:dyDescent="0.25">
      <c r="A14" s="16">
        <v>43111</v>
      </c>
      <c r="B14" s="16">
        <v>43114</v>
      </c>
      <c r="C14" s="17" t="s">
        <v>94</v>
      </c>
      <c r="D14" s="17" t="s">
        <v>82</v>
      </c>
      <c r="E14" s="18">
        <v>43108.451458333337</v>
      </c>
      <c r="F14" s="18">
        <v>43109.482708333337</v>
      </c>
    </row>
    <row r="15" spans="1:7" x14ac:dyDescent="0.25">
      <c r="A15" s="15" t="s">
        <v>95</v>
      </c>
      <c r="B15" s="15" t="s">
        <v>95</v>
      </c>
      <c r="C15" s="17" t="s">
        <v>96</v>
      </c>
      <c r="D15" s="17" t="s">
        <v>80</v>
      </c>
      <c r="E15" s="18">
        <v>43112.037048611113</v>
      </c>
    </row>
    <row r="16" spans="1:7" x14ac:dyDescent="0.25">
      <c r="A16" s="15" t="s">
        <v>95</v>
      </c>
      <c r="B16" s="15" t="s">
        <v>37</v>
      </c>
      <c r="C16" s="17" t="s">
        <v>97</v>
      </c>
      <c r="D16" s="17" t="s">
        <v>78</v>
      </c>
      <c r="E16" s="18">
        <v>43112.044224537036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4"/>
  <sheetViews>
    <sheetView zoomScaleNormal="100" zoomScaleSheetLayoutView="55" workbookViewId="0">
      <selection activeCell="S12" sqref="S12"/>
    </sheetView>
  </sheetViews>
  <sheetFormatPr baseColWidth="10" defaultRowHeight="18.75" x14ac:dyDescent="0.25"/>
  <cols>
    <col min="1" max="1" width="21.5703125" style="1" bestFit="1" customWidth="1"/>
    <col min="2" max="2" width="2.7109375" style="1" customWidth="1"/>
    <col min="3" max="9" width="5.7109375" style="1" customWidth="1"/>
    <col min="10" max="12" width="11.42578125" style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8" ht="19.5" thickBot="1" x14ac:dyDescent="0.3">
      <c r="A1" s="1" t="s">
        <v>45</v>
      </c>
      <c r="M1" s="151" t="s">
        <v>60</v>
      </c>
      <c r="N1" s="151"/>
    </row>
    <row r="2" spans="1:18" ht="20.25" thickTop="1" thickBot="1" x14ac:dyDescent="0.3">
      <c r="A2"/>
      <c r="B2"/>
      <c r="C2" s="26" t="s">
        <v>52</v>
      </c>
      <c r="D2" s="26" t="s">
        <v>53</v>
      </c>
      <c r="E2" s="26" t="s">
        <v>54</v>
      </c>
      <c r="F2" s="26" t="s">
        <v>55</v>
      </c>
      <c r="G2" s="26" t="s">
        <v>56</v>
      </c>
      <c r="H2" s="26" t="s">
        <v>57</v>
      </c>
      <c r="I2" s="26" t="s">
        <v>58</v>
      </c>
      <c r="N2" s="47">
        <f>'MC Vierge'!C2</f>
        <v>43113</v>
      </c>
      <c r="R2" s="87" t="s">
        <v>76</v>
      </c>
    </row>
    <row r="3" spans="1:18" x14ac:dyDescent="0.25">
      <c r="A3" s="27" t="s">
        <v>63</v>
      </c>
      <c r="B3" s="28"/>
      <c r="C3" s="29" t="s">
        <v>67</v>
      </c>
      <c r="D3" s="29" t="s">
        <v>59</v>
      </c>
      <c r="E3" s="29" t="s">
        <v>59</v>
      </c>
      <c r="F3" s="29" t="s">
        <v>59</v>
      </c>
      <c r="G3" s="29" t="s">
        <v>59</v>
      </c>
      <c r="H3" s="29" t="s">
        <v>59</v>
      </c>
      <c r="I3" s="30" t="s">
        <v>59</v>
      </c>
      <c r="M3" s="60" t="str">
        <f>IF(A3="","",A3)</f>
        <v>Notam</v>
      </c>
      <c r="N3" s="61" t="str">
        <f t="shared" ref="N3:N14" si="0">IFERROR(VLOOKUP($M3,Dif_Tache,WEEKDAY(N$2,2)+2,FALSE),"Aucune tâche")</f>
        <v>x</v>
      </c>
      <c r="R3" s="88" t="s">
        <v>72</v>
      </c>
    </row>
    <row r="4" spans="1:18" x14ac:dyDescent="0.25">
      <c r="A4" s="31" t="s">
        <v>68</v>
      </c>
      <c r="B4" s="32"/>
      <c r="C4" s="33" t="s">
        <v>59</v>
      </c>
      <c r="D4" s="33" t="s">
        <v>59</v>
      </c>
      <c r="E4" s="33" t="s">
        <v>59</v>
      </c>
      <c r="F4" s="33" t="s">
        <v>59</v>
      </c>
      <c r="G4" s="33" t="s">
        <v>59</v>
      </c>
      <c r="H4" s="33" t="s">
        <v>59</v>
      </c>
      <c r="I4" s="34" t="s">
        <v>59</v>
      </c>
      <c r="M4" s="62" t="str">
        <f t="shared" ref="M4:M6" si="1">IF(A4="","",A4)</f>
        <v>Vérification engins</v>
      </c>
      <c r="N4" s="63" t="str">
        <f t="shared" si="0"/>
        <v>x</v>
      </c>
      <c r="R4" s="88" t="s">
        <v>71</v>
      </c>
    </row>
    <row r="5" spans="1:18" x14ac:dyDescent="0.25">
      <c r="A5" s="31" t="s">
        <v>62</v>
      </c>
      <c r="B5" s="35"/>
      <c r="C5" s="33" t="s">
        <v>59</v>
      </c>
      <c r="D5" s="33" t="s">
        <v>59</v>
      </c>
      <c r="E5" s="33" t="s">
        <v>59</v>
      </c>
      <c r="F5" s="33" t="s">
        <v>59</v>
      </c>
      <c r="G5" s="33" t="s">
        <v>59</v>
      </c>
      <c r="H5" s="33"/>
      <c r="I5" s="34"/>
      <c r="M5" s="62" t="str">
        <f t="shared" si="1"/>
        <v>Manœuvre</v>
      </c>
      <c r="N5" s="63">
        <f t="shared" si="0"/>
        <v>0</v>
      </c>
    </row>
    <row r="6" spans="1:18" x14ac:dyDescent="0.25">
      <c r="A6" s="31" t="s">
        <v>61</v>
      </c>
      <c r="B6" s="36"/>
      <c r="C6" s="33" t="s">
        <v>59</v>
      </c>
      <c r="D6" s="33" t="s">
        <v>59</v>
      </c>
      <c r="E6" s="33" t="s">
        <v>59</v>
      </c>
      <c r="F6" s="33" t="s">
        <v>59</v>
      </c>
      <c r="G6" s="33" t="s">
        <v>59</v>
      </c>
      <c r="H6" s="33" t="s">
        <v>59</v>
      </c>
      <c r="I6" s="34"/>
      <c r="M6" s="62" t="str">
        <f t="shared" si="1"/>
        <v>Sport</v>
      </c>
      <c r="N6" s="63" t="str">
        <f t="shared" si="0"/>
        <v>x</v>
      </c>
    </row>
    <row r="7" spans="1:18" x14ac:dyDescent="0.25">
      <c r="A7" s="31" t="s">
        <v>64</v>
      </c>
      <c r="B7" s="37"/>
      <c r="C7" s="33"/>
      <c r="D7" s="33" t="s">
        <v>59</v>
      </c>
      <c r="E7" s="33"/>
      <c r="F7" s="33"/>
      <c r="G7" s="33"/>
      <c r="H7" s="33"/>
      <c r="I7" s="34"/>
      <c r="M7" s="62" t="str">
        <f>IF(A7="","",A7)</f>
        <v>Mousse</v>
      </c>
      <c r="N7" s="63">
        <f t="shared" si="0"/>
        <v>0</v>
      </c>
    </row>
    <row r="8" spans="1:18" x14ac:dyDescent="0.25">
      <c r="A8" s="31" t="s">
        <v>65</v>
      </c>
      <c r="B8" s="38"/>
      <c r="C8" s="33"/>
      <c r="D8" s="33"/>
      <c r="E8" s="33" t="s">
        <v>59</v>
      </c>
      <c r="F8" s="33"/>
      <c r="G8" s="33"/>
      <c r="H8" s="33"/>
      <c r="I8" s="34"/>
      <c r="M8" s="62" t="str">
        <f t="shared" ref="M8:M14" si="2">IF(A8="","",A8)</f>
        <v>Sirêne</v>
      </c>
      <c r="N8" s="63">
        <f t="shared" si="0"/>
        <v>0</v>
      </c>
    </row>
    <row r="9" spans="1:18" x14ac:dyDescent="0.25">
      <c r="A9" s="31" t="s">
        <v>66</v>
      </c>
      <c r="B9" s="39"/>
      <c r="C9" s="33"/>
      <c r="D9" s="33"/>
      <c r="E9" s="33"/>
      <c r="F9" s="33" t="s">
        <v>59</v>
      </c>
      <c r="G9" s="33"/>
      <c r="H9" s="33"/>
      <c r="I9" s="34"/>
      <c r="M9" s="62" t="str">
        <f t="shared" si="2"/>
        <v>Portails</v>
      </c>
      <c r="N9" s="63">
        <f t="shared" si="0"/>
        <v>0</v>
      </c>
    </row>
    <row r="10" spans="1:18" x14ac:dyDescent="0.25">
      <c r="A10" s="31" t="s">
        <v>69</v>
      </c>
      <c r="B10" s="40"/>
      <c r="C10" s="33"/>
      <c r="D10" s="33"/>
      <c r="E10" s="33"/>
      <c r="F10" s="33"/>
      <c r="G10" s="33" t="s">
        <v>59</v>
      </c>
      <c r="H10" s="33"/>
      <c r="I10" s="34"/>
      <c r="M10" s="62" t="str">
        <f t="shared" si="2"/>
        <v>Sacs secours</v>
      </c>
      <c r="N10" s="63">
        <f t="shared" si="0"/>
        <v>0</v>
      </c>
    </row>
    <row r="11" spans="1:18" x14ac:dyDescent="0.25">
      <c r="A11" s="31" t="s">
        <v>70</v>
      </c>
      <c r="B11" s="41"/>
      <c r="C11" s="33"/>
      <c r="D11" s="33" t="s">
        <v>59</v>
      </c>
      <c r="E11" s="33"/>
      <c r="F11" s="33"/>
      <c r="G11" s="33"/>
      <c r="H11" s="33"/>
      <c r="I11" s="34"/>
      <c r="M11" s="62" t="str">
        <f t="shared" si="2"/>
        <v>Vérification hebdo</v>
      </c>
      <c r="N11" s="63">
        <f t="shared" si="0"/>
        <v>0</v>
      </c>
    </row>
    <row r="12" spans="1:18" x14ac:dyDescent="0.25">
      <c r="A12" s="31" t="s">
        <v>75</v>
      </c>
      <c r="B12" s="42"/>
      <c r="C12" s="33"/>
      <c r="D12" s="33"/>
      <c r="E12" s="33"/>
      <c r="F12" s="33"/>
      <c r="G12" s="33"/>
      <c r="H12" s="33" t="s">
        <v>59</v>
      </c>
      <c r="I12" s="34"/>
      <c r="M12" s="62" t="str">
        <f t="shared" si="2"/>
        <v>Nettoyage véh/locaux</v>
      </c>
      <c r="N12" s="63" t="str">
        <f t="shared" si="0"/>
        <v>x</v>
      </c>
    </row>
    <row r="13" spans="1:18" x14ac:dyDescent="0.25">
      <c r="A13" s="31"/>
      <c r="B13" s="43"/>
      <c r="C13" s="33"/>
      <c r="D13" s="33"/>
      <c r="E13" s="33"/>
      <c r="F13" s="33"/>
      <c r="G13" s="33"/>
      <c r="H13" s="33"/>
      <c r="I13" s="34"/>
      <c r="M13" s="62" t="str">
        <f t="shared" si="2"/>
        <v/>
      </c>
      <c r="N13" s="63" t="str">
        <f t="shared" si="0"/>
        <v>Aucune tâche</v>
      </c>
    </row>
    <row r="14" spans="1:18" ht="19.5" thickBot="1" x14ac:dyDescent="0.3">
      <c r="A14" s="44"/>
      <c r="B14" s="67"/>
      <c r="C14" s="45"/>
      <c r="D14" s="45"/>
      <c r="E14" s="45"/>
      <c r="F14" s="45"/>
      <c r="G14" s="45"/>
      <c r="H14" s="45"/>
      <c r="I14" s="46"/>
      <c r="M14" s="64" t="str">
        <f t="shared" si="2"/>
        <v/>
      </c>
      <c r="N14" s="65" t="str">
        <f t="shared" si="0"/>
        <v>Aucune tâche</v>
      </c>
    </row>
  </sheetData>
  <mergeCells count="1">
    <mergeCell ref="M1:N1"/>
  </mergeCells>
  <pageMargins left="0.7" right="0.7" top="0.75" bottom="0.75" header="0.3" footer="0.3"/>
  <pageSetup paperSize="9" scale="5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Agent</vt:lpstr>
      <vt:lpstr>MC Vierge</vt:lpstr>
      <vt:lpstr>Consigne</vt:lpstr>
      <vt:lpstr>Quotidien</vt:lpstr>
      <vt:lpstr>Dif_Tache</vt:lpstr>
      <vt:lpstr>Liste_Agent</vt:lpstr>
      <vt:lpstr>Tache_jr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2018-01-13T13:42:15Z</cp:lastPrinted>
  <dcterms:created xsi:type="dcterms:W3CDTF">2016-01-31T09:49:50Z</dcterms:created>
  <dcterms:modified xsi:type="dcterms:W3CDTF">2018-01-13T13:45:45Z</dcterms:modified>
</cp:coreProperties>
</file>