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ocuments\Charles\5.4\"/>
    </mc:Choice>
  </mc:AlternateContent>
  <bookViews>
    <workbookView xWindow="0" yWindow="0" windowWidth="17970" windowHeight="6240" activeTab="1"/>
  </bookViews>
  <sheets>
    <sheet name="Base" sheetId="4" r:id="rId1"/>
    <sheet name="Planning" sheetId="2" r:id="rId2"/>
    <sheet name="EdT" sheetId="1" r:id="rId3"/>
  </sheets>
  <definedNames>
    <definedName name="paques">Base!$C$3</definedName>
    <definedName name="paques_1">Base!$C$16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I3" i="4" l="1"/>
  <c r="J2" i="4"/>
  <c r="J12" i="4" s="1"/>
  <c r="J569" i="4" l="1"/>
  <c r="J561" i="4"/>
  <c r="J553" i="4"/>
  <c r="J545" i="4"/>
  <c r="J537" i="4"/>
  <c r="J523" i="4"/>
  <c r="J507" i="4"/>
  <c r="J563" i="4"/>
  <c r="J547" i="4"/>
  <c r="J539" i="4"/>
  <c r="J511" i="4"/>
  <c r="J567" i="4"/>
  <c r="J559" i="4"/>
  <c r="J551" i="4"/>
  <c r="J543" i="4"/>
  <c r="J535" i="4"/>
  <c r="J519" i="4"/>
  <c r="J503" i="4"/>
  <c r="J571" i="4"/>
  <c r="J555" i="4"/>
  <c r="J527" i="4"/>
  <c r="J573" i="4"/>
  <c r="J565" i="4"/>
  <c r="J557" i="4"/>
  <c r="J549" i="4"/>
  <c r="J541" i="4"/>
  <c r="J531" i="4"/>
  <c r="J515" i="4"/>
  <c r="J499" i="4"/>
  <c r="J495" i="4"/>
  <c r="J491" i="4"/>
  <c r="J487" i="4"/>
  <c r="J483" i="4"/>
  <c r="J479" i="4"/>
  <c r="J475" i="4"/>
  <c r="J471" i="4"/>
  <c r="J467" i="4"/>
  <c r="J463" i="4"/>
  <c r="J459" i="4"/>
  <c r="J455" i="4"/>
  <c r="J451" i="4"/>
  <c r="J447" i="4"/>
  <c r="J443" i="4"/>
  <c r="J439" i="4"/>
  <c r="J435" i="4"/>
  <c r="J431" i="4"/>
  <c r="J427" i="4"/>
  <c r="J423" i="4"/>
  <c r="J419" i="4"/>
  <c r="J415" i="4"/>
  <c r="J411" i="4"/>
  <c r="J407" i="4"/>
  <c r="J403" i="4"/>
  <c r="J399" i="4"/>
  <c r="J395" i="4"/>
  <c r="J391" i="4"/>
  <c r="J387" i="4"/>
  <c r="J383" i="4"/>
  <c r="J379" i="4"/>
  <c r="J375" i="4"/>
  <c r="J371" i="4"/>
  <c r="J367" i="4"/>
  <c r="J363" i="4"/>
  <c r="J359" i="4"/>
  <c r="J355" i="4"/>
  <c r="J351" i="4"/>
  <c r="J347" i="4"/>
  <c r="J340" i="4"/>
  <c r="J324" i="4"/>
  <c r="J308" i="4"/>
  <c r="J292" i="4"/>
  <c r="J276" i="4"/>
  <c r="J260" i="4"/>
  <c r="J244" i="4"/>
  <c r="J228" i="4"/>
  <c r="J212" i="4"/>
  <c r="J196" i="4"/>
  <c r="J180" i="4"/>
  <c r="J164" i="4"/>
  <c r="J148" i="4"/>
  <c r="J132" i="4"/>
  <c r="J116" i="4"/>
  <c r="J100" i="4"/>
  <c r="J84" i="4"/>
  <c r="J68" i="4"/>
  <c r="J52" i="4"/>
  <c r="J36" i="4"/>
  <c r="J20" i="4"/>
  <c r="J574" i="4"/>
  <c r="J570" i="4"/>
  <c r="J566" i="4"/>
  <c r="J562" i="4"/>
  <c r="J558" i="4"/>
  <c r="J554" i="4"/>
  <c r="J550" i="4"/>
  <c r="J546" i="4"/>
  <c r="J542" i="4"/>
  <c r="J538" i="4"/>
  <c r="J534" i="4"/>
  <c r="J530" i="4"/>
  <c r="J526" i="4"/>
  <c r="J522" i="4"/>
  <c r="J518" i="4"/>
  <c r="J514" i="4"/>
  <c r="J510" i="4"/>
  <c r="J506" i="4"/>
  <c r="J502" i="4"/>
  <c r="J498" i="4"/>
  <c r="J494" i="4"/>
  <c r="J490" i="4"/>
  <c r="J486" i="4"/>
  <c r="J482" i="4"/>
  <c r="J478" i="4"/>
  <c r="J474" i="4"/>
  <c r="J470" i="4"/>
  <c r="J466" i="4"/>
  <c r="J462" i="4"/>
  <c r="J458" i="4"/>
  <c r="J454" i="4"/>
  <c r="J450" i="4"/>
  <c r="J446" i="4"/>
  <c r="J442" i="4"/>
  <c r="J438" i="4"/>
  <c r="J434" i="4"/>
  <c r="J430" i="4"/>
  <c r="J426" i="4"/>
  <c r="J422" i="4"/>
  <c r="J418" i="4"/>
  <c r="J414" i="4"/>
  <c r="J410" i="4"/>
  <c r="J406" i="4"/>
  <c r="J402" i="4"/>
  <c r="J398" i="4"/>
  <c r="J394" i="4"/>
  <c r="J390" i="4"/>
  <c r="J386" i="4"/>
  <c r="J382" i="4"/>
  <c r="J378" i="4"/>
  <c r="J374" i="4"/>
  <c r="J370" i="4"/>
  <c r="J366" i="4"/>
  <c r="J362" i="4"/>
  <c r="J358" i="4"/>
  <c r="J354" i="4"/>
  <c r="J350" i="4"/>
  <c r="J346" i="4"/>
  <c r="J336" i="4"/>
  <c r="J320" i="4"/>
  <c r="J304" i="4"/>
  <c r="J288" i="4"/>
  <c r="J272" i="4"/>
  <c r="J256" i="4"/>
  <c r="J240" i="4"/>
  <c r="J224" i="4"/>
  <c r="J208" i="4"/>
  <c r="J192" i="4"/>
  <c r="J176" i="4"/>
  <c r="J160" i="4"/>
  <c r="J144" i="4"/>
  <c r="J128" i="4"/>
  <c r="J112" i="4"/>
  <c r="J96" i="4"/>
  <c r="J80" i="4"/>
  <c r="J64" i="4"/>
  <c r="J48" i="4"/>
  <c r="J32" i="4"/>
  <c r="J16" i="4"/>
  <c r="J533" i="4"/>
  <c r="J529" i="4"/>
  <c r="J525" i="4"/>
  <c r="J521" i="4"/>
  <c r="J517" i="4"/>
  <c r="J513" i="4"/>
  <c r="J509" i="4"/>
  <c r="J505" i="4"/>
  <c r="J501" i="4"/>
  <c r="J497" i="4"/>
  <c r="J493" i="4"/>
  <c r="J489" i="4"/>
  <c r="J485" i="4"/>
  <c r="J481" i="4"/>
  <c r="J477" i="4"/>
  <c r="J473" i="4"/>
  <c r="J469" i="4"/>
  <c r="J465" i="4"/>
  <c r="J461" i="4"/>
  <c r="J457" i="4"/>
  <c r="J453" i="4"/>
  <c r="J449" i="4"/>
  <c r="J445" i="4"/>
  <c r="J441" i="4"/>
  <c r="J437" i="4"/>
  <c r="J433" i="4"/>
  <c r="J429" i="4"/>
  <c r="J425" i="4"/>
  <c r="J421" i="4"/>
  <c r="J417" i="4"/>
  <c r="J413" i="4"/>
  <c r="J409" i="4"/>
  <c r="J405" i="4"/>
  <c r="J401" i="4"/>
  <c r="J397" i="4"/>
  <c r="J393" i="4"/>
  <c r="J389" i="4"/>
  <c r="J385" i="4"/>
  <c r="J381" i="4"/>
  <c r="J377" i="4"/>
  <c r="J373" i="4"/>
  <c r="J369" i="4"/>
  <c r="J365" i="4"/>
  <c r="J361" i="4"/>
  <c r="J357" i="4"/>
  <c r="J353" i="4"/>
  <c r="J349" i="4"/>
  <c r="J345" i="4"/>
  <c r="J332" i="4"/>
  <c r="J316" i="4"/>
  <c r="J300" i="4"/>
  <c r="J284" i="4"/>
  <c r="J268" i="4"/>
  <c r="J252" i="4"/>
  <c r="J236" i="4"/>
  <c r="J220" i="4"/>
  <c r="J204" i="4"/>
  <c r="J188" i="4"/>
  <c r="J172" i="4"/>
  <c r="J156" i="4"/>
  <c r="J140" i="4"/>
  <c r="J124" i="4"/>
  <c r="J108" i="4"/>
  <c r="J92" i="4"/>
  <c r="J76" i="4"/>
  <c r="J60" i="4"/>
  <c r="J44" i="4"/>
  <c r="J28" i="4"/>
  <c r="J4" i="4"/>
  <c r="J5" i="4"/>
  <c r="J9" i="4"/>
  <c r="J13" i="4"/>
  <c r="J17" i="4"/>
  <c r="J21" i="4"/>
  <c r="J25" i="4"/>
  <c r="J29" i="4"/>
  <c r="J33" i="4"/>
  <c r="J37" i="4"/>
  <c r="J41" i="4"/>
  <c r="J45" i="4"/>
  <c r="J49" i="4"/>
  <c r="J53" i="4"/>
  <c r="J57" i="4"/>
  <c r="J61" i="4"/>
  <c r="J65" i="4"/>
  <c r="J69" i="4"/>
  <c r="J73" i="4"/>
  <c r="J77" i="4"/>
  <c r="J81" i="4"/>
  <c r="J85" i="4"/>
  <c r="J89" i="4"/>
  <c r="J93" i="4"/>
  <c r="J97" i="4"/>
  <c r="J101" i="4"/>
  <c r="J105" i="4"/>
  <c r="J109" i="4"/>
  <c r="J113" i="4"/>
  <c r="J117" i="4"/>
  <c r="J121" i="4"/>
  <c r="J125" i="4"/>
  <c r="J129" i="4"/>
  <c r="J133" i="4"/>
  <c r="J137" i="4"/>
  <c r="J141" i="4"/>
  <c r="J145" i="4"/>
  <c r="J149" i="4"/>
  <c r="J153" i="4"/>
  <c r="J157" i="4"/>
  <c r="J161" i="4"/>
  <c r="J165" i="4"/>
  <c r="J169" i="4"/>
  <c r="J173" i="4"/>
  <c r="J177" i="4"/>
  <c r="J181" i="4"/>
  <c r="J185" i="4"/>
  <c r="J189" i="4"/>
  <c r="J193" i="4"/>
  <c r="J197" i="4"/>
  <c r="J201" i="4"/>
  <c r="J205" i="4"/>
  <c r="J209" i="4"/>
  <c r="J213" i="4"/>
  <c r="J217" i="4"/>
  <c r="J221" i="4"/>
  <c r="J225" i="4"/>
  <c r="J229" i="4"/>
  <c r="J233" i="4"/>
  <c r="J237" i="4"/>
  <c r="J241" i="4"/>
  <c r="J245" i="4"/>
  <c r="J249" i="4"/>
  <c r="J253" i="4"/>
  <c r="J257" i="4"/>
  <c r="J261" i="4"/>
  <c r="J265" i="4"/>
  <c r="J269" i="4"/>
  <c r="J273" i="4"/>
  <c r="J277" i="4"/>
  <c r="J281" i="4"/>
  <c r="J285" i="4"/>
  <c r="J289" i="4"/>
  <c r="J293" i="4"/>
  <c r="J297" i="4"/>
  <c r="J301" i="4"/>
  <c r="J305" i="4"/>
  <c r="J309" i="4"/>
  <c r="J313" i="4"/>
  <c r="J317" i="4"/>
  <c r="J321" i="4"/>
  <c r="J325" i="4"/>
  <c r="J329" i="4"/>
  <c r="J333" i="4"/>
  <c r="J337" i="4"/>
  <c r="J341" i="4"/>
  <c r="J6" i="4"/>
  <c r="J10" i="4"/>
  <c r="J14" i="4"/>
  <c r="J18" i="4"/>
  <c r="J22" i="4"/>
  <c r="J26" i="4"/>
  <c r="J30" i="4"/>
  <c r="J34" i="4"/>
  <c r="J38" i="4"/>
  <c r="J42" i="4"/>
  <c r="J46" i="4"/>
  <c r="J50" i="4"/>
  <c r="J54" i="4"/>
  <c r="J58" i="4"/>
  <c r="J62" i="4"/>
  <c r="J66" i="4"/>
  <c r="J70" i="4"/>
  <c r="J74" i="4"/>
  <c r="J78" i="4"/>
  <c r="J82" i="4"/>
  <c r="J86" i="4"/>
  <c r="J90" i="4"/>
  <c r="J94" i="4"/>
  <c r="J98" i="4"/>
  <c r="J102" i="4"/>
  <c r="J106" i="4"/>
  <c r="J110" i="4"/>
  <c r="J114" i="4"/>
  <c r="J118" i="4"/>
  <c r="J122" i="4"/>
  <c r="J126" i="4"/>
  <c r="J130" i="4"/>
  <c r="J134" i="4"/>
  <c r="J138" i="4"/>
  <c r="J142" i="4"/>
  <c r="J146" i="4"/>
  <c r="J150" i="4"/>
  <c r="J154" i="4"/>
  <c r="J158" i="4"/>
  <c r="J162" i="4"/>
  <c r="J166" i="4"/>
  <c r="J170" i="4"/>
  <c r="J174" i="4"/>
  <c r="J178" i="4"/>
  <c r="J182" i="4"/>
  <c r="J186" i="4"/>
  <c r="J190" i="4"/>
  <c r="J194" i="4"/>
  <c r="J198" i="4"/>
  <c r="J202" i="4"/>
  <c r="J206" i="4"/>
  <c r="J210" i="4"/>
  <c r="J214" i="4"/>
  <c r="J218" i="4"/>
  <c r="J222" i="4"/>
  <c r="J226" i="4"/>
  <c r="J230" i="4"/>
  <c r="J234" i="4"/>
  <c r="J238" i="4"/>
  <c r="J242" i="4"/>
  <c r="J246" i="4"/>
  <c r="J250" i="4"/>
  <c r="J254" i="4"/>
  <c r="J258" i="4"/>
  <c r="J262" i="4"/>
  <c r="J266" i="4"/>
  <c r="J270" i="4"/>
  <c r="J274" i="4"/>
  <c r="J278" i="4"/>
  <c r="J282" i="4"/>
  <c r="J286" i="4"/>
  <c r="J290" i="4"/>
  <c r="J294" i="4"/>
  <c r="J298" i="4"/>
  <c r="J302" i="4"/>
  <c r="J306" i="4"/>
  <c r="J310" i="4"/>
  <c r="J314" i="4"/>
  <c r="J318" i="4"/>
  <c r="J322" i="4"/>
  <c r="J326" i="4"/>
  <c r="J330" i="4"/>
  <c r="J334" i="4"/>
  <c r="J338" i="4"/>
  <c r="J342" i="4"/>
  <c r="J7" i="4"/>
  <c r="J11" i="4"/>
  <c r="J15" i="4"/>
  <c r="J19" i="4"/>
  <c r="J23" i="4"/>
  <c r="J27" i="4"/>
  <c r="J31" i="4"/>
  <c r="J35" i="4"/>
  <c r="J39" i="4"/>
  <c r="J43" i="4"/>
  <c r="J47" i="4"/>
  <c r="J51" i="4"/>
  <c r="J55" i="4"/>
  <c r="J59" i="4"/>
  <c r="J63" i="4"/>
  <c r="J67" i="4"/>
  <c r="J71" i="4"/>
  <c r="J75" i="4"/>
  <c r="J79" i="4"/>
  <c r="J83" i="4"/>
  <c r="J87" i="4"/>
  <c r="J91" i="4"/>
  <c r="J95" i="4"/>
  <c r="J99" i="4"/>
  <c r="J103" i="4"/>
  <c r="J107" i="4"/>
  <c r="J111" i="4"/>
  <c r="J115" i="4"/>
  <c r="J119" i="4"/>
  <c r="J123" i="4"/>
  <c r="J127" i="4"/>
  <c r="J131" i="4"/>
  <c r="J135" i="4"/>
  <c r="J139" i="4"/>
  <c r="J143" i="4"/>
  <c r="J147" i="4"/>
  <c r="J151" i="4"/>
  <c r="J155" i="4"/>
  <c r="J159" i="4"/>
  <c r="J163" i="4"/>
  <c r="J167" i="4"/>
  <c r="J171" i="4"/>
  <c r="J175" i="4"/>
  <c r="J179" i="4"/>
  <c r="J183" i="4"/>
  <c r="J187" i="4"/>
  <c r="J191" i="4"/>
  <c r="J195" i="4"/>
  <c r="J199" i="4"/>
  <c r="J203" i="4"/>
  <c r="J207" i="4"/>
  <c r="J211" i="4"/>
  <c r="J215" i="4"/>
  <c r="J219" i="4"/>
  <c r="J223" i="4"/>
  <c r="J227" i="4"/>
  <c r="J231" i="4"/>
  <c r="J235" i="4"/>
  <c r="J239" i="4"/>
  <c r="J243" i="4"/>
  <c r="J247" i="4"/>
  <c r="J251" i="4"/>
  <c r="J255" i="4"/>
  <c r="J259" i="4"/>
  <c r="J263" i="4"/>
  <c r="J267" i="4"/>
  <c r="J271" i="4"/>
  <c r="J275" i="4"/>
  <c r="J279" i="4"/>
  <c r="J283" i="4"/>
  <c r="J287" i="4"/>
  <c r="J291" i="4"/>
  <c r="J295" i="4"/>
  <c r="J299" i="4"/>
  <c r="J303" i="4"/>
  <c r="J307" i="4"/>
  <c r="J311" i="4"/>
  <c r="J315" i="4"/>
  <c r="J319" i="4"/>
  <c r="J323" i="4"/>
  <c r="J327" i="4"/>
  <c r="J331" i="4"/>
  <c r="J335" i="4"/>
  <c r="J339" i="4"/>
  <c r="J343" i="4"/>
  <c r="J572" i="4"/>
  <c r="J568" i="4"/>
  <c r="J564" i="4"/>
  <c r="J560" i="4"/>
  <c r="J556" i="4"/>
  <c r="J552" i="4"/>
  <c r="J548" i="4"/>
  <c r="J544" i="4"/>
  <c r="J540" i="4"/>
  <c r="J536" i="4"/>
  <c r="J532" i="4"/>
  <c r="J528" i="4"/>
  <c r="J524" i="4"/>
  <c r="J520" i="4"/>
  <c r="J516" i="4"/>
  <c r="J512" i="4"/>
  <c r="J508" i="4"/>
  <c r="J504" i="4"/>
  <c r="J500" i="4"/>
  <c r="J496" i="4"/>
  <c r="J492" i="4"/>
  <c r="J488" i="4"/>
  <c r="J484" i="4"/>
  <c r="J480" i="4"/>
  <c r="J476" i="4"/>
  <c r="J472" i="4"/>
  <c r="J468" i="4"/>
  <c r="J464" i="4"/>
  <c r="J460" i="4"/>
  <c r="J456" i="4"/>
  <c r="J452" i="4"/>
  <c r="J448" i="4"/>
  <c r="J444" i="4"/>
  <c r="J440" i="4"/>
  <c r="J436" i="4"/>
  <c r="J432" i="4"/>
  <c r="J428" i="4"/>
  <c r="J424" i="4"/>
  <c r="J420" i="4"/>
  <c r="J416" i="4"/>
  <c r="J412" i="4"/>
  <c r="J408" i="4"/>
  <c r="J404" i="4"/>
  <c r="J400" i="4"/>
  <c r="J396" i="4"/>
  <c r="J392" i="4"/>
  <c r="J388" i="4"/>
  <c r="J384" i="4"/>
  <c r="J380" i="4"/>
  <c r="J376" i="4"/>
  <c r="J372" i="4"/>
  <c r="J368" i="4"/>
  <c r="J364" i="4"/>
  <c r="J360" i="4"/>
  <c r="J356" i="4"/>
  <c r="J352" i="4"/>
  <c r="J348" i="4"/>
  <c r="J344" i="4"/>
  <c r="J328" i="4"/>
  <c r="J312" i="4"/>
  <c r="J296" i="4"/>
  <c r="J280" i="4"/>
  <c r="J264" i="4"/>
  <c r="J248" i="4"/>
  <c r="J232" i="4"/>
  <c r="J216" i="4"/>
  <c r="J200" i="4"/>
  <c r="J184" i="4"/>
  <c r="J168" i="4"/>
  <c r="J152" i="4"/>
  <c r="J136" i="4"/>
  <c r="J120" i="4"/>
  <c r="J104" i="4"/>
  <c r="J88" i="4"/>
  <c r="J72" i="4"/>
  <c r="J56" i="4"/>
  <c r="J40" i="4"/>
  <c r="J24" i="4"/>
  <c r="J8" i="4"/>
  <c r="B3" i="4"/>
  <c r="B10" i="4"/>
  <c r="B11" i="4"/>
  <c r="B12" i="4"/>
  <c r="B13" i="4"/>
  <c r="B14" i="4"/>
  <c r="B26" i="4"/>
  <c r="B2" i="4"/>
  <c r="C21" i="4"/>
  <c r="B21" i="4" s="1"/>
  <c r="C16" i="4"/>
  <c r="C20" i="4" s="1"/>
  <c r="B20" i="4" s="1"/>
  <c r="C14" i="4"/>
  <c r="C13" i="4"/>
  <c r="C12" i="4"/>
  <c r="C11" i="4"/>
  <c r="C10" i="4"/>
  <c r="C5" i="4"/>
  <c r="B5" i="4" s="1"/>
  <c r="C3" i="4"/>
  <c r="C2" i="4"/>
  <c r="B1" i="4"/>
  <c r="C27" i="4" s="1"/>
  <c r="B27" i="4" s="1"/>
  <c r="C26" i="4"/>
  <c r="C25" i="4"/>
  <c r="B25" i="4" s="1"/>
  <c r="C24" i="4"/>
  <c r="B24" i="4" s="1"/>
  <c r="C23" i="4"/>
  <c r="B23" i="4" s="1"/>
  <c r="C19" i="4"/>
  <c r="B19" i="4" s="1"/>
  <c r="C18" i="4"/>
  <c r="B18" i="4" s="1"/>
  <c r="C15" i="4"/>
  <c r="B15" i="4" s="1"/>
  <c r="J3" i="4" l="1"/>
  <c r="L1" i="4" s="1"/>
  <c r="C22" i="4"/>
  <c r="B22" i="4" s="1"/>
  <c r="C17" i="4"/>
  <c r="B17" i="4" s="1"/>
  <c r="B16" i="4"/>
  <c r="C6" i="4" l="1"/>
  <c r="B6" i="4" s="1"/>
  <c r="C7" i="4" l="1"/>
  <c r="B7" i="4" s="1"/>
  <c r="C9" i="4"/>
  <c r="B9" i="4" s="1"/>
  <c r="C8" i="4"/>
  <c r="B8" i="4" s="1"/>
  <c r="C4" i="4"/>
  <c r="B4" i="4" s="1"/>
  <c r="AJ3" i="2" l="1"/>
  <c r="BF6" i="2" l="1"/>
  <c r="BG6" i="2"/>
  <c r="BF40" i="2"/>
  <c r="BG40" i="2"/>
  <c r="BG36" i="2"/>
  <c r="BF36" i="2"/>
  <c r="BF32" i="2"/>
  <c r="BG32" i="2"/>
  <c r="BG28" i="2"/>
  <c r="BF28" i="2"/>
  <c r="BG18" i="2"/>
  <c r="BF18" i="2"/>
  <c r="BF14" i="2"/>
  <c r="BG14" i="2"/>
  <c r="BG10" i="2"/>
  <c r="BF10" i="2"/>
  <c r="BA40" i="2"/>
  <c r="BB40" i="2"/>
  <c r="BB36" i="2"/>
  <c r="BA36" i="2"/>
  <c r="BA28" i="2"/>
  <c r="BA32" i="2"/>
  <c r="BB32" i="2"/>
  <c r="BB28" i="2"/>
  <c r="BB18" i="2"/>
  <c r="BA18" i="2"/>
  <c r="BB14" i="2"/>
  <c r="BA14" i="2"/>
  <c r="BB10" i="2"/>
  <c r="BA10" i="2"/>
  <c r="BA6" i="2"/>
  <c r="BB6" i="2"/>
  <c r="AW14" i="2"/>
  <c r="AV14" i="2"/>
  <c r="AV6" i="2"/>
  <c r="AW10" i="2"/>
  <c r="AV10" i="2"/>
  <c r="AR40" i="2"/>
  <c r="AW6" i="2"/>
  <c r="AR36" i="2"/>
  <c r="AK6" i="2"/>
  <c r="AR32" i="2"/>
  <c r="AR6" i="2"/>
  <c r="AL6" i="2"/>
  <c r="AQ10" i="2"/>
  <c r="AQ28" i="2"/>
  <c r="AQ6" i="2"/>
  <c r="AJ1" i="2"/>
  <c r="BH40" i="2" l="1"/>
  <c r="BI40" i="2" s="1"/>
  <c r="BH6" i="2"/>
  <c r="BH32" i="2"/>
  <c r="BI32" i="2" s="1"/>
  <c r="BH36" i="2"/>
  <c r="BI36" i="2" s="1"/>
  <c r="BH18" i="2"/>
  <c r="BI18" i="2" s="1"/>
  <c r="BH28" i="2"/>
  <c r="BI28" i="2" s="1"/>
  <c r="BH10" i="2"/>
  <c r="BI10" i="2" s="1"/>
  <c r="BH14" i="2"/>
  <c r="BI14" i="2" s="1"/>
  <c r="BC40" i="2"/>
  <c r="BD40" i="2" s="1"/>
  <c r="BC36" i="2"/>
  <c r="BD36" i="2" s="1"/>
  <c r="BC28" i="2"/>
  <c r="BD28" i="2" s="1"/>
  <c r="BC32" i="2"/>
  <c r="BD32" i="2" s="1"/>
  <c r="BC18" i="2"/>
  <c r="BD18" i="2" s="1"/>
  <c r="BC10" i="2"/>
  <c r="BD10" i="2" s="1"/>
  <c r="BC14" i="2"/>
  <c r="BD14" i="2" s="1"/>
  <c r="AX14" i="2"/>
  <c r="BC6" i="2"/>
  <c r="AX6" i="2"/>
  <c r="AX10" i="2"/>
  <c r="AS36" i="2"/>
  <c r="AS40" i="2"/>
  <c r="AS28" i="2"/>
  <c r="AS32" i="2"/>
  <c r="AS14" i="2"/>
  <c r="AS18" i="2"/>
  <c r="AS6" i="2"/>
  <c r="AT6" i="2" s="1"/>
  <c r="AS10" i="2"/>
  <c r="AM36" i="2"/>
  <c r="AM40" i="2"/>
  <c r="AM28" i="2"/>
  <c r="AM32" i="2"/>
  <c r="AM6" i="2"/>
  <c r="AM10" i="2"/>
  <c r="AQ40" i="2"/>
  <c r="AQ36" i="2"/>
  <c r="AK40" i="2"/>
  <c r="AL40" i="2"/>
  <c r="AL36" i="2"/>
  <c r="AL18" i="2"/>
  <c r="AQ18" i="2"/>
  <c r="AM14" i="2"/>
  <c r="AR14" i="2"/>
  <c r="AK10" i="2"/>
  <c r="AM18" i="2"/>
  <c r="AR18" i="2"/>
  <c r="AK28" i="2"/>
  <c r="AL10" i="2"/>
  <c r="AK14" i="2"/>
  <c r="AL28" i="2"/>
  <c r="AK32" i="2"/>
  <c r="AR10" i="2"/>
  <c r="AL14" i="2"/>
  <c r="AQ14" i="2"/>
  <c r="AK18" i="2"/>
  <c r="AR28" i="2"/>
  <c r="AL32" i="2"/>
  <c r="AQ32" i="2"/>
  <c r="AK36" i="2"/>
  <c r="AT36" i="2" l="1"/>
  <c r="AT40" i="2"/>
  <c r="AT14" i="2"/>
  <c r="AT32" i="2"/>
  <c r="AT28" i="2"/>
  <c r="AT18" i="2"/>
  <c r="AT10" i="2"/>
  <c r="AY14" i="2"/>
  <c r="AY10" i="2"/>
  <c r="AN40" i="2"/>
  <c r="BD6" i="2"/>
  <c r="BI6" i="2"/>
  <c r="AN6" i="2"/>
  <c r="AN32" i="2"/>
  <c r="AN36" i="2"/>
  <c r="AY6" i="2"/>
  <c r="AN18" i="2"/>
  <c r="AN10" i="2"/>
  <c r="AN28" i="2"/>
  <c r="AN14" i="2"/>
  <c r="B42" i="2" l="1"/>
  <c r="B38" i="2"/>
  <c r="B34" i="2"/>
  <c r="B30" i="2"/>
  <c r="B26" i="2"/>
  <c r="B22" i="2"/>
  <c r="B18" i="2"/>
  <c r="B14" i="2"/>
  <c r="B10" i="2"/>
  <c r="B6" i="2"/>
  <c r="B2" i="2"/>
  <c r="B3" i="2" s="1"/>
  <c r="B5" i="2" l="1"/>
  <c r="C6" i="2"/>
  <c r="B7" i="2"/>
  <c r="C22" i="2"/>
  <c r="B23" i="2"/>
  <c r="C38" i="2"/>
  <c r="B39" i="2"/>
  <c r="C14" i="2"/>
  <c r="B15" i="2"/>
  <c r="B17" i="2" s="1"/>
  <c r="C30" i="2"/>
  <c r="B31" i="2"/>
  <c r="C18" i="2"/>
  <c r="B19" i="2"/>
  <c r="C34" i="2"/>
  <c r="B35" i="2"/>
  <c r="C10" i="2"/>
  <c r="B11" i="2"/>
  <c r="C26" i="2"/>
  <c r="B27" i="2"/>
  <c r="C42" i="2"/>
  <c r="B43" i="2"/>
  <c r="C2" i="2"/>
  <c r="B37" i="2" l="1"/>
  <c r="B41" i="2"/>
  <c r="B45" i="2"/>
  <c r="B21" i="2"/>
  <c r="B25" i="2"/>
  <c r="B29" i="2"/>
  <c r="B33" i="2"/>
  <c r="B9" i="2"/>
  <c r="D2" i="2"/>
  <c r="D3" i="2" s="1"/>
  <c r="D5" i="2" s="1"/>
  <c r="C3" i="2"/>
  <c r="D26" i="2"/>
  <c r="C27" i="2"/>
  <c r="C29" i="2" s="1"/>
  <c r="D34" i="2"/>
  <c r="C35" i="2"/>
  <c r="C37" i="2" s="1"/>
  <c r="D30" i="2"/>
  <c r="C31" i="2"/>
  <c r="C33" i="2" s="1"/>
  <c r="D38" i="2"/>
  <c r="C39" i="2"/>
  <c r="C41" i="2" s="1"/>
  <c r="D6" i="2"/>
  <c r="C7" i="2"/>
  <c r="C9" i="2" s="1"/>
  <c r="B13" i="2"/>
  <c r="D42" i="2"/>
  <c r="C43" i="2"/>
  <c r="C45" i="2" s="1"/>
  <c r="D10" i="2"/>
  <c r="C11" i="2"/>
  <c r="C13" i="2" s="1"/>
  <c r="D18" i="2"/>
  <c r="C19" i="2"/>
  <c r="C21" i="2" s="1"/>
  <c r="D14" i="2"/>
  <c r="C15" i="2"/>
  <c r="C17" i="2" s="1"/>
  <c r="D22" i="2"/>
  <c r="C23" i="2"/>
  <c r="C25" i="2" s="1"/>
  <c r="E2" i="2"/>
  <c r="E3" i="2" s="1"/>
  <c r="E5" i="2" s="1"/>
  <c r="E22" i="2" l="1"/>
  <c r="D23" i="2"/>
  <c r="D25" i="2" s="1"/>
  <c r="E18" i="2"/>
  <c r="D19" i="2"/>
  <c r="D21" i="2" s="1"/>
  <c r="E42" i="2"/>
  <c r="D43" i="2"/>
  <c r="D45" i="2" s="1"/>
  <c r="E6" i="2"/>
  <c r="D7" i="2"/>
  <c r="D9" i="2" s="1"/>
  <c r="E30" i="2"/>
  <c r="D31" i="2"/>
  <c r="D33" i="2" s="1"/>
  <c r="E26" i="2"/>
  <c r="D27" i="2"/>
  <c r="D29" i="2" s="1"/>
  <c r="E14" i="2"/>
  <c r="D15" i="2"/>
  <c r="E10" i="2"/>
  <c r="D11" i="2"/>
  <c r="C5" i="2"/>
  <c r="E38" i="2"/>
  <c r="D39" i="2"/>
  <c r="D41" i="2" s="1"/>
  <c r="E34" i="2"/>
  <c r="D35" i="2"/>
  <c r="D37" i="2" s="1"/>
  <c r="F2" i="2"/>
  <c r="F3" i="2" s="1"/>
  <c r="F5" i="2" s="1"/>
  <c r="D13" i="2" l="1"/>
  <c r="F10" i="2"/>
  <c r="E11" i="2"/>
  <c r="E13" i="2" s="1"/>
  <c r="F26" i="2"/>
  <c r="E27" i="2"/>
  <c r="E29" i="2" s="1"/>
  <c r="F6" i="2"/>
  <c r="E7" i="2"/>
  <c r="E9" i="2" s="1"/>
  <c r="F18" i="2"/>
  <c r="E19" i="2"/>
  <c r="E21" i="2" s="1"/>
  <c r="F38" i="2"/>
  <c r="E39" i="2"/>
  <c r="F34" i="2"/>
  <c r="E35" i="2"/>
  <c r="D17" i="2"/>
  <c r="F14" i="2"/>
  <c r="E15" i="2"/>
  <c r="E17" i="2" s="1"/>
  <c r="F30" i="2"/>
  <c r="E31" i="2"/>
  <c r="E33" i="2" s="1"/>
  <c r="F42" i="2"/>
  <c r="E43" i="2"/>
  <c r="E45" i="2" s="1"/>
  <c r="F22" i="2"/>
  <c r="E23" i="2"/>
  <c r="G2" i="2"/>
  <c r="G3" i="2" s="1"/>
  <c r="E25" i="2" l="1"/>
  <c r="G14" i="2"/>
  <c r="F15" i="2"/>
  <c r="F17" i="2" s="1"/>
  <c r="G38" i="2"/>
  <c r="F39" i="2"/>
  <c r="F41" i="2" s="1"/>
  <c r="E37" i="2"/>
  <c r="G6" i="2"/>
  <c r="F7" i="2"/>
  <c r="F9" i="2" s="1"/>
  <c r="G10" i="2"/>
  <c r="F11" i="2"/>
  <c r="F13" i="2" s="1"/>
  <c r="G5" i="2"/>
  <c r="G30" i="2"/>
  <c r="F31" i="2"/>
  <c r="F33" i="2" s="1"/>
  <c r="G34" i="2"/>
  <c r="F35" i="2"/>
  <c r="F37" i="2" s="1"/>
  <c r="G18" i="2"/>
  <c r="F19" i="2"/>
  <c r="G22" i="2"/>
  <c r="F23" i="2"/>
  <c r="F25" i="2" s="1"/>
  <c r="G42" i="2"/>
  <c r="F43" i="2"/>
  <c r="F45" i="2" s="1"/>
  <c r="E41" i="2"/>
  <c r="G26" i="2"/>
  <c r="F27" i="2"/>
  <c r="H2" i="2"/>
  <c r="H3" i="2" s="1"/>
  <c r="H5" i="2" s="1"/>
  <c r="H42" i="2" l="1"/>
  <c r="G45" i="2"/>
  <c r="H38" i="2"/>
  <c r="G39" i="2"/>
  <c r="F29" i="2"/>
  <c r="H34" i="2"/>
  <c r="G35" i="2"/>
  <c r="G37" i="2" s="1"/>
  <c r="H10" i="2"/>
  <c r="G11" i="2"/>
  <c r="H30" i="2"/>
  <c r="G31" i="2"/>
  <c r="H26" i="2"/>
  <c r="G27" i="2"/>
  <c r="G29" i="2" s="1"/>
  <c r="H22" i="2"/>
  <c r="G23" i="2"/>
  <c r="F21" i="2"/>
  <c r="AG43" i="2"/>
  <c r="H18" i="2"/>
  <c r="G19" i="2"/>
  <c r="G21" i="2" s="1"/>
  <c r="H6" i="2"/>
  <c r="G7" i="2"/>
  <c r="H14" i="2"/>
  <c r="G15" i="2"/>
  <c r="I2" i="2"/>
  <c r="I3" i="2" s="1"/>
  <c r="I5" i="2" s="1"/>
  <c r="I14" i="2" l="1"/>
  <c r="H15" i="2"/>
  <c r="H17" i="2" s="1"/>
  <c r="I34" i="2"/>
  <c r="H35" i="2"/>
  <c r="H37" i="2" s="1"/>
  <c r="I6" i="2"/>
  <c r="H7" i="2"/>
  <c r="H9" i="2" s="1"/>
  <c r="G33" i="2"/>
  <c r="G13" i="2"/>
  <c r="I38" i="2"/>
  <c r="H39" i="2"/>
  <c r="H41" i="2" s="1"/>
  <c r="G9" i="2"/>
  <c r="I18" i="2"/>
  <c r="H19" i="2"/>
  <c r="H21" i="2" s="1"/>
  <c r="I26" i="2"/>
  <c r="H27" i="2"/>
  <c r="H29" i="2" s="1"/>
  <c r="G41" i="2"/>
  <c r="I42" i="2"/>
  <c r="H45" i="2"/>
  <c r="G25" i="2"/>
  <c r="G17" i="2"/>
  <c r="I22" i="2"/>
  <c r="H23" i="2"/>
  <c r="H25" i="2" s="1"/>
  <c r="I30" i="2"/>
  <c r="H31" i="2"/>
  <c r="H33" i="2" s="1"/>
  <c r="I10" i="2"/>
  <c r="H11" i="2"/>
  <c r="H13" i="2" s="1"/>
  <c r="J2" i="2"/>
  <c r="J3" i="2" s="1"/>
  <c r="J5" i="2" s="1"/>
  <c r="J10" i="2" l="1"/>
  <c r="I11" i="2"/>
  <c r="I13" i="2" s="1"/>
  <c r="J22" i="2"/>
  <c r="I23" i="2"/>
  <c r="I25" i="2" s="1"/>
  <c r="J18" i="2"/>
  <c r="I19" i="2"/>
  <c r="I21" i="2" s="1"/>
  <c r="J38" i="2"/>
  <c r="I39" i="2"/>
  <c r="J34" i="2"/>
  <c r="I35" i="2"/>
  <c r="I37" i="2" s="1"/>
  <c r="J30" i="2"/>
  <c r="I31" i="2"/>
  <c r="I33" i="2" s="1"/>
  <c r="J42" i="2"/>
  <c r="I45" i="2"/>
  <c r="J26" i="2"/>
  <c r="I27" i="2"/>
  <c r="I29" i="2" s="1"/>
  <c r="J6" i="2"/>
  <c r="I7" i="2"/>
  <c r="I9" i="2" s="1"/>
  <c r="J14" i="2"/>
  <c r="I15" i="2"/>
  <c r="K2" i="2"/>
  <c r="K3" i="2" s="1"/>
  <c r="K5" i="2" s="1"/>
  <c r="K14" i="2" l="1"/>
  <c r="J15" i="2"/>
  <c r="J17" i="2" s="1"/>
  <c r="I17" i="2"/>
  <c r="K42" i="2"/>
  <c r="J45" i="2"/>
  <c r="K34" i="2"/>
  <c r="J35" i="2"/>
  <c r="J37" i="2" s="1"/>
  <c r="K38" i="2"/>
  <c r="J39" i="2"/>
  <c r="J41" i="2" s="1"/>
  <c r="K22" i="2"/>
  <c r="J23" i="2"/>
  <c r="J25" i="2" s="1"/>
  <c r="K26" i="2"/>
  <c r="J27" i="2"/>
  <c r="J29" i="2" s="1"/>
  <c r="K30" i="2"/>
  <c r="J31" i="2"/>
  <c r="J33" i="2" s="1"/>
  <c r="K18" i="2"/>
  <c r="J19" i="2"/>
  <c r="J21" i="2" s="1"/>
  <c r="K6" i="2"/>
  <c r="J7" i="2"/>
  <c r="J9" i="2" s="1"/>
  <c r="I41" i="2"/>
  <c r="K10" i="2"/>
  <c r="J11" i="2"/>
  <c r="J13" i="2" s="1"/>
  <c r="L2" i="2"/>
  <c r="L3" i="2" s="1"/>
  <c r="L5" i="2" s="1"/>
  <c r="L10" i="2" l="1"/>
  <c r="K11" i="2"/>
  <c r="K13" i="2" s="1"/>
  <c r="L6" i="2"/>
  <c r="K7" i="2"/>
  <c r="K9" i="2" s="1"/>
  <c r="L30" i="2"/>
  <c r="K31" i="2"/>
  <c r="K33" i="2" s="1"/>
  <c r="L22" i="2"/>
  <c r="K23" i="2"/>
  <c r="K25" i="2" s="1"/>
  <c r="L34" i="2"/>
  <c r="K35" i="2"/>
  <c r="K37" i="2" s="1"/>
  <c r="L18" i="2"/>
  <c r="K19" i="2"/>
  <c r="K21" i="2" s="1"/>
  <c r="L26" i="2"/>
  <c r="K27" i="2"/>
  <c r="K29" i="2" s="1"/>
  <c r="L38" i="2"/>
  <c r="K39" i="2"/>
  <c r="K41" i="2" s="1"/>
  <c r="L42" i="2"/>
  <c r="K45" i="2"/>
  <c r="L14" i="2"/>
  <c r="K15" i="2"/>
  <c r="K17" i="2" s="1"/>
  <c r="M2" i="2"/>
  <c r="M3" i="2" s="1"/>
  <c r="M5" i="2" s="1"/>
  <c r="M14" i="2" l="1"/>
  <c r="L15" i="2"/>
  <c r="L17" i="2" s="1"/>
  <c r="M38" i="2"/>
  <c r="L39" i="2"/>
  <c r="L41" i="2" s="1"/>
  <c r="M18" i="2"/>
  <c r="L19" i="2"/>
  <c r="L21" i="2" s="1"/>
  <c r="M22" i="2"/>
  <c r="L23" i="2"/>
  <c r="L25" i="2" s="1"/>
  <c r="M6" i="2"/>
  <c r="L7" i="2"/>
  <c r="L9" i="2" s="1"/>
  <c r="M42" i="2"/>
  <c r="L45" i="2"/>
  <c r="M26" i="2"/>
  <c r="L27" i="2"/>
  <c r="L29" i="2" s="1"/>
  <c r="M34" i="2"/>
  <c r="L35" i="2"/>
  <c r="L37" i="2" s="1"/>
  <c r="M30" i="2"/>
  <c r="L31" i="2"/>
  <c r="L33" i="2" s="1"/>
  <c r="M10" i="2"/>
  <c r="L11" i="2"/>
  <c r="L13" i="2" s="1"/>
  <c r="N2" i="2"/>
  <c r="N3" i="2" s="1"/>
  <c r="N5" i="2" s="1"/>
  <c r="N10" i="2" l="1"/>
  <c r="M11" i="2"/>
  <c r="M13" i="2" s="1"/>
  <c r="N34" i="2"/>
  <c r="M35" i="2"/>
  <c r="M37" i="2" s="1"/>
  <c r="N42" i="2"/>
  <c r="M45" i="2"/>
  <c r="N22" i="2"/>
  <c r="M23" i="2"/>
  <c r="M25" i="2" s="1"/>
  <c r="N38" i="2"/>
  <c r="M39" i="2"/>
  <c r="M41" i="2" s="1"/>
  <c r="N30" i="2"/>
  <c r="M31" i="2"/>
  <c r="M33" i="2" s="1"/>
  <c r="N26" i="2"/>
  <c r="M27" i="2"/>
  <c r="M29" i="2" s="1"/>
  <c r="N6" i="2"/>
  <c r="M7" i="2"/>
  <c r="M9" i="2" s="1"/>
  <c r="N18" i="2"/>
  <c r="M19" i="2"/>
  <c r="M21" i="2" s="1"/>
  <c r="N14" i="2"/>
  <c r="M15" i="2"/>
  <c r="M17" i="2" s="1"/>
  <c r="O2" i="2"/>
  <c r="O3" i="2" s="1"/>
  <c r="O5" i="2" s="1"/>
  <c r="O14" i="2" l="1"/>
  <c r="N15" i="2"/>
  <c r="N17" i="2" s="1"/>
  <c r="O6" i="2"/>
  <c r="N7" i="2"/>
  <c r="N9" i="2" s="1"/>
  <c r="O30" i="2"/>
  <c r="N31" i="2"/>
  <c r="N33" i="2" s="1"/>
  <c r="O22" i="2"/>
  <c r="N23" i="2"/>
  <c r="N25" i="2" s="1"/>
  <c r="O34" i="2"/>
  <c r="N35" i="2"/>
  <c r="N37" i="2" s="1"/>
  <c r="O18" i="2"/>
  <c r="N19" i="2"/>
  <c r="N21" i="2" s="1"/>
  <c r="O26" i="2"/>
  <c r="N27" i="2"/>
  <c r="N29" i="2" s="1"/>
  <c r="O38" i="2"/>
  <c r="N39" i="2"/>
  <c r="N41" i="2" s="1"/>
  <c r="O42" i="2"/>
  <c r="N45" i="2"/>
  <c r="O10" i="2"/>
  <c r="N11" i="2"/>
  <c r="N13" i="2" s="1"/>
  <c r="P2" i="2"/>
  <c r="P3" i="2" s="1"/>
  <c r="P5" i="2" s="1"/>
  <c r="P10" i="2" l="1"/>
  <c r="O11" i="2"/>
  <c r="O13" i="2" s="1"/>
  <c r="P38" i="2"/>
  <c r="O39" i="2"/>
  <c r="O41" i="2" s="1"/>
  <c r="P18" i="2"/>
  <c r="O19" i="2"/>
  <c r="O21" i="2" s="1"/>
  <c r="P22" i="2"/>
  <c r="O23" i="2"/>
  <c r="O25" i="2" s="1"/>
  <c r="P6" i="2"/>
  <c r="O7" i="2"/>
  <c r="O9" i="2" s="1"/>
  <c r="P42" i="2"/>
  <c r="O45" i="2"/>
  <c r="P26" i="2"/>
  <c r="O27" i="2"/>
  <c r="O29" i="2" s="1"/>
  <c r="P34" i="2"/>
  <c r="O35" i="2"/>
  <c r="O37" i="2" s="1"/>
  <c r="P30" i="2"/>
  <c r="O31" i="2"/>
  <c r="O33" i="2" s="1"/>
  <c r="P14" i="2"/>
  <c r="O15" i="2"/>
  <c r="O17" i="2" s="1"/>
  <c r="Q2" i="2"/>
  <c r="Q3" i="2" s="1"/>
  <c r="Q5" i="2" s="1"/>
  <c r="Q14" i="2" l="1"/>
  <c r="P15" i="2"/>
  <c r="P17" i="2" s="1"/>
  <c r="Q34" i="2"/>
  <c r="P35" i="2"/>
  <c r="P37" i="2" s="1"/>
  <c r="Q42" i="2"/>
  <c r="P45" i="2"/>
  <c r="Q22" i="2"/>
  <c r="P23" i="2"/>
  <c r="P25" i="2" s="1"/>
  <c r="Q38" i="2"/>
  <c r="P39" i="2"/>
  <c r="P41" i="2" s="1"/>
  <c r="Q30" i="2"/>
  <c r="P31" i="2"/>
  <c r="P33" i="2" s="1"/>
  <c r="Q26" i="2"/>
  <c r="P27" i="2"/>
  <c r="P29" i="2" s="1"/>
  <c r="Q6" i="2"/>
  <c r="P7" i="2"/>
  <c r="P9" i="2" s="1"/>
  <c r="Q18" i="2"/>
  <c r="P19" i="2"/>
  <c r="P21" i="2" s="1"/>
  <c r="Q10" i="2"/>
  <c r="P11" i="2"/>
  <c r="P13" i="2" s="1"/>
  <c r="R2" i="2"/>
  <c r="R3" i="2" s="1"/>
  <c r="R5" i="2" s="1"/>
  <c r="R10" i="2" l="1"/>
  <c r="Q11" i="2"/>
  <c r="Q13" i="2" s="1"/>
  <c r="R6" i="2"/>
  <c r="Q7" i="2"/>
  <c r="Q9" i="2" s="1"/>
  <c r="R30" i="2"/>
  <c r="Q31" i="2"/>
  <c r="Q33" i="2" s="1"/>
  <c r="R22" i="2"/>
  <c r="Q23" i="2"/>
  <c r="Q25" i="2" s="1"/>
  <c r="R34" i="2"/>
  <c r="Q35" i="2"/>
  <c r="Q37" i="2" s="1"/>
  <c r="R18" i="2"/>
  <c r="Q19" i="2"/>
  <c r="Q21" i="2" s="1"/>
  <c r="R26" i="2"/>
  <c r="Q27" i="2"/>
  <c r="Q29" i="2" s="1"/>
  <c r="R38" i="2"/>
  <c r="Q39" i="2"/>
  <c r="Q41" i="2" s="1"/>
  <c r="R42" i="2"/>
  <c r="Q45" i="2"/>
  <c r="R14" i="2"/>
  <c r="Q15" i="2"/>
  <c r="Q17" i="2" s="1"/>
  <c r="S2" i="2"/>
  <c r="S3" i="2" s="1"/>
  <c r="S5" i="2" s="1"/>
  <c r="S14" i="2" l="1"/>
  <c r="R15" i="2"/>
  <c r="R17" i="2" s="1"/>
  <c r="S38" i="2"/>
  <c r="R39" i="2"/>
  <c r="R41" i="2" s="1"/>
  <c r="S18" i="2"/>
  <c r="R19" i="2"/>
  <c r="R21" i="2" s="1"/>
  <c r="S22" i="2"/>
  <c r="R23" i="2"/>
  <c r="R25" i="2" s="1"/>
  <c r="S6" i="2"/>
  <c r="R7" i="2"/>
  <c r="R9" i="2" s="1"/>
  <c r="S42" i="2"/>
  <c r="R45" i="2"/>
  <c r="S26" i="2"/>
  <c r="R27" i="2"/>
  <c r="R29" i="2" s="1"/>
  <c r="S34" i="2"/>
  <c r="R35" i="2"/>
  <c r="R37" i="2" s="1"/>
  <c r="S30" i="2"/>
  <c r="R31" i="2"/>
  <c r="R33" i="2" s="1"/>
  <c r="S10" i="2"/>
  <c r="R11" i="2"/>
  <c r="R13" i="2" s="1"/>
  <c r="T2" i="2"/>
  <c r="T3" i="2" s="1"/>
  <c r="T5" i="2" s="1"/>
  <c r="T10" i="2" l="1"/>
  <c r="S11" i="2"/>
  <c r="S13" i="2" s="1"/>
  <c r="T34" i="2"/>
  <c r="S35" i="2"/>
  <c r="S37" i="2" s="1"/>
  <c r="T42" i="2"/>
  <c r="S45" i="2"/>
  <c r="T22" i="2"/>
  <c r="S23" i="2"/>
  <c r="S25" i="2" s="1"/>
  <c r="T38" i="2"/>
  <c r="S39" i="2"/>
  <c r="S41" i="2" s="1"/>
  <c r="T30" i="2"/>
  <c r="S31" i="2"/>
  <c r="S33" i="2" s="1"/>
  <c r="T26" i="2"/>
  <c r="S27" i="2"/>
  <c r="S29" i="2" s="1"/>
  <c r="T6" i="2"/>
  <c r="S7" i="2"/>
  <c r="S9" i="2" s="1"/>
  <c r="T18" i="2"/>
  <c r="S19" i="2"/>
  <c r="S21" i="2" s="1"/>
  <c r="T14" i="2"/>
  <c r="S15" i="2"/>
  <c r="S17" i="2" s="1"/>
  <c r="U2" i="2"/>
  <c r="U3" i="2" s="1"/>
  <c r="U5" i="2" s="1"/>
  <c r="U14" i="2" l="1"/>
  <c r="T15" i="2"/>
  <c r="T17" i="2" s="1"/>
  <c r="U6" i="2"/>
  <c r="T7" i="2"/>
  <c r="T9" i="2" s="1"/>
  <c r="U30" i="2"/>
  <c r="T31" i="2"/>
  <c r="T33" i="2" s="1"/>
  <c r="U22" i="2"/>
  <c r="T23" i="2"/>
  <c r="T25" i="2" s="1"/>
  <c r="U34" i="2"/>
  <c r="T35" i="2"/>
  <c r="T37" i="2" s="1"/>
  <c r="U18" i="2"/>
  <c r="T19" i="2"/>
  <c r="T21" i="2" s="1"/>
  <c r="U26" i="2"/>
  <c r="T27" i="2"/>
  <c r="T29" i="2" s="1"/>
  <c r="U38" i="2"/>
  <c r="T39" i="2"/>
  <c r="T41" i="2" s="1"/>
  <c r="U42" i="2"/>
  <c r="T45" i="2"/>
  <c r="U10" i="2"/>
  <c r="T11" i="2"/>
  <c r="T13" i="2" s="1"/>
  <c r="V2" i="2"/>
  <c r="V3" i="2" s="1"/>
  <c r="V5" i="2" s="1"/>
  <c r="V10" i="2" l="1"/>
  <c r="U11" i="2"/>
  <c r="U13" i="2" s="1"/>
  <c r="V38" i="2"/>
  <c r="U39" i="2"/>
  <c r="U41" i="2" s="1"/>
  <c r="V18" i="2"/>
  <c r="U19" i="2"/>
  <c r="U21" i="2" s="1"/>
  <c r="V22" i="2"/>
  <c r="U23" i="2"/>
  <c r="U25" i="2" s="1"/>
  <c r="V6" i="2"/>
  <c r="U7" i="2"/>
  <c r="U9" i="2" s="1"/>
  <c r="V42" i="2"/>
  <c r="U45" i="2"/>
  <c r="V26" i="2"/>
  <c r="U27" i="2"/>
  <c r="U29" i="2" s="1"/>
  <c r="V34" i="2"/>
  <c r="U35" i="2"/>
  <c r="U37" i="2" s="1"/>
  <c r="V30" i="2"/>
  <c r="U31" i="2"/>
  <c r="U33" i="2" s="1"/>
  <c r="V14" i="2"/>
  <c r="U15" i="2"/>
  <c r="U17" i="2" s="1"/>
  <c r="W2" i="2"/>
  <c r="W3" i="2" s="1"/>
  <c r="W5" i="2" s="1"/>
  <c r="W14" i="2" l="1"/>
  <c r="V15" i="2"/>
  <c r="V17" i="2" s="1"/>
  <c r="W34" i="2"/>
  <c r="V35" i="2"/>
  <c r="V37" i="2" s="1"/>
  <c r="W42" i="2"/>
  <c r="V45" i="2"/>
  <c r="W22" i="2"/>
  <c r="V23" i="2"/>
  <c r="V25" i="2" s="1"/>
  <c r="W38" i="2"/>
  <c r="V39" i="2"/>
  <c r="V41" i="2" s="1"/>
  <c r="W30" i="2"/>
  <c r="V31" i="2"/>
  <c r="V33" i="2" s="1"/>
  <c r="W26" i="2"/>
  <c r="V27" i="2"/>
  <c r="V29" i="2" s="1"/>
  <c r="W6" i="2"/>
  <c r="V7" i="2"/>
  <c r="V9" i="2" s="1"/>
  <c r="W18" i="2"/>
  <c r="V19" i="2"/>
  <c r="V21" i="2" s="1"/>
  <c r="W10" i="2"/>
  <c r="V11" i="2"/>
  <c r="V13" i="2" s="1"/>
  <c r="X2" i="2"/>
  <c r="X3" i="2" s="1"/>
  <c r="X5" i="2" s="1"/>
  <c r="X10" i="2" l="1"/>
  <c r="W11" i="2"/>
  <c r="W13" i="2" s="1"/>
  <c r="X6" i="2"/>
  <c r="W7" i="2"/>
  <c r="W9" i="2" s="1"/>
  <c r="X30" i="2"/>
  <c r="W31" i="2"/>
  <c r="W33" i="2" s="1"/>
  <c r="X22" i="2"/>
  <c r="W23" i="2"/>
  <c r="W25" i="2" s="1"/>
  <c r="X34" i="2"/>
  <c r="W35" i="2"/>
  <c r="W37" i="2" s="1"/>
  <c r="X18" i="2"/>
  <c r="W19" i="2"/>
  <c r="W21" i="2" s="1"/>
  <c r="X26" i="2"/>
  <c r="W27" i="2"/>
  <c r="W29" i="2" s="1"/>
  <c r="X38" i="2"/>
  <c r="W39" i="2"/>
  <c r="W41" i="2" s="1"/>
  <c r="X42" i="2"/>
  <c r="W45" i="2"/>
  <c r="X14" i="2"/>
  <c r="W15" i="2"/>
  <c r="W17" i="2" s="1"/>
  <c r="Y2" i="2"/>
  <c r="Y3" i="2" s="1"/>
  <c r="Y5" i="2" s="1"/>
  <c r="Y14" i="2" l="1"/>
  <c r="X15" i="2"/>
  <c r="X17" i="2" s="1"/>
  <c r="Y38" i="2"/>
  <c r="X39" i="2"/>
  <c r="X41" i="2" s="1"/>
  <c r="Y18" i="2"/>
  <c r="X19" i="2"/>
  <c r="X21" i="2" s="1"/>
  <c r="Y22" i="2"/>
  <c r="X23" i="2"/>
  <c r="X25" i="2" s="1"/>
  <c r="Y6" i="2"/>
  <c r="X7" i="2"/>
  <c r="X9" i="2" s="1"/>
  <c r="Y42" i="2"/>
  <c r="X45" i="2"/>
  <c r="Y26" i="2"/>
  <c r="X27" i="2"/>
  <c r="X29" i="2" s="1"/>
  <c r="Y34" i="2"/>
  <c r="X35" i="2"/>
  <c r="X37" i="2" s="1"/>
  <c r="Y30" i="2"/>
  <c r="X31" i="2"/>
  <c r="X33" i="2" s="1"/>
  <c r="Y10" i="2"/>
  <c r="X11" i="2"/>
  <c r="X13" i="2" s="1"/>
  <c r="Z2" i="2"/>
  <c r="Z3" i="2" s="1"/>
  <c r="Z5" i="2" s="1"/>
  <c r="Z10" i="2" l="1"/>
  <c r="Y11" i="2"/>
  <c r="Y13" i="2" s="1"/>
  <c r="Z34" i="2"/>
  <c r="Y35" i="2"/>
  <c r="Y37" i="2" s="1"/>
  <c r="Z42" i="2"/>
  <c r="Y45" i="2"/>
  <c r="Z22" i="2"/>
  <c r="Y23" i="2"/>
  <c r="Y25" i="2" s="1"/>
  <c r="Z38" i="2"/>
  <c r="Y39" i="2"/>
  <c r="Y41" i="2" s="1"/>
  <c r="Z30" i="2"/>
  <c r="Y31" i="2"/>
  <c r="Y33" i="2" s="1"/>
  <c r="Z26" i="2"/>
  <c r="Y27" i="2"/>
  <c r="Y29" i="2" s="1"/>
  <c r="Z6" i="2"/>
  <c r="Y7" i="2"/>
  <c r="Y9" i="2" s="1"/>
  <c r="Z18" i="2"/>
  <c r="Y19" i="2"/>
  <c r="Y21" i="2" s="1"/>
  <c r="Z14" i="2"/>
  <c r="Y15" i="2"/>
  <c r="Y17" i="2" s="1"/>
  <c r="AA2" i="2"/>
  <c r="AA3" i="2" s="1"/>
  <c r="AA5" i="2" s="1"/>
  <c r="AA14" i="2" l="1"/>
  <c r="Z15" i="2"/>
  <c r="Z17" i="2" s="1"/>
  <c r="AA6" i="2"/>
  <c r="Z7" i="2"/>
  <c r="Z9" i="2" s="1"/>
  <c r="AA30" i="2"/>
  <c r="Z31" i="2"/>
  <c r="Z33" i="2" s="1"/>
  <c r="AA22" i="2"/>
  <c r="Z23" i="2"/>
  <c r="Z25" i="2" s="1"/>
  <c r="AA34" i="2"/>
  <c r="Z35" i="2"/>
  <c r="Z37" i="2" s="1"/>
  <c r="AA18" i="2"/>
  <c r="Z19" i="2"/>
  <c r="Z21" i="2" s="1"/>
  <c r="AA26" i="2"/>
  <c r="Z27" i="2"/>
  <c r="Z29" i="2" s="1"/>
  <c r="AA38" i="2"/>
  <c r="Z39" i="2"/>
  <c r="Z41" i="2" s="1"/>
  <c r="AA42" i="2"/>
  <c r="Z45" i="2"/>
  <c r="AA10" i="2"/>
  <c r="Z11" i="2"/>
  <c r="Z13" i="2" s="1"/>
  <c r="AB2" i="2"/>
  <c r="AB3" i="2" s="1"/>
  <c r="AB5" i="2" s="1"/>
  <c r="AB10" i="2" l="1"/>
  <c r="AA11" i="2"/>
  <c r="AA13" i="2" s="1"/>
  <c r="AB38" i="2"/>
  <c r="AA39" i="2"/>
  <c r="AA41" i="2" s="1"/>
  <c r="AB18" i="2"/>
  <c r="AA19" i="2"/>
  <c r="AA21" i="2" s="1"/>
  <c r="AB22" i="2"/>
  <c r="AA23" i="2"/>
  <c r="AA25" i="2" s="1"/>
  <c r="AB6" i="2"/>
  <c r="AA7" i="2"/>
  <c r="AA9" i="2" s="1"/>
  <c r="AB42" i="2"/>
  <c r="AA45" i="2"/>
  <c r="AB26" i="2"/>
  <c r="AA27" i="2"/>
  <c r="AA29" i="2" s="1"/>
  <c r="AB34" i="2"/>
  <c r="AA35" i="2"/>
  <c r="AA37" i="2" s="1"/>
  <c r="AB30" i="2"/>
  <c r="AA31" i="2"/>
  <c r="AA33" i="2" s="1"/>
  <c r="AB14" i="2"/>
  <c r="AA15" i="2"/>
  <c r="AA17" i="2" s="1"/>
  <c r="AC2" i="2"/>
  <c r="AC3" i="2" s="1"/>
  <c r="AC5" i="2" s="1"/>
  <c r="AC14" i="2" l="1"/>
  <c r="AB15" i="2"/>
  <c r="AB17" i="2" s="1"/>
  <c r="AC34" i="2"/>
  <c r="AB35" i="2"/>
  <c r="AB37" i="2" s="1"/>
  <c r="AC42" i="2"/>
  <c r="AB45" i="2"/>
  <c r="AC22" i="2"/>
  <c r="AB23" i="2"/>
  <c r="AB25" i="2" s="1"/>
  <c r="AC38" i="2"/>
  <c r="AB39" i="2"/>
  <c r="AB41" i="2" s="1"/>
  <c r="AC30" i="2"/>
  <c r="AB31" i="2"/>
  <c r="AB33" i="2" s="1"/>
  <c r="AC26" i="2"/>
  <c r="AB27" i="2"/>
  <c r="AB29" i="2" s="1"/>
  <c r="AC6" i="2"/>
  <c r="AB7" i="2"/>
  <c r="AB9" i="2" s="1"/>
  <c r="AC18" i="2"/>
  <c r="AB19" i="2"/>
  <c r="AB21" i="2" s="1"/>
  <c r="AC10" i="2"/>
  <c r="AB11" i="2"/>
  <c r="AB13" i="2" s="1"/>
  <c r="AD2" i="2"/>
  <c r="AD3" i="2" s="1"/>
  <c r="AD5" i="2" s="1"/>
  <c r="AD10" i="2" l="1"/>
  <c r="AC11" i="2"/>
  <c r="AC13" i="2" s="1"/>
  <c r="AD6" i="2"/>
  <c r="AC7" i="2"/>
  <c r="AC9" i="2" s="1"/>
  <c r="AD30" i="2"/>
  <c r="AC31" i="2"/>
  <c r="AC33" i="2" s="1"/>
  <c r="AD22" i="2"/>
  <c r="AD23" i="2" s="1"/>
  <c r="AC23" i="2"/>
  <c r="AC25" i="2" s="1"/>
  <c r="AD34" i="2"/>
  <c r="AC35" i="2"/>
  <c r="AC37" i="2" s="1"/>
  <c r="AD18" i="2"/>
  <c r="AC19" i="2"/>
  <c r="AC21" i="2" s="1"/>
  <c r="AD26" i="2"/>
  <c r="AC27" i="2"/>
  <c r="AC29" i="2" s="1"/>
  <c r="AD38" i="2"/>
  <c r="AC39" i="2"/>
  <c r="AC41" i="2" s="1"/>
  <c r="AD42" i="2"/>
  <c r="AC45" i="2"/>
  <c r="AD14" i="2"/>
  <c r="AC15" i="2"/>
  <c r="AC17" i="2" s="1"/>
  <c r="AE2" i="2"/>
  <c r="AD25" i="2" l="1"/>
  <c r="AG24" i="2" s="1"/>
  <c r="AG23" i="2"/>
  <c r="AE6" i="2"/>
  <c r="AD7" i="2"/>
  <c r="AD9" i="2" s="1"/>
  <c r="AE14" i="2"/>
  <c r="AD15" i="2"/>
  <c r="AD17" i="2" s="1"/>
  <c r="AE38" i="2"/>
  <c r="AE39" i="2" s="1"/>
  <c r="AD39" i="2"/>
  <c r="AD41" i="2" s="1"/>
  <c r="AE18" i="2"/>
  <c r="AD19" i="2"/>
  <c r="AD21" i="2" s="1"/>
  <c r="AE3" i="2"/>
  <c r="AE42" i="2"/>
  <c r="AD45" i="2"/>
  <c r="AE26" i="2"/>
  <c r="AD27" i="2"/>
  <c r="AD29" i="2" s="1"/>
  <c r="AE34" i="2"/>
  <c r="AD35" i="2"/>
  <c r="AD37" i="2" s="1"/>
  <c r="AE30" i="2"/>
  <c r="AE31" i="2" s="1"/>
  <c r="AD31" i="2"/>
  <c r="AD33" i="2" s="1"/>
  <c r="AE10" i="2"/>
  <c r="AE11" i="2" s="1"/>
  <c r="AD11" i="2"/>
  <c r="AD13" i="2" s="1"/>
  <c r="AE33" i="2" l="1"/>
  <c r="AG32" i="2" s="1"/>
  <c r="AG31" i="2"/>
  <c r="AF26" i="2"/>
  <c r="AF27" i="2" s="1"/>
  <c r="AF29" i="2" s="1"/>
  <c r="AE27" i="2"/>
  <c r="AE41" i="2"/>
  <c r="AG40" i="2" s="1"/>
  <c r="AG39" i="2"/>
  <c r="AF6" i="2"/>
  <c r="AE7" i="2"/>
  <c r="AE5" i="2"/>
  <c r="AG4" i="2" s="1"/>
  <c r="AG3" i="2"/>
  <c r="AE13" i="2"/>
  <c r="AG12" i="2" s="1"/>
  <c r="AG11" i="2"/>
  <c r="AF34" i="2"/>
  <c r="AF35" i="2" s="1"/>
  <c r="AF37" i="2" s="1"/>
  <c r="AE35" i="2"/>
  <c r="AF42" i="2"/>
  <c r="AF45" i="2" s="1"/>
  <c r="AE45" i="2"/>
  <c r="AF18" i="2"/>
  <c r="AF19" i="2" s="1"/>
  <c r="AF21" i="2" s="1"/>
  <c r="AE19" i="2"/>
  <c r="AF14" i="2"/>
  <c r="AF15" i="2" s="1"/>
  <c r="AF17" i="2" s="1"/>
  <c r="AE15" i="2"/>
  <c r="AE9" i="2" l="1"/>
  <c r="AG7" i="2"/>
  <c r="AG44" i="2"/>
  <c r="AF7" i="2"/>
  <c r="AF9" i="2" s="1"/>
  <c r="AG8" i="2" s="1"/>
  <c r="AP1" i="2"/>
  <c r="AP8" i="2" s="1"/>
  <c r="AE17" i="2"/>
  <c r="AG16" i="2" s="1"/>
  <c r="AG15" i="2"/>
  <c r="AE29" i="2"/>
  <c r="AG28" i="2" s="1"/>
  <c r="AG27" i="2"/>
  <c r="AE21" i="2"/>
  <c r="AG19" i="2"/>
  <c r="AE37" i="2"/>
  <c r="AG36" i="2" s="1"/>
  <c r="AG35" i="2"/>
  <c r="AG20" i="2"/>
  <c r="AP7" i="2" l="1"/>
  <c r="AP6" i="2"/>
  <c r="AG45" i="2"/>
  <c r="AG46" i="2"/>
  <c r="AZ10" i="2"/>
  <c r="AZ15" i="2"/>
  <c r="AP42" i="2"/>
  <c r="AU11" i="2"/>
  <c r="BE16" i="2"/>
  <c r="BE19" i="2"/>
  <c r="AP30" i="2"/>
  <c r="AZ11" i="2"/>
  <c r="AU10" i="2"/>
  <c r="AP39" i="2"/>
  <c r="AZ8" i="2"/>
  <c r="AU19" i="2"/>
  <c r="AU30" i="2"/>
  <c r="BJ6" i="2"/>
  <c r="BJ36" i="2"/>
  <c r="AP41" i="2"/>
  <c r="BJ41" i="2"/>
  <c r="BE32" i="2"/>
  <c r="BJ8" i="2"/>
  <c r="BJ16" i="2"/>
  <c r="BJ42" i="2"/>
  <c r="AU28" i="2"/>
  <c r="AU33" i="2"/>
  <c r="BJ28" i="2"/>
  <c r="BJ37" i="2"/>
  <c r="AP10" i="2"/>
  <c r="AP40" i="2"/>
  <c r="BE11" i="2"/>
  <c r="BE14" i="2"/>
  <c r="AZ16" i="2"/>
  <c r="BJ12" i="2"/>
  <c r="BE30" i="2"/>
  <c r="BE20" i="2"/>
  <c r="AP15" i="2"/>
  <c r="BJ10" i="2"/>
  <c r="BJ7" i="2"/>
  <c r="AU8" i="2"/>
  <c r="BE29" i="2"/>
  <c r="BJ14" i="2"/>
  <c r="BJ32" i="2"/>
  <c r="BJ34" i="2"/>
  <c r="AP29" i="2"/>
  <c r="AU20" i="2"/>
  <c r="AP11" i="2"/>
  <c r="BJ38" i="2"/>
  <c r="AU6" i="2"/>
  <c r="BJ15" i="2"/>
  <c r="AU7" i="2"/>
  <c r="BE10" i="2"/>
  <c r="BJ11" i="2"/>
  <c r="BE12" i="2"/>
  <c r="BJ40" i="2"/>
  <c r="AP33" i="2"/>
  <c r="BJ33" i="2"/>
  <c r="AU32" i="2"/>
  <c r="AU37" i="2"/>
  <c r="BJ30" i="2"/>
  <c r="BE15" i="2"/>
  <c r="AU34" i="2"/>
  <c r="BE18" i="2"/>
  <c r="AU16" i="2"/>
  <c r="AP34" i="2"/>
  <c r="BE28" i="2"/>
  <c r="AP37" i="2"/>
  <c r="BE36" i="2"/>
  <c r="AP14" i="2"/>
  <c r="AP19" i="2"/>
  <c r="AP16" i="2"/>
  <c r="AU18" i="2"/>
  <c r="AU29" i="2"/>
  <c r="AU15" i="2"/>
  <c r="AZ14" i="2"/>
  <c r="AP28" i="2"/>
  <c r="AU12" i="2"/>
  <c r="BJ29" i="2"/>
  <c r="AP12" i="2"/>
  <c r="AZ12" i="2"/>
  <c r="AZ6" i="2"/>
  <c r="AP20" i="2"/>
  <c r="AP36" i="2"/>
  <c r="AZ7" i="2"/>
  <c r="AU14" i="2"/>
  <c r="AP32" i="2"/>
  <c r="AU36" i="2"/>
  <c r="AP18" i="2"/>
</calcChain>
</file>

<file path=xl/sharedStrings.xml><?xml version="1.0" encoding="utf-8"?>
<sst xmlns="http://schemas.openxmlformats.org/spreadsheetml/2006/main" count="547" uniqueCount="58">
  <si>
    <t>Q1</t>
  </si>
  <si>
    <t>8h00</t>
  </si>
  <si>
    <t>9h00</t>
  </si>
  <si>
    <t>10h00</t>
  </si>
  <si>
    <t>11h00</t>
  </si>
  <si>
    <t>12h00</t>
  </si>
  <si>
    <t>13h30</t>
  </si>
  <si>
    <t>14h30</t>
  </si>
  <si>
    <t>15h30</t>
  </si>
  <si>
    <t>16h30</t>
  </si>
  <si>
    <t>Lundi</t>
  </si>
  <si>
    <t>Mardi</t>
  </si>
  <si>
    <t>Mercredi</t>
  </si>
  <si>
    <t>Jeudi</t>
  </si>
  <si>
    <t>Vendredi</t>
  </si>
  <si>
    <t>Maths</t>
  </si>
  <si>
    <t>Mr Ennekhli</t>
  </si>
  <si>
    <t>Anglais</t>
  </si>
  <si>
    <t>Mme Pinot Perrez</t>
  </si>
  <si>
    <t>SVT</t>
  </si>
  <si>
    <t>Mme Soret</t>
  </si>
  <si>
    <t>His/Géo</t>
  </si>
  <si>
    <t>Français</t>
  </si>
  <si>
    <t>Mme Fuseau</t>
  </si>
  <si>
    <t>Musique</t>
  </si>
  <si>
    <t>EPS</t>
  </si>
  <si>
    <t>Mr Minard</t>
  </si>
  <si>
    <t>Technologie</t>
  </si>
  <si>
    <t>Mr Selosse</t>
  </si>
  <si>
    <t>A-PLA</t>
  </si>
  <si>
    <t>Mr Vasse</t>
  </si>
  <si>
    <t>Sci. Phys.</t>
  </si>
  <si>
    <t>Mr Camus</t>
  </si>
  <si>
    <t>Q2</t>
  </si>
  <si>
    <t>Heure</t>
  </si>
  <si>
    <t xml:space="preserve"> </t>
  </si>
  <si>
    <t xml:space="preserve">  </t>
  </si>
  <si>
    <t>Mme Stelandre</t>
  </si>
  <si>
    <t>Mme Auguste</t>
  </si>
  <si>
    <t xml:space="preserve">Jour de l'an : </t>
  </si>
  <si>
    <t xml:space="preserve">Pâques : </t>
  </si>
  <si>
    <t xml:space="preserve">Lundi de Pâques : </t>
  </si>
  <si>
    <t xml:space="preserve">Fête du Travail : </t>
  </si>
  <si>
    <t xml:space="preserve">08/05/1945 : </t>
  </si>
  <si>
    <t xml:space="preserve">Jeudi de l'Ascension : </t>
  </si>
  <si>
    <t xml:space="preserve">Pentecote : </t>
  </si>
  <si>
    <t xml:space="preserve">Lundi de Pentecôte : </t>
  </si>
  <si>
    <t xml:space="preserve">Fête Nationale : </t>
  </si>
  <si>
    <t xml:space="preserve">Assomption : </t>
  </si>
  <si>
    <t xml:space="preserve">La Toussaint : </t>
  </si>
  <si>
    <t xml:space="preserve">Armistice : </t>
  </si>
  <si>
    <t xml:space="preserve">Noël : </t>
  </si>
  <si>
    <t>Vacances de la toussaint</t>
  </si>
  <si>
    <t>Vacances de Noel</t>
  </si>
  <si>
    <t>Vacances d'hiver</t>
  </si>
  <si>
    <t>vacances de printemps</t>
  </si>
  <si>
    <t>jours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</si>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</sst>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"/>
    <numFmt numFmtId="165" formatCode="ddd"/>
    <numFmt numFmtId="166" formatCode="mmm\ \-yy"/>
    <numFmt numFmtId="167" formatCode="[$-F400]h:mm:ss\ AM/PM"/>
    <numFmt numFmtId="168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>
      <alignment horizontal="center" vertical="center"/>
    </xf>
    <xf numFmtId="0" fontId="0" fillId="0" borderId="0" xfId="0" applyAlignment="1"/>
    <xf numFmtId="167" fontId="0" fillId="0" borderId="0" xfId="0" applyNumberFormat="1"/>
    <xf numFmtId="0" fontId="0" fillId="0" borderId="0" xfId="0" applyNumberFormat="1"/>
    <xf numFmtId="20" fontId="0" fillId="0" borderId="0" xfId="0" applyNumberFormat="1"/>
    <xf numFmtId="0" fontId="0" fillId="0" borderId="14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0" fillId="0" borderId="12" xfId="0" applyBorder="1"/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3" xfId="0" applyFont="1" applyBorder="1"/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top"/>
      <protection hidden="1"/>
    </xf>
    <xf numFmtId="20" fontId="1" fillId="0" borderId="1" xfId="0" applyNumberFormat="1" applyFont="1" applyFill="1" applyBorder="1" applyAlignment="1" applyProtection="1">
      <alignment horizontal="center" vertical="top"/>
      <protection hidden="1"/>
    </xf>
    <xf numFmtId="0" fontId="0" fillId="0" borderId="2" xfId="0" applyBorder="1" applyAlignment="1">
      <alignment horizontal="center" vertical="top"/>
    </xf>
    <xf numFmtId="20" fontId="1" fillId="0" borderId="2" xfId="0" applyNumberFormat="1" applyFont="1" applyFill="1" applyBorder="1" applyAlignment="1" applyProtection="1">
      <alignment horizontal="center" vertical="top"/>
      <protection hidden="1"/>
    </xf>
    <xf numFmtId="0" fontId="1" fillId="0" borderId="0" xfId="0" applyFont="1" applyFill="1" applyBorder="1" applyAlignment="1" applyProtection="1">
      <alignment horizontal="center" vertical="top"/>
      <protection hidden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7" fillId="0" borderId="0" xfId="0" applyFont="1" applyBorder="1"/>
    <xf numFmtId="0" fontId="2" fillId="0" borderId="0" xfId="0" applyNumberFormat="1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20" fontId="5" fillId="0" borderId="0" xfId="0" applyNumberFormat="1" applyFont="1" applyFill="1" applyBorder="1" applyAlignment="1" applyProtection="1">
      <alignment horizontal="center" vertical="top"/>
      <protection hidden="1"/>
    </xf>
    <xf numFmtId="0" fontId="5" fillId="0" borderId="0" xfId="0" applyNumberFormat="1" applyFont="1" applyBorder="1" applyAlignment="1" applyProtection="1">
      <alignment vertical="center"/>
      <protection hidden="1"/>
    </xf>
    <xf numFmtId="0" fontId="5" fillId="0" borderId="0" xfId="0" applyFont="1" applyAlignment="1" applyProtection="1">
      <alignment horizontal="center" vertical="top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20" fontId="5" fillId="0" borderId="0" xfId="0" applyNumberFormat="1" applyFont="1" applyBorder="1" applyAlignment="1" applyProtection="1">
      <alignment horizontal="center" vertical="top"/>
      <protection hidden="1"/>
    </xf>
    <xf numFmtId="20" fontId="5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4" fillId="0" borderId="20" xfId="0" applyFont="1" applyFill="1" applyBorder="1" applyAlignment="1" applyProtection="1">
      <alignment horizontal="center" vertical="center"/>
      <protection hidden="1"/>
    </xf>
    <xf numFmtId="0" fontId="3" fillId="0" borderId="21" xfId="0" applyFont="1" applyBorder="1"/>
    <xf numFmtId="14" fontId="0" fillId="0" borderId="0" xfId="0" applyNumberFormat="1"/>
    <xf numFmtId="0" fontId="0" fillId="0" borderId="0" xfId="0" applyNumberFormat="1" applyAlignment="1">
      <alignment horizontal="center"/>
    </xf>
    <xf numFmtId="168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9" fillId="4" borderId="0" xfId="0" applyFont="1" applyFill="1"/>
    <xf numFmtId="0" fontId="9" fillId="4" borderId="0" xfId="0" applyNumberFormat="1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 applyProtection="1">
      <alignment horizontal="left" vertical="top"/>
      <protection hidden="1"/>
    </xf>
    <xf numFmtId="0" fontId="1" fillId="0" borderId="0" xfId="0" applyFont="1" applyFill="1" applyBorder="1" applyAlignment="1" applyProtection="1">
      <alignment horizontal="left" vertical="top"/>
      <protection hidden="1"/>
    </xf>
    <xf numFmtId="0" fontId="0" fillId="0" borderId="0" xfId="0" applyAlignment="1">
      <alignment horizontal="center" vertical="center" textRotation="90"/>
    </xf>
    <xf numFmtId="166" fontId="0" fillId="0" borderId="7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5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ont>
        <color theme="0" tint="-0.24994659260841701"/>
      </font>
      <fill>
        <patternFill>
          <bgColor theme="1" tint="0.34998626667073579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4.6296296296296294E-3"/>
          <c:w val="1"/>
          <c:h val="0.9953703703703703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val>
            <c:numRef>
              <c:f>Base!$L$1</c:f>
              <c:numCache>
                <c:formatCode>General</c:formatCode>
                <c:ptCount val="1"/>
                <c:pt idx="0">
                  <c:v>-4.7285464098073557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95-437E-A960-88B943E6CC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19480560"/>
        <c:axId val="519478928"/>
      </c:barChart>
      <c:catAx>
        <c:axId val="519480560"/>
        <c:scaling>
          <c:orientation val="minMax"/>
        </c:scaling>
        <c:delete val="1"/>
        <c:axPos val="b"/>
        <c:majorTickMark val="none"/>
        <c:minorTickMark val="none"/>
        <c:tickLblPos val="nextTo"/>
        <c:crossAx val="519478928"/>
        <c:crosses val="autoZero"/>
        <c:auto val="1"/>
        <c:lblAlgn val="ctr"/>
        <c:lblOffset val="100"/>
        <c:noMultiLvlLbl val="0"/>
      </c:catAx>
      <c:valAx>
        <c:axId val="519478928"/>
        <c:scaling>
          <c:orientation val="minMax"/>
          <c:max val="0"/>
          <c:min val="-100"/>
        </c:scaling>
        <c:delete val="1"/>
        <c:axPos val="l"/>
        <c:numFmt formatCode="General" sourceLinked="1"/>
        <c:majorTickMark val="none"/>
        <c:minorTickMark val="none"/>
        <c:tickLblPos val="nextTo"/>
        <c:crossAx val="51948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70845</xdr:colOff>
      <xdr:row>4</xdr:row>
      <xdr:rowOff>190501</xdr:rowOff>
    </xdr:from>
    <xdr:to>
      <xdr:col>39</xdr:col>
      <xdr:colOff>66532</xdr:colOff>
      <xdr:row>43</xdr:row>
      <xdr:rowOff>38102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74"/>
  <sheetViews>
    <sheetView workbookViewId="0">
      <selection activeCell="H12" sqref="H12"/>
    </sheetView>
  </sheetViews>
  <sheetFormatPr baseColWidth="10" defaultRowHeight="15" x14ac:dyDescent="0.25"/>
  <cols>
    <col min="1" max="1" width="20.42578125" bestFit="1" customWidth="1"/>
    <col min="2" max="2" width="25.7109375" style="72" bestFit="1" customWidth="1"/>
    <col min="3" max="3" width="30.28515625" bestFit="1" customWidth="1"/>
    <col min="6" max="6" width="26.42578125" bestFit="1" customWidth="1"/>
  </cols>
  <sheetData>
    <row r="1" spans="1:12" x14ac:dyDescent="0.25">
      <c r="A1" s="71">
        <v>2015</v>
      </c>
      <c r="B1" s="72">
        <f>A1+1</f>
        <v>2016</v>
      </c>
      <c r="E1" s="83" t="s">
        <v>52</v>
      </c>
      <c r="F1" s="72">
        <v>42294</v>
      </c>
      <c r="I1" s="14" t="s">
        <v>34</v>
      </c>
      <c r="L1">
        <f ca="1">-(J3*100)/I3</f>
        <v>-4.7285464098073557</v>
      </c>
    </row>
    <row r="2" spans="1:12" x14ac:dyDescent="0.25">
      <c r="A2" t="s">
        <v>39</v>
      </c>
      <c r="B2" s="72">
        <f>C2</f>
        <v>42005</v>
      </c>
      <c r="C2" s="70">
        <f>DATE($A$1,1,1)</f>
        <v>42005</v>
      </c>
      <c r="E2" s="83"/>
      <c r="F2" s="72">
        <v>42295</v>
      </c>
      <c r="J2" s="15">
        <f ca="1">NOW()-INT(NOW())</f>
        <v>0.3515010416667792</v>
      </c>
    </row>
    <row r="3" spans="1:12" x14ac:dyDescent="0.25">
      <c r="A3" t="s">
        <v>40</v>
      </c>
      <c r="B3" s="72">
        <f t="shared" ref="B3:B27" si="0">C3</f>
        <v>42099</v>
      </c>
      <c r="C3" s="70">
        <f>ROUND(DATE($A$1,4,MOD(234-11*MOD($A$1,19),30))/7,0)*7-6</f>
        <v>42099</v>
      </c>
      <c r="E3" s="83"/>
      <c r="F3" s="72">
        <v>42296</v>
      </c>
      <c r="I3">
        <f>COUNT(I4:I574)</f>
        <v>571</v>
      </c>
      <c r="J3" s="16">
        <f ca="1">SUM(J4:J574)</f>
        <v>27</v>
      </c>
    </row>
    <row r="4" spans="1:12" x14ac:dyDescent="0.25">
      <c r="A4" t="s">
        <v>41</v>
      </c>
      <c r="B4" s="72">
        <f t="shared" si="0"/>
        <v>42100</v>
      </c>
      <c r="C4" s="70">
        <f>paques+1</f>
        <v>42100</v>
      </c>
      <c r="E4" s="83"/>
      <c r="F4" s="72">
        <v>42297</v>
      </c>
      <c r="I4" s="17">
        <v>0.33333333333333331</v>
      </c>
      <c r="J4">
        <f ca="1">IF($J$2&gt;I4,1,0)</f>
        <v>1</v>
      </c>
    </row>
    <row r="5" spans="1:12" x14ac:dyDescent="0.25">
      <c r="A5" t="s">
        <v>42</v>
      </c>
      <c r="B5" s="72">
        <f t="shared" si="0"/>
        <v>42125</v>
      </c>
      <c r="C5" s="70">
        <f>DATE($A$1,5,1)</f>
        <v>42125</v>
      </c>
      <c r="E5" s="83"/>
      <c r="F5" s="72">
        <v>42298</v>
      </c>
      <c r="I5" s="17">
        <v>0.33402777777777781</v>
      </c>
      <c r="J5">
        <f t="shared" ref="J5:J68" ca="1" si="1">IF($J$2&gt;I5,1,0)</f>
        <v>1</v>
      </c>
    </row>
    <row r="6" spans="1:12" x14ac:dyDescent="0.25">
      <c r="A6" t="s">
        <v>43</v>
      </c>
      <c r="B6" s="72">
        <f t="shared" si="0"/>
        <v>42498</v>
      </c>
      <c r="C6" s="70">
        <f>DATE($B$1,5,8)</f>
        <v>42498</v>
      </c>
      <c r="E6" s="83"/>
      <c r="F6" s="72">
        <v>42299</v>
      </c>
      <c r="I6" s="17">
        <v>0.33472222222222198</v>
      </c>
      <c r="J6">
        <f t="shared" ca="1" si="1"/>
        <v>1</v>
      </c>
    </row>
    <row r="7" spans="1:12" x14ac:dyDescent="0.25">
      <c r="A7" t="s">
        <v>44</v>
      </c>
      <c r="B7" s="72">
        <f t="shared" si="0"/>
        <v>42138</v>
      </c>
      <c r="C7" s="70">
        <f>paques+39</f>
        <v>42138</v>
      </c>
      <c r="E7" s="83"/>
      <c r="F7" s="72">
        <v>42300</v>
      </c>
      <c r="I7" s="17">
        <v>0.33541666666666697</v>
      </c>
      <c r="J7">
        <f t="shared" ca="1" si="1"/>
        <v>1</v>
      </c>
    </row>
    <row r="8" spans="1:12" x14ac:dyDescent="0.25">
      <c r="A8" t="s">
        <v>45</v>
      </c>
      <c r="B8" s="72">
        <f t="shared" si="0"/>
        <v>42148</v>
      </c>
      <c r="C8" s="70">
        <f>paques+49</f>
        <v>42148</v>
      </c>
      <c r="E8" s="83"/>
      <c r="F8" s="72">
        <v>42301</v>
      </c>
      <c r="I8" s="17">
        <v>0.33611111111111103</v>
      </c>
      <c r="J8">
        <f t="shared" ca="1" si="1"/>
        <v>1</v>
      </c>
    </row>
    <row r="9" spans="1:12" x14ac:dyDescent="0.25">
      <c r="A9" t="s">
        <v>46</v>
      </c>
      <c r="B9" s="72">
        <f t="shared" si="0"/>
        <v>42149</v>
      </c>
      <c r="C9" s="70">
        <f>paques+50</f>
        <v>42149</v>
      </c>
      <c r="E9" s="83"/>
      <c r="F9" s="72">
        <v>42302</v>
      </c>
      <c r="I9" s="17">
        <v>0.33680555555555602</v>
      </c>
      <c r="J9">
        <f t="shared" ca="1" si="1"/>
        <v>1</v>
      </c>
    </row>
    <row r="10" spans="1:12" x14ac:dyDescent="0.25">
      <c r="A10" t="s">
        <v>47</v>
      </c>
      <c r="B10" s="72">
        <f t="shared" si="0"/>
        <v>42199</v>
      </c>
      <c r="C10" s="70">
        <f>DATE($A$1,7,14)</f>
        <v>42199</v>
      </c>
      <c r="E10" s="83"/>
      <c r="F10" s="72">
        <v>42303</v>
      </c>
      <c r="I10" s="17">
        <v>0.33750000000000002</v>
      </c>
      <c r="J10">
        <f t="shared" ca="1" si="1"/>
        <v>1</v>
      </c>
    </row>
    <row r="11" spans="1:12" x14ac:dyDescent="0.25">
      <c r="A11" t="s">
        <v>48</v>
      </c>
      <c r="B11" s="72">
        <f t="shared" si="0"/>
        <v>42231</v>
      </c>
      <c r="C11" s="70">
        <f>DATE($A$1,8,15)</f>
        <v>42231</v>
      </c>
      <c r="E11" s="83"/>
      <c r="F11" s="72">
        <v>42304</v>
      </c>
      <c r="I11" s="17">
        <v>0.33819444444444502</v>
      </c>
      <c r="J11">
        <f t="shared" ca="1" si="1"/>
        <v>1</v>
      </c>
    </row>
    <row r="12" spans="1:12" x14ac:dyDescent="0.25">
      <c r="A12" t="s">
        <v>49</v>
      </c>
      <c r="B12" s="72">
        <f t="shared" si="0"/>
        <v>42309</v>
      </c>
      <c r="C12" s="70">
        <f>DATE($A$1,11,1)</f>
        <v>42309</v>
      </c>
      <c r="E12" s="83"/>
      <c r="F12" s="72">
        <v>42305</v>
      </c>
      <c r="I12" s="17">
        <v>0.33888888888888902</v>
      </c>
      <c r="J12">
        <f t="shared" ca="1" si="1"/>
        <v>1</v>
      </c>
    </row>
    <row r="13" spans="1:12" x14ac:dyDescent="0.25">
      <c r="A13" t="s">
        <v>50</v>
      </c>
      <c r="B13" s="72">
        <f t="shared" si="0"/>
        <v>42319</v>
      </c>
      <c r="C13" s="70">
        <f>DATE($A$1,11,11)</f>
        <v>42319</v>
      </c>
      <c r="E13" s="83"/>
      <c r="F13" s="72">
        <v>42306</v>
      </c>
      <c r="I13" s="17">
        <v>0.33958333333333401</v>
      </c>
      <c r="J13">
        <f t="shared" ca="1" si="1"/>
        <v>1</v>
      </c>
    </row>
    <row r="14" spans="1:12" x14ac:dyDescent="0.25">
      <c r="A14" t="s">
        <v>51</v>
      </c>
      <c r="B14" s="72">
        <f t="shared" si="0"/>
        <v>42343</v>
      </c>
      <c r="C14" s="70">
        <f>DATE($A$1,12,5)</f>
        <v>42343</v>
      </c>
      <c r="E14" s="83"/>
      <c r="F14" s="72">
        <v>42307</v>
      </c>
      <c r="I14" s="17">
        <v>0.34027777777777801</v>
      </c>
      <c r="J14">
        <f t="shared" ca="1" si="1"/>
        <v>1</v>
      </c>
    </row>
    <row r="15" spans="1:12" x14ac:dyDescent="0.25">
      <c r="A15" t="s">
        <v>39</v>
      </c>
      <c r="B15" s="72">
        <f t="shared" si="0"/>
        <v>42370</v>
      </c>
      <c r="C15" s="70">
        <f>DATE($B$1,1,1)</f>
        <v>42370</v>
      </c>
      <c r="E15" s="83"/>
      <c r="F15" s="72">
        <v>42308</v>
      </c>
      <c r="I15" s="17">
        <v>0.34097222222222301</v>
      </c>
      <c r="J15">
        <f t="shared" ca="1" si="1"/>
        <v>1</v>
      </c>
    </row>
    <row r="16" spans="1:12" x14ac:dyDescent="0.25">
      <c r="A16" t="s">
        <v>40</v>
      </c>
      <c r="B16" s="72">
        <f t="shared" si="0"/>
        <v>42456</v>
      </c>
      <c r="C16" s="70">
        <f>ROUND(DATE($B$1,4,MOD(234-11*MOD($B$1,19),30))/7,0)*7-6</f>
        <v>42456</v>
      </c>
      <c r="E16" s="83"/>
      <c r="F16" s="72">
        <v>42309</v>
      </c>
      <c r="I16" s="17">
        <v>0.34166666666666701</v>
      </c>
      <c r="J16">
        <f t="shared" ca="1" si="1"/>
        <v>1</v>
      </c>
    </row>
    <row r="17" spans="1:10" x14ac:dyDescent="0.25">
      <c r="A17" t="s">
        <v>41</v>
      </c>
      <c r="B17" s="72">
        <f t="shared" si="0"/>
        <v>42457</v>
      </c>
      <c r="C17" s="70">
        <f>paques_1+1</f>
        <v>42457</v>
      </c>
      <c r="E17" s="83" t="s">
        <v>53</v>
      </c>
      <c r="F17" s="72">
        <v>42357</v>
      </c>
      <c r="I17" s="17">
        <v>0.342361111111112</v>
      </c>
      <c r="J17">
        <f t="shared" ca="1" si="1"/>
        <v>1</v>
      </c>
    </row>
    <row r="18" spans="1:10" x14ac:dyDescent="0.25">
      <c r="A18" t="s">
        <v>42</v>
      </c>
      <c r="B18" s="72">
        <f t="shared" si="0"/>
        <v>42491</v>
      </c>
      <c r="C18" s="70">
        <f>DATE($B$1,5,1)</f>
        <v>42491</v>
      </c>
      <c r="E18" s="83"/>
      <c r="F18" s="72">
        <v>42358</v>
      </c>
      <c r="I18" s="17">
        <v>0.343055555555556</v>
      </c>
      <c r="J18">
        <f t="shared" ca="1" si="1"/>
        <v>1</v>
      </c>
    </row>
    <row r="19" spans="1:10" x14ac:dyDescent="0.25">
      <c r="A19" t="s">
        <v>43</v>
      </c>
      <c r="B19" s="72">
        <f t="shared" si="0"/>
        <v>42498</v>
      </c>
      <c r="C19" s="70">
        <f>DATE($B$1,5,8)</f>
        <v>42498</v>
      </c>
      <c r="E19" s="83"/>
      <c r="F19" s="72">
        <v>42359</v>
      </c>
      <c r="I19" s="17">
        <v>0.343750000000001</v>
      </c>
      <c r="J19">
        <f t="shared" ca="1" si="1"/>
        <v>1</v>
      </c>
    </row>
    <row r="20" spans="1:10" x14ac:dyDescent="0.25">
      <c r="A20" t="s">
        <v>44</v>
      </c>
      <c r="B20" s="72">
        <f t="shared" si="0"/>
        <v>42495</v>
      </c>
      <c r="C20" s="70">
        <f>paques_1+39</f>
        <v>42495</v>
      </c>
      <c r="E20" s="83"/>
      <c r="F20" s="72">
        <v>42360</v>
      </c>
      <c r="I20" s="17">
        <v>0.344444444444445</v>
      </c>
      <c r="J20">
        <f t="shared" ca="1" si="1"/>
        <v>1</v>
      </c>
    </row>
    <row r="21" spans="1:10" x14ac:dyDescent="0.25">
      <c r="A21" t="s">
        <v>45</v>
      </c>
      <c r="B21" s="72">
        <f t="shared" si="0"/>
        <v>42505</v>
      </c>
      <c r="C21" s="70">
        <f>paques_1+49</f>
        <v>42505</v>
      </c>
      <c r="E21" s="83"/>
      <c r="F21" s="72">
        <v>42361</v>
      </c>
      <c r="I21" s="17">
        <v>0.34513888888888999</v>
      </c>
      <c r="J21">
        <f t="shared" ca="1" si="1"/>
        <v>1</v>
      </c>
    </row>
    <row r="22" spans="1:10" x14ac:dyDescent="0.25">
      <c r="A22" t="s">
        <v>46</v>
      </c>
      <c r="B22" s="72">
        <f t="shared" si="0"/>
        <v>42506</v>
      </c>
      <c r="C22" s="70">
        <f>paques_1+50</f>
        <v>42506</v>
      </c>
      <c r="E22" s="83"/>
      <c r="F22" s="72">
        <v>42362</v>
      </c>
      <c r="I22" s="17">
        <v>0.34583333333333399</v>
      </c>
      <c r="J22">
        <f t="shared" ca="1" si="1"/>
        <v>1</v>
      </c>
    </row>
    <row r="23" spans="1:10" x14ac:dyDescent="0.25">
      <c r="A23" t="s">
        <v>47</v>
      </c>
      <c r="B23" s="72">
        <f t="shared" si="0"/>
        <v>42565</v>
      </c>
      <c r="C23" s="70">
        <f>DATE($B$1,7,14)</f>
        <v>42565</v>
      </c>
      <c r="E23" s="83"/>
      <c r="F23" s="72">
        <v>42363</v>
      </c>
      <c r="I23" s="17">
        <v>0.34652777777777899</v>
      </c>
      <c r="J23">
        <f t="shared" ca="1" si="1"/>
        <v>1</v>
      </c>
    </row>
    <row r="24" spans="1:10" x14ac:dyDescent="0.25">
      <c r="A24" t="s">
        <v>48</v>
      </c>
      <c r="B24" s="72">
        <f t="shared" si="0"/>
        <v>42597</v>
      </c>
      <c r="C24" s="70">
        <f>DATE($B$1,8,15)</f>
        <v>42597</v>
      </c>
      <c r="E24" s="83"/>
      <c r="F24" s="72">
        <v>42364</v>
      </c>
      <c r="I24" s="17">
        <v>0.34722222222222299</v>
      </c>
      <c r="J24">
        <f t="shared" ca="1" si="1"/>
        <v>1</v>
      </c>
    </row>
    <row r="25" spans="1:10" x14ac:dyDescent="0.25">
      <c r="A25" t="s">
        <v>49</v>
      </c>
      <c r="B25" s="72">
        <f t="shared" si="0"/>
        <v>42675</v>
      </c>
      <c r="C25" s="70">
        <f>DATE($B$1,11,1)</f>
        <v>42675</v>
      </c>
      <c r="E25" s="83"/>
      <c r="F25" s="72">
        <v>42365</v>
      </c>
      <c r="I25" s="17">
        <v>0.34791666666666798</v>
      </c>
      <c r="J25">
        <f t="shared" ca="1" si="1"/>
        <v>1</v>
      </c>
    </row>
    <row r="26" spans="1:10" x14ac:dyDescent="0.25">
      <c r="A26" t="s">
        <v>50</v>
      </c>
      <c r="B26" s="72">
        <f t="shared" si="0"/>
        <v>42685</v>
      </c>
      <c r="C26" s="70">
        <f>DATE($B$1,11,11)</f>
        <v>42685</v>
      </c>
      <c r="E26" s="83"/>
      <c r="F26" s="72">
        <v>42366</v>
      </c>
      <c r="I26" s="17">
        <v>0.34861111111111198</v>
      </c>
      <c r="J26">
        <f t="shared" ca="1" si="1"/>
        <v>1</v>
      </c>
    </row>
    <row r="27" spans="1:10" x14ac:dyDescent="0.25">
      <c r="A27" t="s">
        <v>51</v>
      </c>
      <c r="B27" s="72">
        <f t="shared" si="0"/>
        <v>42709</v>
      </c>
      <c r="C27" s="70">
        <f>DATE($B$1,12,5)</f>
        <v>42709</v>
      </c>
      <c r="E27" s="83"/>
      <c r="F27" s="72">
        <v>42367</v>
      </c>
      <c r="I27" s="17">
        <v>0.34930555555555698</v>
      </c>
      <c r="J27">
        <f t="shared" ca="1" si="1"/>
        <v>1</v>
      </c>
    </row>
    <row r="28" spans="1:10" x14ac:dyDescent="0.25">
      <c r="E28" s="83"/>
      <c r="F28" s="72">
        <v>42368</v>
      </c>
      <c r="I28" s="17">
        <v>0.35000000000000098</v>
      </c>
      <c r="J28">
        <f t="shared" ca="1" si="1"/>
        <v>1</v>
      </c>
    </row>
    <row r="29" spans="1:10" x14ac:dyDescent="0.25">
      <c r="E29" s="83"/>
      <c r="F29" s="72">
        <v>42369</v>
      </c>
      <c r="I29" s="17">
        <v>0.35069444444444597</v>
      </c>
      <c r="J29">
        <f t="shared" ca="1" si="1"/>
        <v>1</v>
      </c>
    </row>
    <row r="30" spans="1:10" x14ac:dyDescent="0.25">
      <c r="E30" s="83"/>
      <c r="F30" s="72">
        <v>42370</v>
      </c>
      <c r="I30" s="17">
        <v>0.35138888888889003</v>
      </c>
      <c r="J30">
        <f t="shared" ca="1" si="1"/>
        <v>1</v>
      </c>
    </row>
    <row r="31" spans="1:10" x14ac:dyDescent="0.25">
      <c r="E31" s="83"/>
      <c r="F31" s="72">
        <v>42371</v>
      </c>
      <c r="I31" s="17">
        <v>0.35208333333333502</v>
      </c>
      <c r="J31">
        <f t="shared" ca="1" si="1"/>
        <v>0</v>
      </c>
    </row>
    <row r="32" spans="1:10" x14ac:dyDescent="0.25">
      <c r="E32" s="83"/>
      <c r="F32" s="72">
        <v>42372</v>
      </c>
      <c r="I32" s="17">
        <v>0.35277777777777902</v>
      </c>
      <c r="J32">
        <f t="shared" ca="1" si="1"/>
        <v>0</v>
      </c>
    </row>
    <row r="33" spans="5:10" x14ac:dyDescent="0.25">
      <c r="E33" s="83" t="s">
        <v>54</v>
      </c>
      <c r="F33" s="72">
        <v>42406</v>
      </c>
      <c r="I33" s="17">
        <v>0.35347222222222402</v>
      </c>
      <c r="J33">
        <f t="shared" ca="1" si="1"/>
        <v>0</v>
      </c>
    </row>
    <row r="34" spans="5:10" x14ac:dyDescent="0.25">
      <c r="E34" s="83"/>
      <c r="F34" s="72">
        <v>42407</v>
      </c>
      <c r="I34" s="17">
        <v>0.35416666666666802</v>
      </c>
      <c r="J34">
        <f t="shared" ca="1" si="1"/>
        <v>0</v>
      </c>
    </row>
    <row r="35" spans="5:10" x14ac:dyDescent="0.25">
      <c r="E35" s="83"/>
      <c r="F35" s="72">
        <v>42408</v>
      </c>
      <c r="I35" s="17">
        <v>0.35486111111111301</v>
      </c>
      <c r="J35">
        <f t="shared" ca="1" si="1"/>
        <v>0</v>
      </c>
    </row>
    <row r="36" spans="5:10" x14ac:dyDescent="0.25">
      <c r="E36" s="83"/>
      <c r="F36" s="72">
        <v>42409</v>
      </c>
      <c r="I36" s="17">
        <v>0.35555555555555701</v>
      </c>
      <c r="J36">
        <f t="shared" ca="1" si="1"/>
        <v>0</v>
      </c>
    </row>
    <row r="37" spans="5:10" x14ac:dyDescent="0.25">
      <c r="E37" s="83"/>
      <c r="F37" s="72">
        <v>42410</v>
      </c>
      <c r="I37" s="17">
        <v>0.35625000000000201</v>
      </c>
      <c r="J37">
        <f t="shared" ca="1" si="1"/>
        <v>0</v>
      </c>
    </row>
    <row r="38" spans="5:10" x14ac:dyDescent="0.25">
      <c r="E38" s="83"/>
      <c r="F38" s="72">
        <v>42411</v>
      </c>
      <c r="I38" s="17">
        <v>0.35694444444444601</v>
      </c>
      <c r="J38">
        <f t="shared" ca="1" si="1"/>
        <v>0</v>
      </c>
    </row>
    <row r="39" spans="5:10" x14ac:dyDescent="0.25">
      <c r="E39" s="83"/>
      <c r="F39" s="72">
        <v>42412</v>
      </c>
      <c r="I39" s="17">
        <v>0.357638888888891</v>
      </c>
      <c r="J39">
        <f t="shared" ca="1" si="1"/>
        <v>0</v>
      </c>
    </row>
    <row r="40" spans="5:10" x14ac:dyDescent="0.25">
      <c r="E40" s="83"/>
      <c r="F40" s="72">
        <v>42413</v>
      </c>
      <c r="I40" s="17">
        <v>0.358333333333335</v>
      </c>
      <c r="J40">
        <f t="shared" ca="1" si="1"/>
        <v>0</v>
      </c>
    </row>
    <row r="41" spans="5:10" x14ac:dyDescent="0.25">
      <c r="E41" s="83"/>
      <c r="F41" s="72">
        <v>42414</v>
      </c>
      <c r="I41" s="17">
        <v>0.35902777777778</v>
      </c>
      <c r="J41">
        <f t="shared" ca="1" si="1"/>
        <v>0</v>
      </c>
    </row>
    <row r="42" spans="5:10" x14ac:dyDescent="0.25">
      <c r="E42" s="83"/>
      <c r="F42" s="72">
        <v>42415</v>
      </c>
      <c r="I42" s="17">
        <v>0.359722222222224</v>
      </c>
      <c r="J42">
        <f t="shared" ca="1" si="1"/>
        <v>0</v>
      </c>
    </row>
    <row r="43" spans="5:10" x14ac:dyDescent="0.25">
      <c r="E43" s="83"/>
      <c r="F43" s="72">
        <v>42416</v>
      </c>
      <c r="I43" s="17">
        <v>0.36041666666666899</v>
      </c>
      <c r="J43">
        <f t="shared" ca="1" si="1"/>
        <v>0</v>
      </c>
    </row>
    <row r="44" spans="5:10" x14ac:dyDescent="0.25">
      <c r="E44" s="83"/>
      <c r="F44" s="72">
        <v>42417</v>
      </c>
      <c r="I44" s="17">
        <v>0.36111111111111299</v>
      </c>
      <c r="J44">
        <f t="shared" ca="1" si="1"/>
        <v>0</v>
      </c>
    </row>
    <row r="45" spans="5:10" x14ac:dyDescent="0.25">
      <c r="E45" s="83"/>
      <c r="F45" s="72">
        <v>42418</v>
      </c>
      <c r="I45" s="17">
        <v>0.36180555555555799</v>
      </c>
      <c r="J45">
        <f t="shared" ca="1" si="1"/>
        <v>0</v>
      </c>
    </row>
    <row r="46" spans="5:10" x14ac:dyDescent="0.25">
      <c r="E46" s="83"/>
      <c r="F46" s="72">
        <v>42419</v>
      </c>
      <c r="I46" s="17">
        <v>0.36250000000000199</v>
      </c>
      <c r="J46">
        <f t="shared" ca="1" si="1"/>
        <v>0</v>
      </c>
    </row>
    <row r="47" spans="5:10" x14ac:dyDescent="0.25">
      <c r="E47" s="83"/>
      <c r="F47" s="72">
        <v>42420</v>
      </c>
      <c r="I47" s="17">
        <v>0.36319444444444698</v>
      </c>
      <c r="J47">
        <f t="shared" ca="1" si="1"/>
        <v>0</v>
      </c>
    </row>
    <row r="48" spans="5:10" x14ac:dyDescent="0.25">
      <c r="E48" s="83"/>
      <c r="F48" s="72">
        <v>42421</v>
      </c>
      <c r="I48" s="17">
        <v>0.36388888888889098</v>
      </c>
      <c r="J48">
        <f t="shared" ca="1" si="1"/>
        <v>0</v>
      </c>
    </row>
    <row r="49" spans="5:10" x14ac:dyDescent="0.25">
      <c r="E49" s="83" t="s">
        <v>55</v>
      </c>
      <c r="F49" s="72">
        <v>42462</v>
      </c>
      <c r="I49" s="17">
        <v>0.36458333333333598</v>
      </c>
      <c r="J49">
        <f t="shared" ca="1" si="1"/>
        <v>0</v>
      </c>
    </row>
    <row r="50" spans="5:10" x14ac:dyDescent="0.25">
      <c r="E50" s="83"/>
      <c r="F50" s="72">
        <v>42463</v>
      </c>
      <c r="I50" s="17">
        <v>0.36527777777777998</v>
      </c>
      <c r="J50">
        <f t="shared" ca="1" si="1"/>
        <v>0</v>
      </c>
    </row>
    <row r="51" spans="5:10" x14ac:dyDescent="0.25">
      <c r="E51" s="83"/>
      <c r="F51" s="72">
        <v>42464</v>
      </c>
      <c r="I51" s="17">
        <v>0.36597222222222497</v>
      </c>
      <c r="J51">
        <f t="shared" ca="1" si="1"/>
        <v>0</v>
      </c>
    </row>
    <row r="52" spans="5:10" x14ac:dyDescent="0.25">
      <c r="E52" s="83"/>
      <c r="F52" s="72">
        <v>42465</v>
      </c>
      <c r="I52" s="17">
        <v>0.36666666666666903</v>
      </c>
      <c r="J52">
        <f t="shared" ca="1" si="1"/>
        <v>0</v>
      </c>
    </row>
    <row r="53" spans="5:10" x14ac:dyDescent="0.25">
      <c r="E53" s="83"/>
      <c r="F53" s="72">
        <v>42466</v>
      </c>
      <c r="I53" s="17">
        <v>0.36736111111111402</v>
      </c>
      <c r="J53">
        <f t="shared" ca="1" si="1"/>
        <v>0</v>
      </c>
    </row>
    <row r="54" spans="5:10" x14ac:dyDescent="0.25">
      <c r="E54" s="83"/>
      <c r="F54" s="72">
        <v>42467</v>
      </c>
      <c r="I54" s="17">
        <v>0.36805555555555802</v>
      </c>
      <c r="J54">
        <f t="shared" ca="1" si="1"/>
        <v>0</v>
      </c>
    </row>
    <row r="55" spans="5:10" x14ac:dyDescent="0.25">
      <c r="E55" s="83"/>
      <c r="F55" s="72">
        <v>42468</v>
      </c>
      <c r="I55" s="17">
        <v>0.36875000000000302</v>
      </c>
      <c r="J55">
        <f t="shared" ca="1" si="1"/>
        <v>0</v>
      </c>
    </row>
    <row r="56" spans="5:10" x14ac:dyDescent="0.25">
      <c r="E56" s="83"/>
      <c r="F56" s="72">
        <v>42469</v>
      </c>
      <c r="I56" s="17">
        <v>0.36944444444444702</v>
      </c>
      <c r="J56">
        <f t="shared" ca="1" si="1"/>
        <v>0</v>
      </c>
    </row>
    <row r="57" spans="5:10" x14ac:dyDescent="0.25">
      <c r="E57" s="83"/>
      <c r="F57" s="72">
        <v>42470</v>
      </c>
      <c r="I57" s="17">
        <v>0.37013888888889201</v>
      </c>
      <c r="J57">
        <f t="shared" ca="1" si="1"/>
        <v>0</v>
      </c>
    </row>
    <row r="58" spans="5:10" x14ac:dyDescent="0.25">
      <c r="E58" s="83"/>
      <c r="F58" s="72">
        <v>42471</v>
      </c>
      <c r="I58" s="17">
        <v>0.37083333333333601</v>
      </c>
      <c r="J58">
        <f t="shared" ca="1" si="1"/>
        <v>0</v>
      </c>
    </row>
    <row r="59" spans="5:10" x14ac:dyDescent="0.25">
      <c r="E59" s="83"/>
      <c r="F59" s="72">
        <v>42472</v>
      </c>
      <c r="I59" s="17">
        <v>0.37152777777778101</v>
      </c>
      <c r="J59">
        <f t="shared" ca="1" si="1"/>
        <v>0</v>
      </c>
    </row>
    <row r="60" spans="5:10" x14ac:dyDescent="0.25">
      <c r="E60" s="83"/>
      <c r="F60" s="72">
        <v>42473</v>
      </c>
      <c r="I60" s="17">
        <v>0.37222222222222501</v>
      </c>
      <c r="J60">
        <f t="shared" ca="1" si="1"/>
        <v>0</v>
      </c>
    </row>
    <row r="61" spans="5:10" x14ac:dyDescent="0.25">
      <c r="E61" s="83"/>
      <c r="F61" s="72">
        <v>42474</v>
      </c>
      <c r="I61" s="17">
        <v>0.37291666666667</v>
      </c>
      <c r="J61">
        <f t="shared" ca="1" si="1"/>
        <v>0</v>
      </c>
    </row>
    <row r="62" spans="5:10" x14ac:dyDescent="0.25">
      <c r="E62" s="83"/>
      <c r="F62" s="72">
        <v>42475</v>
      </c>
      <c r="I62" s="17">
        <v>0.373611111111114</v>
      </c>
      <c r="J62">
        <f t="shared" ca="1" si="1"/>
        <v>0</v>
      </c>
    </row>
    <row r="63" spans="5:10" x14ac:dyDescent="0.25">
      <c r="E63" s="83"/>
      <c r="F63" s="72">
        <v>42476</v>
      </c>
      <c r="I63" s="17">
        <v>0.374305555555559</v>
      </c>
      <c r="J63">
        <f t="shared" ca="1" si="1"/>
        <v>0</v>
      </c>
    </row>
    <row r="64" spans="5:10" x14ac:dyDescent="0.25">
      <c r="E64" s="83"/>
      <c r="F64" s="72">
        <v>42477</v>
      </c>
      <c r="I64" s="17">
        <v>0.375000000000003</v>
      </c>
      <c r="J64">
        <f t="shared" ca="1" si="1"/>
        <v>0</v>
      </c>
    </row>
    <row r="65" spans="9:10" x14ac:dyDescent="0.25">
      <c r="I65" s="17">
        <v>0.37569444444444799</v>
      </c>
      <c r="J65">
        <f t="shared" ca="1" si="1"/>
        <v>0</v>
      </c>
    </row>
    <row r="66" spans="9:10" x14ac:dyDescent="0.25">
      <c r="I66" s="17">
        <v>0.37638888888889199</v>
      </c>
      <c r="J66">
        <f t="shared" ca="1" si="1"/>
        <v>0</v>
      </c>
    </row>
    <row r="67" spans="9:10" x14ac:dyDescent="0.25">
      <c r="I67" s="17">
        <v>0.37708333333333699</v>
      </c>
      <c r="J67">
        <f t="shared" ca="1" si="1"/>
        <v>0</v>
      </c>
    </row>
    <row r="68" spans="9:10" x14ac:dyDescent="0.25">
      <c r="I68" s="17">
        <v>0.37777777777778099</v>
      </c>
      <c r="J68">
        <f t="shared" ca="1" si="1"/>
        <v>0</v>
      </c>
    </row>
    <row r="69" spans="9:10" x14ac:dyDescent="0.25">
      <c r="I69" s="17">
        <v>0.37847222222222598</v>
      </c>
      <c r="J69">
        <f t="shared" ref="J69:J132" ca="1" si="2">IF($J$2&gt;I69,1,0)</f>
        <v>0</v>
      </c>
    </row>
    <row r="70" spans="9:10" x14ac:dyDescent="0.25">
      <c r="I70" s="17">
        <v>0.37916666666666998</v>
      </c>
      <c r="J70">
        <f t="shared" ca="1" si="2"/>
        <v>0</v>
      </c>
    </row>
    <row r="71" spans="9:10" x14ac:dyDescent="0.25">
      <c r="I71" s="17">
        <v>0.37986111111111498</v>
      </c>
      <c r="J71">
        <f t="shared" ca="1" si="2"/>
        <v>0</v>
      </c>
    </row>
    <row r="72" spans="9:10" x14ac:dyDescent="0.25">
      <c r="I72" s="17">
        <v>0.38055555555555898</v>
      </c>
      <c r="J72">
        <f t="shared" ca="1" si="2"/>
        <v>0</v>
      </c>
    </row>
    <row r="73" spans="9:10" x14ac:dyDescent="0.25">
      <c r="I73" s="17">
        <v>0.38125000000000397</v>
      </c>
      <c r="J73">
        <f t="shared" ca="1" si="2"/>
        <v>0</v>
      </c>
    </row>
    <row r="74" spans="9:10" x14ac:dyDescent="0.25">
      <c r="I74" s="17">
        <v>0.38194444444444797</v>
      </c>
      <c r="J74">
        <f t="shared" ca="1" si="2"/>
        <v>0</v>
      </c>
    </row>
    <row r="75" spans="9:10" x14ac:dyDescent="0.25">
      <c r="I75" s="17">
        <v>0.38263888888889303</v>
      </c>
      <c r="J75">
        <f t="shared" ca="1" si="2"/>
        <v>0</v>
      </c>
    </row>
    <row r="76" spans="9:10" x14ac:dyDescent="0.25">
      <c r="I76" s="17">
        <v>0.38333333333333702</v>
      </c>
      <c r="J76">
        <f t="shared" ca="1" si="2"/>
        <v>0</v>
      </c>
    </row>
    <row r="77" spans="9:10" x14ac:dyDescent="0.25">
      <c r="I77" s="17">
        <v>0.38402777777778202</v>
      </c>
      <c r="J77">
        <f t="shared" ca="1" si="2"/>
        <v>0</v>
      </c>
    </row>
    <row r="78" spans="9:10" x14ac:dyDescent="0.25">
      <c r="I78" s="17">
        <v>0.38472222222222602</v>
      </c>
      <c r="J78">
        <f t="shared" ca="1" si="2"/>
        <v>0</v>
      </c>
    </row>
    <row r="79" spans="9:10" x14ac:dyDescent="0.25">
      <c r="I79" s="17">
        <v>0.38541666666667102</v>
      </c>
      <c r="J79">
        <f t="shared" ca="1" si="2"/>
        <v>0</v>
      </c>
    </row>
    <row r="80" spans="9:10" x14ac:dyDescent="0.25">
      <c r="I80" s="17">
        <v>0.38611111111111501</v>
      </c>
      <c r="J80">
        <f t="shared" ca="1" si="2"/>
        <v>0</v>
      </c>
    </row>
    <row r="81" spans="9:10" x14ac:dyDescent="0.25">
      <c r="I81" s="17">
        <v>0.38680555555556001</v>
      </c>
      <c r="J81">
        <f t="shared" ca="1" si="2"/>
        <v>0</v>
      </c>
    </row>
    <row r="82" spans="9:10" x14ac:dyDescent="0.25">
      <c r="I82" s="17">
        <v>0.38750000000000401</v>
      </c>
      <c r="J82">
        <f t="shared" ca="1" si="2"/>
        <v>0</v>
      </c>
    </row>
    <row r="83" spans="9:10" x14ac:dyDescent="0.25">
      <c r="I83" s="17">
        <v>0.388194444444449</v>
      </c>
      <c r="J83">
        <f t="shared" ca="1" si="2"/>
        <v>0</v>
      </c>
    </row>
    <row r="84" spans="9:10" x14ac:dyDescent="0.25">
      <c r="I84" s="17">
        <v>0.388888888888893</v>
      </c>
      <c r="J84">
        <f t="shared" ca="1" si="2"/>
        <v>0</v>
      </c>
    </row>
    <row r="85" spans="9:10" x14ac:dyDescent="0.25">
      <c r="I85" s="17">
        <v>0.389583333333338</v>
      </c>
      <c r="J85">
        <f t="shared" ca="1" si="2"/>
        <v>0</v>
      </c>
    </row>
    <row r="86" spans="9:10" x14ac:dyDescent="0.25">
      <c r="I86" s="17">
        <v>0.390277777777782</v>
      </c>
      <c r="J86">
        <f t="shared" ca="1" si="2"/>
        <v>0</v>
      </c>
    </row>
    <row r="87" spans="9:10" x14ac:dyDescent="0.25">
      <c r="I87" s="17">
        <v>0.39097222222222699</v>
      </c>
      <c r="J87">
        <f t="shared" ca="1" si="2"/>
        <v>0</v>
      </c>
    </row>
    <row r="88" spans="9:10" x14ac:dyDescent="0.25">
      <c r="I88" s="17">
        <v>0.39166666666667099</v>
      </c>
      <c r="J88">
        <f t="shared" ca="1" si="2"/>
        <v>0</v>
      </c>
    </row>
    <row r="89" spans="9:10" x14ac:dyDescent="0.25">
      <c r="I89" s="17">
        <v>0.39236111111111599</v>
      </c>
      <c r="J89">
        <f t="shared" ca="1" si="2"/>
        <v>0</v>
      </c>
    </row>
    <row r="90" spans="9:10" x14ac:dyDescent="0.25">
      <c r="I90" s="17">
        <v>0.39305555555555999</v>
      </c>
      <c r="J90">
        <f t="shared" ca="1" si="2"/>
        <v>0</v>
      </c>
    </row>
    <row r="91" spans="9:10" x14ac:dyDescent="0.25">
      <c r="I91" s="17">
        <v>0.39375000000000498</v>
      </c>
      <c r="J91">
        <f t="shared" ca="1" si="2"/>
        <v>0</v>
      </c>
    </row>
    <row r="92" spans="9:10" x14ac:dyDescent="0.25">
      <c r="I92" s="17">
        <v>0.39444444444444898</v>
      </c>
      <c r="J92">
        <f t="shared" ca="1" si="2"/>
        <v>0</v>
      </c>
    </row>
    <row r="93" spans="9:10" x14ac:dyDescent="0.25">
      <c r="I93" s="17">
        <v>0.39513888888889398</v>
      </c>
      <c r="J93">
        <f t="shared" ca="1" si="2"/>
        <v>0</v>
      </c>
    </row>
    <row r="94" spans="9:10" x14ac:dyDescent="0.25">
      <c r="I94" s="17">
        <v>0.39583333333333798</v>
      </c>
      <c r="J94">
        <f t="shared" ca="1" si="2"/>
        <v>0</v>
      </c>
    </row>
    <row r="95" spans="9:10" x14ac:dyDescent="0.25">
      <c r="I95" s="17">
        <v>0.39652777777778297</v>
      </c>
      <c r="J95">
        <f t="shared" ca="1" si="2"/>
        <v>0</v>
      </c>
    </row>
    <row r="96" spans="9:10" x14ac:dyDescent="0.25">
      <c r="I96" s="17">
        <v>0.39722222222222697</v>
      </c>
      <c r="J96">
        <f t="shared" ca="1" si="2"/>
        <v>0</v>
      </c>
    </row>
    <row r="97" spans="9:10" x14ac:dyDescent="0.25">
      <c r="I97" s="17">
        <v>0.39791666666667203</v>
      </c>
      <c r="J97">
        <f t="shared" ca="1" si="2"/>
        <v>0</v>
      </c>
    </row>
    <row r="98" spans="9:10" x14ac:dyDescent="0.25">
      <c r="I98" s="17">
        <v>0.39861111111111602</v>
      </c>
      <c r="J98">
        <f t="shared" ca="1" si="2"/>
        <v>0</v>
      </c>
    </row>
    <row r="99" spans="9:10" x14ac:dyDescent="0.25">
      <c r="I99" s="17">
        <v>0.39930555555556102</v>
      </c>
      <c r="J99">
        <f t="shared" ca="1" si="2"/>
        <v>0</v>
      </c>
    </row>
    <row r="100" spans="9:10" x14ac:dyDescent="0.25">
      <c r="I100" s="17">
        <v>0.40000000000000502</v>
      </c>
      <c r="J100">
        <f t="shared" ca="1" si="2"/>
        <v>0</v>
      </c>
    </row>
    <row r="101" spans="9:10" x14ac:dyDescent="0.25">
      <c r="I101" s="17">
        <v>0.40069444444445002</v>
      </c>
      <c r="J101">
        <f t="shared" ca="1" si="2"/>
        <v>0</v>
      </c>
    </row>
    <row r="102" spans="9:10" x14ac:dyDescent="0.25">
      <c r="I102" s="17">
        <v>0.40138888888889401</v>
      </c>
      <c r="J102">
        <f t="shared" ca="1" si="2"/>
        <v>0</v>
      </c>
    </row>
    <row r="103" spans="9:10" x14ac:dyDescent="0.25">
      <c r="I103" s="17">
        <v>0.40208333333333901</v>
      </c>
      <c r="J103">
        <f t="shared" ca="1" si="2"/>
        <v>0</v>
      </c>
    </row>
    <row r="104" spans="9:10" x14ac:dyDescent="0.25">
      <c r="I104" s="17">
        <v>0.40277777777778301</v>
      </c>
      <c r="J104">
        <f t="shared" ca="1" si="2"/>
        <v>0</v>
      </c>
    </row>
    <row r="105" spans="9:10" x14ac:dyDescent="0.25">
      <c r="I105" s="17">
        <v>0.40347222222222801</v>
      </c>
      <c r="J105">
        <f t="shared" ca="1" si="2"/>
        <v>0</v>
      </c>
    </row>
    <row r="106" spans="9:10" x14ac:dyDescent="0.25">
      <c r="I106" s="17">
        <v>0.404166666666672</v>
      </c>
      <c r="J106">
        <f t="shared" ca="1" si="2"/>
        <v>0</v>
      </c>
    </row>
    <row r="107" spans="9:10" x14ac:dyDescent="0.25">
      <c r="I107" s="17">
        <v>0.404861111111117</v>
      </c>
      <c r="J107">
        <f t="shared" ca="1" si="2"/>
        <v>0</v>
      </c>
    </row>
    <row r="108" spans="9:10" x14ac:dyDescent="0.25">
      <c r="I108" s="17">
        <v>0.405555555555561</v>
      </c>
      <c r="J108">
        <f t="shared" ca="1" si="2"/>
        <v>0</v>
      </c>
    </row>
    <row r="109" spans="9:10" x14ac:dyDescent="0.25">
      <c r="I109" s="17">
        <v>0.406250000000005</v>
      </c>
      <c r="J109">
        <f t="shared" ca="1" si="2"/>
        <v>0</v>
      </c>
    </row>
    <row r="110" spans="9:10" x14ac:dyDescent="0.25">
      <c r="I110" s="17">
        <v>0.40694444444444999</v>
      </c>
      <c r="J110">
        <f t="shared" ca="1" si="2"/>
        <v>0</v>
      </c>
    </row>
    <row r="111" spans="9:10" x14ac:dyDescent="0.25">
      <c r="I111" s="17">
        <v>0.40763888888889499</v>
      </c>
      <c r="J111">
        <f t="shared" ca="1" si="2"/>
        <v>0</v>
      </c>
    </row>
    <row r="112" spans="9:10" x14ac:dyDescent="0.25">
      <c r="I112" s="17">
        <v>0.40833333333333899</v>
      </c>
      <c r="J112">
        <f t="shared" ca="1" si="2"/>
        <v>0</v>
      </c>
    </row>
    <row r="113" spans="9:10" x14ac:dyDescent="0.25">
      <c r="I113" s="17">
        <v>0.40902777777778399</v>
      </c>
      <c r="J113">
        <f t="shared" ca="1" si="2"/>
        <v>0</v>
      </c>
    </row>
    <row r="114" spans="9:10" x14ac:dyDescent="0.25">
      <c r="I114" s="17">
        <v>0.40972222222222798</v>
      </c>
      <c r="J114">
        <f t="shared" ca="1" si="2"/>
        <v>0</v>
      </c>
    </row>
    <row r="115" spans="9:10" x14ac:dyDescent="0.25">
      <c r="I115" s="17">
        <v>0.41041666666667298</v>
      </c>
      <c r="J115">
        <f t="shared" ca="1" si="2"/>
        <v>0</v>
      </c>
    </row>
    <row r="116" spans="9:10" x14ac:dyDescent="0.25">
      <c r="I116" s="17">
        <v>0.41111111111111698</v>
      </c>
      <c r="J116">
        <f t="shared" ca="1" si="2"/>
        <v>0</v>
      </c>
    </row>
    <row r="117" spans="9:10" x14ac:dyDescent="0.25">
      <c r="I117" s="17">
        <v>0.41180555555556198</v>
      </c>
      <c r="J117">
        <f t="shared" ca="1" si="2"/>
        <v>0</v>
      </c>
    </row>
    <row r="118" spans="9:10" x14ac:dyDescent="0.25">
      <c r="I118" s="17">
        <v>0.41250000000000597</v>
      </c>
      <c r="J118">
        <f t="shared" ca="1" si="2"/>
        <v>0</v>
      </c>
    </row>
    <row r="119" spans="9:10" x14ac:dyDescent="0.25">
      <c r="I119" s="17">
        <v>0.41319444444445103</v>
      </c>
      <c r="J119">
        <f t="shared" ca="1" si="2"/>
        <v>0</v>
      </c>
    </row>
    <row r="120" spans="9:10" x14ac:dyDescent="0.25">
      <c r="I120" s="17">
        <v>0.41388888888889502</v>
      </c>
      <c r="J120">
        <f t="shared" ca="1" si="2"/>
        <v>0</v>
      </c>
    </row>
    <row r="121" spans="9:10" x14ac:dyDescent="0.25">
      <c r="I121" s="17">
        <v>0.41458333333334002</v>
      </c>
      <c r="J121">
        <f t="shared" ca="1" si="2"/>
        <v>0</v>
      </c>
    </row>
    <row r="122" spans="9:10" x14ac:dyDescent="0.25">
      <c r="I122" s="17">
        <v>0.41527777777778402</v>
      </c>
      <c r="J122">
        <f t="shared" ca="1" si="2"/>
        <v>0</v>
      </c>
    </row>
    <row r="123" spans="9:10" x14ac:dyDescent="0.25">
      <c r="I123" s="17">
        <v>0.41597222222222902</v>
      </c>
      <c r="J123">
        <f t="shared" ca="1" si="2"/>
        <v>0</v>
      </c>
    </row>
    <row r="124" spans="9:10" x14ac:dyDescent="0.25">
      <c r="I124" s="17">
        <v>0.41666666666667301</v>
      </c>
      <c r="J124">
        <f t="shared" ca="1" si="2"/>
        <v>0</v>
      </c>
    </row>
    <row r="125" spans="9:10" x14ac:dyDescent="0.25">
      <c r="I125" s="17">
        <v>0.41736111111111801</v>
      </c>
      <c r="J125">
        <f t="shared" ca="1" si="2"/>
        <v>0</v>
      </c>
    </row>
    <row r="126" spans="9:10" x14ac:dyDescent="0.25">
      <c r="I126" s="17">
        <v>0.41805555555556201</v>
      </c>
      <c r="J126">
        <f t="shared" ca="1" si="2"/>
        <v>0</v>
      </c>
    </row>
    <row r="127" spans="9:10" x14ac:dyDescent="0.25">
      <c r="I127" s="17">
        <v>0.41875000000000701</v>
      </c>
      <c r="J127">
        <f t="shared" ca="1" si="2"/>
        <v>0</v>
      </c>
    </row>
    <row r="128" spans="9:10" x14ac:dyDescent="0.25">
      <c r="I128" s="17">
        <v>0.419444444444451</v>
      </c>
      <c r="J128">
        <f t="shared" ca="1" si="2"/>
        <v>0</v>
      </c>
    </row>
    <row r="129" spans="9:10" x14ac:dyDescent="0.25">
      <c r="I129" s="17">
        <v>0.420138888888896</v>
      </c>
      <c r="J129">
        <f t="shared" ca="1" si="2"/>
        <v>0</v>
      </c>
    </row>
    <row r="130" spans="9:10" x14ac:dyDescent="0.25">
      <c r="I130" s="17">
        <v>0.42083333333334</v>
      </c>
      <c r="J130">
        <f t="shared" ca="1" si="2"/>
        <v>0</v>
      </c>
    </row>
    <row r="131" spans="9:10" x14ac:dyDescent="0.25">
      <c r="I131" s="17">
        <v>0.421527777777784</v>
      </c>
      <c r="J131">
        <f t="shared" ca="1" si="2"/>
        <v>0</v>
      </c>
    </row>
    <row r="132" spans="9:10" x14ac:dyDescent="0.25">
      <c r="I132" s="17">
        <v>0.42222222222222899</v>
      </c>
      <c r="J132">
        <f t="shared" ca="1" si="2"/>
        <v>0</v>
      </c>
    </row>
    <row r="133" spans="9:10" x14ac:dyDescent="0.25">
      <c r="I133" s="17">
        <v>0.42291666666667299</v>
      </c>
      <c r="J133">
        <f t="shared" ref="J133:J196" ca="1" si="3">IF($J$2&gt;I133,1,0)</f>
        <v>0</v>
      </c>
    </row>
    <row r="134" spans="9:10" x14ac:dyDescent="0.25">
      <c r="I134" s="17">
        <v>0.42361111111111799</v>
      </c>
      <c r="J134">
        <f t="shared" ca="1" si="3"/>
        <v>0</v>
      </c>
    </row>
    <row r="135" spans="9:10" x14ac:dyDescent="0.25">
      <c r="I135" s="17">
        <v>0.42430555555556199</v>
      </c>
      <c r="J135">
        <f t="shared" ca="1" si="3"/>
        <v>0</v>
      </c>
    </row>
    <row r="136" spans="9:10" x14ac:dyDescent="0.25">
      <c r="I136" s="17">
        <v>0.42500000000000698</v>
      </c>
      <c r="J136">
        <f t="shared" ca="1" si="3"/>
        <v>0</v>
      </c>
    </row>
    <row r="137" spans="9:10" x14ac:dyDescent="0.25">
      <c r="I137" s="17">
        <v>0.42569444444445098</v>
      </c>
      <c r="J137">
        <f t="shared" ca="1" si="3"/>
        <v>0</v>
      </c>
    </row>
    <row r="138" spans="9:10" x14ac:dyDescent="0.25">
      <c r="I138" s="17">
        <v>0.42638888888889598</v>
      </c>
      <c r="J138">
        <f t="shared" ca="1" si="3"/>
        <v>0</v>
      </c>
    </row>
    <row r="139" spans="9:10" x14ac:dyDescent="0.25">
      <c r="I139" s="17">
        <v>0.42708333333334098</v>
      </c>
      <c r="J139">
        <f t="shared" ca="1" si="3"/>
        <v>0</v>
      </c>
    </row>
    <row r="140" spans="9:10" x14ac:dyDescent="0.25">
      <c r="I140" s="17">
        <v>0.42777777777778497</v>
      </c>
      <c r="J140">
        <f t="shared" ca="1" si="3"/>
        <v>0</v>
      </c>
    </row>
    <row r="141" spans="9:10" x14ac:dyDescent="0.25">
      <c r="I141" s="17">
        <v>0.42847222222223003</v>
      </c>
      <c r="J141">
        <f t="shared" ca="1" si="3"/>
        <v>0</v>
      </c>
    </row>
    <row r="142" spans="9:10" x14ac:dyDescent="0.25">
      <c r="I142" s="17">
        <v>0.42916666666667402</v>
      </c>
      <c r="J142">
        <f t="shared" ca="1" si="3"/>
        <v>0</v>
      </c>
    </row>
    <row r="143" spans="9:10" x14ac:dyDescent="0.25">
      <c r="I143" s="17">
        <v>0.42986111111111902</v>
      </c>
      <c r="J143">
        <f t="shared" ca="1" si="3"/>
        <v>0</v>
      </c>
    </row>
    <row r="144" spans="9:10" x14ac:dyDescent="0.25">
      <c r="I144" s="17">
        <v>0.43055555555556302</v>
      </c>
      <c r="J144">
        <f t="shared" ca="1" si="3"/>
        <v>0</v>
      </c>
    </row>
    <row r="145" spans="9:10" x14ac:dyDescent="0.25">
      <c r="I145" s="17">
        <v>0.43125000000000702</v>
      </c>
      <c r="J145">
        <f t="shared" ca="1" si="3"/>
        <v>0</v>
      </c>
    </row>
    <row r="146" spans="9:10" x14ac:dyDescent="0.25">
      <c r="I146" s="17">
        <v>0.43194444444445201</v>
      </c>
      <c r="J146">
        <f t="shared" ca="1" si="3"/>
        <v>0</v>
      </c>
    </row>
    <row r="147" spans="9:10" x14ac:dyDescent="0.25">
      <c r="I147" s="17">
        <v>0.43263888888889601</v>
      </c>
      <c r="J147">
        <f t="shared" ca="1" si="3"/>
        <v>0</v>
      </c>
    </row>
    <row r="148" spans="9:10" x14ac:dyDescent="0.25">
      <c r="I148" s="17">
        <v>0.43333333333334101</v>
      </c>
      <c r="J148">
        <f t="shared" ca="1" si="3"/>
        <v>0</v>
      </c>
    </row>
    <row r="149" spans="9:10" x14ac:dyDescent="0.25">
      <c r="I149" s="17">
        <v>0.43402777777778501</v>
      </c>
      <c r="J149">
        <f t="shared" ca="1" si="3"/>
        <v>0</v>
      </c>
    </row>
    <row r="150" spans="9:10" x14ac:dyDescent="0.25">
      <c r="I150" s="17">
        <v>0.43472222222223</v>
      </c>
      <c r="J150">
        <f t="shared" ca="1" si="3"/>
        <v>0</v>
      </c>
    </row>
    <row r="151" spans="9:10" x14ac:dyDescent="0.25">
      <c r="I151" s="17">
        <v>0.435416666666674</v>
      </c>
      <c r="J151">
        <f t="shared" ca="1" si="3"/>
        <v>0</v>
      </c>
    </row>
    <row r="152" spans="9:10" x14ac:dyDescent="0.25">
      <c r="I152" s="17">
        <v>0.436111111111119</v>
      </c>
      <c r="J152">
        <f t="shared" ca="1" si="3"/>
        <v>0</v>
      </c>
    </row>
    <row r="153" spans="9:10" x14ac:dyDescent="0.25">
      <c r="I153" s="17">
        <v>0.436805555555563</v>
      </c>
      <c r="J153">
        <f t="shared" ca="1" si="3"/>
        <v>0</v>
      </c>
    </row>
    <row r="154" spans="9:10" x14ac:dyDescent="0.25">
      <c r="I154" s="17">
        <v>0.43750000000000799</v>
      </c>
      <c r="J154">
        <f t="shared" ca="1" si="3"/>
        <v>0</v>
      </c>
    </row>
    <row r="155" spans="9:10" x14ac:dyDescent="0.25">
      <c r="I155" s="17">
        <v>0.43819444444445199</v>
      </c>
      <c r="J155">
        <f t="shared" ca="1" si="3"/>
        <v>0</v>
      </c>
    </row>
    <row r="156" spans="9:10" x14ac:dyDescent="0.25">
      <c r="I156" s="17">
        <v>0.43888888888889699</v>
      </c>
      <c r="J156">
        <f t="shared" ca="1" si="3"/>
        <v>0</v>
      </c>
    </row>
    <row r="157" spans="9:10" x14ac:dyDescent="0.25">
      <c r="I157" s="17">
        <v>0.43958333333334099</v>
      </c>
      <c r="J157">
        <f t="shared" ca="1" si="3"/>
        <v>0</v>
      </c>
    </row>
    <row r="158" spans="9:10" x14ac:dyDescent="0.25">
      <c r="I158" s="17">
        <v>0.44027777777778598</v>
      </c>
      <c r="J158">
        <f t="shared" ca="1" si="3"/>
        <v>0</v>
      </c>
    </row>
    <row r="159" spans="9:10" x14ac:dyDescent="0.25">
      <c r="I159" s="17">
        <v>0.44097222222222998</v>
      </c>
      <c r="J159">
        <f t="shared" ca="1" si="3"/>
        <v>0</v>
      </c>
    </row>
    <row r="160" spans="9:10" x14ac:dyDescent="0.25">
      <c r="I160" s="17">
        <v>0.44166666666667498</v>
      </c>
      <c r="J160">
        <f t="shared" ca="1" si="3"/>
        <v>0</v>
      </c>
    </row>
    <row r="161" spans="9:10" x14ac:dyDescent="0.25">
      <c r="I161" s="17">
        <v>0.44236111111111898</v>
      </c>
      <c r="J161">
        <f t="shared" ca="1" si="3"/>
        <v>0</v>
      </c>
    </row>
    <row r="162" spans="9:10" x14ac:dyDescent="0.25">
      <c r="I162" s="17">
        <v>0.44305555555556397</v>
      </c>
      <c r="J162">
        <f t="shared" ca="1" si="3"/>
        <v>0</v>
      </c>
    </row>
    <row r="163" spans="9:10" x14ac:dyDescent="0.25">
      <c r="I163" s="17">
        <v>0.44375000000000803</v>
      </c>
      <c r="J163">
        <f t="shared" ca="1" si="3"/>
        <v>0</v>
      </c>
    </row>
    <row r="164" spans="9:10" x14ac:dyDescent="0.25">
      <c r="I164" s="17">
        <v>0.44444444444445302</v>
      </c>
      <c r="J164">
        <f t="shared" ca="1" si="3"/>
        <v>0</v>
      </c>
    </row>
    <row r="165" spans="9:10" x14ac:dyDescent="0.25">
      <c r="I165" s="17">
        <v>0.44513888888889702</v>
      </c>
      <c r="J165">
        <f t="shared" ca="1" si="3"/>
        <v>0</v>
      </c>
    </row>
    <row r="166" spans="9:10" x14ac:dyDescent="0.25">
      <c r="I166" s="17">
        <v>0.44583333333334202</v>
      </c>
      <c r="J166">
        <f t="shared" ca="1" si="3"/>
        <v>0</v>
      </c>
    </row>
    <row r="167" spans="9:10" x14ac:dyDescent="0.25">
      <c r="I167" s="17">
        <v>0.44652777777778602</v>
      </c>
      <c r="J167">
        <f t="shared" ca="1" si="3"/>
        <v>0</v>
      </c>
    </row>
    <row r="168" spans="9:10" x14ac:dyDescent="0.25">
      <c r="I168" s="17">
        <v>0.44722222222223101</v>
      </c>
      <c r="J168">
        <f t="shared" ca="1" si="3"/>
        <v>0</v>
      </c>
    </row>
    <row r="169" spans="9:10" x14ac:dyDescent="0.25">
      <c r="I169" s="17">
        <v>0.44791666666667501</v>
      </c>
      <c r="J169">
        <f t="shared" ca="1" si="3"/>
        <v>0</v>
      </c>
    </row>
    <row r="170" spans="9:10" x14ac:dyDescent="0.25">
      <c r="I170" s="17">
        <v>0.44861111111112001</v>
      </c>
      <c r="J170">
        <f t="shared" ca="1" si="3"/>
        <v>0</v>
      </c>
    </row>
    <row r="171" spans="9:10" x14ac:dyDescent="0.25">
      <c r="I171" s="17">
        <v>0.44930555555556401</v>
      </c>
      <c r="J171">
        <f t="shared" ca="1" si="3"/>
        <v>0</v>
      </c>
    </row>
    <row r="172" spans="9:10" x14ac:dyDescent="0.25">
      <c r="I172" s="17">
        <v>0.450000000000009</v>
      </c>
      <c r="J172">
        <f t="shared" ca="1" si="3"/>
        <v>0</v>
      </c>
    </row>
    <row r="173" spans="9:10" x14ac:dyDescent="0.25">
      <c r="I173" s="17">
        <v>0.450694444444453</v>
      </c>
      <c r="J173">
        <f t="shared" ca="1" si="3"/>
        <v>0</v>
      </c>
    </row>
    <row r="174" spans="9:10" x14ac:dyDescent="0.25">
      <c r="I174" s="17">
        <v>0.451388888888898</v>
      </c>
      <c r="J174">
        <f t="shared" ca="1" si="3"/>
        <v>0</v>
      </c>
    </row>
    <row r="175" spans="9:10" x14ac:dyDescent="0.25">
      <c r="I175" s="17">
        <v>0.452083333333342</v>
      </c>
      <c r="J175">
        <f t="shared" ca="1" si="3"/>
        <v>0</v>
      </c>
    </row>
    <row r="176" spans="9:10" x14ac:dyDescent="0.25">
      <c r="I176" s="17">
        <v>0.45277777777778699</v>
      </c>
      <c r="J176">
        <f t="shared" ca="1" si="3"/>
        <v>0</v>
      </c>
    </row>
    <row r="177" spans="9:10" x14ac:dyDescent="0.25">
      <c r="I177" s="17">
        <v>0.45347222222223099</v>
      </c>
      <c r="J177">
        <f t="shared" ca="1" si="3"/>
        <v>0</v>
      </c>
    </row>
    <row r="178" spans="9:10" x14ac:dyDescent="0.25">
      <c r="I178" s="17">
        <v>0.45416666666667599</v>
      </c>
      <c r="J178">
        <f t="shared" ca="1" si="3"/>
        <v>0</v>
      </c>
    </row>
    <row r="179" spans="9:10" x14ac:dyDescent="0.25">
      <c r="I179" s="17">
        <v>0.45486111111111999</v>
      </c>
      <c r="J179">
        <f t="shared" ca="1" si="3"/>
        <v>0</v>
      </c>
    </row>
    <row r="180" spans="9:10" x14ac:dyDescent="0.25">
      <c r="I180" s="17">
        <v>0.45555555555556498</v>
      </c>
      <c r="J180">
        <f t="shared" ca="1" si="3"/>
        <v>0</v>
      </c>
    </row>
    <row r="181" spans="9:10" x14ac:dyDescent="0.25">
      <c r="I181" s="17">
        <v>0.45625000000000898</v>
      </c>
      <c r="J181">
        <f t="shared" ca="1" si="3"/>
        <v>0</v>
      </c>
    </row>
    <row r="182" spans="9:10" x14ac:dyDescent="0.25">
      <c r="I182" s="17">
        <v>0.45694444444445398</v>
      </c>
      <c r="J182">
        <f t="shared" ca="1" si="3"/>
        <v>0</v>
      </c>
    </row>
    <row r="183" spans="9:10" x14ac:dyDescent="0.25">
      <c r="I183" s="17">
        <v>0.45763888888889798</v>
      </c>
      <c r="J183">
        <f t="shared" ca="1" si="3"/>
        <v>0</v>
      </c>
    </row>
    <row r="184" spans="9:10" x14ac:dyDescent="0.25">
      <c r="I184" s="17">
        <v>0.45833333333334297</v>
      </c>
      <c r="J184">
        <f t="shared" ca="1" si="3"/>
        <v>0</v>
      </c>
    </row>
    <row r="185" spans="9:10" x14ac:dyDescent="0.25">
      <c r="I185" s="17">
        <v>0.45902777777778703</v>
      </c>
      <c r="J185">
        <f t="shared" ca="1" si="3"/>
        <v>0</v>
      </c>
    </row>
    <row r="186" spans="9:10" x14ac:dyDescent="0.25">
      <c r="I186" s="17">
        <v>0.45972222222223202</v>
      </c>
      <c r="J186">
        <f t="shared" ca="1" si="3"/>
        <v>0</v>
      </c>
    </row>
    <row r="187" spans="9:10" x14ac:dyDescent="0.25">
      <c r="I187" s="17">
        <v>0.46041666666667602</v>
      </c>
      <c r="J187">
        <f t="shared" ca="1" si="3"/>
        <v>0</v>
      </c>
    </row>
    <row r="188" spans="9:10" x14ac:dyDescent="0.25">
      <c r="I188" s="17">
        <v>0.46111111111112102</v>
      </c>
      <c r="J188">
        <f t="shared" ca="1" si="3"/>
        <v>0</v>
      </c>
    </row>
    <row r="189" spans="9:10" x14ac:dyDescent="0.25">
      <c r="I189" s="17">
        <v>0.46180555555556502</v>
      </c>
      <c r="J189">
        <f t="shared" ca="1" si="3"/>
        <v>0</v>
      </c>
    </row>
    <row r="190" spans="9:10" x14ac:dyDescent="0.25">
      <c r="I190" s="17">
        <v>0.46250000000001001</v>
      </c>
      <c r="J190">
        <f t="shared" ca="1" si="3"/>
        <v>0</v>
      </c>
    </row>
    <row r="191" spans="9:10" x14ac:dyDescent="0.25">
      <c r="I191" s="17">
        <v>0.46319444444445401</v>
      </c>
      <c r="J191">
        <f t="shared" ca="1" si="3"/>
        <v>0</v>
      </c>
    </row>
    <row r="192" spans="9:10" x14ac:dyDescent="0.25">
      <c r="I192" s="17">
        <v>0.46388888888889901</v>
      </c>
      <c r="J192">
        <f t="shared" ca="1" si="3"/>
        <v>0</v>
      </c>
    </row>
    <row r="193" spans="9:10" x14ac:dyDescent="0.25">
      <c r="I193" s="17">
        <v>0.46458333333334301</v>
      </c>
      <c r="J193">
        <f t="shared" ca="1" si="3"/>
        <v>0</v>
      </c>
    </row>
    <row r="194" spans="9:10" x14ac:dyDescent="0.25">
      <c r="I194" s="17">
        <v>0.465277777777788</v>
      </c>
      <c r="J194">
        <f t="shared" ca="1" si="3"/>
        <v>0</v>
      </c>
    </row>
    <row r="195" spans="9:10" x14ac:dyDescent="0.25">
      <c r="I195" s="17">
        <v>0.465972222222232</v>
      </c>
      <c r="J195">
        <f t="shared" ca="1" si="3"/>
        <v>0</v>
      </c>
    </row>
    <row r="196" spans="9:10" x14ac:dyDescent="0.25">
      <c r="I196" s="17">
        <v>0.466666666666677</v>
      </c>
      <c r="J196">
        <f t="shared" ca="1" si="3"/>
        <v>0</v>
      </c>
    </row>
    <row r="197" spans="9:10" x14ac:dyDescent="0.25">
      <c r="I197" s="17">
        <v>0.467361111111121</v>
      </c>
      <c r="J197">
        <f t="shared" ref="J197:J260" ca="1" si="4">IF($J$2&gt;I197,1,0)</f>
        <v>0</v>
      </c>
    </row>
    <row r="198" spans="9:10" x14ac:dyDescent="0.25">
      <c r="I198" s="17">
        <v>0.46805555555556599</v>
      </c>
      <c r="J198">
        <f t="shared" ca="1" si="4"/>
        <v>0</v>
      </c>
    </row>
    <row r="199" spans="9:10" x14ac:dyDescent="0.25">
      <c r="I199" s="17">
        <v>0.46875000000000999</v>
      </c>
      <c r="J199">
        <f t="shared" ca="1" si="4"/>
        <v>0</v>
      </c>
    </row>
    <row r="200" spans="9:10" x14ac:dyDescent="0.25">
      <c r="I200" s="17">
        <v>0.46944444444445499</v>
      </c>
      <c r="J200">
        <f t="shared" ca="1" si="4"/>
        <v>0</v>
      </c>
    </row>
    <row r="201" spans="9:10" x14ac:dyDescent="0.25">
      <c r="I201" s="17">
        <v>0.47013888888889899</v>
      </c>
      <c r="J201">
        <f t="shared" ca="1" si="4"/>
        <v>0</v>
      </c>
    </row>
    <row r="202" spans="9:10" x14ac:dyDescent="0.25">
      <c r="I202" s="17">
        <v>0.47083333333334398</v>
      </c>
      <c r="J202">
        <f t="shared" ca="1" si="4"/>
        <v>0</v>
      </c>
    </row>
    <row r="203" spans="9:10" x14ac:dyDescent="0.25">
      <c r="I203" s="17">
        <v>0.47152777777778798</v>
      </c>
      <c r="J203">
        <f t="shared" ca="1" si="4"/>
        <v>0</v>
      </c>
    </row>
    <row r="204" spans="9:10" x14ac:dyDescent="0.25">
      <c r="I204" s="17">
        <v>0.47222222222223198</v>
      </c>
      <c r="J204">
        <f t="shared" ca="1" si="4"/>
        <v>0</v>
      </c>
    </row>
    <row r="205" spans="9:10" x14ac:dyDescent="0.25">
      <c r="I205" s="17">
        <v>0.47291666666667698</v>
      </c>
      <c r="J205">
        <f t="shared" ca="1" si="4"/>
        <v>0</v>
      </c>
    </row>
    <row r="206" spans="9:10" x14ac:dyDescent="0.25">
      <c r="I206" s="17">
        <v>0.47361111111112097</v>
      </c>
      <c r="J206">
        <f t="shared" ca="1" si="4"/>
        <v>0</v>
      </c>
    </row>
    <row r="207" spans="9:10" x14ac:dyDescent="0.25">
      <c r="I207" s="17">
        <v>0.47430555555556603</v>
      </c>
      <c r="J207">
        <f t="shared" ca="1" si="4"/>
        <v>0</v>
      </c>
    </row>
    <row r="208" spans="9:10" x14ac:dyDescent="0.25">
      <c r="I208" s="17">
        <v>0.47500000000001003</v>
      </c>
      <c r="J208">
        <f t="shared" ca="1" si="4"/>
        <v>0</v>
      </c>
    </row>
    <row r="209" spans="9:10" x14ac:dyDescent="0.25">
      <c r="I209" s="17">
        <v>0.47569444444445502</v>
      </c>
      <c r="J209">
        <f t="shared" ca="1" si="4"/>
        <v>0</v>
      </c>
    </row>
    <row r="210" spans="9:10" x14ac:dyDescent="0.25">
      <c r="I210" s="17">
        <v>0.47638888888889902</v>
      </c>
      <c r="J210">
        <f t="shared" ca="1" si="4"/>
        <v>0</v>
      </c>
    </row>
    <row r="211" spans="9:10" x14ac:dyDescent="0.25">
      <c r="I211" s="17">
        <v>0.47708333333334402</v>
      </c>
      <c r="J211">
        <f t="shared" ca="1" si="4"/>
        <v>0</v>
      </c>
    </row>
    <row r="212" spans="9:10" x14ac:dyDescent="0.25">
      <c r="I212" s="17">
        <v>0.47777777777778802</v>
      </c>
      <c r="J212">
        <f t="shared" ca="1" si="4"/>
        <v>0</v>
      </c>
    </row>
    <row r="213" spans="9:10" x14ac:dyDescent="0.25">
      <c r="I213" s="17">
        <v>0.47847222222223301</v>
      </c>
      <c r="J213">
        <f t="shared" ca="1" si="4"/>
        <v>0</v>
      </c>
    </row>
    <row r="214" spans="9:10" x14ac:dyDescent="0.25">
      <c r="I214" s="17">
        <v>0.47916666666667701</v>
      </c>
      <c r="J214">
        <f t="shared" ca="1" si="4"/>
        <v>0</v>
      </c>
    </row>
    <row r="215" spans="9:10" x14ac:dyDescent="0.25">
      <c r="I215" s="17">
        <v>0.47986111111112201</v>
      </c>
      <c r="J215">
        <f t="shared" ca="1" si="4"/>
        <v>0</v>
      </c>
    </row>
    <row r="216" spans="9:10" x14ac:dyDescent="0.25">
      <c r="I216" s="17">
        <v>0.48055555555556601</v>
      </c>
      <c r="J216">
        <f t="shared" ca="1" si="4"/>
        <v>0</v>
      </c>
    </row>
    <row r="217" spans="9:10" x14ac:dyDescent="0.25">
      <c r="I217" s="17">
        <v>0.481250000000011</v>
      </c>
      <c r="J217">
        <f t="shared" ca="1" si="4"/>
        <v>0</v>
      </c>
    </row>
    <row r="218" spans="9:10" x14ac:dyDescent="0.25">
      <c r="I218" s="17">
        <v>0.481944444444455</v>
      </c>
      <c r="J218">
        <f t="shared" ca="1" si="4"/>
        <v>0</v>
      </c>
    </row>
    <row r="219" spans="9:10" x14ac:dyDescent="0.25">
      <c r="I219" s="17">
        <v>0.4826388888889</v>
      </c>
      <c r="J219">
        <f t="shared" ca="1" si="4"/>
        <v>0</v>
      </c>
    </row>
    <row r="220" spans="9:10" x14ac:dyDescent="0.25">
      <c r="I220" s="17">
        <v>0.483333333333344</v>
      </c>
      <c r="J220">
        <f t="shared" ca="1" si="4"/>
        <v>0</v>
      </c>
    </row>
    <row r="221" spans="9:10" x14ac:dyDescent="0.25">
      <c r="I221" s="17">
        <v>0.48402777777778899</v>
      </c>
      <c r="J221">
        <f t="shared" ca="1" si="4"/>
        <v>0</v>
      </c>
    </row>
    <row r="222" spans="9:10" x14ac:dyDescent="0.25">
      <c r="I222" s="17">
        <v>0.48472222222223299</v>
      </c>
      <c r="J222">
        <f t="shared" ca="1" si="4"/>
        <v>0</v>
      </c>
    </row>
    <row r="223" spans="9:10" x14ac:dyDescent="0.25">
      <c r="I223" s="17">
        <v>0.48541666666667799</v>
      </c>
      <c r="J223">
        <f t="shared" ca="1" si="4"/>
        <v>0</v>
      </c>
    </row>
    <row r="224" spans="9:10" x14ac:dyDescent="0.25">
      <c r="I224" s="17">
        <v>0.48611111111112199</v>
      </c>
      <c r="J224">
        <f t="shared" ca="1" si="4"/>
        <v>0</v>
      </c>
    </row>
    <row r="225" spans="9:10" x14ac:dyDescent="0.25">
      <c r="I225" s="17">
        <v>0.48680555555556698</v>
      </c>
      <c r="J225">
        <f t="shared" ca="1" si="4"/>
        <v>0</v>
      </c>
    </row>
    <row r="226" spans="9:10" x14ac:dyDescent="0.25">
      <c r="I226" s="17">
        <v>0.48750000000001098</v>
      </c>
      <c r="J226">
        <f t="shared" ca="1" si="4"/>
        <v>0</v>
      </c>
    </row>
    <row r="227" spans="9:10" x14ac:dyDescent="0.25">
      <c r="I227" s="17">
        <v>0.48819444444445598</v>
      </c>
      <c r="J227">
        <f t="shared" ca="1" si="4"/>
        <v>0</v>
      </c>
    </row>
    <row r="228" spans="9:10" x14ac:dyDescent="0.25">
      <c r="I228" s="17">
        <v>0.48888888888889998</v>
      </c>
      <c r="J228">
        <f t="shared" ca="1" si="4"/>
        <v>0</v>
      </c>
    </row>
    <row r="229" spans="9:10" x14ac:dyDescent="0.25">
      <c r="I229" s="17">
        <v>0.48958333333334503</v>
      </c>
      <c r="J229">
        <f t="shared" ca="1" si="4"/>
        <v>0</v>
      </c>
    </row>
    <row r="230" spans="9:10" x14ac:dyDescent="0.25">
      <c r="I230" s="17">
        <v>0.49027777777778903</v>
      </c>
      <c r="J230">
        <f t="shared" ca="1" si="4"/>
        <v>0</v>
      </c>
    </row>
    <row r="231" spans="9:10" x14ac:dyDescent="0.25">
      <c r="I231" s="17">
        <v>0.49097222222223402</v>
      </c>
      <c r="J231">
        <f t="shared" ca="1" si="4"/>
        <v>0</v>
      </c>
    </row>
    <row r="232" spans="9:10" x14ac:dyDescent="0.25">
      <c r="I232" s="17">
        <v>0.49166666666667802</v>
      </c>
      <c r="J232">
        <f t="shared" ca="1" si="4"/>
        <v>0</v>
      </c>
    </row>
    <row r="233" spans="9:10" x14ac:dyDescent="0.25">
      <c r="I233" s="17">
        <v>0.49236111111112302</v>
      </c>
      <c r="J233">
        <f t="shared" ca="1" si="4"/>
        <v>0</v>
      </c>
    </row>
    <row r="234" spans="9:10" x14ac:dyDescent="0.25">
      <c r="I234" s="17">
        <v>0.49305555555556702</v>
      </c>
      <c r="J234">
        <f t="shared" ca="1" si="4"/>
        <v>0</v>
      </c>
    </row>
    <row r="235" spans="9:10" x14ac:dyDescent="0.25">
      <c r="I235" s="17">
        <v>0.49375000000001201</v>
      </c>
      <c r="J235">
        <f t="shared" ca="1" si="4"/>
        <v>0</v>
      </c>
    </row>
    <row r="236" spans="9:10" x14ac:dyDescent="0.25">
      <c r="I236" s="17">
        <v>0.49444444444445601</v>
      </c>
      <c r="J236">
        <f t="shared" ca="1" si="4"/>
        <v>0</v>
      </c>
    </row>
    <row r="237" spans="9:10" x14ac:dyDescent="0.25">
      <c r="I237" s="17">
        <v>0.49513888888890101</v>
      </c>
      <c r="J237">
        <f t="shared" ca="1" si="4"/>
        <v>0</v>
      </c>
    </row>
    <row r="238" spans="9:10" x14ac:dyDescent="0.25">
      <c r="I238" s="17">
        <v>0.49583333333334501</v>
      </c>
      <c r="J238">
        <f t="shared" ca="1" si="4"/>
        <v>0</v>
      </c>
    </row>
    <row r="239" spans="9:10" x14ac:dyDescent="0.25">
      <c r="I239" s="17">
        <v>0.49652777777779</v>
      </c>
      <c r="J239">
        <f t="shared" ca="1" si="4"/>
        <v>0</v>
      </c>
    </row>
    <row r="240" spans="9:10" x14ac:dyDescent="0.25">
      <c r="I240" s="17">
        <v>0.497222222222234</v>
      </c>
      <c r="J240">
        <f t="shared" ca="1" si="4"/>
        <v>0</v>
      </c>
    </row>
    <row r="241" spans="9:10" x14ac:dyDescent="0.25">
      <c r="I241" s="17">
        <v>0.497916666666679</v>
      </c>
      <c r="J241">
        <f t="shared" ca="1" si="4"/>
        <v>0</v>
      </c>
    </row>
    <row r="242" spans="9:10" x14ac:dyDescent="0.25">
      <c r="I242" s="17">
        <v>0.498611111111123</v>
      </c>
      <c r="J242">
        <f t="shared" ca="1" si="4"/>
        <v>0</v>
      </c>
    </row>
    <row r="243" spans="9:10" x14ac:dyDescent="0.25">
      <c r="I243" s="17">
        <v>0.49930555555556799</v>
      </c>
      <c r="J243">
        <f t="shared" ca="1" si="4"/>
        <v>0</v>
      </c>
    </row>
    <row r="244" spans="9:10" x14ac:dyDescent="0.25">
      <c r="I244" s="17">
        <v>0.50000000000001199</v>
      </c>
      <c r="J244">
        <f t="shared" ca="1" si="4"/>
        <v>0</v>
      </c>
    </row>
    <row r="245" spans="9:10" x14ac:dyDescent="0.25">
      <c r="I245" s="17">
        <v>0.50069444444445699</v>
      </c>
      <c r="J245">
        <f t="shared" ca="1" si="4"/>
        <v>0</v>
      </c>
    </row>
    <row r="246" spans="9:10" x14ac:dyDescent="0.25">
      <c r="I246" s="17">
        <v>0.50138888888890099</v>
      </c>
      <c r="J246">
        <f t="shared" ca="1" si="4"/>
        <v>0</v>
      </c>
    </row>
    <row r="247" spans="9:10" x14ac:dyDescent="0.25">
      <c r="I247" s="17">
        <v>0.50208333333334598</v>
      </c>
      <c r="J247">
        <f t="shared" ca="1" si="4"/>
        <v>0</v>
      </c>
    </row>
    <row r="248" spans="9:10" x14ac:dyDescent="0.25">
      <c r="I248" s="17">
        <v>0.50277777777778998</v>
      </c>
      <c r="J248">
        <f t="shared" ca="1" si="4"/>
        <v>0</v>
      </c>
    </row>
    <row r="249" spans="9:10" x14ac:dyDescent="0.25">
      <c r="I249" s="17">
        <v>0.50347222222223498</v>
      </c>
      <c r="J249">
        <f t="shared" ca="1" si="4"/>
        <v>0</v>
      </c>
    </row>
    <row r="250" spans="9:10" x14ac:dyDescent="0.25">
      <c r="I250" s="17">
        <v>0.50416666666667898</v>
      </c>
      <c r="J250">
        <f t="shared" ca="1" si="4"/>
        <v>0</v>
      </c>
    </row>
    <row r="251" spans="9:10" x14ac:dyDescent="0.25">
      <c r="I251" s="17">
        <v>0.50486111111112397</v>
      </c>
      <c r="J251">
        <f t="shared" ca="1" si="4"/>
        <v>0</v>
      </c>
    </row>
    <row r="252" spans="9:10" x14ac:dyDescent="0.25">
      <c r="I252" s="17">
        <v>0.50555555555556797</v>
      </c>
      <c r="J252">
        <f t="shared" ca="1" si="4"/>
        <v>0</v>
      </c>
    </row>
    <row r="253" spans="9:10" x14ac:dyDescent="0.25">
      <c r="I253" s="17">
        <v>0.50625000000001297</v>
      </c>
      <c r="J253">
        <f t="shared" ca="1" si="4"/>
        <v>0</v>
      </c>
    </row>
    <row r="254" spans="9:10" x14ac:dyDescent="0.25">
      <c r="I254" s="17">
        <v>0.50694444444445697</v>
      </c>
      <c r="J254">
        <f t="shared" ca="1" si="4"/>
        <v>0</v>
      </c>
    </row>
    <row r="255" spans="9:10" x14ac:dyDescent="0.25">
      <c r="I255" s="17">
        <v>0.50763888888890196</v>
      </c>
      <c r="J255">
        <f t="shared" ca="1" si="4"/>
        <v>0</v>
      </c>
    </row>
    <row r="256" spans="9:10" x14ac:dyDescent="0.25">
      <c r="I256" s="17">
        <v>0.50833333333334596</v>
      </c>
      <c r="J256">
        <f t="shared" ca="1" si="4"/>
        <v>0</v>
      </c>
    </row>
    <row r="257" spans="9:10" x14ac:dyDescent="0.25">
      <c r="I257" s="17">
        <v>0.50902777777779096</v>
      </c>
      <c r="J257">
        <f t="shared" ca="1" si="4"/>
        <v>0</v>
      </c>
    </row>
    <row r="258" spans="9:10" x14ac:dyDescent="0.25">
      <c r="I258" s="17">
        <v>0.50972222222223496</v>
      </c>
      <c r="J258">
        <f t="shared" ca="1" si="4"/>
        <v>0</v>
      </c>
    </row>
    <row r="259" spans="9:10" x14ac:dyDescent="0.25">
      <c r="I259" s="17">
        <v>0.51041666666667995</v>
      </c>
      <c r="J259">
        <f t="shared" ca="1" si="4"/>
        <v>0</v>
      </c>
    </row>
    <row r="260" spans="9:10" x14ac:dyDescent="0.25">
      <c r="I260" s="17">
        <v>0.51111111111112395</v>
      </c>
      <c r="J260">
        <f t="shared" ca="1" si="4"/>
        <v>0</v>
      </c>
    </row>
    <row r="261" spans="9:10" x14ac:dyDescent="0.25">
      <c r="I261" s="17">
        <v>0.51180555555556895</v>
      </c>
      <c r="J261">
        <f t="shared" ref="J261:J324" ca="1" si="5">IF($J$2&gt;I261,1,0)</f>
        <v>0</v>
      </c>
    </row>
    <row r="262" spans="9:10" x14ac:dyDescent="0.25">
      <c r="I262" s="17">
        <v>0.51250000000001295</v>
      </c>
      <c r="J262">
        <f t="shared" ca="1" si="5"/>
        <v>0</v>
      </c>
    </row>
    <row r="263" spans="9:10" x14ac:dyDescent="0.25">
      <c r="I263" s="17">
        <v>0.51319444444445805</v>
      </c>
      <c r="J263">
        <f t="shared" ca="1" si="5"/>
        <v>0</v>
      </c>
    </row>
    <row r="264" spans="9:10" x14ac:dyDescent="0.25">
      <c r="I264" s="17">
        <v>0.51388888888890205</v>
      </c>
      <c r="J264">
        <f t="shared" ca="1" si="5"/>
        <v>0</v>
      </c>
    </row>
    <row r="265" spans="9:10" x14ac:dyDescent="0.25">
      <c r="I265" s="17">
        <v>0.51458333333334705</v>
      </c>
      <c r="J265">
        <f t="shared" ca="1" si="5"/>
        <v>0</v>
      </c>
    </row>
    <row r="266" spans="9:10" x14ac:dyDescent="0.25">
      <c r="I266" s="17">
        <v>0.51527777777779105</v>
      </c>
      <c r="J266">
        <f t="shared" ca="1" si="5"/>
        <v>0</v>
      </c>
    </row>
    <row r="267" spans="9:10" x14ac:dyDescent="0.25">
      <c r="I267" s="17">
        <v>0.51597222222223604</v>
      </c>
      <c r="J267">
        <f t="shared" ca="1" si="5"/>
        <v>0</v>
      </c>
    </row>
    <row r="268" spans="9:10" x14ac:dyDescent="0.25">
      <c r="I268" s="17">
        <v>0.51666666666668004</v>
      </c>
      <c r="J268">
        <f t="shared" ca="1" si="5"/>
        <v>0</v>
      </c>
    </row>
    <row r="269" spans="9:10" x14ac:dyDescent="0.25">
      <c r="I269" s="17">
        <v>0.51736111111112504</v>
      </c>
      <c r="J269">
        <f t="shared" ca="1" si="5"/>
        <v>0</v>
      </c>
    </row>
    <row r="270" spans="9:10" x14ac:dyDescent="0.25">
      <c r="I270" s="17">
        <v>0.51805555555556904</v>
      </c>
      <c r="J270">
        <f t="shared" ca="1" si="5"/>
        <v>0</v>
      </c>
    </row>
    <row r="271" spans="9:10" x14ac:dyDescent="0.25">
      <c r="I271" s="17">
        <v>0.51875000000001403</v>
      </c>
      <c r="J271">
        <f t="shared" ca="1" si="5"/>
        <v>0</v>
      </c>
    </row>
    <row r="272" spans="9:10" x14ac:dyDescent="0.25">
      <c r="I272" s="17">
        <v>0.51944444444445803</v>
      </c>
      <c r="J272">
        <f t="shared" ca="1" si="5"/>
        <v>0</v>
      </c>
    </row>
    <row r="273" spans="9:10" x14ac:dyDescent="0.25">
      <c r="I273" s="17">
        <v>0.52013888888890303</v>
      </c>
      <c r="J273">
        <f t="shared" ca="1" si="5"/>
        <v>0</v>
      </c>
    </row>
    <row r="274" spans="9:10" x14ac:dyDescent="0.25">
      <c r="I274" s="17">
        <v>0.52083333333334703</v>
      </c>
      <c r="J274">
        <f t="shared" ca="1" si="5"/>
        <v>0</v>
      </c>
    </row>
    <row r="275" spans="9:10" x14ac:dyDescent="0.25">
      <c r="I275" s="17">
        <v>0.52152777777779202</v>
      </c>
      <c r="J275">
        <f t="shared" ca="1" si="5"/>
        <v>0</v>
      </c>
    </row>
    <row r="276" spans="9:10" x14ac:dyDescent="0.25">
      <c r="I276" s="17">
        <v>0.52222222222223602</v>
      </c>
      <c r="J276">
        <f t="shared" ca="1" si="5"/>
        <v>0</v>
      </c>
    </row>
    <row r="277" spans="9:10" x14ac:dyDescent="0.25">
      <c r="I277" s="17">
        <v>0.52291666666668102</v>
      </c>
      <c r="J277">
        <f t="shared" ca="1" si="5"/>
        <v>0</v>
      </c>
    </row>
    <row r="278" spans="9:10" x14ac:dyDescent="0.25">
      <c r="I278" s="17">
        <v>0.52361111111112502</v>
      </c>
      <c r="J278">
        <f t="shared" ca="1" si="5"/>
        <v>0</v>
      </c>
    </row>
    <row r="279" spans="9:10" x14ac:dyDescent="0.25">
      <c r="I279" s="17">
        <v>0.52430555555557001</v>
      </c>
      <c r="J279">
        <f t="shared" ca="1" si="5"/>
        <v>0</v>
      </c>
    </row>
    <row r="280" spans="9:10" x14ac:dyDescent="0.25">
      <c r="I280" s="17">
        <v>0.52500000000001401</v>
      </c>
      <c r="J280">
        <f t="shared" ca="1" si="5"/>
        <v>0</v>
      </c>
    </row>
    <row r="281" spans="9:10" x14ac:dyDescent="0.25">
      <c r="I281" s="17">
        <v>0.52569444444445901</v>
      </c>
      <c r="J281">
        <f t="shared" ca="1" si="5"/>
        <v>0</v>
      </c>
    </row>
    <row r="282" spans="9:10" x14ac:dyDescent="0.25">
      <c r="I282" s="17">
        <v>0.52638888888890301</v>
      </c>
      <c r="J282">
        <f t="shared" ca="1" si="5"/>
        <v>0</v>
      </c>
    </row>
    <row r="283" spans="9:10" x14ac:dyDescent="0.25">
      <c r="I283" s="17">
        <v>0.527083333333348</v>
      </c>
      <c r="J283">
        <f t="shared" ca="1" si="5"/>
        <v>0</v>
      </c>
    </row>
    <row r="284" spans="9:10" x14ac:dyDescent="0.25">
      <c r="I284" s="17">
        <v>0.527777777777792</v>
      </c>
      <c r="J284">
        <f t="shared" ca="1" si="5"/>
        <v>0</v>
      </c>
    </row>
    <row r="285" spans="9:10" x14ac:dyDescent="0.25">
      <c r="I285" s="17">
        <v>0.528472222222237</v>
      </c>
      <c r="J285">
        <f t="shared" ca="1" si="5"/>
        <v>0</v>
      </c>
    </row>
    <row r="286" spans="9:10" x14ac:dyDescent="0.25">
      <c r="I286" s="17">
        <v>0.529166666666681</v>
      </c>
      <c r="J286">
        <f t="shared" ca="1" si="5"/>
        <v>0</v>
      </c>
    </row>
    <row r="287" spans="9:10" x14ac:dyDescent="0.25">
      <c r="I287" s="17">
        <v>0.52986111111112599</v>
      </c>
      <c r="J287">
        <f t="shared" ca="1" si="5"/>
        <v>0</v>
      </c>
    </row>
    <row r="288" spans="9:10" x14ac:dyDescent="0.25">
      <c r="I288" s="17">
        <v>0.53055555555556999</v>
      </c>
      <c r="J288">
        <f t="shared" ca="1" si="5"/>
        <v>0</v>
      </c>
    </row>
    <row r="289" spans="9:10" x14ac:dyDescent="0.25">
      <c r="I289" s="17">
        <v>0.53125000000001499</v>
      </c>
      <c r="J289">
        <f t="shared" ca="1" si="5"/>
        <v>0</v>
      </c>
    </row>
    <row r="290" spans="9:10" x14ac:dyDescent="0.25">
      <c r="I290" s="17">
        <v>0.53194444444445899</v>
      </c>
      <c r="J290">
        <f t="shared" ca="1" si="5"/>
        <v>0</v>
      </c>
    </row>
    <row r="291" spans="9:10" x14ac:dyDescent="0.25">
      <c r="I291" s="17">
        <v>0.53263888888890398</v>
      </c>
      <c r="J291">
        <f t="shared" ca="1" si="5"/>
        <v>0</v>
      </c>
    </row>
    <row r="292" spans="9:10" x14ac:dyDescent="0.25">
      <c r="I292" s="17">
        <v>0.53333333333334798</v>
      </c>
      <c r="J292">
        <f t="shared" ca="1" si="5"/>
        <v>0</v>
      </c>
    </row>
    <row r="293" spans="9:10" x14ac:dyDescent="0.25">
      <c r="I293" s="17">
        <v>0.53402777777779298</v>
      </c>
      <c r="J293">
        <f t="shared" ca="1" si="5"/>
        <v>0</v>
      </c>
    </row>
    <row r="294" spans="9:10" x14ac:dyDescent="0.25">
      <c r="I294" s="17">
        <v>0.53472222222223698</v>
      </c>
      <c r="J294">
        <f t="shared" ca="1" si="5"/>
        <v>0</v>
      </c>
    </row>
    <row r="295" spans="9:10" x14ac:dyDescent="0.25">
      <c r="I295" s="17">
        <v>0.53541666666668197</v>
      </c>
      <c r="J295">
        <f t="shared" ca="1" si="5"/>
        <v>0</v>
      </c>
    </row>
    <row r="296" spans="9:10" x14ac:dyDescent="0.25">
      <c r="I296" s="17">
        <v>0.53611111111112597</v>
      </c>
      <c r="J296">
        <f t="shared" ca="1" si="5"/>
        <v>0</v>
      </c>
    </row>
    <row r="297" spans="9:10" x14ac:dyDescent="0.25">
      <c r="I297" s="17">
        <v>0.53680555555557097</v>
      </c>
      <c r="J297">
        <f t="shared" ca="1" si="5"/>
        <v>0</v>
      </c>
    </row>
    <row r="298" spans="9:10" x14ac:dyDescent="0.25">
      <c r="I298" s="17">
        <v>0.53750000000001497</v>
      </c>
      <c r="J298">
        <f t="shared" ca="1" si="5"/>
        <v>0</v>
      </c>
    </row>
    <row r="299" spans="9:10" x14ac:dyDescent="0.25">
      <c r="I299" s="17">
        <v>0.53819444444445996</v>
      </c>
      <c r="J299">
        <f t="shared" ca="1" si="5"/>
        <v>0</v>
      </c>
    </row>
    <row r="300" spans="9:10" x14ac:dyDescent="0.25">
      <c r="I300" s="17">
        <v>0.53888888888890396</v>
      </c>
      <c r="J300">
        <f t="shared" ca="1" si="5"/>
        <v>0</v>
      </c>
    </row>
    <row r="301" spans="9:10" x14ac:dyDescent="0.25">
      <c r="I301" s="17">
        <v>0.53958333333334896</v>
      </c>
      <c r="J301">
        <f t="shared" ca="1" si="5"/>
        <v>0</v>
      </c>
    </row>
    <row r="302" spans="9:10" x14ac:dyDescent="0.25">
      <c r="I302" s="17">
        <v>0.54027777777779296</v>
      </c>
      <c r="J302">
        <f t="shared" ca="1" si="5"/>
        <v>0</v>
      </c>
    </row>
    <row r="303" spans="9:10" x14ac:dyDescent="0.25">
      <c r="I303" s="17">
        <v>0.54097222222223795</v>
      </c>
      <c r="J303">
        <f t="shared" ca="1" si="5"/>
        <v>0</v>
      </c>
    </row>
    <row r="304" spans="9:10" x14ac:dyDescent="0.25">
      <c r="I304" s="17">
        <v>0.54166666666668195</v>
      </c>
      <c r="J304">
        <f t="shared" ca="1" si="5"/>
        <v>0</v>
      </c>
    </row>
    <row r="305" spans="9:10" x14ac:dyDescent="0.25">
      <c r="I305" s="17">
        <v>0.54236111111112695</v>
      </c>
      <c r="J305">
        <f t="shared" ca="1" si="5"/>
        <v>0</v>
      </c>
    </row>
    <row r="306" spans="9:10" x14ac:dyDescent="0.25">
      <c r="I306" s="17">
        <v>0.54305555555557095</v>
      </c>
      <c r="J306">
        <f t="shared" ca="1" si="5"/>
        <v>0</v>
      </c>
    </row>
    <row r="307" spans="9:10" x14ac:dyDescent="0.25">
      <c r="I307" s="17">
        <v>0.54375000000001605</v>
      </c>
      <c r="J307">
        <f t="shared" ca="1" si="5"/>
        <v>0</v>
      </c>
    </row>
    <row r="308" spans="9:10" x14ac:dyDescent="0.25">
      <c r="I308" s="17">
        <v>0.54444444444446005</v>
      </c>
      <c r="J308">
        <f t="shared" ca="1" si="5"/>
        <v>0</v>
      </c>
    </row>
    <row r="309" spans="9:10" x14ac:dyDescent="0.25">
      <c r="I309" s="17">
        <v>0.54513888888890505</v>
      </c>
      <c r="J309">
        <f t="shared" ca="1" si="5"/>
        <v>0</v>
      </c>
    </row>
    <row r="310" spans="9:10" x14ac:dyDescent="0.25">
      <c r="I310" s="17">
        <v>0.54583333333334905</v>
      </c>
      <c r="J310">
        <f t="shared" ca="1" si="5"/>
        <v>0</v>
      </c>
    </row>
    <row r="311" spans="9:10" x14ac:dyDescent="0.25">
      <c r="I311" s="17">
        <v>0.54652777777779404</v>
      </c>
      <c r="J311">
        <f t="shared" ca="1" si="5"/>
        <v>0</v>
      </c>
    </row>
    <row r="312" spans="9:10" x14ac:dyDescent="0.25">
      <c r="I312" s="17">
        <v>0.54722222222223804</v>
      </c>
      <c r="J312">
        <f t="shared" ca="1" si="5"/>
        <v>0</v>
      </c>
    </row>
    <row r="313" spans="9:10" x14ac:dyDescent="0.25">
      <c r="I313" s="17">
        <v>0.54791666666668304</v>
      </c>
      <c r="J313">
        <f t="shared" ca="1" si="5"/>
        <v>0</v>
      </c>
    </row>
    <row r="314" spans="9:10" x14ac:dyDescent="0.25">
      <c r="I314" s="17">
        <v>0.54861111111112704</v>
      </c>
      <c r="J314">
        <f t="shared" ca="1" si="5"/>
        <v>0</v>
      </c>
    </row>
    <row r="315" spans="9:10" x14ac:dyDescent="0.25">
      <c r="I315" s="17">
        <v>0.54930555555557203</v>
      </c>
      <c r="J315">
        <f t="shared" ca="1" si="5"/>
        <v>0</v>
      </c>
    </row>
    <row r="316" spans="9:10" x14ac:dyDescent="0.25">
      <c r="I316" s="17">
        <v>0.55000000000001603</v>
      </c>
      <c r="J316">
        <f t="shared" ca="1" si="5"/>
        <v>0</v>
      </c>
    </row>
    <row r="317" spans="9:10" x14ac:dyDescent="0.25">
      <c r="I317" s="17">
        <v>0.55069444444446103</v>
      </c>
      <c r="J317">
        <f t="shared" ca="1" si="5"/>
        <v>0</v>
      </c>
    </row>
    <row r="318" spans="9:10" x14ac:dyDescent="0.25">
      <c r="I318" s="17">
        <v>0.55138888888890503</v>
      </c>
      <c r="J318">
        <f t="shared" ca="1" si="5"/>
        <v>0</v>
      </c>
    </row>
    <row r="319" spans="9:10" x14ac:dyDescent="0.25">
      <c r="I319" s="17">
        <v>0.55208333333335002</v>
      </c>
      <c r="J319">
        <f t="shared" ca="1" si="5"/>
        <v>0</v>
      </c>
    </row>
    <row r="320" spans="9:10" x14ac:dyDescent="0.25">
      <c r="I320" s="17">
        <v>0.55277777777779402</v>
      </c>
      <c r="J320">
        <f t="shared" ca="1" si="5"/>
        <v>0</v>
      </c>
    </row>
    <row r="321" spans="9:10" x14ac:dyDescent="0.25">
      <c r="I321" s="17">
        <v>0.55347222222223902</v>
      </c>
      <c r="J321">
        <f t="shared" ca="1" si="5"/>
        <v>0</v>
      </c>
    </row>
    <row r="322" spans="9:10" x14ac:dyDescent="0.25">
      <c r="I322" s="17">
        <v>0.55416666666668302</v>
      </c>
      <c r="J322">
        <f t="shared" ca="1" si="5"/>
        <v>0</v>
      </c>
    </row>
    <row r="323" spans="9:10" x14ac:dyDescent="0.25">
      <c r="I323" s="17">
        <v>0.55486111111112801</v>
      </c>
      <c r="J323">
        <f t="shared" ca="1" si="5"/>
        <v>0</v>
      </c>
    </row>
    <row r="324" spans="9:10" x14ac:dyDescent="0.25">
      <c r="I324" s="17">
        <v>0.55555555555557201</v>
      </c>
      <c r="J324">
        <f t="shared" ca="1" si="5"/>
        <v>0</v>
      </c>
    </row>
    <row r="325" spans="9:10" x14ac:dyDescent="0.25">
      <c r="I325" s="17">
        <v>0.55625000000001701</v>
      </c>
      <c r="J325">
        <f t="shared" ref="J325:J388" ca="1" si="6">IF($J$2&gt;I325,1,0)</f>
        <v>0</v>
      </c>
    </row>
    <row r="326" spans="9:10" x14ac:dyDescent="0.25">
      <c r="I326" s="17">
        <v>0.55694444444446101</v>
      </c>
      <c r="J326">
        <f t="shared" ca="1" si="6"/>
        <v>0</v>
      </c>
    </row>
    <row r="327" spans="9:10" x14ac:dyDescent="0.25">
      <c r="I327" s="17">
        <v>0.557638888888906</v>
      </c>
      <c r="J327">
        <f t="shared" ca="1" si="6"/>
        <v>0</v>
      </c>
    </row>
    <row r="328" spans="9:10" x14ac:dyDescent="0.25">
      <c r="I328" s="17">
        <v>0.55833333333335</v>
      </c>
      <c r="J328">
        <f t="shared" ca="1" si="6"/>
        <v>0</v>
      </c>
    </row>
    <row r="329" spans="9:10" x14ac:dyDescent="0.25">
      <c r="I329" s="17">
        <v>0.559027777777795</v>
      </c>
      <c r="J329">
        <f t="shared" ca="1" si="6"/>
        <v>0</v>
      </c>
    </row>
    <row r="330" spans="9:10" x14ac:dyDescent="0.25">
      <c r="I330" s="17">
        <v>0.559722222222239</v>
      </c>
      <c r="J330">
        <f t="shared" ca="1" si="6"/>
        <v>0</v>
      </c>
    </row>
    <row r="331" spans="9:10" x14ac:dyDescent="0.25">
      <c r="I331" s="17">
        <v>0.56041666666668399</v>
      </c>
      <c r="J331">
        <f t="shared" ca="1" si="6"/>
        <v>0</v>
      </c>
    </row>
    <row r="332" spans="9:10" x14ac:dyDescent="0.25">
      <c r="I332" s="17">
        <v>0.56111111111112799</v>
      </c>
      <c r="J332">
        <f t="shared" ca="1" si="6"/>
        <v>0</v>
      </c>
    </row>
    <row r="333" spans="9:10" x14ac:dyDescent="0.25">
      <c r="I333" s="17">
        <v>0.56180555555557299</v>
      </c>
      <c r="J333">
        <f t="shared" ca="1" si="6"/>
        <v>0</v>
      </c>
    </row>
    <row r="334" spans="9:10" x14ac:dyDescent="0.25">
      <c r="I334" s="17">
        <v>0.56250000000001699</v>
      </c>
      <c r="J334">
        <f t="shared" ca="1" si="6"/>
        <v>0</v>
      </c>
    </row>
    <row r="335" spans="9:10" x14ac:dyDescent="0.25">
      <c r="I335" s="17">
        <v>0.56319444444446198</v>
      </c>
      <c r="J335">
        <f t="shared" ca="1" si="6"/>
        <v>0</v>
      </c>
    </row>
    <row r="336" spans="9:10" x14ac:dyDescent="0.25">
      <c r="I336" s="17">
        <v>0.56388888888890598</v>
      </c>
      <c r="J336">
        <f t="shared" ca="1" si="6"/>
        <v>0</v>
      </c>
    </row>
    <row r="337" spans="9:10" x14ac:dyDescent="0.25">
      <c r="I337" s="17">
        <v>0.56458333333335098</v>
      </c>
      <c r="J337">
        <f t="shared" ca="1" si="6"/>
        <v>0</v>
      </c>
    </row>
    <row r="338" spans="9:10" x14ac:dyDescent="0.25">
      <c r="I338" s="17">
        <v>0.56527777777779498</v>
      </c>
      <c r="J338">
        <f t="shared" ca="1" si="6"/>
        <v>0</v>
      </c>
    </row>
    <row r="339" spans="9:10" x14ac:dyDescent="0.25">
      <c r="I339" s="17">
        <v>0.56597222222223997</v>
      </c>
      <c r="J339">
        <f t="shared" ca="1" si="6"/>
        <v>0</v>
      </c>
    </row>
    <row r="340" spans="9:10" x14ac:dyDescent="0.25">
      <c r="I340" s="17">
        <v>0.56666666666668397</v>
      </c>
      <c r="J340">
        <f t="shared" ca="1" si="6"/>
        <v>0</v>
      </c>
    </row>
    <row r="341" spans="9:10" x14ac:dyDescent="0.25">
      <c r="I341" s="17">
        <v>0.56736111111112897</v>
      </c>
      <c r="J341">
        <f t="shared" ca="1" si="6"/>
        <v>0</v>
      </c>
    </row>
    <row r="342" spans="9:10" x14ac:dyDescent="0.25">
      <c r="I342" s="17">
        <v>0.56805555555557297</v>
      </c>
      <c r="J342">
        <f t="shared" ca="1" si="6"/>
        <v>0</v>
      </c>
    </row>
    <row r="343" spans="9:10" x14ac:dyDescent="0.25">
      <c r="I343" s="17">
        <v>0.56875000000001796</v>
      </c>
      <c r="J343">
        <f t="shared" ca="1" si="6"/>
        <v>0</v>
      </c>
    </row>
    <row r="344" spans="9:10" x14ac:dyDescent="0.25">
      <c r="I344" s="17">
        <v>0.56944444444446196</v>
      </c>
      <c r="J344">
        <f t="shared" ca="1" si="6"/>
        <v>0</v>
      </c>
    </row>
    <row r="345" spans="9:10" x14ac:dyDescent="0.25">
      <c r="I345" s="17">
        <v>0.57013888888890696</v>
      </c>
      <c r="J345">
        <f t="shared" ca="1" si="6"/>
        <v>0</v>
      </c>
    </row>
    <row r="346" spans="9:10" x14ac:dyDescent="0.25">
      <c r="I346" s="17">
        <v>0.57083333333335096</v>
      </c>
      <c r="J346">
        <f t="shared" ca="1" si="6"/>
        <v>0</v>
      </c>
    </row>
    <row r="347" spans="9:10" x14ac:dyDescent="0.25">
      <c r="I347" s="17">
        <v>0.57152777777779595</v>
      </c>
      <c r="J347">
        <f t="shared" ca="1" si="6"/>
        <v>0</v>
      </c>
    </row>
    <row r="348" spans="9:10" x14ac:dyDescent="0.25">
      <c r="I348" s="17">
        <v>0.57222222222223995</v>
      </c>
      <c r="J348">
        <f t="shared" ca="1" si="6"/>
        <v>0</v>
      </c>
    </row>
    <row r="349" spans="9:10" x14ac:dyDescent="0.25">
      <c r="I349" s="17">
        <v>0.57291666666668495</v>
      </c>
      <c r="J349">
        <f t="shared" ca="1" si="6"/>
        <v>0</v>
      </c>
    </row>
    <row r="350" spans="9:10" x14ac:dyDescent="0.25">
      <c r="I350" s="17">
        <v>0.57361111111112895</v>
      </c>
      <c r="J350">
        <f t="shared" ca="1" si="6"/>
        <v>0</v>
      </c>
    </row>
    <row r="351" spans="9:10" x14ac:dyDescent="0.25">
      <c r="I351" s="17">
        <v>0.57430555555557405</v>
      </c>
      <c r="J351">
        <f t="shared" ca="1" si="6"/>
        <v>0</v>
      </c>
    </row>
    <row r="352" spans="9:10" x14ac:dyDescent="0.25">
      <c r="I352" s="17">
        <v>0.57500000000001805</v>
      </c>
      <c r="J352">
        <f t="shared" ca="1" si="6"/>
        <v>0</v>
      </c>
    </row>
    <row r="353" spans="9:10" x14ac:dyDescent="0.25">
      <c r="I353" s="17">
        <v>0.57569444444446305</v>
      </c>
      <c r="J353">
        <f t="shared" ca="1" si="6"/>
        <v>0</v>
      </c>
    </row>
    <row r="354" spans="9:10" x14ac:dyDescent="0.25">
      <c r="I354" s="17">
        <v>0.57638888888890705</v>
      </c>
      <c r="J354">
        <f t="shared" ca="1" si="6"/>
        <v>0</v>
      </c>
    </row>
    <row r="355" spans="9:10" x14ac:dyDescent="0.25">
      <c r="I355" s="17">
        <v>0.57708333333335204</v>
      </c>
      <c r="J355">
        <f t="shared" ca="1" si="6"/>
        <v>0</v>
      </c>
    </row>
    <row r="356" spans="9:10" x14ac:dyDescent="0.25">
      <c r="I356" s="17">
        <v>0.57777777777779604</v>
      </c>
      <c r="J356">
        <f t="shared" ca="1" si="6"/>
        <v>0</v>
      </c>
    </row>
    <row r="357" spans="9:10" x14ac:dyDescent="0.25">
      <c r="I357" s="17">
        <v>0.57847222222224104</v>
      </c>
      <c r="J357">
        <f t="shared" ca="1" si="6"/>
        <v>0</v>
      </c>
    </row>
    <row r="358" spans="9:10" x14ac:dyDescent="0.25">
      <c r="I358" s="17">
        <v>0.57916666666668504</v>
      </c>
      <c r="J358">
        <f t="shared" ca="1" si="6"/>
        <v>0</v>
      </c>
    </row>
    <row r="359" spans="9:10" x14ac:dyDescent="0.25">
      <c r="I359" s="17">
        <v>0.57986111111113003</v>
      </c>
      <c r="J359">
        <f t="shared" ca="1" si="6"/>
        <v>0</v>
      </c>
    </row>
    <row r="360" spans="9:10" x14ac:dyDescent="0.25">
      <c r="I360" s="17">
        <v>0.58055555555557403</v>
      </c>
      <c r="J360">
        <f t="shared" ca="1" si="6"/>
        <v>0</v>
      </c>
    </row>
    <row r="361" spans="9:10" x14ac:dyDescent="0.25">
      <c r="I361" s="17">
        <v>0.58125000000001903</v>
      </c>
      <c r="J361">
        <f t="shared" ca="1" si="6"/>
        <v>0</v>
      </c>
    </row>
    <row r="362" spans="9:10" x14ac:dyDescent="0.25">
      <c r="I362" s="17">
        <v>0.58194444444446303</v>
      </c>
      <c r="J362">
        <f t="shared" ca="1" si="6"/>
        <v>0</v>
      </c>
    </row>
    <row r="363" spans="9:10" x14ac:dyDescent="0.25">
      <c r="I363" s="17">
        <v>0.58263888888890802</v>
      </c>
      <c r="J363">
        <f t="shared" ca="1" si="6"/>
        <v>0</v>
      </c>
    </row>
    <row r="364" spans="9:10" x14ac:dyDescent="0.25">
      <c r="I364" s="17">
        <v>0.58333333333335202</v>
      </c>
      <c r="J364">
        <f t="shared" ca="1" si="6"/>
        <v>0</v>
      </c>
    </row>
    <row r="365" spans="9:10" x14ac:dyDescent="0.25">
      <c r="I365" s="17">
        <v>0.58402777777779702</v>
      </c>
      <c r="J365">
        <f t="shared" ca="1" si="6"/>
        <v>0</v>
      </c>
    </row>
    <row r="366" spans="9:10" x14ac:dyDescent="0.25">
      <c r="I366" s="17">
        <v>0.58472222222224102</v>
      </c>
      <c r="J366">
        <f t="shared" ca="1" si="6"/>
        <v>0</v>
      </c>
    </row>
    <row r="367" spans="9:10" x14ac:dyDescent="0.25">
      <c r="I367" s="17">
        <v>0.58541666666668601</v>
      </c>
      <c r="J367">
        <f t="shared" ca="1" si="6"/>
        <v>0</v>
      </c>
    </row>
    <row r="368" spans="9:10" x14ac:dyDescent="0.25">
      <c r="I368" s="17">
        <v>0.58611111111113001</v>
      </c>
      <c r="J368">
        <f t="shared" ca="1" si="6"/>
        <v>0</v>
      </c>
    </row>
    <row r="369" spans="9:10" x14ac:dyDescent="0.25">
      <c r="I369" s="17">
        <v>0.58680555555557501</v>
      </c>
      <c r="J369">
        <f t="shared" ca="1" si="6"/>
        <v>0</v>
      </c>
    </row>
    <row r="370" spans="9:10" x14ac:dyDescent="0.25">
      <c r="I370" s="17">
        <v>0.58750000000001901</v>
      </c>
      <c r="J370">
        <f t="shared" ca="1" si="6"/>
        <v>0</v>
      </c>
    </row>
    <row r="371" spans="9:10" x14ac:dyDescent="0.25">
      <c r="I371" s="17">
        <v>0.588194444444464</v>
      </c>
      <c r="J371">
        <f t="shared" ca="1" si="6"/>
        <v>0</v>
      </c>
    </row>
    <row r="372" spans="9:10" x14ac:dyDescent="0.25">
      <c r="I372" s="17">
        <v>0.588888888888908</v>
      </c>
      <c r="J372">
        <f t="shared" ca="1" si="6"/>
        <v>0</v>
      </c>
    </row>
    <row r="373" spans="9:10" x14ac:dyDescent="0.25">
      <c r="I373" s="17">
        <v>0.589583333333353</v>
      </c>
      <c r="J373">
        <f t="shared" ca="1" si="6"/>
        <v>0</v>
      </c>
    </row>
    <row r="374" spans="9:10" x14ac:dyDescent="0.25">
      <c r="I374" s="17">
        <v>0.590277777777797</v>
      </c>
      <c r="J374">
        <f t="shared" ca="1" si="6"/>
        <v>0</v>
      </c>
    </row>
    <row r="375" spans="9:10" x14ac:dyDescent="0.25">
      <c r="I375" s="17">
        <v>0.59097222222224199</v>
      </c>
      <c r="J375">
        <f t="shared" ca="1" si="6"/>
        <v>0</v>
      </c>
    </row>
    <row r="376" spans="9:10" x14ac:dyDescent="0.25">
      <c r="I376" s="17">
        <v>0.59166666666668599</v>
      </c>
      <c r="J376">
        <f t="shared" ca="1" si="6"/>
        <v>0</v>
      </c>
    </row>
    <row r="377" spans="9:10" x14ac:dyDescent="0.25">
      <c r="I377" s="17">
        <v>0.59236111111113099</v>
      </c>
      <c r="J377">
        <f t="shared" ca="1" si="6"/>
        <v>0</v>
      </c>
    </row>
    <row r="378" spans="9:10" x14ac:dyDescent="0.25">
      <c r="I378" s="17">
        <v>0.59305555555557499</v>
      </c>
      <c r="J378">
        <f t="shared" ca="1" si="6"/>
        <v>0</v>
      </c>
    </row>
    <row r="379" spans="9:10" x14ac:dyDescent="0.25">
      <c r="I379" s="17">
        <v>0.59375000000001998</v>
      </c>
      <c r="J379">
        <f t="shared" ca="1" si="6"/>
        <v>0</v>
      </c>
    </row>
    <row r="380" spans="9:10" x14ac:dyDescent="0.25">
      <c r="I380" s="17">
        <v>0.59444444444446398</v>
      </c>
      <c r="J380">
        <f t="shared" ca="1" si="6"/>
        <v>0</v>
      </c>
    </row>
    <row r="381" spans="9:10" x14ac:dyDescent="0.25">
      <c r="I381" s="17">
        <v>0.59513888888890898</v>
      </c>
      <c r="J381">
        <f t="shared" ca="1" si="6"/>
        <v>0</v>
      </c>
    </row>
    <row r="382" spans="9:10" x14ac:dyDescent="0.25">
      <c r="I382" s="17">
        <v>0.59583333333335298</v>
      </c>
      <c r="J382">
        <f t="shared" ca="1" si="6"/>
        <v>0</v>
      </c>
    </row>
    <row r="383" spans="9:10" x14ac:dyDescent="0.25">
      <c r="I383" s="17">
        <v>0.59652777777779797</v>
      </c>
      <c r="J383">
        <f t="shared" ca="1" si="6"/>
        <v>0</v>
      </c>
    </row>
    <row r="384" spans="9:10" x14ac:dyDescent="0.25">
      <c r="I384" s="17">
        <v>0.59722222222224197</v>
      </c>
      <c r="J384">
        <f t="shared" ca="1" si="6"/>
        <v>0</v>
      </c>
    </row>
    <row r="385" spans="9:10" x14ac:dyDescent="0.25">
      <c r="I385" s="17">
        <v>0.59791666666668697</v>
      </c>
      <c r="J385">
        <f t="shared" ca="1" si="6"/>
        <v>0</v>
      </c>
    </row>
    <row r="386" spans="9:10" x14ac:dyDescent="0.25">
      <c r="I386" s="17">
        <v>0.59861111111113097</v>
      </c>
      <c r="J386">
        <f t="shared" ca="1" si="6"/>
        <v>0</v>
      </c>
    </row>
    <row r="387" spans="9:10" x14ac:dyDescent="0.25">
      <c r="I387" s="17">
        <v>0.59930555555557596</v>
      </c>
      <c r="J387">
        <f t="shared" ca="1" si="6"/>
        <v>0</v>
      </c>
    </row>
    <row r="388" spans="9:10" x14ac:dyDescent="0.25">
      <c r="I388" s="17">
        <v>0.60000000000001996</v>
      </c>
      <c r="J388">
        <f t="shared" ca="1" si="6"/>
        <v>0</v>
      </c>
    </row>
    <row r="389" spans="9:10" x14ac:dyDescent="0.25">
      <c r="I389" s="17">
        <v>0.60069444444446496</v>
      </c>
      <c r="J389">
        <f t="shared" ref="J389:J452" ca="1" si="7">IF($J$2&gt;I389,1,0)</f>
        <v>0</v>
      </c>
    </row>
    <row r="390" spans="9:10" x14ac:dyDescent="0.25">
      <c r="I390" s="17">
        <v>0.60138888888890896</v>
      </c>
      <c r="J390">
        <f t="shared" ca="1" si="7"/>
        <v>0</v>
      </c>
    </row>
    <row r="391" spans="9:10" x14ac:dyDescent="0.25">
      <c r="I391" s="17">
        <v>0.60208333333335395</v>
      </c>
      <c r="J391">
        <f t="shared" ca="1" si="7"/>
        <v>0</v>
      </c>
    </row>
    <row r="392" spans="9:10" x14ac:dyDescent="0.25">
      <c r="I392" s="17">
        <v>0.60277777777779795</v>
      </c>
      <c r="J392">
        <f t="shared" ca="1" si="7"/>
        <v>0</v>
      </c>
    </row>
    <row r="393" spans="9:10" x14ac:dyDescent="0.25">
      <c r="I393" s="17">
        <v>0.60347222222224295</v>
      </c>
      <c r="J393">
        <f t="shared" ca="1" si="7"/>
        <v>0</v>
      </c>
    </row>
    <row r="394" spans="9:10" x14ac:dyDescent="0.25">
      <c r="I394" s="17">
        <v>0.60416666666668695</v>
      </c>
      <c r="J394">
        <f t="shared" ca="1" si="7"/>
        <v>0</v>
      </c>
    </row>
    <row r="395" spans="9:10" x14ac:dyDescent="0.25">
      <c r="I395" s="17">
        <v>0.60486111111113205</v>
      </c>
      <c r="J395">
        <f t="shared" ca="1" si="7"/>
        <v>0</v>
      </c>
    </row>
    <row r="396" spans="9:10" x14ac:dyDescent="0.25">
      <c r="I396" s="17">
        <v>0.60555555555557605</v>
      </c>
      <c r="J396">
        <f t="shared" ca="1" si="7"/>
        <v>0</v>
      </c>
    </row>
    <row r="397" spans="9:10" x14ac:dyDescent="0.25">
      <c r="I397" s="17">
        <v>0.60625000000002105</v>
      </c>
      <c r="J397">
        <f t="shared" ca="1" si="7"/>
        <v>0</v>
      </c>
    </row>
    <row r="398" spans="9:10" x14ac:dyDescent="0.25">
      <c r="I398" s="17">
        <v>0.60694444444446505</v>
      </c>
      <c r="J398">
        <f t="shared" ca="1" si="7"/>
        <v>0</v>
      </c>
    </row>
    <row r="399" spans="9:10" x14ac:dyDescent="0.25">
      <c r="I399" s="17">
        <v>0.60763888888891004</v>
      </c>
      <c r="J399">
        <f t="shared" ca="1" si="7"/>
        <v>0</v>
      </c>
    </row>
    <row r="400" spans="9:10" x14ac:dyDescent="0.25">
      <c r="I400" s="17">
        <v>0.60833333333335404</v>
      </c>
      <c r="J400">
        <f t="shared" ca="1" si="7"/>
        <v>0</v>
      </c>
    </row>
    <row r="401" spans="9:10" x14ac:dyDescent="0.25">
      <c r="I401" s="17">
        <v>0.60902777777779904</v>
      </c>
      <c r="J401">
        <f t="shared" ca="1" si="7"/>
        <v>0</v>
      </c>
    </row>
    <row r="402" spans="9:10" x14ac:dyDescent="0.25">
      <c r="I402" s="17">
        <v>0.60972222222224304</v>
      </c>
      <c r="J402">
        <f t="shared" ca="1" si="7"/>
        <v>0</v>
      </c>
    </row>
    <row r="403" spans="9:10" x14ac:dyDescent="0.25">
      <c r="I403" s="17">
        <v>0.61041666666668704</v>
      </c>
      <c r="J403">
        <f t="shared" ca="1" si="7"/>
        <v>0</v>
      </c>
    </row>
    <row r="404" spans="9:10" x14ac:dyDescent="0.25">
      <c r="I404" s="17">
        <v>0.61111111111113203</v>
      </c>
      <c r="J404">
        <f t="shared" ca="1" si="7"/>
        <v>0</v>
      </c>
    </row>
    <row r="405" spans="9:10" x14ac:dyDescent="0.25">
      <c r="I405" s="17">
        <v>0.61180555555557603</v>
      </c>
      <c r="J405">
        <f t="shared" ca="1" si="7"/>
        <v>0</v>
      </c>
    </row>
    <row r="406" spans="9:10" x14ac:dyDescent="0.25">
      <c r="I406" s="17">
        <v>0.61250000000002103</v>
      </c>
      <c r="J406">
        <f t="shared" ca="1" si="7"/>
        <v>0</v>
      </c>
    </row>
    <row r="407" spans="9:10" x14ac:dyDescent="0.25">
      <c r="I407" s="17">
        <v>0.61319444444446503</v>
      </c>
      <c r="J407">
        <f t="shared" ca="1" si="7"/>
        <v>0</v>
      </c>
    </row>
    <row r="408" spans="9:10" x14ac:dyDescent="0.25">
      <c r="I408" s="17">
        <v>0.61388888888891002</v>
      </c>
      <c r="J408">
        <f t="shared" ca="1" si="7"/>
        <v>0</v>
      </c>
    </row>
    <row r="409" spans="9:10" x14ac:dyDescent="0.25">
      <c r="I409" s="17">
        <v>0.61458333333335402</v>
      </c>
      <c r="J409">
        <f t="shared" ca="1" si="7"/>
        <v>0</v>
      </c>
    </row>
    <row r="410" spans="9:10" x14ac:dyDescent="0.25">
      <c r="I410" s="17">
        <v>0.61527777777779902</v>
      </c>
      <c r="J410">
        <f t="shared" ca="1" si="7"/>
        <v>0</v>
      </c>
    </row>
    <row r="411" spans="9:10" x14ac:dyDescent="0.25">
      <c r="I411" s="17">
        <v>0.61597222222224302</v>
      </c>
      <c r="J411">
        <f t="shared" ca="1" si="7"/>
        <v>0</v>
      </c>
    </row>
    <row r="412" spans="9:10" x14ac:dyDescent="0.25">
      <c r="I412" s="17">
        <v>0.61666666666668801</v>
      </c>
      <c r="J412">
        <f t="shared" ca="1" si="7"/>
        <v>0</v>
      </c>
    </row>
    <row r="413" spans="9:10" x14ac:dyDescent="0.25">
      <c r="I413" s="17">
        <v>0.61736111111113201</v>
      </c>
      <c r="J413">
        <f t="shared" ca="1" si="7"/>
        <v>0</v>
      </c>
    </row>
    <row r="414" spans="9:10" x14ac:dyDescent="0.25">
      <c r="I414" s="17">
        <v>0.61805555555557701</v>
      </c>
      <c r="J414">
        <f t="shared" ca="1" si="7"/>
        <v>0</v>
      </c>
    </row>
    <row r="415" spans="9:10" x14ac:dyDescent="0.25">
      <c r="I415" s="17">
        <v>0.61875000000002101</v>
      </c>
      <c r="J415">
        <f t="shared" ca="1" si="7"/>
        <v>0</v>
      </c>
    </row>
    <row r="416" spans="9:10" x14ac:dyDescent="0.25">
      <c r="I416" s="17">
        <v>0.619444444444466</v>
      </c>
      <c r="J416">
        <f t="shared" ca="1" si="7"/>
        <v>0</v>
      </c>
    </row>
    <row r="417" spans="9:10" x14ac:dyDescent="0.25">
      <c r="I417" s="17">
        <v>0.62013888888891</v>
      </c>
      <c r="J417">
        <f t="shared" ca="1" si="7"/>
        <v>0</v>
      </c>
    </row>
    <row r="418" spans="9:10" x14ac:dyDescent="0.25">
      <c r="I418" s="17">
        <v>0.620833333333355</v>
      </c>
      <c r="J418">
        <f t="shared" ca="1" si="7"/>
        <v>0</v>
      </c>
    </row>
    <row r="419" spans="9:10" x14ac:dyDescent="0.25">
      <c r="I419" s="17">
        <v>0.621527777777799</v>
      </c>
      <c r="J419">
        <f t="shared" ca="1" si="7"/>
        <v>0</v>
      </c>
    </row>
    <row r="420" spans="9:10" x14ac:dyDescent="0.25">
      <c r="I420" s="17">
        <v>0.62222222222224399</v>
      </c>
      <c r="J420">
        <f t="shared" ca="1" si="7"/>
        <v>0</v>
      </c>
    </row>
    <row r="421" spans="9:10" x14ac:dyDescent="0.25">
      <c r="I421" s="17">
        <v>0.62291666666668799</v>
      </c>
      <c r="J421">
        <f t="shared" ca="1" si="7"/>
        <v>0</v>
      </c>
    </row>
    <row r="422" spans="9:10" x14ac:dyDescent="0.25">
      <c r="I422" s="17">
        <v>0.62361111111113299</v>
      </c>
      <c r="J422">
        <f t="shared" ca="1" si="7"/>
        <v>0</v>
      </c>
    </row>
    <row r="423" spans="9:10" x14ac:dyDescent="0.25">
      <c r="I423" s="17">
        <v>0.62430555555557699</v>
      </c>
      <c r="J423">
        <f t="shared" ca="1" si="7"/>
        <v>0</v>
      </c>
    </row>
    <row r="424" spans="9:10" x14ac:dyDescent="0.25">
      <c r="I424" s="17">
        <v>0.62500000000002198</v>
      </c>
      <c r="J424">
        <f t="shared" ca="1" si="7"/>
        <v>0</v>
      </c>
    </row>
    <row r="425" spans="9:10" x14ac:dyDescent="0.25">
      <c r="I425" s="17">
        <v>0.62569444444446598</v>
      </c>
      <c r="J425">
        <f t="shared" ca="1" si="7"/>
        <v>0</v>
      </c>
    </row>
    <row r="426" spans="9:10" x14ac:dyDescent="0.25">
      <c r="I426" s="17">
        <v>0.62638888888891098</v>
      </c>
      <c r="J426">
        <f t="shared" ca="1" si="7"/>
        <v>0</v>
      </c>
    </row>
    <row r="427" spans="9:10" x14ac:dyDescent="0.25">
      <c r="I427" s="17">
        <v>0.62708333333335498</v>
      </c>
      <c r="J427">
        <f t="shared" ca="1" si="7"/>
        <v>0</v>
      </c>
    </row>
    <row r="428" spans="9:10" x14ac:dyDescent="0.25">
      <c r="I428" s="17">
        <v>0.62777777777779997</v>
      </c>
      <c r="J428">
        <f t="shared" ca="1" si="7"/>
        <v>0</v>
      </c>
    </row>
    <row r="429" spans="9:10" x14ac:dyDescent="0.25">
      <c r="I429" s="17">
        <v>0.62847222222224397</v>
      </c>
      <c r="J429">
        <f t="shared" ca="1" si="7"/>
        <v>0</v>
      </c>
    </row>
    <row r="430" spans="9:10" x14ac:dyDescent="0.25">
      <c r="I430" s="17">
        <v>0.62916666666668897</v>
      </c>
      <c r="J430">
        <f t="shared" ca="1" si="7"/>
        <v>0</v>
      </c>
    </row>
    <row r="431" spans="9:10" x14ac:dyDescent="0.25">
      <c r="I431" s="17">
        <v>0.62986111111113297</v>
      </c>
      <c r="J431">
        <f t="shared" ca="1" si="7"/>
        <v>0</v>
      </c>
    </row>
    <row r="432" spans="9:10" x14ac:dyDescent="0.25">
      <c r="I432" s="17">
        <v>0.63055555555557796</v>
      </c>
      <c r="J432">
        <f t="shared" ca="1" si="7"/>
        <v>0</v>
      </c>
    </row>
    <row r="433" spans="9:10" x14ac:dyDescent="0.25">
      <c r="I433" s="17">
        <v>0.63125000000002196</v>
      </c>
      <c r="J433">
        <f t="shared" ca="1" si="7"/>
        <v>0</v>
      </c>
    </row>
    <row r="434" spans="9:10" x14ac:dyDescent="0.25">
      <c r="I434" s="17">
        <v>0.63194444444446696</v>
      </c>
      <c r="J434">
        <f t="shared" ca="1" si="7"/>
        <v>0</v>
      </c>
    </row>
    <row r="435" spans="9:10" x14ac:dyDescent="0.25">
      <c r="I435" s="17">
        <v>0.63263888888891096</v>
      </c>
      <c r="J435">
        <f t="shared" ca="1" si="7"/>
        <v>0</v>
      </c>
    </row>
    <row r="436" spans="9:10" x14ac:dyDescent="0.25">
      <c r="I436" s="17">
        <v>0.63333333333335595</v>
      </c>
      <c r="J436">
        <f t="shared" ca="1" si="7"/>
        <v>0</v>
      </c>
    </row>
    <row r="437" spans="9:10" x14ac:dyDescent="0.25">
      <c r="I437" s="17">
        <v>0.63402777777779995</v>
      </c>
      <c r="J437">
        <f t="shared" ca="1" si="7"/>
        <v>0</v>
      </c>
    </row>
    <row r="438" spans="9:10" x14ac:dyDescent="0.25">
      <c r="I438" s="17">
        <v>0.63472222222224495</v>
      </c>
      <c r="J438">
        <f t="shared" ca="1" si="7"/>
        <v>0</v>
      </c>
    </row>
    <row r="439" spans="9:10" x14ac:dyDescent="0.25">
      <c r="I439" s="17">
        <v>0.63541666666668895</v>
      </c>
      <c r="J439">
        <f t="shared" ca="1" si="7"/>
        <v>0</v>
      </c>
    </row>
    <row r="440" spans="9:10" x14ac:dyDescent="0.25">
      <c r="I440" s="17">
        <v>0.63611111111113405</v>
      </c>
      <c r="J440">
        <f t="shared" ca="1" si="7"/>
        <v>0</v>
      </c>
    </row>
    <row r="441" spans="9:10" x14ac:dyDescent="0.25">
      <c r="I441" s="17">
        <v>0.63680555555557805</v>
      </c>
      <c r="J441">
        <f t="shared" ca="1" si="7"/>
        <v>0</v>
      </c>
    </row>
    <row r="442" spans="9:10" x14ac:dyDescent="0.25">
      <c r="I442" s="17">
        <v>0.63750000000002305</v>
      </c>
      <c r="J442">
        <f t="shared" ca="1" si="7"/>
        <v>0</v>
      </c>
    </row>
    <row r="443" spans="9:10" x14ac:dyDescent="0.25">
      <c r="I443" s="17">
        <v>0.63819444444446705</v>
      </c>
      <c r="J443">
        <f t="shared" ca="1" si="7"/>
        <v>0</v>
      </c>
    </row>
    <row r="444" spans="9:10" x14ac:dyDescent="0.25">
      <c r="I444" s="17">
        <v>0.63888888888891204</v>
      </c>
      <c r="J444">
        <f t="shared" ca="1" si="7"/>
        <v>0</v>
      </c>
    </row>
    <row r="445" spans="9:10" x14ac:dyDescent="0.25">
      <c r="I445" s="17">
        <v>0.63958333333335604</v>
      </c>
      <c r="J445">
        <f t="shared" ca="1" si="7"/>
        <v>0</v>
      </c>
    </row>
    <row r="446" spans="9:10" x14ac:dyDescent="0.25">
      <c r="I446" s="17">
        <v>0.64027777777780104</v>
      </c>
      <c r="J446">
        <f t="shared" ca="1" si="7"/>
        <v>0</v>
      </c>
    </row>
    <row r="447" spans="9:10" x14ac:dyDescent="0.25">
      <c r="I447" s="17">
        <v>0.64097222222224504</v>
      </c>
      <c r="J447">
        <f t="shared" ca="1" si="7"/>
        <v>0</v>
      </c>
    </row>
    <row r="448" spans="9:10" x14ac:dyDescent="0.25">
      <c r="I448" s="17">
        <v>0.64166666666669003</v>
      </c>
      <c r="J448">
        <f t="shared" ca="1" si="7"/>
        <v>0</v>
      </c>
    </row>
    <row r="449" spans="9:10" x14ac:dyDescent="0.25">
      <c r="I449" s="17">
        <v>0.64236111111113403</v>
      </c>
      <c r="J449">
        <f t="shared" ca="1" si="7"/>
        <v>0</v>
      </c>
    </row>
    <row r="450" spans="9:10" x14ac:dyDescent="0.25">
      <c r="I450" s="17">
        <v>0.64305555555557903</v>
      </c>
      <c r="J450">
        <f t="shared" ca="1" si="7"/>
        <v>0</v>
      </c>
    </row>
    <row r="451" spans="9:10" x14ac:dyDescent="0.25">
      <c r="I451" s="17">
        <v>0.64375000000002303</v>
      </c>
      <c r="J451">
        <f t="shared" ca="1" si="7"/>
        <v>0</v>
      </c>
    </row>
    <row r="452" spans="9:10" x14ac:dyDescent="0.25">
      <c r="I452" s="17">
        <v>0.64444444444446802</v>
      </c>
      <c r="J452">
        <f t="shared" ca="1" si="7"/>
        <v>0</v>
      </c>
    </row>
    <row r="453" spans="9:10" x14ac:dyDescent="0.25">
      <c r="I453" s="17">
        <v>0.64513888888891202</v>
      </c>
      <c r="J453">
        <f t="shared" ref="J453:J516" ca="1" si="8">IF($J$2&gt;I453,1,0)</f>
        <v>0</v>
      </c>
    </row>
    <row r="454" spans="9:10" x14ac:dyDescent="0.25">
      <c r="I454" s="17">
        <v>0.64583333333335702</v>
      </c>
      <c r="J454">
        <f t="shared" ca="1" si="8"/>
        <v>0</v>
      </c>
    </row>
    <row r="455" spans="9:10" x14ac:dyDescent="0.25">
      <c r="I455" s="17">
        <v>0.64652777777780102</v>
      </c>
      <c r="J455">
        <f t="shared" ca="1" si="8"/>
        <v>0</v>
      </c>
    </row>
    <row r="456" spans="9:10" x14ac:dyDescent="0.25">
      <c r="I456" s="17">
        <v>0.64722222222224601</v>
      </c>
      <c r="J456">
        <f t="shared" ca="1" si="8"/>
        <v>0</v>
      </c>
    </row>
    <row r="457" spans="9:10" x14ac:dyDescent="0.25">
      <c r="I457" s="17">
        <v>0.64791666666669001</v>
      </c>
      <c r="J457">
        <f t="shared" ca="1" si="8"/>
        <v>0</v>
      </c>
    </row>
    <row r="458" spans="9:10" x14ac:dyDescent="0.25">
      <c r="I458" s="17">
        <v>0.64861111111113501</v>
      </c>
      <c r="J458">
        <f t="shared" ca="1" si="8"/>
        <v>0</v>
      </c>
    </row>
    <row r="459" spans="9:10" x14ac:dyDescent="0.25">
      <c r="I459" s="17">
        <v>0.64930555555557901</v>
      </c>
      <c r="J459">
        <f t="shared" ca="1" si="8"/>
        <v>0</v>
      </c>
    </row>
    <row r="460" spans="9:10" x14ac:dyDescent="0.25">
      <c r="I460" s="17">
        <v>0.650000000000024</v>
      </c>
      <c r="J460">
        <f t="shared" ca="1" si="8"/>
        <v>0</v>
      </c>
    </row>
    <row r="461" spans="9:10" x14ac:dyDescent="0.25">
      <c r="I461" s="17">
        <v>0.650694444444468</v>
      </c>
      <c r="J461">
        <f t="shared" ca="1" si="8"/>
        <v>0</v>
      </c>
    </row>
    <row r="462" spans="9:10" x14ac:dyDescent="0.25">
      <c r="I462" s="17">
        <v>0.651388888888913</v>
      </c>
      <c r="J462">
        <f t="shared" ca="1" si="8"/>
        <v>0</v>
      </c>
    </row>
    <row r="463" spans="9:10" x14ac:dyDescent="0.25">
      <c r="I463" s="17">
        <v>0.652083333333357</v>
      </c>
      <c r="J463">
        <f t="shared" ca="1" si="8"/>
        <v>0</v>
      </c>
    </row>
    <row r="464" spans="9:10" x14ac:dyDescent="0.25">
      <c r="I464" s="17">
        <v>0.65277777777780199</v>
      </c>
      <c r="J464">
        <f t="shared" ca="1" si="8"/>
        <v>0</v>
      </c>
    </row>
    <row r="465" spans="9:10" x14ac:dyDescent="0.25">
      <c r="I465" s="17">
        <v>0.65347222222224599</v>
      </c>
      <c r="J465">
        <f t="shared" ca="1" si="8"/>
        <v>0</v>
      </c>
    </row>
    <row r="466" spans="9:10" x14ac:dyDescent="0.25">
      <c r="I466" s="17">
        <v>0.65416666666669099</v>
      </c>
      <c r="J466">
        <f t="shared" ca="1" si="8"/>
        <v>0</v>
      </c>
    </row>
    <row r="467" spans="9:10" x14ac:dyDescent="0.25">
      <c r="I467" s="17">
        <v>0.65486111111113499</v>
      </c>
      <c r="J467">
        <f t="shared" ca="1" si="8"/>
        <v>0</v>
      </c>
    </row>
    <row r="468" spans="9:10" x14ac:dyDescent="0.25">
      <c r="I468" s="17">
        <v>0.65555555555557998</v>
      </c>
      <c r="J468">
        <f t="shared" ca="1" si="8"/>
        <v>0</v>
      </c>
    </row>
    <row r="469" spans="9:10" x14ac:dyDescent="0.25">
      <c r="I469" s="17">
        <v>0.65625000000002398</v>
      </c>
      <c r="J469">
        <f t="shared" ca="1" si="8"/>
        <v>0</v>
      </c>
    </row>
    <row r="470" spans="9:10" x14ac:dyDescent="0.25">
      <c r="I470" s="17">
        <v>0.65694444444446898</v>
      </c>
      <c r="J470">
        <f t="shared" ca="1" si="8"/>
        <v>0</v>
      </c>
    </row>
    <row r="471" spans="9:10" x14ac:dyDescent="0.25">
      <c r="I471" s="17">
        <v>0.65763888888891298</v>
      </c>
      <c r="J471">
        <f t="shared" ca="1" si="8"/>
        <v>0</v>
      </c>
    </row>
    <row r="472" spans="9:10" x14ac:dyDescent="0.25">
      <c r="I472" s="17">
        <v>0.65833333333335797</v>
      </c>
      <c r="J472">
        <f t="shared" ca="1" si="8"/>
        <v>0</v>
      </c>
    </row>
    <row r="473" spans="9:10" x14ac:dyDescent="0.25">
      <c r="I473" s="17">
        <v>0.65902777777780197</v>
      </c>
      <c r="J473">
        <f t="shared" ca="1" si="8"/>
        <v>0</v>
      </c>
    </row>
    <row r="474" spans="9:10" x14ac:dyDescent="0.25">
      <c r="I474" s="17">
        <v>0.65972222222224697</v>
      </c>
      <c r="J474">
        <f t="shared" ca="1" si="8"/>
        <v>0</v>
      </c>
    </row>
    <row r="475" spans="9:10" x14ac:dyDescent="0.25">
      <c r="I475" s="17">
        <v>0.66041666666669097</v>
      </c>
      <c r="J475">
        <f t="shared" ca="1" si="8"/>
        <v>0</v>
      </c>
    </row>
    <row r="476" spans="9:10" x14ac:dyDescent="0.25">
      <c r="I476" s="17">
        <v>0.66111111111113596</v>
      </c>
      <c r="J476">
        <f t="shared" ca="1" si="8"/>
        <v>0</v>
      </c>
    </row>
    <row r="477" spans="9:10" x14ac:dyDescent="0.25">
      <c r="I477" s="17">
        <v>0.66180555555557996</v>
      </c>
      <c r="J477">
        <f t="shared" ca="1" si="8"/>
        <v>0</v>
      </c>
    </row>
    <row r="478" spans="9:10" x14ac:dyDescent="0.25">
      <c r="I478" s="17">
        <v>0.66250000000002496</v>
      </c>
      <c r="J478">
        <f t="shared" ca="1" si="8"/>
        <v>0</v>
      </c>
    </row>
    <row r="479" spans="9:10" x14ac:dyDescent="0.25">
      <c r="I479" s="17">
        <v>0.66319444444446896</v>
      </c>
      <c r="J479">
        <f t="shared" ca="1" si="8"/>
        <v>0</v>
      </c>
    </row>
    <row r="480" spans="9:10" x14ac:dyDescent="0.25">
      <c r="I480" s="17">
        <v>0.66388888888891395</v>
      </c>
      <c r="J480">
        <f t="shared" ca="1" si="8"/>
        <v>0</v>
      </c>
    </row>
    <row r="481" spans="9:10" x14ac:dyDescent="0.25">
      <c r="I481" s="17">
        <v>0.66458333333335795</v>
      </c>
      <c r="J481">
        <f t="shared" ca="1" si="8"/>
        <v>0</v>
      </c>
    </row>
    <row r="482" spans="9:10" x14ac:dyDescent="0.25">
      <c r="I482" s="17">
        <v>0.66527777777780295</v>
      </c>
      <c r="J482">
        <f t="shared" ca="1" si="8"/>
        <v>0</v>
      </c>
    </row>
    <row r="483" spans="9:10" x14ac:dyDescent="0.25">
      <c r="I483" s="17">
        <v>0.66597222222224695</v>
      </c>
      <c r="J483">
        <f t="shared" ca="1" si="8"/>
        <v>0</v>
      </c>
    </row>
    <row r="484" spans="9:10" x14ac:dyDescent="0.25">
      <c r="I484" s="17">
        <v>0.66666666666669205</v>
      </c>
      <c r="J484">
        <f t="shared" ca="1" si="8"/>
        <v>0</v>
      </c>
    </row>
    <row r="485" spans="9:10" x14ac:dyDescent="0.25">
      <c r="I485" s="17">
        <v>0.66736111111113705</v>
      </c>
      <c r="J485">
        <f t="shared" ca="1" si="8"/>
        <v>0</v>
      </c>
    </row>
    <row r="486" spans="9:10" x14ac:dyDescent="0.25">
      <c r="I486" s="17">
        <v>0.66805555555558205</v>
      </c>
      <c r="J486">
        <f t="shared" ca="1" si="8"/>
        <v>0</v>
      </c>
    </row>
    <row r="487" spans="9:10" x14ac:dyDescent="0.25">
      <c r="I487" s="17">
        <v>0.66875000000002705</v>
      </c>
      <c r="J487">
        <f t="shared" ca="1" si="8"/>
        <v>0</v>
      </c>
    </row>
    <row r="488" spans="9:10" x14ac:dyDescent="0.25">
      <c r="I488" s="17">
        <v>0.66944444444447204</v>
      </c>
      <c r="J488">
        <f t="shared" ca="1" si="8"/>
        <v>0</v>
      </c>
    </row>
    <row r="489" spans="9:10" x14ac:dyDescent="0.25">
      <c r="I489" s="17">
        <v>0.67013888888891804</v>
      </c>
      <c r="J489">
        <f t="shared" ca="1" si="8"/>
        <v>0</v>
      </c>
    </row>
    <row r="490" spans="9:10" x14ac:dyDescent="0.25">
      <c r="I490" s="17">
        <v>0.67083333333336304</v>
      </c>
      <c r="J490">
        <f t="shared" ca="1" si="8"/>
        <v>0</v>
      </c>
    </row>
    <row r="491" spans="9:10" x14ac:dyDescent="0.25">
      <c r="I491" s="17">
        <v>0.67152777777780803</v>
      </c>
      <c r="J491">
        <f t="shared" ca="1" si="8"/>
        <v>0</v>
      </c>
    </row>
    <row r="492" spans="9:10" x14ac:dyDescent="0.25">
      <c r="I492" s="17">
        <v>0.67222222222225303</v>
      </c>
      <c r="J492">
        <f t="shared" ca="1" si="8"/>
        <v>0</v>
      </c>
    </row>
    <row r="493" spans="9:10" x14ac:dyDescent="0.25">
      <c r="I493" s="17">
        <v>0.67291666666669803</v>
      </c>
      <c r="J493">
        <f t="shared" ca="1" si="8"/>
        <v>0</v>
      </c>
    </row>
    <row r="494" spans="9:10" x14ac:dyDescent="0.25">
      <c r="I494" s="17">
        <v>0.67361111111114302</v>
      </c>
      <c r="J494">
        <f t="shared" ca="1" si="8"/>
        <v>0</v>
      </c>
    </row>
    <row r="495" spans="9:10" x14ac:dyDescent="0.25">
      <c r="I495" s="17">
        <v>0.67430555555558802</v>
      </c>
      <c r="J495">
        <f t="shared" ca="1" si="8"/>
        <v>0</v>
      </c>
    </row>
    <row r="496" spans="9:10" x14ac:dyDescent="0.25">
      <c r="I496" s="17">
        <v>0.67500000000003302</v>
      </c>
      <c r="J496">
        <f t="shared" ca="1" si="8"/>
        <v>0</v>
      </c>
    </row>
    <row r="497" spans="9:10" x14ac:dyDescent="0.25">
      <c r="I497" s="17">
        <v>0.67569444444447802</v>
      </c>
      <c r="J497">
        <f t="shared" ca="1" si="8"/>
        <v>0</v>
      </c>
    </row>
    <row r="498" spans="9:10" x14ac:dyDescent="0.25">
      <c r="I498" s="17">
        <v>0.67638888888892401</v>
      </c>
      <c r="J498">
        <f t="shared" ca="1" si="8"/>
        <v>0</v>
      </c>
    </row>
    <row r="499" spans="9:10" x14ac:dyDescent="0.25">
      <c r="I499" s="17">
        <v>0.67708333333336901</v>
      </c>
      <c r="J499">
        <f t="shared" ca="1" si="8"/>
        <v>0</v>
      </c>
    </row>
    <row r="500" spans="9:10" x14ac:dyDescent="0.25">
      <c r="I500" s="17">
        <v>0.67777777777781401</v>
      </c>
      <c r="J500">
        <f t="shared" ca="1" si="8"/>
        <v>0</v>
      </c>
    </row>
    <row r="501" spans="9:10" x14ac:dyDescent="0.25">
      <c r="I501" s="17">
        <v>0.678472222222259</v>
      </c>
      <c r="J501">
        <f t="shared" ca="1" si="8"/>
        <v>0</v>
      </c>
    </row>
    <row r="502" spans="9:10" x14ac:dyDescent="0.25">
      <c r="I502" s="17">
        <v>0.679166666666704</v>
      </c>
      <c r="J502">
        <f t="shared" ca="1" si="8"/>
        <v>0</v>
      </c>
    </row>
    <row r="503" spans="9:10" x14ac:dyDescent="0.25">
      <c r="I503" s="17">
        <v>0.679861111111149</v>
      </c>
      <c r="J503">
        <f t="shared" ca="1" si="8"/>
        <v>0</v>
      </c>
    </row>
    <row r="504" spans="9:10" x14ac:dyDescent="0.25">
      <c r="I504" s="17">
        <v>0.68055555555559399</v>
      </c>
      <c r="J504">
        <f t="shared" ca="1" si="8"/>
        <v>0</v>
      </c>
    </row>
    <row r="505" spans="9:10" x14ac:dyDescent="0.25">
      <c r="I505" s="17">
        <v>0.68125000000003899</v>
      </c>
      <c r="J505">
        <f t="shared" ca="1" si="8"/>
        <v>0</v>
      </c>
    </row>
    <row r="506" spans="9:10" x14ac:dyDescent="0.25">
      <c r="I506" s="17">
        <v>0.68194444444448399</v>
      </c>
      <c r="J506">
        <f t="shared" ca="1" si="8"/>
        <v>0</v>
      </c>
    </row>
    <row r="507" spans="9:10" x14ac:dyDescent="0.25">
      <c r="I507" s="17">
        <v>0.68263888888892998</v>
      </c>
      <c r="J507">
        <f t="shared" ca="1" si="8"/>
        <v>0</v>
      </c>
    </row>
    <row r="508" spans="9:10" x14ac:dyDescent="0.25">
      <c r="I508" s="17">
        <v>0.68333333333337498</v>
      </c>
      <c r="J508">
        <f t="shared" ca="1" si="8"/>
        <v>0</v>
      </c>
    </row>
    <row r="509" spans="9:10" x14ac:dyDescent="0.25">
      <c r="I509" s="17">
        <v>0.68402777777781998</v>
      </c>
      <c r="J509">
        <f t="shared" ca="1" si="8"/>
        <v>0</v>
      </c>
    </row>
    <row r="510" spans="9:10" x14ac:dyDescent="0.25">
      <c r="I510" s="17">
        <v>0.68472222222226498</v>
      </c>
      <c r="J510">
        <f t="shared" ca="1" si="8"/>
        <v>0</v>
      </c>
    </row>
    <row r="511" spans="9:10" x14ac:dyDescent="0.25">
      <c r="I511" s="17">
        <v>0.68541666666670997</v>
      </c>
      <c r="J511">
        <f t="shared" ca="1" si="8"/>
        <v>0</v>
      </c>
    </row>
    <row r="512" spans="9:10" x14ac:dyDescent="0.25">
      <c r="I512" s="17">
        <v>0.68611111111115497</v>
      </c>
      <c r="J512">
        <f t="shared" ca="1" si="8"/>
        <v>0</v>
      </c>
    </row>
    <row r="513" spans="9:10" x14ac:dyDescent="0.25">
      <c r="I513" s="17">
        <v>0.68680555555559997</v>
      </c>
      <c r="J513">
        <f t="shared" ca="1" si="8"/>
        <v>0</v>
      </c>
    </row>
    <row r="514" spans="9:10" x14ac:dyDescent="0.25">
      <c r="I514" s="17">
        <v>0.68750000000004496</v>
      </c>
      <c r="J514">
        <f t="shared" ca="1" si="8"/>
        <v>0</v>
      </c>
    </row>
    <row r="515" spans="9:10" x14ac:dyDescent="0.25">
      <c r="I515" s="17">
        <v>0.68819444444448996</v>
      </c>
      <c r="J515">
        <f t="shared" ca="1" si="8"/>
        <v>0</v>
      </c>
    </row>
    <row r="516" spans="9:10" x14ac:dyDescent="0.25">
      <c r="I516" s="17">
        <v>0.68888888888893496</v>
      </c>
      <c r="J516">
        <f t="shared" ca="1" si="8"/>
        <v>0</v>
      </c>
    </row>
    <row r="517" spans="9:10" x14ac:dyDescent="0.25">
      <c r="I517" s="17">
        <v>0.68958333333337996</v>
      </c>
      <c r="J517">
        <f t="shared" ref="J517:J574" ca="1" si="9">IF($J$2&gt;I517,1,0)</f>
        <v>0</v>
      </c>
    </row>
    <row r="518" spans="9:10" x14ac:dyDescent="0.25">
      <c r="I518" s="17">
        <v>0.69027777777782495</v>
      </c>
      <c r="J518">
        <f t="shared" ca="1" si="9"/>
        <v>0</v>
      </c>
    </row>
    <row r="519" spans="9:10" x14ac:dyDescent="0.25">
      <c r="I519" s="17">
        <v>0.69097222222226995</v>
      </c>
      <c r="J519">
        <f t="shared" ca="1" si="9"/>
        <v>0</v>
      </c>
    </row>
    <row r="520" spans="9:10" x14ac:dyDescent="0.25">
      <c r="I520" s="17">
        <v>0.69166666666671495</v>
      </c>
      <c r="J520">
        <f t="shared" ca="1" si="9"/>
        <v>0</v>
      </c>
    </row>
    <row r="521" spans="9:10" x14ac:dyDescent="0.25">
      <c r="I521" s="17">
        <v>0.69236111111116005</v>
      </c>
      <c r="J521">
        <f t="shared" ca="1" si="9"/>
        <v>0</v>
      </c>
    </row>
    <row r="522" spans="9:10" x14ac:dyDescent="0.25">
      <c r="I522" s="17">
        <v>0.69305555555560505</v>
      </c>
      <c r="J522">
        <f t="shared" ca="1" si="9"/>
        <v>0</v>
      </c>
    </row>
    <row r="523" spans="9:10" x14ac:dyDescent="0.25">
      <c r="I523" s="17">
        <v>0.69375000000005005</v>
      </c>
      <c r="J523">
        <f t="shared" ca="1" si="9"/>
        <v>0</v>
      </c>
    </row>
    <row r="524" spans="9:10" x14ac:dyDescent="0.25">
      <c r="I524" s="17">
        <v>0.69444444444449505</v>
      </c>
      <c r="J524">
        <f t="shared" ca="1" si="9"/>
        <v>0</v>
      </c>
    </row>
    <row r="525" spans="9:10" x14ac:dyDescent="0.25">
      <c r="I525" s="17">
        <v>0.69513888888894004</v>
      </c>
      <c r="J525">
        <f t="shared" ca="1" si="9"/>
        <v>0</v>
      </c>
    </row>
    <row r="526" spans="9:10" x14ac:dyDescent="0.25">
      <c r="I526" s="17">
        <v>0.69583333333338504</v>
      </c>
      <c r="J526">
        <f t="shared" ca="1" si="9"/>
        <v>0</v>
      </c>
    </row>
    <row r="527" spans="9:10" x14ac:dyDescent="0.25">
      <c r="I527" s="17">
        <v>0.69652777777783004</v>
      </c>
      <c r="J527">
        <f t="shared" ca="1" si="9"/>
        <v>0</v>
      </c>
    </row>
    <row r="528" spans="9:10" x14ac:dyDescent="0.25">
      <c r="I528" s="17">
        <v>0.69722222222227503</v>
      </c>
      <c r="J528">
        <f t="shared" ca="1" si="9"/>
        <v>0</v>
      </c>
    </row>
    <row r="529" spans="9:10" x14ac:dyDescent="0.25">
      <c r="I529" s="17">
        <v>0.69791666666672003</v>
      </c>
      <c r="J529">
        <f t="shared" ca="1" si="9"/>
        <v>0</v>
      </c>
    </row>
    <row r="530" spans="9:10" x14ac:dyDescent="0.25">
      <c r="I530" s="17">
        <v>0.69861111111116503</v>
      </c>
      <c r="J530">
        <f t="shared" ca="1" si="9"/>
        <v>0</v>
      </c>
    </row>
    <row r="531" spans="9:10" x14ac:dyDescent="0.25">
      <c r="I531" s="17">
        <v>0.69930555555561003</v>
      </c>
      <c r="J531">
        <f t="shared" ca="1" si="9"/>
        <v>0</v>
      </c>
    </row>
    <row r="532" spans="9:10" x14ac:dyDescent="0.25">
      <c r="I532" s="17">
        <v>0.70000000000005502</v>
      </c>
      <c r="J532">
        <f t="shared" ca="1" si="9"/>
        <v>0</v>
      </c>
    </row>
    <row r="533" spans="9:10" x14ac:dyDescent="0.25">
      <c r="I533" s="17">
        <v>0.70069444444450002</v>
      </c>
      <c r="J533">
        <f t="shared" ca="1" si="9"/>
        <v>0</v>
      </c>
    </row>
    <row r="534" spans="9:10" x14ac:dyDescent="0.25">
      <c r="I534" s="17">
        <v>0.70138888888894502</v>
      </c>
      <c r="J534">
        <f t="shared" ca="1" si="9"/>
        <v>0</v>
      </c>
    </row>
    <row r="535" spans="9:10" x14ac:dyDescent="0.25">
      <c r="I535" s="17">
        <v>0.70208333333339001</v>
      </c>
      <c r="J535">
        <f t="shared" ca="1" si="9"/>
        <v>0</v>
      </c>
    </row>
    <row r="536" spans="9:10" x14ac:dyDescent="0.25">
      <c r="I536" s="17">
        <v>0.70277777777783501</v>
      </c>
      <c r="J536">
        <f t="shared" ca="1" si="9"/>
        <v>0</v>
      </c>
    </row>
    <row r="537" spans="9:10" x14ac:dyDescent="0.25">
      <c r="I537" s="17">
        <v>0.70347222222228001</v>
      </c>
      <c r="J537">
        <f t="shared" ca="1" si="9"/>
        <v>0</v>
      </c>
    </row>
    <row r="538" spans="9:10" x14ac:dyDescent="0.25">
      <c r="I538" s="17">
        <v>0.70416666666672501</v>
      </c>
      <c r="J538">
        <f t="shared" ca="1" si="9"/>
        <v>0</v>
      </c>
    </row>
    <row r="539" spans="9:10" x14ac:dyDescent="0.25">
      <c r="I539" s="17">
        <v>0.70486111111117</v>
      </c>
      <c r="J539">
        <f t="shared" ca="1" si="9"/>
        <v>0</v>
      </c>
    </row>
    <row r="540" spans="9:10" x14ac:dyDescent="0.25">
      <c r="I540" s="17">
        <v>0.705555555555615</v>
      </c>
      <c r="J540">
        <f t="shared" ca="1" si="9"/>
        <v>0</v>
      </c>
    </row>
    <row r="541" spans="9:10" x14ac:dyDescent="0.25">
      <c r="I541" s="17">
        <v>0.70625000000006</v>
      </c>
      <c r="J541">
        <f t="shared" ca="1" si="9"/>
        <v>0</v>
      </c>
    </row>
    <row r="542" spans="9:10" x14ac:dyDescent="0.25">
      <c r="I542" s="17">
        <v>0.70694444444450499</v>
      </c>
      <c r="J542">
        <f t="shared" ca="1" si="9"/>
        <v>0</v>
      </c>
    </row>
    <row r="543" spans="9:10" x14ac:dyDescent="0.25">
      <c r="I543" s="17">
        <v>0.70763888888894999</v>
      </c>
      <c r="J543">
        <f t="shared" ca="1" si="9"/>
        <v>0</v>
      </c>
    </row>
    <row r="544" spans="9:10" x14ac:dyDescent="0.25">
      <c r="I544" s="17">
        <v>0.70833333333339499</v>
      </c>
      <c r="J544">
        <f t="shared" ca="1" si="9"/>
        <v>0</v>
      </c>
    </row>
    <row r="545" spans="9:10" x14ac:dyDescent="0.25">
      <c r="I545" s="17">
        <v>0.70902777777783998</v>
      </c>
      <c r="J545">
        <f t="shared" ca="1" si="9"/>
        <v>0</v>
      </c>
    </row>
    <row r="546" spans="9:10" x14ac:dyDescent="0.25">
      <c r="I546" s="17">
        <v>0.70972222222228498</v>
      </c>
      <c r="J546">
        <f t="shared" ca="1" si="9"/>
        <v>0</v>
      </c>
    </row>
    <row r="547" spans="9:10" x14ac:dyDescent="0.25">
      <c r="I547" s="17">
        <v>0.71041666666672998</v>
      </c>
      <c r="J547">
        <f t="shared" ca="1" si="9"/>
        <v>0</v>
      </c>
    </row>
    <row r="548" spans="9:10" x14ac:dyDescent="0.25">
      <c r="I548" s="17">
        <v>0.71111111111117498</v>
      </c>
      <c r="J548">
        <f t="shared" ca="1" si="9"/>
        <v>0</v>
      </c>
    </row>
    <row r="549" spans="9:10" x14ac:dyDescent="0.25">
      <c r="I549" s="17">
        <v>0.71180555555561997</v>
      </c>
      <c r="J549">
        <f t="shared" ca="1" si="9"/>
        <v>0</v>
      </c>
    </row>
    <row r="550" spans="9:10" x14ac:dyDescent="0.25">
      <c r="I550" s="17">
        <v>0.71250000000006497</v>
      </c>
      <c r="J550">
        <f t="shared" ca="1" si="9"/>
        <v>0</v>
      </c>
    </row>
    <row r="551" spans="9:10" x14ac:dyDescent="0.25">
      <c r="I551" s="17">
        <v>0.71319444444450997</v>
      </c>
      <c r="J551">
        <f t="shared" ca="1" si="9"/>
        <v>0</v>
      </c>
    </row>
    <row r="552" spans="9:10" x14ac:dyDescent="0.25">
      <c r="I552" s="17">
        <v>0.71388888888895496</v>
      </c>
      <c r="J552">
        <f t="shared" ca="1" si="9"/>
        <v>0</v>
      </c>
    </row>
    <row r="553" spans="9:10" x14ac:dyDescent="0.25">
      <c r="I553" s="17">
        <v>0.71458333333339996</v>
      </c>
      <c r="J553">
        <f t="shared" ca="1" si="9"/>
        <v>0</v>
      </c>
    </row>
    <row r="554" spans="9:10" x14ac:dyDescent="0.25">
      <c r="I554" s="17">
        <v>0.71527777777784496</v>
      </c>
      <c r="J554">
        <f t="shared" ca="1" si="9"/>
        <v>0</v>
      </c>
    </row>
    <row r="555" spans="9:10" x14ac:dyDescent="0.25">
      <c r="I555" s="17">
        <v>0.71597222222228996</v>
      </c>
      <c r="J555">
        <f t="shared" ca="1" si="9"/>
        <v>0</v>
      </c>
    </row>
    <row r="556" spans="9:10" x14ac:dyDescent="0.25">
      <c r="I556" s="17">
        <v>0.71666666666673495</v>
      </c>
      <c r="J556">
        <f t="shared" ca="1" si="9"/>
        <v>0</v>
      </c>
    </row>
    <row r="557" spans="9:10" x14ac:dyDescent="0.25">
      <c r="I557" s="17">
        <v>0.71736111111117995</v>
      </c>
      <c r="J557">
        <f t="shared" ca="1" si="9"/>
        <v>0</v>
      </c>
    </row>
    <row r="558" spans="9:10" x14ac:dyDescent="0.25">
      <c r="I558" s="17">
        <v>0.71805555555562495</v>
      </c>
      <c r="J558">
        <f t="shared" ca="1" si="9"/>
        <v>0</v>
      </c>
    </row>
    <row r="559" spans="9:10" x14ac:dyDescent="0.25">
      <c r="I559" s="17">
        <v>0.71875000000007006</v>
      </c>
      <c r="J559">
        <f t="shared" ca="1" si="9"/>
        <v>0</v>
      </c>
    </row>
    <row r="560" spans="9:10" x14ac:dyDescent="0.25">
      <c r="I560" s="17">
        <v>0.71944444444451505</v>
      </c>
      <c r="J560">
        <f t="shared" ca="1" si="9"/>
        <v>0</v>
      </c>
    </row>
    <row r="561" spans="9:10" x14ac:dyDescent="0.25">
      <c r="I561" s="17">
        <v>0.72013888888896005</v>
      </c>
      <c r="J561">
        <f t="shared" ca="1" si="9"/>
        <v>0</v>
      </c>
    </row>
    <row r="562" spans="9:10" x14ac:dyDescent="0.25">
      <c r="I562" s="17">
        <v>0.72083333333340505</v>
      </c>
      <c r="J562">
        <f t="shared" ca="1" si="9"/>
        <v>0</v>
      </c>
    </row>
    <row r="563" spans="9:10" x14ac:dyDescent="0.25">
      <c r="I563" s="17">
        <v>0.72152777777785004</v>
      </c>
      <c r="J563">
        <f t="shared" ca="1" si="9"/>
        <v>0</v>
      </c>
    </row>
    <row r="564" spans="9:10" x14ac:dyDescent="0.25">
      <c r="I564" s="17">
        <v>0.72222222222229504</v>
      </c>
      <c r="J564">
        <f t="shared" ca="1" si="9"/>
        <v>0</v>
      </c>
    </row>
    <row r="565" spans="9:10" x14ac:dyDescent="0.25">
      <c r="I565" s="17">
        <v>0.72291666666674004</v>
      </c>
      <c r="J565">
        <f t="shared" ca="1" si="9"/>
        <v>0</v>
      </c>
    </row>
    <row r="566" spans="9:10" x14ac:dyDescent="0.25">
      <c r="I566" s="17">
        <v>0.72361111111118503</v>
      </c>
      <c r="J566">
        <f t="shared" ca="1" si="9"/>
        <v>0</v>
      </c>
    </row>
    <row r="567" spans="9:10" x14ac:dyDescent="0.25">
      <c r="I567" s="17">
        <v>0.72430555555563003</v>
      </c>
      <c r="J567">
        <f t="shared" ca="1" si="9"/>
        <v>0</v>
      </c>
    </row>
    <row r="568" spans="9:10" x14ac:dyDescent="0.25">
      <c r="I568" s="17">
        <v>0.72500000000007503</v>
      </c>
      <c r="J568">
        <f t="shared" ca="1" si="9"/>
        <v>0</v>
      </c>
    </row>
    <row r="569" spans="9:10" x14ac:dyDescent="0.25">
      <c r="I569" s="17">
        <v>0.72569444444452003</v>
      </c>
      <c r="J569">
        <f t="shared" ca="1" si="9"/>
        <v>0</v>
      </c>
    </row>
    <row r="570" spans="9:10" x14ac:dyDescent="0.25">
      <c r="I570" s="17">
        <v>0.72638888888896502</v>
      </c>
      <c r="J570">
        <f t="shared" ca="1" si="9"/>
        <v>0</v>
      </c>
    </row>
    <row r="571" spans="9:10" x14ac:dyDescent="0.25">
      <c r="I571" s="17">
        <v>0.72708333333341002</v>
      </c>
      <c r="J571">
        <f t="shared" ca="1" si="9"/>
        <v>0</v>
      </c>
    </row>
    <row r="572" spans="9:10" x14ac:dyDescent="0.25">
      <c r="I572" s="17">
        <v>0.72777777777785502</v>
      </c>
      <c r="J572">
        <f t="shared" ca="1" si="9"/>
        <v>0</v>
      </c>
    </row>
    <row r="573" spans="9:10" x14ac:dyDescent="0.25">
      <c r="I573" s="17">
        <v>0.72847222222230001</v>
      </c>
      <c r="J573">
        <f t="shared" ca="1" si="9"/>
        <v>0</v>
      </c>
    </row>
    <row r="574" spans="9:10" x14ac:dyDescent="0.25">
      <c r="I574" s="17">
        <v>0.72916666666674501</v>
      </c>
      <c r="J574">
        <f t="shared" ca="1" si="9"/>
        <v>0</v>
      </c>
    </row>
  </sheetData>
  <mergeCells count="4">
    <mergeCell ref="E1:E16"/>
    <mergeCell ref="E17:E32"/>
    <mergeCell ref="E33:E48"/>
    <mergeCell ref="E49:E6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Q56"/>
  <sheetViews>
    <sheetView showGridLines="0" tabSelected="1" zoomScale="67" zoomScaleNormal="67" workbookViewId="0">
      <selection activeCell="AJ7" sqref="AJ7"/>
    </sheetView>
  </sheetViews>
  <sheetFormatPr baseColWidth="10" defaultRowHeight="15" x14ac:dyDescent="0.25"/>
  <cols>
    <col min="1" max="1" width="14.42578125" customWidth="1"/>
    <col min="2" max="32" width="5.7109375" style="2" customWidth="1"/>
    <col min="33" max="33" width="5.7109375" customWidth="1"/>
    <col min="34" max="35" width="0" hidden="1" customWidth="1"/>
    <col min="36" max="36" width="6.140625" style="52" bestFit="1" customWidth="1"/>
    <col min="37" max="40" width="2.42578125" style="55" customWidth="1"/>
    <col min="41" max="41" width="0" style="1" hidden="1" customWidth="1"/>
    <col min="42" max="42" width="22.7109375" style="1" customWidth="1"/>
    <col min="43" max="46" width="2.42578125" style="54" hidden="1" customWidth="1"/>
    <col min="47" max="47" width="22.7109375" style="1" customWidth="1"/>
    <col min="48" max="51" width="2.42578125" style="1" hidden="1" customWidth="1"/>
    <col min="52" max="52" width="22.7109375" style="1" customWidth="1"/>
    <col min="53" max="56" width="2.42578125" style="1" hidden="1" customWidth="1"/>
    <col min="57" max="57" width="22.7109375" style="1" customWidth="1"/>
    <col min="58" max="61" width="2.42578125" style="1" hidden="1" customWidth="1"/>
    <col min="62" max="62" width="22.7109375" style="1" customWidth="1"/>
    <col min="63" max="63" width="17.140625" customWidth="1"/>
  </cols>
  <sheetData>
    <row r="1" spans="1:64" ht="15.75" thickBot="1" x14ac:dyDescent="0.3">
      <c r="A1" s="59">
        <f ca="1">TODAY()</f>
        <v>42477</v>
      </c>
      <c r="B1" s="25">
        <v>1</v>
      </c>
      <c r="C1" s="25">
        <v>2</v>
      </c>
      <c r="D1" s="25">
        <v>3</v>
      </c>
      <c r="E1" s="25">
        <v>4</v>
      </c>
      <c r="F1" s="25">
        <v>5</v>
      </c>
      <c r="G1" s="25">
        <v>6</v>
      </c>
      <c r="H1" s="25">
        <v>7</v>
      </c>
      <c r="I1" s="25">
        <v>8</v>
      </c>
      <c r="J1" s="25">
        <v>9</v>
      </c>
      <c r="K1" s="25">
        <v>10</v>
      </c>
      <c r="L1" s="25">
        <v>11</v>
      </c>
      <c r="M1" s="25">
        <v>12</v>
      </c>
      <c r="N1" s="25">
        <v>13</v>
      </c>
      <c r="O1" s="25">
        <v>14</v>
      </c>
      <c r="P1" s="25">
        <v>15</v>
      </c>
      <c r="Q1" s="25">
        <v>16</v>
      </c>
      <c r="R1" s="25">
        <v>17</v>
      </c>
      <c r="S1" s="25">
        <v>18</v>
      </c>
      <c r="T1" s="25">
        <v>19</v>
      </c>
      <c r="U1" s="25">
        <v>20</v>
      </c>
      <c r="V1" s="25">
        <v>21</v>
      </c>
      <c r="W1" s="25">
        <v>22</v>
      </c>
      <c r="X1" s="25">
        <v>23</v>
      </c>
      <c r="Y1" s="25">
        <v>24</v>
      </c>
      <c r="Z1" s="25">
        <v>25</v>
      </c>
      <c r="AA1" s="25">
        <v>26</v>
      </c>
      <c r="AB1" s="25">
        <v>27</v>
      </c>
      <c r="AC1" s="25">
        <v>28</v>
      </c>
      <c r="AD1" s="25">
        <v>29</v>
      </c>
      <c r="AE1" s="25">
        <v>30</v>
      </c>
      <c r="AF1" s="6">
        <v>31</v>
      </c>
      <c r="AG1" s="23"/>
      <c r="AH1" s="1"/>
      <c r="AI1" s="1"/>
      <c r="AJ1" s="60">
        <f ca="1">NOW()-INT(NOW())</f>
        <v>0.3515010416667792</v>
      </c>
      <c r="AK1" s="61"/>
      <c r="AL1" s="61"/>
      <c r="AM1" s="61"/>
      <c r="AN1" s="61"/>
      <c r="AO1" s="61"/>
      <c r="AP1" s="89">
        <f ca="1" xml:space="preserve">
IF(ISNA(HLOOKUP(A1,B2:AE4,3,)),
IF(ISNA(HLOOKUP(A1,B6:AF8,3,)),
IF(ISNA(HLOOKUP(A1,B10:AE12,3,)),
IF(ISNA(HLOOKUP(A1,B14:AF16,3,)),
IF(ISNA(HLOOKUP(A1,B18:AF20,3,)),
IF(ISNA(HLOOKUP(A1,B22:AD24,3,)),
IF(ISNA(HLOOKUP(A1,B26:AF28,3,)),
IF(ISNA(HLOOKUP(A1,B30:AE32,3,)),
IF(ISNA(HLOOKUP(A1,B34:AF36,3,)),
IF(ISNA(HLOOKUP(A1,B38:AE40,3,)),
HLOOKUP(A1,B42:AF44,3,),
HLOOKUP(A1,B38:AE40,3,)),
HLOOKUP(A1,B34:AF36,3,)),
HLOOKUP(A1,B30:AE32,3,)),
HLOOKUP(A1,B26:AF28,3,)),
HLOOKUP(A1,B22:AD24,3,)),
HLOOKUP(A1,B18:AF20,3,)),
HLOOKUP(A1,B14:AF16,3,)),
HLOOKUP(A1,B10:AE12,3,)),
HLOOKUP(A1,B6:AF8,3,)),
HLOOKUP(A1,B2:AE4,3,))</f>
        <v>0</v>
      </c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</row>
    <row r="2" spans="1:64" x14ac:dyDescent="0.25">
      <c r="A2" s="84">
        <v>42248</v>
      </c>
      <c r="B2" s="4">
        <f>A2</f>
        <v>42248</v>
      </c>
      <c r="C2" s="4">
        <f>B2+1</f>
        <v>42249</v>
      </c>
      <c r="D2" s="4">
        <f t="shared" ref="D2:AF34" si="0">C2+1</f>
        <v>42250</v>
      </c>
      <c r="E2" s="4">
        <f t="shared" si="0"/>
        <v>42251</v>
      </c>
      <c r="F2" s="4">
        <f t="shared" si="0"/>
        <v>42252</v>
      </c>
      <c r="G2" s="4">
        <f t="shared" si="0"/>
        <v>42253</v>
      </c>
      <c r="H2" s="4">
        <f t="shared" si="0"/>
        <v>42254</v>
      </c>
      <c r="I2" s="4">
        <f t="shared" si="0"/>
        <v>42255</v>
      </c>
      <c r="J2" s="4">
        <f t="shared" si="0"/>
        <v>42256</v>
      </c>
      <c r="K2" s="4">
        <f t="shared" si="0"/>
        <v>42257</v>
      </c>
      <c r="L2" s="4">
        <f t="shared" si="0"/>
        <v>42258</v>
      </c>
      <c r="M2" s="4">
        <f t="shared" si="0"/>
        <v>42259</v>
      </c>
      <c r="N2" s="4">
        <f t="shared" si="0"/>
        <v>42260</v>
      </c>
      <c r="O2" s="4">
        <f t="shared" si="0"/>
        <v>42261</v>
      </c>
      <c r="P2" s="4">
        <f t="shared" si="0"/>
        <v>42262</v>
      </c>
      <c r="Q2" s="4">
        <f t="shared" si="0"/>
        <v>42263</v>
      </c>
      <c r="R2" s="4">
        <f t="shared" si="0"/>
        <v>42264</v>
      </c>
      <c r="S2" s="4">
        <f t="shared" si="0"/>
        <v>42265</v>
      </c>
      <c r="T2" s="4">
        <f t="shared" si="0"/>
        <v>42266</v>
      </c>
      <c r="U2" s="4">
        <f t="shared" si="0"/>
        <v>42267</v>
      </c>
      <c r="V2" s="4">
        <f t="shared" si="0"/>
        <v>42268</v>
      </c>
      <c r="W2" s="4">
        <f t="shared" si="0"/>
        <v>42269</v>
      </c>
      <c r="X2" s="4">
        <f t="shared" si="0"/>
        <v>42270</v>
      </c>
      <c r="Y2" s="4">
        <f t="shared" si="0"/>
        <v>42271</v>
      </c>
      <c r="Z2" s="4">
        <f t="shared" si="0"/>
        <v>42272</v>
      </c>
      <c r="AA2" s="4">
        <f t="shared" si="0"/>
        <v>42273</v>
      </c>
      <c r="AB2" s="4">
        <f t="shared" si="0"/>
        <v>42274</v>
      </c>
      <c r="AC2" s="4">
        <f t="shared" si="0"/>
        <v>42275</v>
      </c>
      <c r="AD2" s="4">
        <f t="shared" si="0"/>
        <v>42276</v>
      </c>
      <c r="AE2" s="4">
        <f t="shared" si="0"/>
        <v>42277</v>
      </c>
      <c r="AF2" s="8"/>
      <c r="AG2" s="78"/>
      <c r="AJ2" s="62"/>
      <c r="AK2" s="54"/>
      <c r="AL2" s="63"/>
      <c r="AM2" s="63"/>
      <c r="AN2" s="63"/>
      <c r="AO2" s="63"/>
      <c r="AP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</row>
    <row r="3" spans="1:64" x14ac:dyDescent="0.25">
      <c r="A3" s="85"/>
      <c r="B3" s="9">
        <f ca="1">IF(OR(WEEKDAY(B2)=1,WEEKDAY(B2)=7,B2&lt;=$A$1,COUNTIF(Base!$B$1:$B$30,B2)&gt;0,COUNTIF(Base!$F$1:$F$72,B2)&gt;0),0,1)</f>
        <v>0</v>
      </c>
      <c r="C3" s="9">
        <f ca="1">IF(OR(WEEKDAY(C2)=1,WEEKDAY(C2)=7,C2&lt;=$A$1,COUNTIF(Base!$B$1:$B$30,C2)&gt;0,COUNTIF(Base!$F$1:$F$72,C2)&gt;0),0,1)</f>
        <v>0</v>
      </c>
      <c r="D3" s="9">
        <f ca="1">IF(OR(WEEKDAY(D2)=1,WEEKDAY(D2)=7,D2&lt;=$A$1,COUNTIF(Base!$B$1:$B$30,D2)&gt;0,COUNTIF(Base!$F$1:$F$72,D2)&gt;0),0,1)</f>
        <v>0</v>
      </c>
      <c r="E3" s="9">
        <f ca="1">IF(OR(WEEKDAY(E2)=1,WEEKDAY(E2)=7,E2&lt;=$A$1,COUNTIF(Base!$B$1:$B$30,E2)&gt;0,COUNTIF(Base!$F$1:$F$72,E2)&gt;0),0,1)</f>
        <v>0</v>
      </c>
      <c r="F3" s="9">
        <f ca="1">IF(OR(WEEKDAY(F2)=1,WEEKDAY(F2)=7,F2&lt;=$A$1,COUNTIF(Base!$B$1:$B$30,F2)&gt;0,COUNTIF(Base!$F$1:$F$72,F2)&gt;0),0,1)</f>
        <v>0</v>
      </c>
      <c r="G3" s="9">
        <f ca="1">IF(OR(WEEKDAY(G2)=1,WEEKDAY(G2)=7,G2&lt;=$A$1,COUNTIF(Base!$B$1:$B$30,G2)&gt;0,COUNTIF(Base!$F$1:$F$72,G2)&gt;0),0,1)</f>
        <v>0</v>
      </c>
      <c r="H3" s="9">
        <f ca="1">IF(OR(WEEKDAY(H2)=1,WEEKDAY(H2)=7,H2&lt;=$A$1,COUNTIF(Base!$B$1:$B$30,H2)&gt;0,COUNTIF(Base!$F$1:$F$72,H2)&gt;0),0,1)</f>
        <v>0</v>
      </c>
      <c r="I3" s="9">
        <f ca="1">IF(OR(WEEKDAY(I2)=1,WEEKDAY(I2)=7,I2&lt;=$A$1,COUNTIF(Base!$B$1:$B$30,I2)&gt;0,COUNTIF(Base!$F$1:$F$72,I2)&gt;0),0,1)</f>
        <v>0</v>
      </c>
      <c r="J3" s="9">
        <f ca="1">IF(OR(WEEKDAY(J2)=1,WEEKDAY(J2)=7,J2&lt;=$A$1,COUNTIF(Base!$B$1:$B$30,J2)&gt;0,COUNTIF(Base!$F$1:$F$72,J2)&gt;0),0,1)</f>
        <v>0</v>
      </c>
      <c r="K3" s="9">
        <f ca="1">IF(OR(WEEKDAY(K2)=1,WEEKDAY(K2)=7,K2&lt;=$A$1,COUNTIF(Base!$B$1:$B$30,K2)&gt;0,COUNTIF(Base!$F$1:$F$72,K2)&gt;0),0,1)</f>
        <v>0</v>
      </c>
      <c r="L3" s="9">
        <f ca="1">IF(OR(WEEKDAY(L2)=1,WEEKDAY(L2)=7,L2&lt;=$A$1,COUNTIF(Base!$B$1:$B$30,L2)&gt;0,COUNTIF(Base!$F$1:$F$72,L2)&gt;0),0,1)</f>
        <v>0</v>
      </c>
      <c r="M3" s="9">
        <f ca="1">IF(OR(WEEKDAY(M2)=1,WEEKDAY(M2)=7,M2&lt;=$A$1,COUNTIF(Base!$B$1:$B$30,M2)&gt;0,COUNTIF(Base!$F$1:$F$72,M2)&gt;0),0,1)</f>
        <v>0</v>
      </c>
      <c r="N3" s="9">
        <f ca="1">IF(OR(WEEKDAY(N2)=1,WEEKDAY(N2)=7,N2&lt;=$A$1,COUNTIF(Base!$B$1:$B$30,N2)&gt;0,COUNTIF(Base!$F$1:$F$72,N2)&gt;0),0,1)</f>
        <v>0</v>
      </c>
      <c r="O3" s="9">
        <f ca="1">IF(OR(WEEKDAY(O2)=1,WEEKDAY(O2)=7,O2&lt;=$A$1,COUNTIF(Base!$B$1:$B$30,O2)&gt;0,COUNTIF(Base!$F$1:$F$72,O2)&gt;0),0,1)</f>
        <v>0</v>
      </c>
      <c r="P3" s="9">
        <f ca="1">IF(OR(WEEKDAY(P2)=1,WEEKDAY(P2)=7,P2&lt;=$A$1,COUNTIF(Base!$B$1:$B$30,P2)&gt;0,COUNTIF(Base!$F$1:$F$72,P2)&gt;0),0,1)</f>
        <v>0</v>
      </c>
      <c r="Q3" s="9">
        <f ca="1">IF(OR(WEEKDAY(Q2)=1,WEEKDAY(Q2)=7,Q2&lt;=$A$1,COUNTIF(Base!$B$1:$B$30,Q2)&gt;0,COUNTIF(Base!$F$1:$F$72,Q2)&gt;0),0,1)</f>
        <v>0</v>
      </c>
      <c r="R3" s="9">
        <f ca="1">IF(OR(WEEKDAY(R2)=1,WEEKDAY(R2)=7,R2&lt;=$A$1,COUNTIF(Base!$B$1:$B$30,R2)&gt;0,COUNTIF(Base!$F$1:$F$72,R2)&gt;0),0,1)</f>
        <v>0</v>
      </c>
      <c r="S3" s="9">
        <f ca="1">IF(OR(WEEKDAY(S2)=1,WEEKDAY(S2)=7,S2&lt;=$A$1,COUNTIF(Base!$B$1:$B$30,S2)&gt;0,COUNTIF(Base!$F$1:$F$72,S2)&gt;0),0,1)</f>
        <v>0</v>
      </c>
      <c r="T3" s="9">
        <f ca="1">IF(OR(WEEKDAY(T2)=1,WEEKDAY(T2)=7,T2&lt;=$A$1,COUNTIF(Base!$B$1:$B$30,T2)&gt;0,COUNTIF(Base!$F$1:$F$72,T2)&gt;0),0,1)</f>
        <v>0</v>
      </c>
      <c r="U3" s="9">
        <f ca="1">IF(OR(WEEKDAY(U2)=1,WEEKDAY(U2)=7,U2&lt;=$A$1,COUNTIF(Base!$B$1:$B$30,U2)&gt;0,COUNTIF(Base!$F$1:$F$72,U2)&gt;0),0,1)</f>
        <v>0</v>
      </c>
      <c r="V3" s="9">
        <f ca="1">IF(OR(WEEKDAY(V2)=1,WEEKDAY(V2)=7,V2&lt;=$A$1,COUNTIF(Base!$B$1:$B$30,V2)&gt;0,COUNTIF(Base!$F$1:$F$72,V2)&gt;0),0,1)</f>
        <v>0</v>
      </c>
      <c r="W3" s="9">
        <f ca="1">IF(OR(WEEKDAY(W2)=1,WEEKDAY(W2)=7,W2&lt;=$A$1,COUNTIF(Base!$B$1:$B$30,W2)&gt;0,COUNTIF(Base!$F$1:$F$72,W2)&gt;0),0,1)</f>
        <v>0</v>
      </c>
      <c r="X3" s="9">
        <f ca="1">IF(OR(WEEKDAY(X2)=1,WEEKDAY(X2)=7,X2&lt;=$A$1,COUNTIF(Base!$B$1:$B$30,X2)&gt;0,COUNTIF(Base!$F$1:$F$72,X2)&gt;0),0,1)</f>
        <v>0</v>
      </c>
      <c r="Y3" s="9">
        <f ca="1">IF(OR(WEEKDAY(Y2)=1,WEEKDAY(Y2)=7,Y2&lt;=$A$1,COUNTIF(Base!$B$1:$B$30,Y2)&gt;0,COUNTIF(Base!$F$1:$F$72,Y2)&gt;0),0,1)</f>
        <v>0</v>
      </c>
      <c r="Z3" s="9">
        <f ca="1">IF(OR(WEEKDAY(Z2)=1,WEEKDAY(Z2)=7,Z2&lt;=$A$1,COUNTIF(Base!$B$1:$B$30,Z2)&gt;0,COUNTIF(Base!$F$1:$F$72,Z2)&gt;0),0,1)</f>
        <v>0</v>
      </c>
      <c r="AA3" s="9">
        <f ca="1">IF(OR(WEEKDAY(AA2)=1,WEEKDAY(AA2)=7,AA2&lt;=$A$1,COUNTIF(Base!$B$1:$B$30,AA2)&gt;0,COUNTIF(Base!$F$1:$F$72,AA2)&gt;0),0,1)</f>
        <v>0</v>
      </c>
      <c r="AB3" s="9">
        <f ca="1">IF(OR(WEEKDAY(AB2)=1,WEEKDAY(AB2)=7,AB2&lt;=$A$1,COUNTIF(Base!$B$1:$B$30,AB2)&gt;0,COUNTIF(Base!$F$1:$F$72,AB2)&gt;0),0,1)</f>
        <v>0</v>
      </c>
      <c r="AC3" s="9">
        <f ca="1">IF(OR(WEEKDAY(AC2)=1,WEEKDAY(AC2)=7,AC2&lt;=$A$1,COUNTIF(Base!$B$1:$B$30,AC2)&gt;0,COUNTIF(Base!$F$1:$F$72,AC2)&gt;0),0,1)</f>
        <v>0</v>
      </c>
      <c r="AD3" s="9">
        <f ca="1">IF(OR(WEEKDAY(AD2)=1,WEEKDAY(AD2)=7,AD2&lt;=$A$1,COUNTIF(Base!$B$1:$B$30,AD2)&gt;0,COUNTIF(Base!$F$1:$F$72,AD2)&gt;0),0,1)</f>
        <v>0</v>
      </c>
      <c r="AE3" s="9">
        <f ca="1">IF(OR(WEEKDAY(AE2)=1,WEEKDAY(AE2)=7,AE2&lt;=$A$1,COUNTIF(Base!$B$1:$B$30,AE2)&gt;0,COUNTIF(Base!$F$1:$F$72,AE2)&gt;0),0,1)</f>
        <v>0</v>
      </c>
      <c r="AF3" s="8"/>
      <c r="AG3" s="77">
        <f ca="1">SUM(B3:AF3)</f>
        <v>0</v>
      </c>
      <c r="AJ3" s="45">
        <f ca="1">WEEKDAY(NOW())</f>
        <v>1</v>
      </c>
      <c r="AK3" s="21"/>
      <c r="AL3" s="21"/>
      <c r="AM3" s="21"/>
      <c r="AN3" s="21"/>
      <c r="AO3" s="21"/>
      <c r="AP3" s="22">
        <v>2</v>
      </c>
      <c r="AQ3" s="22"/>
      <c r="AR3" s="22"/>
      <c r="AS3" s="22"/>
      <c r="AT3" s="22"/>
      <c r="AU3" s="22">
        <v>3</v>
      </c>
      <c r="AV3" s="22"/>
      <c r="AW3" s="22"/>
      <c r="AX3" s="22"/>
      <c r="AY3" s="22"/>
      <c r="AZ3" s="22">
        <v>4</v>
      </c>
      <c r="BA3" s="22"/>
      <c r="BB3" s="22"/>
      <c r="BC3" s="22"/>
      <c r="BD3" s="22"/>
      <c r="BE3" s="22">
        <v>5</v>
      </c>
      <c r="BF3" s="22"/>
      <c r="BG3" s="22"/>
      <c r="BH3" s="22"/>
      <c r="BI3" s="22"/>
      <c r="BJ3" s="22">
        <v>6</v>
      </c>
    </row>
    <row r="4" spans="1:64" ht="19.5" thickBot="1" x14ac:dyDescent="0.3">
      <c r="A4" s="86"/>
      <c r="B4" s="19" t="s">
        <v>0</v>
      </c>
      <c r="C4" s="19" t="s">
        <v>0</v>
      </c>
      <c r="D4" s="19" t="s">
        <v>0</v>
      </c>
      <c r="E4" s="19" t="s">
        <v>0</v>
      </c>
      <c r="F4" s="19" t="s">
        <v>0</v>
      </c>
      <c r="G4" s="19" t="s">
        <v>0</v>
      </c>
      <c r="H4" s="19" t="s">
        <v>33</v>
      </c>
      <c r="I4" s="19" t="s">
        <v>33</v>
      </c>
      <c r="J4" s="19" t="s">
        <v>33</v>
      </c>
      <c r="K4" s="19" t="s">
        <v>33</v>
      </c>
      <c r="L4" s="19" t="s">
        <v>33</v>
      </c>
      <c r="M4" s="19" t="s">
        <v>33</v>
      </c>
      <c r="N4" s="19" t="s">
        <v>33</v>
      </c>
      <c r="O4" s="19" t="s">
        <v>0</v>
      </c>
      <c r="P4" s="19" t="s">
        <v>0</v>
      </c>
      <c r="Q4" s="19" t="s">
        <v>0</v>
      </c>
      <c r="R4" s="19" t="s">
        <v>0</v>
      </c>
      <c r="S4" s="19" t="s">
        <v>0</v>
      </c>
      <c r="T4" s="19" t="s">
        <v>0</v>
      </c>
      <c r="U4" s="19" t="s">
        <v>0</v>
      </c>
      <c r="V4" s="19" t="s">
        <v>33</v>
      </c>
      <c r="W4" s="19" t="s">
        <v>33</v>
      </c>
      <c r="X4" s="19" t="s">
        <v>33</v>
      </c>
      <c r="Y4" s="19" t="s">
        <v>33</v>
      </c>
      <c r="Z4" s="19" t="s">
        <v>33</v>
      </c>
      <c r="AA4" s="19" t="s">
        <v>33</v>
      </c>
      <c r="AB4" s="19" t="s">
        <v>33</v>
      </c>
      <c r="AC4" s="19" t="s">
        <v>0</v>
      </c>
      <c r="AD4" s="19" t="s">
        <v>0</v>
      </c>
      <c r="AE4" s="20" t="s">
        <v>0</v>
      </c>
      <c r="AF4" s="8"/>
      <c r="AG4" s="77">
        <f ca="1">SUM(B5:AF5)</f>
        <v>0</v>
      </c>
      <c r="AJ4" s="65"/>
      <c r="AK4" s="66"/>
      <c r="AL4" s="66"/>
      <c r="AM4" s="66"/>
      <c r="AN4" s="66"/>
      <c r="AO4" s="66"/>
      <c r="AP4" s="67" t="s">
        <v>10</v>
      </c>
      <c r="AQ4" s="88" t="s">
        <v>11</v>
      </c>
      <c r="AR4" s="88"/>
      <c r="AS4" s="88"/>
      <c r="AT4" s="88"/>
      <c r="AU4" s="88"/>
      <c r="AV4" s="88" t="s">
        <v>12</v>
      </c>
      <c r="AW4" s="88"/>
      <c r="AX4" s="88"/>
      <c r="AY4" s="88"/>
      <c r="AZ4" s="88"/>
      <c r="BA4" s="88" t="s">
        <v>13</v>
      </c>
      <c r="BB4" s="88"/>
      <c r="BC4" s="88"/>
      <c r="BD4" s="88"/>
      <c r="BE4" s="88"/>
      <c r="BF4" s="88" t="s">
        <v>14</v>
      </c>
      <c r="BG4" s="88"/>
      <c r="BH4" s="88"/>
      <c r="BI4" s="88"/>
      <c r="BJ4" s="88"/>
    </row>
    <row r="5" spans="1:64" ht="15.75" thickBot="1" x14ac:dyDescent="0.3">
      <c r="A5" s="79"/>
      <c r="B5" s="80">
        <f t="shared" ref="B5:AE5" ca="1" si="1">IF(AND(WEEKDAY(B2)=2,B3=1),1,0)</f>
        <v>0</v>
      </c>
      <c r="C5" s="80">
        <f t="shared" ca="1" si="1"/>
        <v>0</v>
      </c>
      <c r="D5" s="80">
        <f t="shared" ca="1" si="1"/>
        <v>0</v>
      </c>
      <c r="E5" s="80">
        <f t="shared" ca="1" si="1"/>
        <v>0</v>
      </c>
      <c r="F5" s="80">
        <f t="shared" ca="1" si="1"/>
        <v>0</v>
      </c>
      <c r="G5" s="80">
        <f t="shared" ca="1" si="1"/>
        <v>0</v>
      </c>
      <c r="H5" s="80">
        <f t="shared" ca="1" si="1"/>
        <v>0</v>
      </c>
      <c r="I5" s="80">
        <f t="shared" ca="1" si="1"/>
        <v>0</v>
      </c>
      <c r="J5" s="80">
        <f t="shared" ca="1" si="1"/>
        <v>0</v>
      </c>
      <c r="K5" s="80">
        <f t="shared" ca="1" si="1"/>
        <v>0</v>
      </c>
      <c r="L5" s="80">
        <f t="shared" ca="1" si="1"/>
        <v>0</v>
      </c>
      <c r="M5" s="80">
        <f t="shared" ca="1" si="1"/>
        <v>0</v>
      </c>
      <c r="N5" s="80">
        <f t="shared" ca="1" si="1"/>
        <v>0</v>
      </c>
      <c r="O5" s="80">
        <f t="shared" ca="1" si="1"/>
        <v>0</v>
      </c>
      <c r="P5" s="80">
        <f t="shared" ca="1" si="1"/>
        <v>0</v>
      </c>
      <c r="Q5" s="80">
        <f t="shared" ca="1" si="1"/>
        <v>0</v>
      </c>
      <c r="R5" s="80">
        <f t="shared" ca="1" si="1"/>
        <v>0</v>
      </c>
      <c r="S5" s="80">
        <f t="shared" ca="1" si="1"/>
        <v>0</v>
      </c>
      <c r="T5" s="80">
        <f t="shared" ca="1" si="1"/>
        <v>0</v>
      </c>
      <c r="U5" s="80">
        <f t="shared" ca="1" si="1"/>
        <v>0</v>
      </c>
      <c r="V5" s="80">
        <f t="shared" ca="1" si="1"/>
        <v>0</v>
      </c>
      <c r="W5" s="80">
        <f t="shared" ca="1" si="1"/>
        <v>0</v>
      </c>
      <c r="X5" s="80">
        <f t="shared" ca="1" si="1"/>
        <v>0</v>
      </c>
      <c r="Y5" s="80">
        <f t="shared" ca="1" si="1"/>
        <v>0</v>
      </c>
      <c r="Z5" s="80">
        <f t="shared" ca="1" si="1"/>
        <v>0</v>
      </c>
      <c r="AA5" s="80">
        <f t="shared" ca="1" si="1"/>
        <v>0</v>
      </c>
      <c r="AB5" s="80">
        <f t="shared" ca="1" si="1"/>
        <v>0</v>
      </c>
      <c r="AC5" s="80">
        <f t="shared" ca="1" si="1"/>
        <v>0</v>
      </c>
      <c r="AD5" s="80">
        <f t="shared" ca="1" si="1"/>
        <v>0</v>
      </c>
      <c r="AE5" s="80">
        <f t="shared" ca="1" si="1"/>
        <v>0</v>
      </c>
      <c r="AF5" s="80"/>
      <c r="AG5" s="3"/>
      <c r="AJ5" s="65"/>
      <c r="AK5" s="66"/>
      <c r="AL5" s="66"/>
      <c r="AM5" s="66"/>
      <c r="AN5" s="66"/>
      <c r="AO5" s="66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</row>
    <row r="6" spans="1:64" ht="15.6" customHeight="1" x14ac:dyDescent="0.25">
      <c r="A6" s="84">
        <v>42278</v>
      </c>
      <c r="B6" s="4">
        <f>A6</f>
        <v>42278</v>
      </c>
      <c r="C6" s="4">
        <f>B6+1</f>
        <v>42279</v>
      </c>
      <c r="D6" s="4">
        <f t="shared" si="0"/>
        <v>42280</v>
      </c>
      <c r="E6" s="4">
        <f t="shared" si="0"/>
        <v>42281</v>
      </c>
      <c r="F6" s="4">
        <f t="shared" si="0"/>
        <v>42282</v>
      </c>
      <c r="G6" s="4">
        <f t="shared" si="0"/>
        <v>42283</v>
      </c>
      <c r="H6" s="4">
        <f t="shared" si="0"/>
        <v>42284</v>
      </c>
      <c r="I6" s="4">
        <f t="shared" si="0"/>
        <v>42285</v>
      </c>
      <c r="J6" s="4">
        <f t="shared" si="0"/>
        <v>42286</v>
      </c>
      <c r="K6" s="4">
        <f t="shared" si="0"/>
        <v>42287</v>
      </c>
      <c r="L6" s="4">
        <f t="shared" si="0"/>
        <v>42288</v>
      </c>
      <c r="M6" s="4">
        <f t="shared" si="0"/>
        <v>42289</v>
      </c>
      <c r="N6" s="4">
        <f t="shared" si="0"/>
        <v>42290</v>
      </c>
      <c r="O6" s="4">
        <f t="shared" si="0"/>
        <v>42291</v>
      </c>
      <c r="P6" s="4">
        <f t="shared" si="0"/>
        <v>42292</v>
      </c>
      <c r="Q6" s="4">
        <f t="shared" si="0"/>
        <v>42293</v>
      </c>
      <c r="R6" s="4">
        <f t="shared" si="0"/>
        <v>42294</v>
      </c>
      <c r="S6" s="4">
        <f t="shared" si="0"/>
        <v>42295</v>
      </c>
      <c r="T6" s="4">
        <f t="shared" si="0"/>
        <v>42296</v>
      </c>
      <c r="U6" s="4">
        <f t="shared" si="0"/>
        <v>42297</v>
      </c>
      <c r="V6" s="4">
        <f t="shared" si="0"/>
        <v>42298</v>
      </c>
      <c r="W6" s="4">
        <f t="shared" si="0"/>
        <v>42299</v>
      </c>
      <c r="X6" s="4">
        <f t="shared" si="0"/>
        <v>42300</v>
      </c>
      <c r="Y6" s="4">
        <f t="shared" si="0"/>
        <v>42301</v>
      </c>
      <c r="Z6" s="4">
        <f t="shared" si="0"/>
        <v>42302</v>
      </c>
      <c r="AA6" s="4">
        <f t="shared" si="0"/>
        <v>42303</v>
      </c>
      <c r="AB6" s="4">
        <f t="shared" si="0"/>
        <v>42304</v>
      </c>
      <c r="AC6" s="4">
        <f t="shared" si="0"/>
        <v>42305</v>
      </c>
      <c r="AD6" s="4">
        <f t="shared" si="0"/>
        <v>42306</v>
      </c>
      <c r="AE6" s="4">
        <f t="shared" si="0"/>
        <v>42307</v>
      </c>
      <c r="AF6" s="5">
        <f t="shared" si="0"/>
        <v>42308</v>
      </c>
      <c r="AG6" s="78"/>
      <c r="AJ6" s="46">
        <v>0.33333333333333331</v>
      </c>
      <c r="AK6" s="56">
        <f ca="1">IF($AP$3&lt;$AJ$3,2,0)</f>
        <v>0</v>
      </c>
      <c r="AL6" s="56">
        <f ca="1">IF($AP$3&lt;=$AJ$3,2,0)</f>
        <v>0</v>
      </c>
      <c r="AM6" s="56">
        <f ca="1">IF($AJ$1&gt;=AJ6,1,0)</f>
        <v>1</v>
      </c>
      <c r="AN6" s="56">
        <f ca="1">SUM(AK6:AM6)</f>
        <v>1</v>
      </c>
      <c r="AO6" s="12"/>
      <c r="AP6" s="26">
        <f ca="1">IF($AP$1=EdT!$A$1,EdT!B2,IF($AP$1=EdT!$H$1,EdT!I2,0))</f>
        <v>0</v>
      </c>
      <c r="AQ6" s="12">
        <f ca="1">IF($AU$3&lt;$AJ$3,2,0)</f>
        <v>0</v>
      </c>
      <c r="AR6" s="12">
        <f ca="1">IF($AU$3&lt;=$AJ$3,2,0)</f>
        <v>0</v>
      </c>
      <c r="AS6" s="12">
        <f ca="1">IF($AJ$1&gt;=AJ6,1,0)</f>
        <v>1</v>
      </c>
      <c r="AT6" s="12">
        <f ca="1">SUM(AQ6:AS6)</f>
        <v>1</v>
      </c>
      <c r="AU6" s="26">
        <f ca="1">IF($AP$1=EdT!$A$1,EdT!C2,IF($AP$1=EdT!$H$1,EdT!J2,0))</f>
        <v>0</v>
      </c>
      <c r="AV6" s="12">
        <f ca="1">IF($AZ$3&lt;$AJ$3,2,0)</f>
        <v>0</v>
      </c>
      <c r="AW6" s="12">
        <f ca="1">IF($AZ$3&lt;=$AJ$3,2,0)</f>
        <v>0</v>
      </c>
      <c r="AX6" s="12">
        <f ca="1">IF($AJ$1&gt;=AJ6,1,0)</f>
        <v>1</v>
      </c>
      <c r="AY6" s="12">
        <f ca="1">SUM(AV6:AX6)</f>
        <v>1</v>
      </c>
      <c r="AZ6" s="26">
        <f ca="1">IF($AP$1=EdT!$A$1,EdT!D2,IF($AP$1=EdT!$H$1,EdT!K2,0))</f>
        <v>0</v>
      </c>
      <c r="BA6" s="12">
        <f ca="1">IF($BE$3&lt;$AJ$3,2,0)</f>
        <v>0</v>
      </c>
      <c r="BB6" s="12">
        <f ca="1">IF($BE$3&lt;=$AJ$3,2,0)</f>
        <v>0</v>
      </c>
      <c r="BC6" s="12">
        <f ca="1">IF($AJ$1&gt;=AJ6,1,0)</f>
        <v>1</v>
      </c>
      <c r="BD6" s="12">
        <f ca="1">SUM(BA6:BC6)</f>
        <v>1</v>
      </c>
      <c r="BE6" s="26"/>
      <c r="BF6" s="12">
        <f ca="1">IF($BJ$3&lt;$AJ$3,2,0)</f>
        <v>0</v>
      </c>
      <c r="BG6" s="12">
        <f ca="1">IF($BJ$3&lt;=$AJ$3,2,0)</f>
        <v>0</v>
      </c>
      <c r="BH6" s="12">
        <f ca="1">IF($AJ$1&gt;=AJ6,1,0)</f>
        <v>1</v>
      </c>
      <c r="BI6" s="12">
        <f ca="1">SUM(BF6:BH6)</f>
        <v>1</v>
      </c>
      <c r="BJ6" s="26">
        <f ca="1">IF($AP$1=EdT!$A$1,EdT!F2,IF($AP$1=EdT!$H$1,EdT!M2,0))</f>
        <v>0</v>
      </c>
      <c r="BL6" s="17"/>
    </row>
    <row r="7" spans="1:64" ht="15.6" customHeight="1" x14ac:dyDescent="0.25">
      <c r="A7" s="85"/>
      <c r="B7" s="9">
        <f ca="1">IF(OR(WEEKDAY(B6)=1,WEEKDAY(B6)=7,B6&lt;=$A$1,COUNTIF(Base!$B$1:$B$30,B6)&gt;0,COUNTIF(Base!$F$1:$F$72,B6)&gt;0),0,1)</f>
        <v>0</v>
      </c>
      <c r="C7" s="9">
        <f ca="1">IF(OR(WEEKDAY(C6)=1,WEEKDAY(C6)=7,C6&lt;=$A$1,COUNTIF(Base!$B$1:$B$30,C6)&gt;0,COUNTIF(Base!$F$1:$F$72,C6)&gt;0),0,1)</f>
        <v>0</v>
      </c>
      <c r="D7" s="9">
        <f ca="1">IF(OR(WEEKDAY(D6)=1,WEEKDAY(D6)=7,D6&lt;=$A$1,COUNTIF(Base!$B$1:$B$30,D6)&gt;0,COUNTIF(Base!$F$1:$F$72,D6)&gt;0),0,1)</f>
        <v>0</v>
      </c>
      <c r="E7" s="9">
        <f ca="1">IF(OR(WEEKDAY(E6)=1,WEEKDAY(E6)=7,E6&lt;=$A$1,COUNTIF(Base!$B$1:$B$30,E6)&gt;0,COUNTIF(Base!$F$1:$F$72,E6)&gt;0),0,1)</f>
        <v>0</v>
      </c>
      <c r="F7" s="9">
        <f ca="1">IF(OR(WEEKDAY(F6)=1,WEEKDAY(F6)=7,F6&lt;=$A$1,COUNTIF(Base!$B$1:$B$30,F6)&gt;0,COUNTIF(Base!$F$1:$F$72,F6)&gt;0),0,1)</f>
        <v>0</v>
      </c>
      <c r="G7" s="9">
        <f ca="1">IF(OR(WEEKDAY(G6)=1,WEEKDAY(G6)=7,G6&lt;=$A$1,COUNTIF(Base!$B$1:$B$30,G6)&gt;0,COUNTIF(Base!$F$1:$F$72,G6)&gt;0),0,1)</f>
        <v>0</v>
      </c>
      <c r="H7" s="9">
        <f ca="1">IF(OR(WEEKDAY(H6)=1,WEEKDAY(H6)=7,H6&lt;=$A$1,COUNTIF(Base!$B$1:$B$30,H6)&gt;0,COUNTIF(Base!$F$1:$F$72,H6)&gt;0),0,1)</f>
        <v>0</v>
      </c>
      <c r="I7" s="9">
        <f ca="1">IF(OR(WEEKDAY(I6)=1,WEEKDAY(I6)=7,I6&lt;=$A$1,COUNTIF(Base!$B$1:$B$30,I6)&gt;0,COUNTIF(Base!$F$1:$F$72,I6)&gt;0),0,1)</f>
        <v>0</v>
      </c>
      <c r="J7" s="9">
        <f ca="1">IF(OR(WEEKDAY(J6)=1,WEEKDAY(J6)=7,J6&lt;=$A$1,COUNTIF(Base!$B$1:$B$30,J6)&gt;0,COUNTIF(Base!$F$1:$F$72,J6)&gt;0),0,1)</f>
        <v>0</v>
      </c>
      <c r="K7" s="9">
        <f ca="1">IF(OR(WEEKDAY(K6)=1,WEEKDAY(K6)=7,K6&lt;=$A$1,COUNTIF(Base!$B$1:$B$30,K6)&gt;0,COUNTIF(Base!$F$1:$F$72,K6)&gt;0),0,1)</f>
        <v>0</v>
      </c>
      <c r="L7" s="9">
        <f ca="1">IF(OR(WEEKDAY(L6)=1,WEEKDAY(L6)=7,L6&lt;=$A$1,COUNTIF(Base!$B$1:$B$30,L6)&gt;0,COUNTIF(Base!$F$1:$F$72,L6)&gt;0),0,1)</f>
        <v>0</v>
      </c>
      <c r="M7" s="9">
        <f ca="1">IF(OR(WEEKDAY(M6)=1,WEEKDAY(M6)=7,M6&lt;=$A$1,COUNTIF(Base!$B$1:$B$30,M6)&gt;0,COUNTIF(Base!$F$1:$F$72,M6)&gt;0),0,1)</f>
        <v>0</v>
      </c>
      <c r="N7" s="9">
        <f ca="1">IF(OR(WEEKDAY(N6)=1,WEEKDAY(N6)=7,N6&lt;=$A$1,COUNTIF(Base!$B$1:$B$30,N6)&gt;0,COUNTIF(Base!$F$1:$F$72,N6)&gt;0),0,1)</f>
        <v>0</v>
      </c>
      <c r="O7" s="9">
        <f ca="1">IF(OR(WEEKDAY(O6)=1,WEEKDAY(O6)=7,O6&lt;=$A$1,COUNTIF(Base!$B$1:$B$30,O6)&gt;0,COUNTIF(Base!$F$1:$F$72,O6)&gt;0),0,1)</f>
        <v>0</v>
      </c>
      <c r="P7" s="9">
        <f ca="1">IF(OR(WEEKDAY(P6)=1,WEEKDAY(P6)=7,P6&lt;=$A$1,COUNTIF(Base!$B$1:$B$30,P6)&gt;0,COUNTIF(Base!$F$1:$F$72,P6)&gt;0),0,1)</f>
        <v>0</v>
      </c>
      <c r="Q7" s="9">
        <f ca="1">IF(OR(WEEKDAY(Q6)=1,WEEKDAY(Q6)=7,Q6&lt;=$A$1,COUNTIF(Base!$B$1:$B$30,Q6)&gt;0,COUNTIF(Base!$F$1:$F$72,Q6)&gt;0),0,1)</f>
        <v>0</v>
      </c>
      <c r="R7" s="9">
        <f ca="1">IF(OR(WEEKDAY(R6)=1,WEEKDAY(R6)=7,R6&lt;=$A$1,COUNTIF(Base!$B$1:$B$30,R6)&gt;0,COUNTIF(Base!$F$1:$F$72,R6)&gt;0),0,1)</f>
        <v>0</v>
      </c>
      <c r="S7" s="9">
        <f ca="1">IF(OR(WEEKDAY(S6)=1,WEEKDAY(S6)=7,S6&lt;=$A$1,COUNTIF(Base!$B$1:$B$30,S6)&gt;0,COUNTIF(Base!$F$1:$F$72,S6)&gt;0),0,1)</f>
        <v>0</v>
      </c>
      <c r="T7" s="9">
        <f ca="1">IF(OR(WEEKDAY(T6)=1,WEEKDAY(T6)=7,T6&lt;=$A$1,COUNTIF(Base!$B$1:$B$30,T6)&gt;0,COUNTIF(Base!$F$1:$F$72,T6)&gt;0),0,1)</f>
        <v>0</v>
      </c>
      <c r="U7" s="9">
        <f ca="1">IF(OR(WEEKDAY(U6)=1,WEEKDAY(U6)=7,U6&lt;=$A$1,COUNTIF(Base!$B$1:$B$30,U6)&gt;0,COUNTIF(Base!$F$1:$F$72,U6)&gt;0),0,1)</f>
        <v>0</v>
      </c>
      <c r="V7" s="9">
        <f ca="1">IF(OR(WEEKDAY(V6)=1,WEEKDAY(V6)=7,V6&lt;=$A$1,COUNTIF(Base!$B$1:$B$30,V6)&gt;0,COUNTIF(Base!$F$1:$F$72,V6)&gt;0),0,1)</f>
        <v>0</v>
      </c>
      <c r="W7" s="9">
        <f ca="1">IF(OR(WEEKDAY(W6)=1,WEEKDAY(W6)=7,W6&lt;=$A$1,COUNTIF(Base!$B$1:$B$30,W6)&gt;0,COUNTIF(Base!$F$1:$F$72,W6)&gt;0),0,1)</f>
        <v>0</v>
      </c>
      <c r="X7" s="9">
        <f ca="1">IF(OR(WEEKDAY(X6)=1,WEEKDAY(X6)=7,X6&lt;=$A$1,COUNTIF(Base!$B$1:$B$30,X6)&gt;0,COUNTIF(Base!$F$1:$F$72,X6)&gt;0),0,1)</f>
        <v>0</v>
      </c>
      <c r="Y7" s="9">
        <f ca="1">IF(OR(WEEKDAY(Y6)=1,WEEKDAY(Y6)=7,Y6&lt;=$A$1,COUNTIF(Base!$B$1:$B$30,Y6)&gt;0,COUNTIF(Base!$F$1:$F$72,Y6)&gt;0),0,1)</f>
        <v>0</v>
      </c>
      <c r="Z7" s="9">
        <f ca="1">IF(OR(WEEKDAY(Z6)=1,WEEKDAY(Z6)=7,Z6&lt;=$A$1,COUNTIF(Base!$B$1:$B$30,Z6)&gt;0,COUNTIF(Base!$F$1:$F$72,Z6)&gt;0),0,1)</f>
        <v>0</v>
      </c>
      <c r="AA7" s="9">
        <f ca="1">IF(OR(WEEKDAY(AA6)=1,WEEKDAY(AA6)=7,AA6&lt;=$A$1,COUNTIF(Base!$B$1:$B$30,AA6)&gt;0,COUNTIF(Base!$F$1:$F$72,AA6)&gt;0),0,1)</f>
        <v>0</v>
      </c>
      <c r="AB7" s="9">
        <f ca="1">IF(OR(WEEKDAY(AB6)=1,WEEKDAY(AB6)=7,AB6&lt;=$A$1,COUNTIF(Base!$B$1:$B$30,AB6)&gt;0,COUNTIF(Base!$F$1:$F$72,AB6)&gt;0),0,1)</f>
        <v>0</v>
      </c>
      <c r="AC7" s="9">
        <f ca="1">IF(OR(WEEKDAY(AC6)=1,WEEKDAY(AC6)=7,AC6&lt;=$A$1,COUNTIF(Base!$B$1:$B$30,AC6)&gt;0,COUNTIF(Base!$F$1:$F$72,AC6)&gt;0),0,1)</f>
        <v>0</v>
      </c>
      <c r="AD7" s="9">
        <f ca="1">IF(OR(WEEKDAY(AD6)=1,WEEKDAY(AD6)=7,AD6&lt;=$A$1,COUNTIF(Base!$B$1:$B$30,AD6)&gt;0,COUNTIF(Base!$F$1:$F$72,AD6)&gt;0),0,1)</f>
        <v>0</v>
      </c>
      <c r="AE7" s="9">
        <f ca="1">IF(OR(WEEKDAY(AE6)=1,WEEKDAY(AE6)=7,AE6&lt;=$A$1,COUNTIF(Base!$B$1:$B$30,AE6)&gt;0,COUNTIF(Base!$F$1:$F$72,AE6)&gt;0),0,1)</f>
        <v>0</v>
      </c>
      <c r="AF7" s="18">
        <f ca="1">IF(OR(WEEKDAY(AF6)=1,WEEKDAY(AF6)=7,AF6&lt;=$A$1,COUNTIF(Base!$B$1:$B$30,AF6)&gt;0,COUNTIF(Base!$F$1:$F$72,AF6)&gt;0),0,1)</f>
        <v>0</v>
      </c>
      <c r="AG7" s="77">
        <f ca="1">SUM(B7:AE7)</f>
        <v>0</v>
      </c>
      <c r="AJ7" s="47"/>
      <c r="AK7" s="57"/>
      <c r="AL7" s="56"/>
      <c r="AM7" s="56"/>
      <c r="AN7" s="56"/>
      <c r="AO7" s="12"/>
      <c r="AP7" s="27">
        <f ca="1">IF($AP$1=EdT!$A$1,EdT!B3,IF($AP$1=EdT!$H$1,EdT!I3,0))</f>
        <v>0</v>
      </c>
      <c r="AQ7" s="11"/>
      <c r="AR7" s="10"/>
      <c r="AS7" s="10"/>
      <c r="AT7" s="10"/>
      <c r="AU7" s="27">
        <f ca="1">IF($AP$1=EdT!$A$1,EdT!C3,IF($AP$1=EdT!$H$1,EdT!J3,0))</f>
        <v>0</v>
      </c>
      <c r="AV7" s="11"/>
      <c r="AW7" s="11"/>
      <c r="AX7" s="11"/>
      <c r="AY7" s="11"/>
      <c r="AZ7" s="27">
        <f ca="1">IF($AP$1=EdT!$A$1,EdT!D3,IF($AP$1=EdT!$H$1,EdT!K3,0))</f>
        <v>0</v>
      </c>
      <c r="BA7" s="11"/>
      <c r="BB7" s="11"/>
      <c r="BC7" s="11"/>
      <c r="BD7" s="11"/>
      <c r="BE7" s="27"/>
      <c r="BF7" s="11"/>
      <c r="BG7" s="11"/>
      <c r="BH7" s="11"/>
      <c r="BI7" s="11"/>
      <c r="BJ7" s="27">
        <f ca="1">IF($AP$1=EdT!$A$1,EdT!F3,IF($AP$1=EdT!$H$1,EdT!M3,0))</f>
        <v>0</v>
      </c>
    </row>
    <row r="8" spans="1:64" ht="15.6" customHeight="1" thickBot="1" x14ac:dyDescent="0.3">
      <c r="A8" s="86"/>
      <c r="B8" s="19" t="s">
        <v>0</v>
      </c>
      <c r="C8" s="19" t="s">
        <v>0</v>
      </c>
      <c r="D8" s="19" t="s">
        <v>0</v>
      </c>
      <c r="E8" s="19" t="s">
        <v>0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9" t="s">
        <v>33</v>
      </c>
      <c r="M8" s="19" t="s">
        <v>0</v>
      </c>
      <c r="N8" s="19" t="s">
        <v>0</v>
      </c>
      <c r="O8" s="19" t="s">
        <v>0</v>
      </c>
      <c r="P8" s="19" t="s">
        <v>0</v>
      </c>
      <c r="Q8" s="19" t="s">
        <v>0</v>
      </c>
      <c r="R8" s="19" t="s">
        <v>0</v>
      </c>
      <c r="S8" s="19" t="s">
        <v>0</v>
      </c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0"/>
      <c r="AG8" s="77">
        <f ca="1">SUM(B9:AF9)</f>
        <v>0</v>
      </c>
      <c r="AJ8" s="48"/>
      <c r="AK8" s="57"/>
      <c r="AL8" s="56"/>
      <c r="AM8" s="56"/>
      <c r="AN8" s="56"/>
      <c r="AO8" s="12"/>
      <c r="AP8" s="27">
        <f ca="1">IF($AP$1=EdT!$A$1,EdT!B4,IF($AP$1=EdT!$H$1,EdT!I4,0))</f>
        <v>0</v>
      </c>
      <c r="AQ8" s="11"/>
      <c r="AR8" s="10"/>
      <c r="AS8" s="10"/>
      <c r="AT8" s="10"/>
      <c r="AU8" s="27">
        <f ca="1">IF($AP$1=EdT!$A$1,EdT!C4,IF($AP$1=EdT!$H$1,EdT!J4,0))</f>
        <v>0</v>
      </c>
      <c r="AV8" s="11"/>
      <c r="AW8" s="11"/>
      <c r="AX8" s="11"/>
      <c r="AY8" s="11"/>
      <c r="AZ8" s="27">
        <f ca="1">IF($AP$1=EdT!$A$1,EdT!D4,IF($AP$1=EdT!$H$1,EdT!K4,0))</f>
        <v>0</v>
      </c>
      <c r="BA8" s="11"/>
      <c r="BB8" s="11"/>
      <c r="BC8" s="11"/>
      <c r="BD8" s="11"/>
      <c r="BE8" s="27"/>
      <c r="BF8" s="11"/>
      <c r="BG8" s="11"/>
      <c r="BH8" s="11"/>
      <c r="BI8" s="11"/>
      <c r="BJ8" s="27">
        <f ca="1">IF($AP$1=EdT!$A$1,EdT!F4,IF($AP$1=EdT!$H$1,EdT!M4,0))</f>
        <v>0</v>
      </c>
    </row>
    <row r="9" spans="1:64" ht="15.6" customHeight="1" thickBot="1" x14ac:dyDescent="0.3">
      <c r="A9" s="79"/>
      <c r="B9" s="80">
        <f t="shared" ref="B9:AF9" ca="1" si="2">IF(AND(WEEKDAY(B6)=2,B7=1),1,0)</f>
        <v>0</v>
      </c>
      <c r="C9" s="80">
        <f t="shared" ca="1" si="2"/>
        <v>0</v>
      </c>
      <c r="D9" s="80">
        <f t="shared" ca="1" si="2"/>
        <v>0</v>
      </c>
      <c r="E9" s="80">
        <f t="shared" ca="1" si="2"/>
        <v>0</v>
      </c>
      <c r="F9" s="80">
        <f t="shared" ca="1" si="2"/>
        <v>0</v>
      </c>
      <c r="G9" s="80">
        <f t="shared" ca="1" si="2"/>
        <v>0</v>
      </c>
      <c r="H9" s="80">
        <f t="shared" ca="1" si="2"/>
        <v>0</v>
      </c>
      <c r="I9" s="80">
        <f t="shared" ca="1" si="2"/>
        <v>0</v>
      </c>
      <c r="J9" s="80">
        <f t="shared" ca="1" si="2"/>
        <v>0</v>
      </c>
      <c r="K9" s="80">
        <f t="shared" ca="1" si="2"/>
        <v>0</v>
      </c>
      <c r="L9" s="80">
        <f t="shared" ca="1" si="2"/>
        <v>0</v>
      </c>
      <c r="M9" s="80">
        <f t="shared" ca="1" si="2"/>
        <v>0</v>
      </c>
      <c r="N9" s="80">
        <f t="shared" ca="1" si="2"/>
        <v>0</v>
      </c>
      <c r="O9" s="80">
        <f t="shared" ca="1" si="2"/>
        <v>0</v>
      </c>
      <c r="P9" s="80">
        <f t="shared" ca="1" si="2"/>
        <v>0</v>
      </c>
      <c r="Q9" s="80">
        <f t="shared" ca="1" si="2"/>
        <v>0</v>
      </c>
      <c r="R9" s="80">
        <f t="shared" ca="1" si="2"/>
        <v>0</v>
      </c>
      <c r="S9" s="80">
        <f t="shared" ca="1" si="2"/>
        <v>0</v>
      </c>
      <c r="T9" s="80">
        <f t="shared" ca="1" si="2"/>
        <v>0</v>
      </c>
      <c r="U9" s="80">
        <f t="shared" ca="1" si="2"/>
        <v>0</v>
      </c>
      <c r="V9" s="80">
        <f t="shared" ca="1" si="2"/>
        <v>0</v>
      </c>
      <c r="W9" s="80">
        <f t="shared" ca="1" si="2"/>
        <v>0</v>
      </c>
      <c r="X9" s="80">
        <f t="shared" ca="1" si="2"/>
        <v>0</v>
      </c>
      <c r="Y9" s="80">
        <f t="shared" ca="1" si="2"/>
        <v>0</v>
      </c>
      <c r="Z9" s="80">
        <f t="shared" ca="1" si="2"/>
        <v>0</v>
      </c>
      <c r="AA9" s="80">
        <f t="shared" ca="1" si="2"/>
        <v>0</v>
      </c>
      <c r="AB9" s="80">
        <f t="shared" ca="1" si="2"/>
        <v>0</v>
      </c>
      <c r="AC9" s="80">
        <f t="shared" ca="1" si="2"/>
        <v>0</v>
      </c>
      <c r="AD9" s="80">
        <f t="shared" ca="1" si="2"/>
        <v>0</v>
      </c>
      <c r="AE9" s="80">
        <f t="shared" ca="1" si="2"/>
        <v>0</v>
      </c>
      <c r="AF9" s="80">
        <f t="shared" ca="1" si="2"/>
        <v>0</v>
      </c>
      <c r="AG9" s="3"/>
      <c r="AJ9" s="48"/>
      <c r="AK9" s="57"/>
      <c r="AL9" s="56"/>
      <c r="AM9" s="56"/>
      <c r="AN9" s="56"/>
      <c r="AO9" s="12"/>
      <c r="AP9" s="29"/>
      <c r="AQ9" s="11"/>
      <c r="AR9" s="10"/>
      <c r="AS9" s="10"/>
      <c r="AT9" s="10"/>
      <c r="AU9" s="27"/>
      <c r="AV9" s="11"/>
      <c r="AW9" s="11"/>
      <c r="AX9" s="11"/>
      <c r="AY9" s="11"/>
      <c r="AZ9" s="29"/>
      <c r="BA9" s="11"/>
      <c r="BB9" s="11"/>
      <c r="BC9" s="11"/>
      <c r="BD9" s="11"/>
      <c r="BE9" s="29"/>
      <c r="BF9" s="11"/>
      <c r="BG9" s="11"/>
      <c r="BH9" s="11"/>
      <c r="BI9" s="11"/>
      <c r="BJ9" s="27"/>
    </row>
    <row r="10" spans="1:64" ht="15.6" customHeight="1" x14ac:dyDescent="0.25">
      <c r="A10" s="84">
        <v>42309</v>
      </c>
      <c r="B10" s="4">
        <f>A10</f>
        <v>42309</v>
      </c>
      <c r="C10" s="4">
        <f>B10+1</f>
        <v>42310</v>
      </c>
      <c r="D10" s="4">
        <f t="shared" si="0"/>
        <v>42311</v>
      </c>
      <c r="E10" s="4">
        <f t="shared" si="0"/>
        <v>42312</v>
      </c>
      <c r="F10" s="4">
        <f t="shared" si="0"/>
        <v>42313</v>
      </c>
      <c r="G10" s="4">
        <f t="shared" si="0"/>
        <v>42314</v>
      </c>
      <c r="H10" s="4">
        <f t="shared" si="0"/>
        <v>42315</v>
      </c>
      <c r="I10" s="4">
        <f t="shared" si="0"/>
        <v>42316</v>
      </c>
      <c r="J10" s="4">
        <f t="shared" si="0"/>
        <v>42317</v>
      </c>
      <c r="K10" s="4">
        <f t="shared" si="0"/>
        <v>42318</v>
      </c>
      <c r="L10" s="4">
        <f t="shared" si="0"/>
        <v>42319</v>
      </c>
      <c r="M10" s="4">
        <f t="shared" si="0"/>
        <v>42320</v>
      </c>
      <c r="N10" s="4">
        <f t="shared" si="0"/>
        <v>42321</v>
      </c>
      <c r="O10" s="4">
        <f t="shared" si="0"/>
        <v>42322</v>
      </c>
      <c r="P10" s="4">
        <f t="shared" si="0"/>
        <v>42323</v>
      </c>
      <c r="Q10" s="4">
        <f t="shared" si="0"/>
        <v>42324</v>
      </c>
      <c r="R10" s="4">
        <f t="shared" si="0"/>
        <v>42325</v>
      </c>
      <c r="S10" s="4">
        <f t="shared" si="0"/>
        <v>42326</v>
      </c>
      <c r="T10" s="4">
        <f t="shared" si="0"/>
        <v>42327</v>
      </c>
      <c r="U10" s="4">
        <f t="shared" si="0"/>
        <v>42328</v>
      </c>
      <c r="V10" s="4">
        <f t="shared" si="0"/>
        <v>42329</v>
      </c>
      <c r="W10" s="4">
        <f t="shared" si="0"/>
        <v>42330</v>
      </c>
      <c r="X10" s="4">
        <f t="shared" si="0"/>
        <v>42331</v>
      </c>
      <c r="Y10" s="4">
        <f t="shared" si="0"/>
        <v>42332</v>
      </c>
      <c r="Z10" s="4">
        <f t="shared" si="0"/>
        <v>42333</v>
      </c>
      <c r="AA10" s="4">
        <f t="shared" si="0"/>
        <v>42334</v>
      </c>
      <c r="AB10" s="4">
        <f t="shared" si="0"/>
        <v>42335</v>
      </c>
      <c r="AC10" s="4">
        <f t="shared" si="0"/>
        <v>42336</v>
      </c>
      <c r="AD10" s="4">
        <f t="shared" si="0"/>
        <v>42337</v>
      </c>
      <c r="AE10" s="5">
        <f t="shared" si="0"/>
        <v>42338</v>
      </c>
      <c r="AF10" s="8"/>
      <c r="AG10" s="78"/>
      <c r="AJ10" s="46">
        <v>0.375</v>
      </c>
      <c r="AK10" s="56">
        <f ca="1">IF($AP$3&lt;$AJ$3,2,0)</f>
        <v>0</v>
      </c>
      <c r="AL10" s="56">
        <f ca="1">IF($AP$3&lt;=$AJ$3,2,0)</f>
        <v>0</v>
      </c>
      <c r="AM10" s="56">
        <f ca="1">IF($AJ$1&gt;=AJ10,1,0)</f>
        <v>0</v>
      </c>
      <c r="AN10" s="56">
        <f ca="1">SUM(AK10:AM10)</f>
        <v>0</v>
      </c>
      <c r="AO10" s="12"/>
      <c r="AP10" s="26">
        <f ca="1">IF($AP$1=EdT!$A$1,EdT!B5,IF($AP$1=EdT!$H$1,EdT!I5,0))</f>
        <v>0</v>
      </c>
      <c r="AQ10" s="12">
        <f ca="1">IF($AU$3&lt;$AJ$3,2,0)</f>
        <v>0</v>
      </c>
      <c r="AR10" s="12">
        <f ca="1">IF($AU$3&lt;=$AJ$3,2,0)</f>
        <v>0</v>
      </c>
      <c r="AS10" s="12">
        <f ca="1">IF($AJ$1&gt;=AJ10,1,0)</f>
        <v>0</v>
      </c>
      <c r="AT10" s="12">
        <f ca="1">SUM(AQ10:AS10)</f>
        <v>0</v>
      </c>
      <c r="AU10" s="27">
        <f ca="1">IF($AP$1=EdT!$A$1,EdT!C5,IF($AP$1=EdT!$H$1,EdT!J5,0))</f>
        <v>0</v>
      </c>
      <c r="AV10" s="12">
        <f ca="1">IF($AZ$3&lt;$AJ$3,2,0)</f>
        <v>0</v>
      </c>
      <c r="AW10" s="12">
        <f ca="1">IF($AZ$3&lt;=$AJ$3,2,0)</f>
        <v>0</v>
      </c>
      <c r="AX10" s="12">
        <f ca="1">IF($AJ$1&gt;=AJ10,1,0)</f>
        <v>0</v>
      </c>
      <c r="AY10" s="12">
        <f ca="1">SUM(AV10:AX10)</f>
        <v>0</v>
      </c>
      <c r="AZ10" s="26">
        <f ca="1">IF($AP$1=EdT!$A$1,EdT!D5,IF($AP$1=EdT!$H$1,EdT!K5,0))</f>
        <v>0</v>
      </c>
      <c r="BA10" s="12">
        <f ca="1">IF($BE$3&lt;$AJ$3,2,0)</f>
        <v>0</v>
      </c>
      <c r="BB10" s="12">
        <f ca="1">IF($BE$3&lt;=$AJ$3,2,0)</f>
        <v>0</v>
      </c>
      <c r="BC10" s="12">
        <f ca="1">IF($AJ$1&gt;=AJ10,1,0)</f>
        <v>0</v>
      </c>
      <c r="BD10" s="12">
        <f ca="1">SUM(BA10:BC10)</f>
        <v>0</v>
      </c>
      <c r="BE10" s="26">
        <f ca="1">IF($AP$1=EdT!$A$1,EdT!E5,IF($AP$1=EdT!$H$1,EdT!L5,0))</f>
        <v>0</v>
      </c>
      <c r="BF10" s="12">
        <f ca="1">IF($BJ$3&lt;$AJ$3,2,0)</f>
        <v>0</v>
      </c>
      <c r="BG10" s="12">
        <f ca="1">IF($BJ$3&lt;=$AJ$3,2,0)</f>
        <v>0</v>
      </c>
      <c r="BH10" s="12">
        <f ca="1">IF($AJ$1&gt;=AJ10,1,0)</f>
        <v>0</v>
      </c>
      <c r="BI10" s="12">
        <f ca="1">SUM(BF10:BH10)</f>
        <v>0</v>
      </c>
      <c r="BJ10" s="27">
        <f ca="1">IF($AP$1=EdT!$A$1,EdT!F5,IF($AP$1=EdT!$H$1,EdT!M5,0))</f>
        <v>0</v>
      </c>
      <c r="BL10" s="17"/>
    </row>
    <row r="11" spans="1:64" ht="15.6" customHeight="1" x14ac:dyDescent="0.25">
      <c r="A11" s="85"/>
      <c r="B11" s="9">
        <f ca="1">IF(OR(WEEKDAY(B10)=1,WEEKDAY(B10)=7,B10&lt;=$A$1,COUNTIF(Base!$B$1:$B$30,B10)&gt;0,COUNTIF(Base!$F$1:$F$72,B10)&gt;0),0,1)</f>
        <v>0</v>
      </c>
      <c r="C11" s="9">
        <f ca="1">IF(OR(WEEKDAY(C10)=1,WEEKDAY(C10)=7,C10&lt;=$A$1,COUNTIF(Base!$B$1:$B$30,C10)&gt;0,COUNTIF(Base!$F$1:$F$72,C10)&gt;0),0,1)</f>
        <v>0</v>
      </c>
      <c r="D11" s="9">
        <f ca="1">IF(OR(WEEKDAY(D10)=1,WEEKDAY(D10)=7,D10&lt;=$A$1,COUNTIF(Base!$B$1:$B$30,D10)&gt;0,COUNTIF(Base!$F$1:$F$72,D10)&gt;0),0,1)</f>
        <v>0</v>
      </c>
      <c r="E11" s="9">
        <f ca="1">IF(OR(WEEKDAY(E10)=1,WEEKDAY(E10)=7,E10&lt;=$A$1,COUNTIF(Base!$B$1:$B$30,E10)&gt;0,COUNTIF(Base!$F$1:$F$72,E10)&gt;0),0,1)</f>
        <v>0</v>
      </c>
      <c r="F11" s="9">
        <f ca="1">IF(OR(WEEKDAY(F10)=1,WEEKDAY(F10)=7,F10&lt;=$A$1,COUNTIF(Base!$B$1:$B$30,F10)&gt;0,COUNTIF(Base!$F$1:$F$72,F10)&gt;0),0,1)</f>
        <v>0</v>
      </c>
      <c r="G11" s="9">
        <f ca="1">IF(OR(WEEKDAY(G10)=1,WEEKDAY(G10)=7,G10&lt;=$A$1,COUNTIF(Base!$B$1:$B$30,G10)&gt;0,COUNTIF(Base!$F$1:$F$72,G10)&gt;0),0,1)</f>
        <v>0</v>
      </c>
      <c r="H11" s="9">
        <f ca="1">IF(OR(WEEKDAY(H10)=1,WEEKDAY(H10)=7,H10&lt;=$A$1,COUNTIF(Base!$B$1:$B$30,H10)&gt;0,COUNTIF(Base!$F$1:$F$72,H10)&gt;0),0,1)</f>
        <v>0</v>
      </c>
      <c r="I11" s="9">
        <f ca="1">IF(OR(WEEKDAY(I10)=1,WEEKDAY(I10)=7,I10&lt;=$A$1,COUNTIF(Base!$B$1:$B$30,I10)&gt;0,COUNTIF(Base!$F$1:$F$72,I10)&gt;0),0,1)</f>
        <v>0</v>
      </c>
      <c r="J11" s="9">
        <f ca="1">IF(OR(WEEKDAY(J10)=1,WEEKDAY(J10)=7,J10&lt;=$A$1,COUNTIF(Base!$B$1:$B$30,J10)&gt;0,COUNTIF(Base!$F$1:$F$72,J10)&gt;0),0,1)</f>
        <v>0</v>
      </c>
      <c r="K11" s="9">
        <f ca="1">IF(OR(WEEKDAY(K10)=1,WEEKDAY(K10)=7,K10&lt;=$A$1,COUNTIF(Base!$B$1:$B$30,K10)&gt;0,COUNTIF(Base!$F$1:$F$72,K10)&gt;0),0,1)</f>
        <v>0</v>
      </c>
      <c r="L11" s="9">
        <f ca="1">IF(OR(WEEKDAY(L10)=1,WEEKDAY(L10)=7,L10&lt;=$A$1,COUNTIF(Base!$B$1:$B$30,L10)&gt;0,COUNTIF(Base!$F$1:$F$72,L10)&gt;0),0,1)</f>
        <v>0</v>
      </c>
      <c r="M11" s="9">
        <f ca="1">IF(OR(WEEKDAY(M10)=1,WEEKDAY(M10)=7,M10&lt;=$A$1,COUNTIF(Base!$B$1:$B$30,M10)&gt;0,COUNTIF(Base!$F$1:$F$72,M10)&gt;0),0,1)</f>
        <v>0</v>
      </c>
      <c r="N11" s="9">
        <f ca="1">IF(OR(WEEKDAY(N10)=1,WEEKDAY(N10)=7,N10&lt;=$A$1,COUNTIF(Base!$B$1:$B$30,N10)&gt;0,COUNTIF(Base!$F$1:$F$72,N10)&gt;0),0,1)</f>
        <v>0</v>
      </c>
      <c r="O11" s="9">
        <f ca="1">IF(OR(WEEKDAY(O10)=1,WEEKDAY(O10)=7,O10&lt;=$A$1,COUNTIF(Base!$B$1:$B$30,O10)&gt;0,COUNTIF(Base!$F$1:$F$72,O10)&gt;0),0,1)</f>
        <v>0</v>
      </c>
      <c r="P11" s="9">
        <f ca="1">IF(OR(WEEKDAY(P10)=1,WEEKDAY(P10)=7,P10&lt;=$A$1,COUNTIF(Base!$B$1:$B$30,P10)&gt;0,COUNTIF(Base!$F$1:$F$72,P10)&gt;0),0,1)</f>
        <v>0</v>
      </c>
      <c r="Q11" s="9">
        <f ca="1">IF(OR(WEEKDAY(Q10)=1,WEEKDAY(Q10)=7,Q10&lt;=$A$1,COUNTIF(Base!$B$1:$B$30,Q10)&gt;0,COUNTIF(Base!$F$1:$F$72,Q10)&gt;0),0,1)</f>
        <v>0</v>
      </c>
      <c r="R11" s="9">
        <f ca="1">IF(OR(WEEKDAY(R10)=1,WEEKDAY(R10)=7,R10&lt;=$A$1,COUNTIF(Base!$B$1:$B$30,R10)&gt;0,COUNTIF(Base!$F$1:$F$72,R10)&gt;0),0,1)</f>
        <v>0</v>
      </c>
      <c r="S11" s="9">
        <f ca="1">IF(OR(WEEKDAY(S10)=1,WEEKDAY(S10)=7,S10&lt;=$A$1,COUNTIF(Base!$B$1:$B$30,S10)&gt;0,COUNTIF(Base!$F$1:$F$72,S10)&gt;0),0,1)</f>
        <v>0</v>
      </c>
      <c r="T11" s="9">
        <f ca="1">IF(OR(WEEKDAY(T10)=1,WEEKDAY(T10)=7,T10&lt;=$A$1,COUNTIF(Base!$B$1:$B$30,T10)&gt;0,COUNTIF(Base!$F$1:$F$72,T10)&gt;0),0,1)</f>
        <v>0</v>
      </c>
      <c r="U11" s="9">
        <f ca="1">IF(OR(WEEKDAY(U10)=1,WEEKDAY(U10)=7,U10&lt;=$A$1,COUNTIF(Base!$B$1:$B$30,U10)&gt;0,COUNTIF(Base!$F$1:$F$72,U10)&gt;0),0,1)</f>
        <v>0</v>
      </c>
      <c r="V11" s="9">
        <f ca="1">IF(OR(WEEKDAY(V10)=1,WEEKDAY(V10)=7,V10&lt;=$A$1,COUNTIF(Base!$B$1:$B$30,V10)&gt;0,COUNTIF(Base!$F$1:$F$72,V10)&gt;0),0,1)</f>
        <v>0</v>
      </c>
      <c r="W11" s="9">
        <f ca="1">IF(OR(WEEKDAY(W10)=1,WEEKDAY(W10)=7,W10&lt;=$A$1,COUNTIF(Base!$B$1:$B$30,W10)&gt;0,COUNTIF(Base!$F$1:$F$72,W10)&gt;0),0,1)</f>
        <v>0</v>
      </c>
      <c r="X11" s="9">
        <f ca="1">IF(OR(WEEKDAY(X10)=1,WEEKDAY(X10)=7,X10&lt;=$A$1,COUNTIF(Base!$B$1:$B$30,X10)&gt;0,COUNTIF(Base!$F$1:$F$72,X10)&gt;0),0,1)</f>
        <v>0</v>
      </c>
      <c r="Y11" s="9">
        <f ca="1">IF(OR(WEEKDAY(Y10)=1,WEEKDAY(Y10)=7,Y10&lt;=$A$1,COUNTIF(Base!$B$1:$B$30,Y10)&gt;0,COUNTIF(Base!$F$1:$F$72,Y10)&gt;0),0,1)</f>
        <v>0</v>
      </c>
      <c r="Z11" s="9">
        <f ca="1">IF(OR(WEEKDAY(Z10)=1,WEEKDAY(Z10)=7,Z10&lt;=$A$1,COUNTIF(Base!$B$1:$B$30,Z10)&gt;0,COUNTIF(Base!$F$1:$F$72,Z10)&gt;0),0,1)</f>
        <v>0</v>
      </c>
      <c r="AA11" s="9">
        <f ca="1">IF(OR(WEEKDAY(AA10)=1,WEEKDAY(AA10)=7,AA10&lt;=$A$1,COUNTIF(Base!$B$1:$B$30,AA10)&gt;0,COUNTIF(Base!$F$1:$F$72,AA10)&gt;0),0,1)</f>
        <v>0</v>
      </c>
      <c r="AB11" s="9">
        <f ca="1">IF(OR(WEEKDAY(AB10)=1,WEEKDAY(AB10)=7,AB10&lt;=$A$1,COUNTIF(Base!$B$1:$B$30,AB10)&gt;0,COUNTIF(Base!$F$1:$F$72,AB10)&gt;0),0,1)</f>
        <v>0</v>
      </c>
      <c r="AC11" s="9">
        <f ca="1">IF(OR(WEEKDAY(AC10)=1,WEEKDAY(AC10)=7,AC10&lt;=$A$1,COUNTIF(Base!$B$1:$B$30,AC10)&gt;0,COUNTIF(Base!$F$1:$F$72,AC10)&gt;0),0,1)</f>
        <v>0</v>
      </c>
      <c r="AD11" s="9">
        <f ca="1">IF(OR(WEEKDAY(AD10)=1,WEEKDAY(AD10)=7,AD10&lt;=$A$1,COUNTIF(Base!$B$1:$B$30,AD10)&gt;0,COUNTIF(Base!$F$1:$F$72,AD10)&gt;0),0,1)</f>
        <v>0</v>
      </c>
      <c r="AE11" s="18">
        <f ca="1">IF(OR(WEEKDAY(AE10)=1,WEEKDAY(AE10)=7,AE10&lt;=$A$1,COUNTIF(Base!$B$1:$B$30,AE10)&gt;0,COUNTIF(Base!$F$1:$F$72,AE10)&gt;0),0,1)</f>
        <v>0</v>
      </c>
      <c r="AF11" s="8"/>
      <c r="AG11" s="77">
        <f ca="1">SUM(B11:AE11)</f>
        <v>0</v>
      </c>
      <c r="AJ11" s="47"/>
      <c r="AK11" s="57"/>
      <c r="AL11" s="56"/>
      <c r="AM11" s="56"/>
      <c r="AN11" s="56"/>
      <c r="AO11" s="12"/>
      <c r="AP11" s="27">
        <f ca="1">IF($AP$1=EdT!$A$1,EdT!B6,IF($AP$1=EdT!$H$1,EdT!I6,0))</f>
        <v>0</v>
      </c>
      <c r="AQ11" s="11"/>
      <c r="AR11" s="10"/>
      <c r="AS11" s="10"/>
      <c r="AT11" s="10"/>
      <c r="AU11" s="27">
        <f ca="1">IF($AP$1=EdT!$A$1,EdT!C6,IF($AP$1=EdT!$H$1,EdT!J6,0))</f>
        <v>0</v>
      </c>
      <c r="AV11" s="11"/>
      <c r="AW11" s="11"/>
      <c r="AX11" s="11"/>
      <c r="AY11" s="11"/>
      <c r="AZ11" s="27">
        <f ca="1">IF($AP$1=EdT!$A$1,EdT!D6,IF($AP$1=EdT!$H$1,EdT!K6,0))</f>
        <v>0</v>
      </c>
      <c r="BA11" s="11"/>
      <c r="BB11" s="11"/>
      <c r="BC11" s="11"/>
      <c r="BD11" s="11"/>
      <c r="BE11" s="27">
        <f ca="1">IF($AP$1=EdT!$A$1,EdT!E6,IF($AP$1=EdT!$H$1,EdT!L6,0))</f>
        <v>0</v>
      </c>
      <c r="BF11" s="11"/>
      <c r="BG11" s="11"/>
      <c r="BH11" s="11"/>
      <c r="BI11" s="11"/>
      <c r="BJ11" s="27">
        <f ca="1">IF($AP$1=EdT!$A$1,EdT!F6,IF($AP$1=EdT!$H$1,EdT!M6,0))</f>
        <v>0</v>
      </c>
    </row>
    <row r="12" spans="1:64" ht="15.6" customHeight="1" thickBot="1" x14ac:dyDescent="0.3">
      <c r="A12" s="86"/>
      <c r="B12" s="19"/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0</v>
      </c>
      <c r="K12" s="19" t="s">
        <v>0</v>
      </c>
      <c r="L12" s="19" t="s">
        <v>0</v>
      </c>
      <c r="M12" s="19" t="s">
        <v>0</v>
      </c>
      <c r="N12" s="19" t="s">
        <v>0</v>
      </c>
      <c r="O12" s="19" t="s">
        <v>0</v>
      </c>
      <c r="P12" s="19" t="s">
        <v>0</v>
      </c>
      <c r="Q12" s="19" t="s">
        <v>33</v>
      </c>
      <c r="R12" s="19" t="s">
        <v>33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0</v>
      </c>
      <c r="Y12" s="19" t="s">
        <v>0</v>
      </c>
      <c r="Z12" s="19" t="s">
        <v>0</v>
      </c>
      <c r="AA12" s="19" t="s">
        <v>0</v>
      </c>
      <c r="AB12" s="19" t="s">
        <v>0</v>
      </c>
      <c r="AC12" s="19" t="s">
        <v>0</v>
      </c>
      <c r="AD12" s="19" t="s">
        <v>0</v>
      </c>
      <c r="AE12" s="20" t="s">
        <v>33</v>
      </c>
      <c r="AF12" s="8"/>
      <c r="AG12" s="77">
        <f ca="1">SUM(B13:AF13)</f>
        <v>0</v>
      </c>
      <c r="AJ12" s="48"/>
      <c r="AK12" s="57"/>
      <c r="AL12" s="56"/>
      <c r="AM12" s="56"/>
      <c r="AN12" s="56"/>
      <c r="AO12" s="12"/>
      <c r="AP12" s="27">
        <f ca="1">IF($AP$1=EdT!$A$1,EdT!B7,IF($AP$1=EdT!$H$1,EdT!I7,0))</f>
        <v>0</v>
      </c>
      <c r="AQ12" s="11"/>
      <c r="AR12" s="10"/>
      <c r="AS12" s="10"/>
      <c r="AT12" s="10"/>
      <c r="AU12" s="27">
        <f ca="1">IF($AP$1=EdT!$A$1,EdT!C7,IF($AP$1=EdT!$H$1,EdT!J7,0))</f>
        <v>0</v>
      </c>
      <c r="AV12" s="11"/>
      <c r="AW12" s="11"/>
      <c r="AX12" s="11"/>
      <c r="AY12" s="11"/>
      <c r="AZ12" s="27">
        <f ca="1">IF($AP$1=EdT!$A$1,EdT!D7,IF($AP$1=EdT!$H$1,EdT!K7,0))</f>
        <v>0</v>
      </c>
      <c r="BA12" s="11"/>
      <c r="BB12" s="11"/>
      <c r="BC12" s="11"/>
      <c r="BD12" s="11"/>
      <c r="BE12" s="27">
        <f ca="1">IF($AP$1=EdT!$A$1,EdT!E7,IF($AP$1=EdT!$H$1,EdT!L7,0))</f>
        <v>0</v>
      </c>
      <c r="BF12" s="11"/>
      <c r="BG12" s="11"/>
      <c r="BH12" s="11"/>
      <c r="BI12" s="11"/>
      <c r="BJ12" s="27">
        <f ca="1">IF($AP$1=EdT!$A$1,EdT!F7,IF($AP$1=EdT!$H$1,EdT!M7,0))</f>
        <v>0</v>
      </c>
    </row>
    <row r="13" spans="1:64" ht="15.6" customHeight="1" thickBot="1" x14ac:dyDescent="0.3">
      <c r="A13" s="79"/>
      <c r="B13" s="80">
        <f t="shared" ref="B13:AE13" ca="1" si="3">IF(AND(WEEKDAY(B10)=2,B11=1),1,0)</f>
        <v>0</v>
      </c>
      <c r="C13" s="80">
        <f t="shared" ca="1" si="3"/>
        <v>0</v>
      </c>
      <c r="D13" s="80">
        <f t="shared" ca="1" si="3"/>
        <v>0</v>
      </c>
      <c r="E13" s="80">
        <f t="shared" ca="1" si="3"/>
        <v>0</v>
      </c>
      <c r="F13" s="80">
        <f t="shared" ca="1" si="3"/>
        <v>0</v>
      </c>
      <c r="G13" s="80">
        <f t="shared" ca="1" si="3"/>
        <v>0</v>
      </c>
      <c r="H13" s="80">
        <f t="shared" ca="1" si="3"/>
        <v>0</v>
      </c>
      <c r="I13" s="80">
        <f t="shared" ca="1" si="3"/>
        <v>0</v>
      </c>
      <c r="J13" s="80">
        <f t="shared" ca="1" si="3"/>
        <v>0</v>
      </c>
      <c r="K13" s="80">
        <f t="shared" ca="1" si="3"/>
        <v>0</v>
      </c>
      <c r="L13" s="80">
        <f t="shared" ca="1" si="3"/>
        <v>0</v>
      </c>
      <c r="M13" s="80">
        <f t="shared" ca="1" si="3"/>
        <v>0</v>
      </c>
      <c r="N13" s="80">
        <f t="shared" ca="1" si="3"/>
        <v>0</v>
      </c>
      <c r="O13" s="80">
        <f t="shared" ca="1" si="3"/>
        <v>0</v>
      </c>
      <c r="P13" s="80">
        <f t="shared" ca="1" si="3"/>
        <v>0</v>
      </c>
      <c r="Q13" s="80">
        <f t="shared" ca="1" si="3"/>
        <v>0</v>
      </c>
      <c r="R13" s="80">
        <f t="shared" ca="1" si="3"/>
        <v>0</v>
      </c>
      <c r="S13" s="80">
        <f t="shared" ca="1" si="3"/>
        <v>0</v>
      </c>
      <c r="T13" s="80">
        <f t="shared" ca="1" si="3"/>
        <v>0</v>
      </c>
      <c r="U13" s="80">
        <f t="shared" ca="1" si="3"/>
        <v>0</v>
      </c>
      <c r="V13" s="80">
        <f t="shared" ca="1" si="3"/>
        <v>0</v>
      </c>
      <c r="W13" s="80">
        <f t="shared" ca="1" si="3"/>
        <v>0</v>
      </c>
      <c r="X13" s="80">
        <f t="shared" ca="1" si="3"/>
        <v>0</v>
      </c>
      <c r="Y13" s="80">
        <f t="shared" ca="1" si="3"/>
        <v>0</v>
      </c>
      <c r="Z13" s="80">
        <f t="shared" ca="1" si="3"/>
        <v>0</v>
      </c>
      <c r="AA13" s="80">
        <f t="shared" ca="1" si="3"/>
        <v>0</v>
      </c>
      <c r="AB13" s="80">
        <f t="shared" ca="1" si="3"/>
        <v>0</v>
      </c>
      <c r="AC13" s="80">
        <f t="shared" ca="1" si="3"/>
        <v>0</v>
      </c>
      <c r="AD13" s="80">
        <f t="shared" ca="1" si="3"/>
        <v>0</v>
      </c>
      <c r="AE13" s="80">
        <f t="shared" ca="1" si="3"/>
        <v>0</v>
      </c>
      <c r="AF13" s="80"/>
      <c r="AG13" s="3"/>
      <c r="AJ13" s="48"/>
      <c r="AK13" s="57"/>
      <c r="AL13" s="56"/>
      <c r="AM13" s="56"/>
      <c r="AN13" s="56"/>
      <c r="AO13" s="12"/>
      <c r="AP13" s="29"/>
      <c r="AQ13" s="11"/>
      <c r="AR13" s="10"/>
      <c r="AS13" s="10"/>
      <c r="AT13" s="10"/>
      <c r="AU13" s="29"/>
      <c r="AV13" s="11"/>
      <c r="AW13" s="11"/>
      <c r="AX13" s="11"/>
      <c r="AY13" s="11"/>
      <c r="AZ13" s="29"/>
      <c r="BA13" s="11"/>
      <c r="BB13" s="11"/>
      <c r="BC13" s="11"/>
      <c r="BD13" s="11"/>
      <c r="BE13" s="29"/>
      <c r="BF13" s="11"/>
      <c r="BG13" s="11"/>
      <c r="BH13" s="11"/>
      <c r="BI13" s="11"/>
      <c r="BJ13" s="29"/>
    </row>
    <row r="14" spans="1:64" ht="15.6" customHeight="1" x14ac:dyDescent="0.25">
      <c r="A14" s="84">
        <v>42339</v>
      </c>
      <c r="B14" s="4">
        <f>A14</f>
        <v>42339</v>
      </c>
      <c r="C14" s="4">
        <f>B14+1</f>
        <v>42340</v>
      </c>
      <c r="D14" s="4">
        <f t="shared" si="0"/>
        <v>42341</v>
      </c>
      <c r="E14" s="4">
        <f t="shared" si="0"/>
        <v>42342</v>
      </c>
      <c r="F14" s="4">
        <f t="shared" si="0"/>
        <v>42343</v>
      </c>
      <c r="G14" s="4">
        <f t="shared" si="0"/>
        <v>42344</v>
      </c>
      <c r="H14" s="4">
        <f t="shared" si="0"/>
        <v>42345</v>
      </c>
      <c r="I14" s="4">
        <f t="shared" si="0"/>
        <v>42346</v>
      </c>
      <c r="J14" s="4">
        <f t="shared" si="0"/>
        <v>42347</v>
      </c>
      <c r="K14" s="4">
        <f t="shared" si="0"/>
        <v>42348</v>
      </c>
      <c r="L14" s="4">
        <f t="shared" si="0"/>
        <v>42349</v>
      </c>
      <c r="M14" s="4">
        <f t="shared" si="0"/>
        <v>42350</v>
      </c>
      <c r="N14" s="4">
        <f t="shared" si="0"/>
        <v>42351</v>
      </c>
      <c r="O14" s="4">
        <f t="shared" si="0"/>
        <v>42352</v>
      </c>
      <c r="P14" s="4">
        <f t="shared" si="0"/>
        <v>42353</v>
      </c>
      <c r="Q14" s="4">
        <f t="shared" si="0"/>
        <v>42354</v>
      </c>
      <c r="R14" s="4">
        <f t="shared" si="0"/>
        <v>42355</v>
      </c>
      <c r="S14" s="4">
        <f t="shared" si="0"/>
        <v>42356</v>
      </c>
      <c r="T14" s="4">
        <f t="shared" si="0"/>
        <v>42357</v>
      </c>
      <c r="U14" s="4">
        <f t="shared" si="0"/>
        <v>42358</v>
      </c>
      <c r="V14" s="4">
        <f t="shared" si="0"/>
        <v>42359</v>
      </c>
      <c r="W14" s="4">
        <f t="shared" si="0"/>
        <v>42360</v>
      </c>
      <c r="X14" s="4">
        <f t="shared" si="0"/>
        <v>42361</v>
      </c>
      <c r="Y14" s="4">
        <f t="shared" si="0"/>
        <v>42362</v>
      </c>
      <c r="Z14" s="4">
        <f t="shared" si="0"/>
        <v>42363</v>
      </c>
      <c r="AA14" s="4">
        <f t="shared" si="0"/>
        <v>42364</v>
      </c>
      <c r="AB14" s="4">
        <f t="shared" si="0"/>
        <v>42365</v>
      </c>
      <c r="AC14" s="4">
        <f t="shared" si="0"/>
        <v>42366</v>
      </c>
      <c r="AD14" s="4">
        <f t="shared" si="0"/>
        <v>42367</v>
      </c>
      <c r="AE14" s="4">
        <f t="shared" si="0"/>
        <v>42368</v>
      </c>
      <c r="AF14" s="5">
        <f t="shared" si="0"/>
        <v>42369</v>
      </c>
      <c r="AJ14" s="46">
        <v>0.41666666666666702</v>
      </c>
      <c r="AK14" s="56">
        <f ca="1">IF($AP$3&lt;$AJ$3,2,0)</f>
        <v>0</v>
      </c>
      <c r="AL14" s="56">
        <f ca="1">IF($AP$3&lt;=$AJ$3,2,0)</f>
        <v>0</v>
      </c>
      <c r="AM14" s="56">
        <f ca="1">IF($AJ$1&gt;=AJ14,1,0)</f>
        <v>0</v>
      </c>
      <c r="AN14" s="56">
        <f ca="1">SUM(AK14:AM14)</f>
        <v>0</v>
      </c>
      <c r="AO14" s="12"/>
      <c r="AP14" s="26">
        <f ca="1">IF($AP$1=EdT!$A$1,EdT!B8,IF($AP$1=EdT!$H$1,EdT!I8,0))</f>
        <v>0</v>
      </c>
      <c r="AQ14" s="12">
        <f ca="1">IF($AU$3&lt;$AJ$3,2,0)</f>
        <v>0</v>
      </c>
      <c r="AR14" s="12">
        <f ca="1">IF($AU$3&lt;=$AJ$3,2,0)</f>
        <v>0</v>
      </c>
      <c r="AS14" s="12">
        <f ca="1">IF($AJ$1&gt;=AJ14,1,0)</f>
        <v>0</v>
      </c>
      <c r="AT14" s="12">
        <f ca="1">SUM(AQ14:AS14)</f>
        <v>0</v>
      </c>
      <c r="AU14" s="26">
        <f ca="1">IF($AP$1=EdT!$A$1,EdT!C8,IF($AP$1=EdT!$H$1,EdT!J8,0))</f>
        <v>0</v>
      </c>
      <c r="AV14" s="12">
        <f ca="1">IF($AZ$3&lt;$AJ$3,2,0)</f>
        <v>0</v>
      </c>
      <c r="AW14" s="12">
        <f ca="1">IF($AZ$3&lt;=$AJ$3,2,0)</f>
        <v>0</v>
      </c>
      <c r="AX14" s="12">
        <f ca="1">IF($AJ$1&gt;=AJ14,1,0)</f>
        <v>0</v>
      </c>
      <c r="AY14" s="12">
        <f ca="1">SUM(AV14:AX14)</f>
        <v>0</v>
      </c>
      <c r="AZ14" s="26">
        <f ca="1">IF($AP$1=EdT!$A$1,EdT!D8,IF($AP$1=EdT!$H$1,EdT!K8,0))</f>
        <v>0</v>
      </c>
      <c r="BA14" s="12">
        <f ca="1">IF($BE$3&lt;$AJ$3,2,0)</f>
        <v>0</v>
      </c>
      <c r="BB14" s="12">
        <f ca="1">IF($BE$3&lt;=$AJ$3,2,0)</f>
        <v>0</v>
      </c>
      <c r="BC14" s="12">
        <f ca="1">IF($AJ$1&gt;=AJ14,1,0)</f>
        <v>0</v>
      </c>
      <c r="BD14" s="12">
        <f ca="1">SUM(BA14:BC14)</f>
        <v>0</v>
      </c>
      <c r="BE14" s="26">
        <f ca="1">IF($AP$1=EdT!$A$1,EdT!E8,IF($AP$1=EdT!$H$1,EdT!L8,0))</f>
        <v>0</v>
      </c>
      <c r="BF14" s="12">
        <f ca="1">IF($BJ$3&lt;$AJ$3,2,0)</f>
        <v>0</v>
      </c>
      <c r="BG14" s="12">
        <f ca="1">IF($BJ$3&lt;=$AJ$3,2,0)</f>
        <v>0</v>
      </c>
      <c r="BH14" s="12">
        <f ca="1">IF($AJ$1&gt;=AJ14,1,0)</f>
        <v>0</v>
      </c>
      <c r="BI14" s="12">
        <f ca="1">SUM(BF14:BH14)</f>
        <v>0</v>
      </c>
      <c r="BJ14" s="26">
        <f ca="1">IF($AP$1=EdT!$A$1,EdT!F8,IF($AP$1=EdT!$H$1,EdT!M8,0))</f>
        <v>0</v>
      </c>
      <c r="BL14" s="17"/>
    </row>
    <row r="15" spans="1:64" ht="15.6" customHeight="1" x14ac:dyDescent="0.25">
      <c r="A15" s="85"/>
      <c r="B15" s="9">
        <f ca="1">IF(OR(WEEKDAY(B14)=1,WEEKDAY(B14)=7,B14&lt;=$A$1,COUNTIF(Base!$B$1:$B$30,B14)&gt;0,COUNTIF(Base!$F$1:$F$72,B14)&gt;0),0,1)</f>
        <v>0</v>
      </c>
      <c r="C15" s="9">
        <f ca="1">IF(OR(WEEKDAY(C14)=1,WEEKDAY(C14)=7,C14&lt;=$A$1,COUNTIF(Base!$B$1:$B$30,C14)&gt;0,COUNTIF(Base!$F$1:$F$72,C14)&gt;0),0,1)</f>
        <v>0</v>
      </c>
      <c r="D15" s="9">
        <f ca="1">IF(OR(WEEKDAY(D14)=1,WEEKDAY(D14)=7,D14&lt;=$A$1,COUNTIF(Base!$B$1:$B$30,D14)&gt;0,COUNTIF(Base!$F$1:$F$72,D14)&gt;0),0,1)</f>
        <v>0</v>
      </c>
      <c r="E15" s="9">
        <f ca="1">IF(OR(WEEKDAY(E14)=1,WEEKDAY(E14)=7,E14&lt;=$A$1,COUNTIF(Base!$B$1:$B$30,E14)&gt;0,COUNTIF(Base!$F$1:$F$72,E14)&gt;0),0,1)</f>
        <v>0</v>
      </c>
      <c r="F15" s="9">
        <f ca="1">IF(OR(WEEKDAY(F14)=1,WEEKDAY(F14)=7,F14&lt;=$A$1,COUNTIF(Base!$B$1:$B$30,F14)&gt;0,COUNTIF(Base!$F$1:$F$72,F14)&gt;0),0,1)</f>
        <v>0</v>
      </c>
      <c r="G15" s="9">
        <f ca="1">IF(OR(WEEKDAY(G14)=1,WEEKDAY(G14)=7,G14&lt;=$A$1,COUNTIF(Base!$B$1:$B$30,G14)&gt;0,COUNTIF(Base!$F$1:$F$72,G14)&gt;0),0,1)</f>
        <v>0</v>
      </c>
      <c r="H15" s="9">
        <f ca="1">IF(OR(WEEKDAY(H14)=1,WEEKDAY(H14)=7,H14&lt;=$A$1,COUNTIF(Base!$B$1:$B$30,H14)&gt;0,COUNTIF(Base!$F$1:$F$72,H14)&gt;0),0,1)</f>
        <v>0</v>
      </c>
      <c r="I15" s="9">
        <f ca="1">IF(OR(WEEKDAY(I14)=1,WEEKDAY(I14)=7,I14&lt;=$A$1,COUNTIF(Base!$B$1:$B$30,I14)&gt;0,COUNTIF(Base!$F$1:$F$72,I14)&gt;0),0,1)</f>
        <v>0</v>
      </c>
      <c r="J15" s="9">
        <f ca="1">IF(OR(WEEKDAY(J14)=1,WEEKDAY(J14)=7,J14&lt;=$A$1,COUNTIF(Base!$B$1:$B$30,J14)&gt;0,COUNTIF(Base!$F$1:$F$72,J14)&gt;0),0,1)</f>
        <v>0</v>
      </c>
      <c r="K15" s="9">
        <f ca="1">IF(OR(WEEKDAY(K14)=1,WEEKDAY(K14)=7,K14&lt;=$A$1,COUNTIF(Base!$B$1:$B$30,K14)&gt;0,COUNTIF(Base!$F$1:$F$72,K14)&gt;0),0,1)</f>
        <v>0</v>
      </c>
      <c r="L15" s="9">
        <f ca="1">IF(OR(WEEKDAY(L14)=1,WEEKDAY(L14)=7,L14&lt;=$A$1,COUNTIF(Base!$B$1:$B$30,L14)&gt;0,COUNTIF(Base!$F$1:$F$72,L14)&gt;0),0,1)</f>
        <v>0</v>
      </c>
      <c r="M15" s="9">
        <f ca="1">IF(OR(WEEKDAY(M14)=1,WEEKDAY(M14)=7,M14&lt;=$A$1,COUNTIF(Base!$B$1:$B$30,M14)&gt;0,COUNTIF(Base!$F$1:$F$72,M14)&gt;0),0,1)</f>
        <v>0</v>
      </c>
      <c r="N15" s="9">
        <f ca="1">IF(OR(WEEKDAY(N14)=1,WEEKDAY(N14)=7,N14&lt;=$A$1,COUNTIF(Base!$B$1:$B$30,N14)&gt;0,COUNTIF(Base!$F$1:$F$72,N14)&gt;0),0,1)</f>
        <v>0</v>
      </c>
      <c r="O15" s="9">
        <f ca="1">IF(OR(WEEKDAY(O14)=1,WEEKDAY(O14)=7,O14&lt;=$A$1,COUNTIF(Base!$B$1:$B$30,O14)&gt;0,COUNTIF(Base!$F$1:$F$72,O14)&gt;0),0,1)</f>
        <v>0</v>
      </c>
      <c r="P15" s="9">
        <f ca="1">IF(OR(WEEKDAY(P14)=1,WEEKDAY(P14)=7,P14&lt;=$A$1,COUNTIF(Base!$B$1:$B$30,P14)&gt;0,COUNTIF(Base!$F$1:$F$72,P14)&gt;0),0,1)</f>
        <v>0</v>
      </c>
      <c r="Q15" s="9">
        <f ca="1">IF(OR(WEEKDAY(Q14)=1,WEEKDAY(Q14)=7,Q14&lt;=$A$1,COUNTIF(Base!$B$1:$B$30,Q14)&gt;0,COUNTIF(Base!$F$1:$F$72,Q14)&gt;0),0,1)</f>
        <v>0</v>
      </c>
      <c r="R15" s="9">
        <f ca="1">IF(OR(WEEKDAY(R14)=1,WEEKDAY(R14)=7,R14&lt;=$A$1,COUNTIF(Base!$B$1:$B$30,R14)&gt;0,COUNTIF(Base!$F$1:$F$72,R14)&gt;0),0,1)</f>
        <v>0</v>
      </c>
      <c r="S15" s="9">
        <f ca="1">IF(OR(WEEKDAY(S14)=1,WEEKDAY(S14)=7,S14&lt;=$A$1,COUNTIF(Base!$B$1:$B$30,S14)&gt;0,COUNTIF(Base!$F$1:$F$72,S14)&gt;0),0,1)</f>
        <v>0</v>
      </c>
      <c r="T15" s="9">
        <f ca="1">IF(OR(WEEKDAY(T14)=1,WEEKDAY(T14)=7,T14&lt;=$A$1,COUNTIF(Base!$B$1:$B$30,T14)&gt;0,COUNTIF(Base!$F$1:$F$72,T14)&gt;0),0,1)</f>
        <v>0</v>
      </c>
      <c r="U15" s="9">
        <f ca="1">IF(OR(WEEKDAY(U14)=1,WEEKDAY(U14)=7,U14&lt;=$A$1,COUNTIF(Base!$B$1:$B$30,U14)&gt;0,COUNTIF(Base!$F$1:$F$72,U14)&gt;0),0,1)</f>
        <v>0</v>
      </c>
      <c r="V15" s="9">
        <f ca="1">IF(OR(WEEKDAY(V14)=1,WEEKDAY(V14)=7,V14&lt;=$A$1,COUNTIF(Base!$B$1:$B$30,V14)&gt;0,COUNTIF(Base!$F$1:$F$72,V14)&gt;0),0,1)</f>
        <v>0</v>
      </c>
      <c r="W15" s="9">
        <f ca="1">IF(OR(WEEKDAY(W14)=1,WEEKDAY(W14)=7,W14&lt;=$A$1,COUNTIF(Base!$B$1:$B$30,W14)&gt;0,COUNTIF(Base!$F$1:$F$72,W14)&gt;0),0,1)</f>
        <v>0</v>
      </c>
      <c r="X15" s="9">
        <f ca="1">IF(OR(WEEKDAY(X14)=1,WEEKDAY(X14)=7,X14&lt;=$A$1,COUNTIF(Base!$B$1:$B$30,X14)&gt;0,COUNTIF(Base!$F$1:$F$72,X14)&gt;0),0,1)</f>
        <v>0</v>
      </c>
      <c r="Y15" s="9">
        <f ca="1">IF(OR(WEEKDAY(Y14)=1,WEEKDAY(Y14)=7,Y14&lt;=$A$1,COUNTIF(Base!$B$1:$B$30,Y14)&gt;0,COUNTIF(Base!$F$1:$F$72,Y14)&gt;0),0,1)</f>
        <v>0</v>
      </c>
      <c r="Z15" s="9">
        <f ca="1">IF(OR(WEEKDAY(Z14)=1,WEEKDAY(Z14)=7,Z14&lt;=$A$1,COUNTIF(Base!$B$1:$B$30,Z14)&gt;0,COUNTIF(Base!$F$1:$F$72,Z14)&gt;0),0,1)</f>
        <v>0</v>
      </c>
      <c r="AA15" s="9">
        <f ca="1">IF(OR(WEEKDAY(AA14)=1,WEEKDAY(AA14)=7,AA14&lt;=$A$1,COUNTIF(Base!$B$1:$B$30,AA14)&gt;0,COUNTIF(Base!$F$1:$F$72,AA14)&gt;0),0,1)</f>
        <v>0</v>
      </c>
      <c r="AB15" s="9">
        <f ca="1">IF(OR(WEEKDAY(AB14)=1,WEEKDAY(AB14)=7,AB14&lt;=$A$1,COUNTIF(Base!$B$1:$B$30,AB14)&gt;0,COUNTIF(Base!$F$1:$F$72,AB14)&gt;0),0,1)</f>
        <v>0</v>
      </c>
      <c r="AC15" s="9">
        <f ca="1">IF(OR(WEEKDAY(AC14)=1,WEEKDAY(AC14)=7,AC14&lt;=$A$1,COUNTIF(Base!$B$1:$B$30,AC14)&gt;0,COUNTIF(Base!$F$1:$F$72,AC14)&gt;0),0,1)</f>
        <v>0</v>
      </c>
      <c r="AD15" s="9">
        <f ca="1">IF(OR(WEEKDAY(AD14)=1,WEEKDAY(AD14)=7,AD14&lt;=$A$1,COUNTIF(Base!$B$1:$B$30,AD14)&gt;0,COUNTIF(Base!$F$1:$F$72,AD14)&gt;0),0,1)</f>
        <v>0</v>
      </c>
      <c r="AE15" s="9">
        <f ca="1">IF(OR(WEEKDAY(AE14)=1,WEEKDAY(AE14)=7,AE14&lt;=$A$1,COUNTIF(Base!$B$1:$B$30,AE14)&gt;0,COUNTIF(Base!$F$1:$F$72,AE14)&gt;0),0,1)</f>
        <v>0</v>
      </c>
      <c r="AF15" s="18">
        <f ca="1">IF(OR(WEEKDAY(AF14)=1,WEEKDAY(AF14)=7,AF14&lt;=$A$1,COUNTIF(Base!$B$1:$B$30,AF14)&gt;0,COUNTIF(Base!$F$1:$F$72,AF14)&gt;0),0,1)</f>
        <v>0</v>
      </c>
      <c r="AG15" s="77">
        <f ca="1">SUM(B15:AE15)</f>
        <v>0</v>
      </c>
      <c r="AJ15" s="47"/>
      <c r="AK15" s="57"/>
      <c r="AL15" s="56"/>
      <c r="AM15" s="56"/>
      <c r="AN15" s="56"/>
      <c r="AO15" s="12"/>
      <c r="AP15" s="27">
        <f ca="1">IF($AP$1=EdT!$A$1,EdT!B9,IF($AP$1=EdT!$H$1,EdT!I9,0))</f>
        <v>0</v>
      </c>
      <c r="AQ15" s="11"/>
      <c r="AR15" s="10"/>
      <c r="AS15" s="10"/>
      <c r="AT15" s="10"/>
      <c r="AU15" s="27">
        <f ca="1">IF($AP$1=EdT!$A$1,EdT!C9,IF($AP$1=EdT!$H$1,EdT!J9,0))</f>
        <v>0</v>
      </c>
      <c r="AV15" s="11"/>
      <c r="AW15" s="11"/>
      <c r="AX15" s="11"/>
      <c r="AY15" s="11"/>
      <c r="AZ15" s="27">
        <f ca="1">IF($AP$1=EdT!$A$1,EdT!D9,IF($AP$1=EdT!$H$1,EdT!K9,0))</f>
        <v>0</v>
      </c>
      <c r="BA15" s="11"/>
      <c r="BB15" s="11"/>
      <c r="BC15" s="11"/>
      <c r="BD15" s="11"/>
      <c r="BE15" s="27">
        <f ca="1">IF($AP$1=EdT!$A$1,EdT!E9,IF($AP$1=EdT!$H$1,EdT!L9,0))</f>
        <v>0</v>
      </c>
      <c r="BF15" s="11"/>
      <c r="BG15" s="11"/>
      <c r="BH15" s="11"/>
      <c r="BI15" s="11"/>
      <c r="BJ15" s="27">
        <f ca="1">IF($AP$1=EdT!$A$1,EdT!F9,IF($AP$1=EdT!$H$1,EdT!M9,0))</f>
        <v>0</v>
      </c>
    </row>
    <row r="16" spans="1:64" ht="15.6" customHeight="1" thickBot="1" x14ac:dyDescent="0.3">
      <c r="A16" s="86"/>
      <c r="B16" s="19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0</v>
      </c>
      <c r="I16" s="19" t="s">
        <v>0</v>
      </c>
      <c r="J16" s="19" t="s">
        <v>0</v>
      </c>
      <c r="K16" s="19" t="s">
        <v>0</v>
      </c>
      <c r="L16" s="19" t="s">
        <v>0</v>
      </c>
      <c r="M16" s="19" t="s">
        <v>0</v>
      </c>
      <c r="N16" s="19" t="s">
        <v>0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  <c r="T16" s="19" t="s">
        <v>33</v>
      </c>
      <c r="U16" s="19" t="s">
        <v>33</v>
      </c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20"/>
      <c r="AG16" s="77">
        <f ca="1">SUM(B17:AF17)</f>
        <v>0</v>
      </c>
      <c r="AJ16" s="48"/>
      <c r="AK16" s="57"/>
      <c r="AL16" s="56"/>
      <c r="AM16" s="56"/>
      <c r="AN16" s="56"/>
      <c r="AO16" s="12"/>
      <c r="AP16" s="27">
        <f ca="1">IF($AP$1=EdT!$A$1,EdT!B10,IF($AP$1=EdT!$H$1,EdT!I10,0))</f>
        <v>0</v>
      </c>
      <c r="AQ16" s="11"/>
      <c r="AR16" s="10"/>
      <c r="AS16" s="10"/>
      <c r="AT16" s="10"/>
      <c r="AU16" s="27">
        <f ca="1">IF($AP$1=EdT!$A$1,EdT!C10,IF($AP$1=EdT!$H$1,EdT!J10,0))</f>
        <v>0</v>
      </c>
      <c r="AV16" s="11"/>
      <c r="AW16" s="11"/>
      <c r="AX16" s="11"/>
      <c r="AY16" s="11"/>
      <c r="AZ16" s="27">
        <f ca="1">IF($AP$1=EdT!$A$1,EdT!D10,IF($AP$1=EdT!$H$1,EdT!K10,0))</f>
        <v>0</v>
      </c>
      <c r="BA16" s="11"/>
      <c r="BB16" s="11"/>
      <c r="BC16" s="11"/>
      <c r="BD16" s="11"/>
      <c r="BE16" s="27">
        <f ca="1">IF($AP$1=EdT!$A$1,EdT!E10,IF($AP$1=EdT!$H$1,EdT!L10,0))</f>
        <v>0</v>
      </c>
      <c r="BF16" s="11"/>
      <c r="BG16" s="11"/>
      <c r="BH16" s="11"/>
      <c r="BI16" s="11"/>
      <c r="BJ16" s="27">
        <f ca="1">IF($AP$1=EdT!$A$1,EdT!F10,IF($AP$1=EdT!$H$1,EdT!M10,0))</f>
        <v>0</v>
      </c>
    </row>
    <row r="17" spans="1:64" ht="15.6" customHeight="1" thickBot="1" x14ac:dyDescent="0.3">
      <c r="A17" s="79"/>
      <c r="B17" s="80">
        <f t="shared" ref="B17:AF17" ca="1" si="4">IF(AND(WEEKDAY(B14)=2,B15=1),1,0)</f>
        <v>0</v>
      </c>
      <c r="C17" s="80">
        <f t="shared" ca="1" si="4"/>
        <v>0</v>
      </c>
      <c r="D17" s="80">
        <f t="shared" ca="1" si="4"/>
        <v>0</v>
      </c>
      <c r="E17" s="80">
        <f t="shared" ca="1" si="4"/>
        <v>0</v>
      </c>
      <c r="F17" s="80">
        <f t="shared" ca="1" si="4"/>
        <v>0</v>
      </c>
      <c r="G17" s="80">
        <f t="shared" ca="1" si="4"/>
        <v>0</v>
      </c>
      <c r="H17" s="80">
        <f t="shared" ca="1" si="4"/>
        <v>0</v>
      </c>
      <c r="I17" s="80">
        <f t="shared" ca="1" si="4"/>
        <v>0</v>
      </c>
      <c r="J17" s="80">
        <f t="shared" ca="1" si="4"/>
        <v>0</v>
      </c>
      <c r="K17" s="80">
        <f t="shared" ca="1" si="4"/>
        <v>0</v>
      </c>
      <c r="L17" s="80">
        <f t="shared" ca="1" si="4"/>
        <v>0</v>
      </c>
      <c r="M17" s="80">
        <f t="shared" ca="1" si="4"/>
        <v>0</v>
      </c>
      <c r="N17" s="80">
        <f t="shared" ca="1" si="4"/>
        <v>0</v>
      </c>
      <c r="O17" s="80">
        <f t="shared" ca="1" si="4"/>
        <v>0</v>
      </c>
      <c r="P17" s="80">
        <f t="shared" ca="1" si="4"/>
        <v>0</v>
      </c>
      <c r="Q17" s="80">
        <f t="shared" ca="1" si="4"/>
        <v>0</v>
      </c>
      <c r="R17" s="80">
        <f t="shared" ca="1" si="4"/>
        <v>0</v>
      </c>
      <c r="S17" s="80">
        <f t="shared" ca="1" si="4"/>
        <v>0</v>
      </c>
      <c r="T17" s="80">
        <f t="shared" ca="1" si="4"/>
        <v>0</v>
      </c>
      <c r="U17" s="80">
        <f t="shared" ca="1" si="4"/>
        <v>0</v>
      </c>
      <c r="V17" s="80">
        <f t="shared" ca="1" si="4"/>
        <v>0</v>
      </c>
      <c r="W17" s="80">
        <f t="shared" ca="1" si="4"/>
        <v>0</v>
      </c>
      <c r="X17" s="80">
        <f t="shared" ca="1" si="4"/>
        <v>0</v>
      </c>
      <c r="Y17" s="80">
        <f t="shared" ca="1" si="4"/>
        <v>0</v>
      </c>
      <c r="Z17" s="80">
        <f t="shared" ca="1" si="4"/>
        <v>0</v>
      </c>
      <c r="AA17" s="80">
        <f t="shared" ca="1" si="4"/>
        <v>0</v>
      </c>
      <c r="AB17" s="80">
        <f t="shared" ca="1" si="4"/>
        <v>0</v>
      </c>
      <c r="AC17" s="80">
        <f t="shared" ca="1" si="4"/>
        <v>0</v>
      </c>
      <c r="AD17" s="80">
        <f t="shared" ca="1" si="4"/>
        <v>0</v>
      </c>
      <c r="AE17" s="80">
        <f t="shared" ca="1" si="4"/>
        <v>0</v>
      </c>
      <c r="AF17" s="80">
        <f t="shared" ca="1" si="4"/>
        <v>0</v>
      </c>
      <c r="AG17" s="24"/>
      <c r="AJ17" s="48"/>
      <c r="AK17" s="57"/>
      <c r="AL17" s="56"/>
      <c r="AM17" s="56"/>
      <c r="AN17" s="56"/>
      <c r="AO17" s="12"/>
      <c r="AP17" s="29"/>
      <c r="AQ17" s="11"/>
      <c r="AR17" s="10"/>
      <c r="AS17" s="10"/>
      <c r="AT17" s="10"/>
      <c r="AU17" s="29"/>
      <c r="AV17" s="11"/>
      <c r="AW17" s="11"/>
      <c r="AX17" s="11"/>
      <c r="AY17" s="11"/>
      <c r="AZ17" s="29"/>
      <c r="BA17" s="11"/>
      <c r="BB17" s="11"/>
      <c r="BC17" s="11"/>
      <c r="BD17" s="11"/>
      <c r="BE17" s="29"/>
      <c r="BF17" s="11"/>
      <c r="BG17" s="11"/>
      <c r="BH17" s="11"/>
      <c r="BI17" s="11"/>
      <c r="BJ17" s="29"/>
    </row>
    <row r="18" spans="1:64" ht="15.6" customHeight="1" x14ac:dyDescent="0.25">
      <c r="A18" s="84">
        <v>42370</v>
      </c>
      <c r="B18" s="4">
        <f>A18</f>
        <v>42370</v>
      </c>
      <c r="C18" s="4">
        <f>B18+1</f>
        <v>42371</v>
      </c>
      <c r="D18" s="4">
        <f t="shared" si="0"/>
        <v>42372</v>
      </c>
      <c r="E18" s="4">
        <f t="shared" si="0"/>
        <v>42373</v>
      </c>
      <c r="F18" s="4">
        <f t="shared" si="0"/>
        <v>42374</v>
      </c>
      <c r="G18" s="4">
        <f t="shared" si="0"/>
        <v>42375</v>
      </c>
      <c r="H18" s="4">
        <f t="shared" si="0"/>
        <v>42376</v>
      </c>
      <c r="I18" s="4">
        <f t="shared" si="0"/>
        <v>42377</v>
      </c>
      <c r="J18" s="4">
        <f t="shared" si="0"/>
        <v>42378</v>
      </c>
      <c r="K18" s="4">
        <f t="shared" si="0"/>
        <v>42379</v>
      </c>
      <c r="L18" s="4">
        <f t="shared" si="0"/>
        <v>42380</v>
      </c>
      <c r="M18" s="4">
        <f t="shared" si="0"/>
        <v>42381</v>
      </c>
      <c r="N18" s="4">
        <f t="shared" si="0"/>
        <v>42382</v>
      </c>
      <c r="O18" s="4">
        <f t="shared" si="0"/>
        <v>42383</v>
      </c>
      <c r="P18" s="4">
        <f t="shared" si="0"/>
        <v>42384</v>
      </c>
      <c r="Q18" s="4">
        <f t="shared" si="0"/>
        <v>42385</v>
      </c>
      <c r="R18" s="4">
        <f t="shared" si="0"/>
        <v>42386</v>
      </c>
      <c r="S18" s="4">
        <f t="shared" si="0"/>
        <v>42387</v>
      </c>
      <c r="T18" s="4">
        <f t="shared" si="0"/>
        <v>42388</v>
      </c>
      <c r="U18" s="4">
        <f t="shared" si="0"/>
        <v>42389</v>
      </c>
      <c r="V18" s="4">
        <f t="shared" si="0"/>
        <v>42390</v>
      </c>
      <c r="W18" s="4">
        <f t="shared" si="0"/>
        <v>42391</v>
      </c>
      <c r="X18" s="4">
        <f t="shared" si="0"/>
        <v>42392</v>
      </c>
      <c r="Y18" s="4">
        <f t="shared" si="0"/>
        <v>42393</v>
      </c>
      <c r="Z18" s="4">
        <f t="shared" si="0"/>
        <v>42394</v>
      </c>
      <c r="AA18" s="4">
        <f t="shared" si="0"/>
        <v>42395</v>
      </c>
      <c r="AB18" s="4">
        <f t="shared" si="0"/>
        <v>42396</v>
      </c>
      <c r="AC18" s="4">
        <f t="shared" si="0"/>
        <v>42397</v>
      </c>
      <c r="AD18" s="4">
        <f t="shared" si="0"/>
        <v>42398</v>
      </c>
      <c r="AE18" s="4">
        <f t="shared" si="0"/>
        <v>42399</v>
      </c>
      <c r="AF18" s="5">
        <f t="shared" si="0"/>
        <v>42400</v>
      </c>
      <c r="AG18" s="78"/>
      <c r="AJ18" s="46">
        <v>0.45833333333333298</v>
      </c>
      <c r="AK18" s="56">
        <f ca="1">IF($AP$3&lt;$AJ$3,2,0)</f>
        <v>0</v>
      </c>
      <c r="AL18" s="56">
        <f ca="1">IF($AP$3&lt;=$AJ$3,2,0)</f>
        <v>0</v>
      </c>
      <c r="AM18" s="56">
        <f ca="1">IF($AJ$1&gt;=AJ18,1,0)</f>
        <v>0</v>
      </c>
      <c r="AN18" s="56">
        <f ca="1">SUM(AK18:AM18)</f>
        <v>0</v>
      </c>
      <c r="AO18" s="12"/>
      <c r="AP18" s="26">
        <f ca="1">IF($AP$1=EdT!$A$1,EdT!B11,IF($AP$1=EdT!$H$1,EdT!I11,0))</f>
        <v>0</v>
      </c>
      <c r="AQ18" s="12">
        <f ca="1">IF($AU$3&lt;$AJ$3,2,0)</f>
        <v>0</v>
      </c>
      <c r="AR18" s="12">
        <f ca="1">IF($AU$3&lt;=$AJ$3,2,0)</f>
        <v>0</v>
      </c>
      <c r="AS18" s="12">
        <f ca="1">IF($AJ$1&gt;=AJ18,1,0)</f>
        <v>0</v>
      </c>
      <c r="AT18" s="12">
        <f ca="1">SUM(AQ18:AS18)</f>
        <v>0</v>
      </c>
      <c r="AU18" s="26">
        <f ca="1">IF($AP$1=EdT!$A$1,EdT!C11,IF($AP$1=EdT!$H$1,EdT!J11,0))</f>
        <v>0</v>
      </c>
      <c r="AV18" s="12"/>
      <c r="AW18" s="12"/>
      <c r="AX18" s="12"/>
      <c r="AY18" s="12"/>
      <c r="AZ18" s="28"/>
      <c r="BA18" s="12">
        <f ca="1">IF($BE$3&lt;$AJ$3,2,0)</f>
        <v>0</v>
      </c>
      <c r="BB18" s="12">
        <f ca="1">IF($BE$3&lt;=$AJ$3,2,0)</f>
        <v>0</v>
      </c>
      <c r="BC18" s="12">
        <f ca="1">IF($AJ$1&gt;=AJ18,1,0)</f>
        <v>0</v>
      </c>
      <c r="BD18" s="12">
        <f ca="1">SUM(BA18:BC18)</f>
        <v>0</v>
      </c>
      <c r="BE18" s="26">
        <f ca="1">IF($AP$1=EdT!$A$1,EdT!E11,IF($AP$1=EdT!$H$1,EdT!L11,0))</f>
        <v>0</v>
      </c>
      <c r="BF18" s="12">
        <f ca="1">IF($BJ$3&lt;$AJ$3,2,0)</f>
        <v>0</v>
      </c>
      <c r="BG18" s="12">
        <f ca="1">IF($BJ$3&lt;=$AJ$3,2,0)</f>
        <v>0</v>
      </c>
      <c r="BH18" s="12">
        <f ca="1">IF($AJ$1&gt;=AJ18,1,0)</f>
        <v>0</v>
      </c>
      <c r="BI18" s="12">
        <f ca="1">SUM(BF18:BH18)</f>
        <v>0</v>
      </c>
      <c r="BJ18" s="68"/>
      <c r="BL18" s="17"/>
    </row>
    <row r="19" spans="1:64" ht="15.6" customHeight="1" x14ac:dyDescent="0.25">
      <c r="A19" s="85"/>
      <c r="B19" s="9">
        <f ca="1">IF(OR(WEEKDAY(B18)=1,WEEKDAY(B18)=7,B18&lt;=$A$1,COUNTIF(Base!$B$1:$B$30,B18)&gt;0,COUNTIF(Base!$F$1:$F$72,B18)&gt;0),0,1)</f>
        <v>0</v>
      </c>
      <c r="C19" s="9">
        <f ca="1">IF(OR(WEEKDAY(C18)=1,WEEKDAY(C18)=7,C18&lt;=$A$1,COUNTIF(Base!$B$1:$B$30,C18)&gt;0,COUNTIF(Base!$F$1:$F$72,C18)&gt;0),0,1)</f>
        <v>0</v>
      </c>
      <c r="D19" s="9">
        <f ca="1">IF(OR(WEEKDAY(D18)=1,WEEKDAY(D18)=7,D18&lt;=$A$1,COUNTIF(Base!$B$1:$B$30,D18)&gt;0,COUNTIF(Base!$F$1:$F$72,D18)&gt;0),0,1)</f>
        <v>0</v>
      </c>
      <c r="E19" s="9">
        <f ca="1">IF(OR(WEEKDAY(E18)=1,WEEKDAY(E18)=7,E18&lt;=$A$1,COUNTIF(Base!$B$1:$B$30,E18)&gt;0,COUNTIF(Base!$F$1:$F$72,E18)&gt;0),0,1)</f>
        <v>0</v>
      </c>
      <c r="F19" s="9">
        <f ca="1">IF(OR(WEEKDAY(F18)=1,WEEKDAY(F18)=7,F18&lt;=$A$1,COUNTIF(Base!$B$1:$B$30,F18)&gt;0,COUNTIF(Base!$F$1:$F$72,F18)&gt;0),0,1)</f>
        <v>0</v>
      </c>
      <c r="G19" s="9">
        <f ca="1">IF(OR(WEEKDAY(G18)=1,WEEKDAY(G18)=7,G18&lt;=$A$1,COUNTIF(Base!$B$1:$B$30,G18)&gt;0,COUNTIF(Base!$F$1:$F$72,G18)&gt;0),0,1)</f>
        <v>0</v>
      </c>
      <c r="H19" s="9">
        <f ca="1">IF(OR(WEEKDAY(H18)=1,WEEKDAY(H18)=7,H18&lt;=$A$1,COUNTIF(Base!$B$1:$B$30,H18)&gt;0,COUNTIF(Base!$F$1:$F$72,H18)&gt;0),0,1)</f>
        <v>0</v>
      </c>
      <c r="I19" s="9">
        <f ca="1">IF(OR(WEEKDAY(I18)=1,WEEKDAY(I18)=7,I18&lt;=$A$1,COUNTIF(Base!$B$1:$B$30,I18)&gt;0,COUNTIF(Base!$F$1:$F$72,I18)&gt;0),0,1)</f>
        <v>0</v>
      </c>
      <c r="J19" s="9">
        <f ca="1">IF(OR(WEEKDAY(J18)=1,WEEKDAY(J18)=7,J18&lt;=$A$1,COUNTIF(Base!$B$1:$B$30,J18)&gt;0,COUNTIF(Base!$F$1:$F$72,J18)&gt;0),0,1)</f>
        <v>0</v>
      </c>
      <c r="K19" s="9">
        <f ca="1">IF(OR(WEEKDAY(K18)=1,WEEKDAY(K18)=7,K18&lt;=$A$1,COUNTIF(Base!$B$1:$B$30,K18)&gt;0,COUNTIF(Base!$F$1:$F$72,K18)&gt;0),0,1)</f>
        <v>0</v>
      </c>
      <c r="L19" s="9">
        <f ca="1">IF(OR(WEEKDAY(L18)=1,WEEKDAY(L18)=7,L18&lt;=$A$1,COUNTIF(Base!$B$1:$B$30,L18)&gt;0,COUNTIF(Base!$F$1:$F$72,L18)&gt;0),0,1)</f>
        <v>0</v>
      </c>
      <c r="M19" s="9">
        <f ca="1">IF(OR(WEEKDAY(M18)=1,WEEKDAY(M18)=7,M18&lt;=$A$1,COUNTIF(Base!$B$1:$B$30,M18)&gt;0,COUNTIF(Base!$F$1:$F$72,M18)&gt;0),0,1)</f>
        <v>0</v>
      </c>
      <c r="N19" s="9">
        <f ca="1">IF(OR(WEEKDAY(N18)=1,WEEKDAY(N18)=7,N18&lt;=$A$1,COUNTIF(Base!$B$1:$B$30,N18)&gt;0,COUNTIF(Base!$F$1:$F$72,N18)&gt;0),0,1)</f>
        <v>0</v>
      </c>
      <c r="O19" s="9">
        <f ca="1">IF(OR(WEEKDAY(O18)=1,WEEKDAY(O18)=7,O18&lt;=$A$1,COUNTIF(Base!$B$1:$B$30,O18)&gt;0,COUNTIF(Base!$F$1:$F$72,O18)&gt;0),0,1)</f>
        <v>0</v>
      </c>
      <c r="P19" s="9">
        <f ca="1">IF(OR(WEEKDAY(P18)=1,WEEKDAY(P18)=7,P18&lt;=$A$1,COUNTIF(Base!$B$1:$B$30,P18)&gt;0,COUNTIF(Base!$F$1:$F$72,P18)&gt;0),0,1)</f>
        <v>0</v>
      </c>
      <c r="Q19" s="9">
        <f ca="1">IF(OR(WEEKDAY(Q18)=1,WEEKDAY(Q18)=7,Q18&lt;=$A$1,COUNTIF(Base!$B$1:$B$30,Q18)&gt;0,COUNTIF(Base!$F$1:$F$72,Q18)&gt;0),0,1)</f>
        <v>0</v>
      </c>
      <c r="R19" s="9">
        <f ca="1">IF(OR(WEEKDAY(R18)=1,WEEKDAY(R18)=7,R18&lt;=$A$1,COUNTIF(Base!$B$1:$B$30,R18)&gt;0,COUNTIF(Base!$F$1:$F$72,R18)&gt;0),0,1)</f>
        <v>0</v>
      </c>
      <c r="S19" s="9">
        <f ca="1">IF(OR(WEEKDAY(S18)=1,WEEKDAY(S18)=7,S18&lt;=$A$1,COUNTIF(Base!$B$1:$B$30,S18)&gt;0,COUNTIF(Base!$F$1:$F$72,S18)&gt;0),0,1)</f>
        <v>0</v>
      </c>
      <c r="T19" s="9">
        <f ca="1">IF(OR(WEEKDAY(T18)=1,WEEKDAY(T18)=7,T18&lt;=$A$1,COUNTIF(Base!$B$1:$B$30,T18)&gt;0,COUNTIF(Base!$F$1:$F$72,T18)&gt;0),0,1)</f>
        <v>0</v>
      </c>
      <c r="U19" s="9">
        <f ca="1">IF(OR(WEEKDAY(U18)=1,WEEKDAY(U18)=7,U18&lt;=$A$1,COUNTIF(Base!$B$1:$B$30,U18)&gt;0,COUNTIF(Base!$F$1:$F$72,U18)&gt;0),0,1)</f>
        <v>0</v>
      </c>
      <c r="V19" s="9">
        <f ca="1">IF(OR(WEEKDAY(V18)=1,WEEKDAY(V18)=7,V18&lt;=$A$1,COUNTIF(Base!$B$1:$B$30,V18)&gt;0,COUNTIF(Base!$F$1:$F$72,V18)&gt;0),0,1)</f>
        <v>0</v>
      </c>
      <c r="W19" s="9">
        <f ca="1">IF(OR(WEEKDAY(W18)=1,WEEKDAY(W18)=7,W18&lt;=$A$1,COUNTIF(Base!$B$1:$B$30,W18)&gt;0,COUNTIF(Base!$F$1:$F$72,W18)&gt;0),0,1)</f>
        <v>0</v>
      </c>
      <c r="X19" s="9">
        <f ca="1">IF(OR(WEEKDAY(X18)=1,WEEKDAY(X18)=7,X18&lt;=$A$1,COUNTIF(Base!$B$1:$B$30,X18)&gt;0,COUNTIF(Base!$F$1:$F$72,X18)&gt;0),0,1)</f>
        <v>0</v>
      </c>
      <c r="Y19" s="9">
        <f ca="1">IF(OR(WEEKDAY(Y18)=1,WEEKDAY(Y18)=7,Y18&lt;=$A$1,COUNTIF(Base!$B$1:$B$30,Y18)&gt;0,COUNTIF(Base!$F$1:$F$72,Y18)&gt;0),0,1)</f>
        <v>0</v>
      </c>
      <c r="Z19" s="9">
        <f ca="1">IF(OR(WEEKDAY(Z18)=1,WEEKDAY(Z18)=7,Z18&lt;=$A$1,COUNTIF(Base!$B$1:$B$30,Z18)&gt;0,COUNTIF(Base!$F$1:$F$72,Z18)&gt;0),0,1)</f>
        <v>0</v>
      </c>
      <c r="AA19" s="9">
        <f ca="1">IF(OR(WEEKDAY(AA18)=1,WEEKDAY(AA18)=7,AA18&lt;=$A$1,COUNTIF(Base!$B$1:$B$30,AA18)&gt;0,COUNTIF(Base!$F$1:$F$72,AA18)&gt;0),0,1)</f>
        <v>0</v>
      </c>
      <c r="AB19" s="9">
        <f ca="1">IF(OR(WEEKDAY(AB18)=1,WEEKDAY(AB18)=7,AB18&lt;=$A$1,COUNTIF(Base!$B$1:$B$30,AB18)&gt;0,COUNTIF(Base!$F$1:$F$72,AB18)&gt;0),0,1)</f>
        <v>0</v>
      </c>
      <c r="AC19" s="9">
        <f ca="1">IF(OR(WEEKDAY(AC18)=1,WEEKDAY(AC18)=7,AC18&lt;=$A$1,COUNTIF(Base!$B$1:$B$30,AC18)&gt;0,COUNTIF(Base!$F$1:$F$72,AC18)&gt;0),0,1)</f>
        <v>0</v>
      </c>
      <c r="AD19" s="9">
        <f ca="1">IF(OR(WEEKDAY(AD18)=1,WEEKDAY(AD18)=7,AD18&lt;=$A$1,COUNTIF(Base!$B$1:$B$30,AD18)&gt;0,COUNTIF(Base!$F$1:$F$72,AD18)&gt;0),0,1)</f>
        <v>0</v>
      </c>
      <c r="AE19" s="9">
        <f ca="1">IF(OR(WEEKDAY(AE18)=1,WEEKDAY(AE18)=7,AE18&lt;=$A$1,COUNTIF(Base!$B$1:$B$30,AE18)&gt;0,COUNTIF(Base!$F$1:$F$72,AE18)&gt;0),0,1)</f>
        <v>0</v>
      </c>
      <c r="AF19" s="18">
        <f ca="1">IF(OR(WEEKDAY(AF18)=1,WEEKDAY(AF18)=7,AF18&lt;=$A$1,COUNTIF(Base!$B$1:$B$30,AF18)&gt;0,COUNTIF(Base!$F$1:$F$72,AF18)&gt;0),0,1)</f>
        <v>0</v>
      </c>
      <c r="AG19" s="77">
        <f ca="1">SUM(B19:AE19)</f>
        <v>0</v>
      </c>
      <c r="AJ19" s="47"/>
      <c r="AK19" s="57"/>
      <c r="AL19" s="56"/>
      <c r="AM19" s="56"/>
      <c r="AN19" s="56"/>
      <c r="AO19" s="12"/>
      <c r="AP19" s="27">
        <f ca="1">IF($AP$1=EdT!$A$1,EdT!B12,IF($AP$1=EdT!$H$1,EdT!I12,0))</f>
        <v>0</v>
      </c>
      <c r="AQ19" s="11"/>
      <c r="AR19" s="10"/>
      <c r="AS19" s="10"/>
      <c r="AT19" s="10"/>
      <c r="AU19" s="27">
        <f ca="1">IF($AP$1=EdT!$A$1,EdT!C12,IF($AP$1=EdT!$H$1,EdT!J12,0))</f>
        <v>0</v>
      </c>
      <c r="AV19" s="28"/>
      <c r="AW19" s="28"/>
      <c r="AX19" s="28"/>
      <c r="AY19" s="28"/>
      <c r="AZ19" s="28"/>
      <c r="BA19" s="11"/>
      <c r="BB19" s="11"/>
      <c r="BC19" s="11"/>
      <c r="BD19" s="11"/>
      <c r="BE19" s="27">
        <f ca="1">IF($AP$1=EdT!$A$1,EdT!E12,IF($AP$1=EdT!$H$1,EdT!L12,0))</f>
        <v>0</v>
      </c>
      <c r="BF19" s="11"/>
      <c r="BG19" s="11"/>
      <c r="BH19" s="11"/>
      <c r="BI19" s="11"/>
      <c r="BJ19" s="28"/>
    </row>
    <row r="20" spans="1:64" ht="15.6" customHeight="1" thickBot="1" x14ac:dyDescent="0.3">
      <c r="A20" s="86"/>
      <c r="B20" s="19"/>
      <c r="C20" s="19"/>
      <c r="D20" s="19"/>
      <c r="E20" s="19" t="s">
        <v>0</v>
      </c>
      <c r="F20" s="19" t="s">
        <v>0</v>
      </c>
      <c r="G20" s="19" t="s">
        <v>0</v>
      </c>
      <c r="H20" s="19" t="s">
        <v>0</v>
      </c>
      <c r="I20" s="19" t="s">
        <v>0</v>
      </c>
      <c r="J20" s="19" t="s">
        <v>0</v>
      </c>
      <c r="K20" s="19" t="s">
        <v>0</v>
      </c>
      <c r="L20" s="19" t="s">
        <v>33</v>
      </c>
      <c r="M20" s="19" t="s">
        <v>33</v>
      </c>
      <c r="N20" s="19" t="s">
        <v>33</v>
      </c>
      <c r="O20" s="19" t="s">
        <v>33</v>
      </c>
      <c r="P20" s="19" t="s">
        <v>33</v>
      </c>
      <c r="Q20" s="19" t="s">
        <v>33</v>
      </c>
      <c r="R20" s="19" t="s">
        <v>33</v>
      </c>
      <c r="S20" s="19" t="s">
        <v>0</v>
      </c>
      <c r="T20" s="19" t="s">
        <v>0</v>
      </c>
      <c r="U20" s="19" t="s">
        <v>0</v>
      </c>
      <c r="V20" s="19" t="s">
        <v>0</v>
      </c>
      <c r="W20" s="19" t="s">
        <v>0</v>
      </c>
      <c r="X20" s="19" t="s">
        <v>0</v>
      </c>
      <c r="Y20" s="19" t="s">
        <v>0</v>
      </c>
      <c r="Z20" s="19" t="s">
        <v>33</v>
      </c>
      <c r="AA20" s="19" t="s">
        <v>33</v>
      </c>
      <c r="AB20" s="19" t="s">
        <v>33</v>
      </c>
      <c r="AC20" s="19" t="s">
        <v>33</v>
      </c>
      <c r="AD20" s="19" t="s">
        <v>33</v>
      </c>
      <c r="AE20" s="19" t="s">
        <v>33</v>
      </c>
      <c r="AF20" s="20" t="s">
        <v>33</v>
      </c>
      <c r="AG20" s="77">
        <f ca="1">SUM(B21:AF21)</f>
        <v>0</v>
      </c>
      <c r="AJ20" s="48"/>
      <c r="AK20" s="57"/>
      <c r="AL20" s="56"/>
      <c r="AM20" s="56"/>
      <c r="AN20" s="56"/>
      <c r="AO20" s="12"/>
      <c r="AP20" s="27">
        <f ca="1">IF($AP$1=EdT!$A$1,EdT!B13,IF($AP$1=EdT!$H$1,EdT!I13,0))</f>
        <v>0</v>
      </c>
      <c r="AQ20" s="11"/>
      <c r="AR20" s="10"/>
      <c r="AS20" s="10"/>
      <c r="AT20" s="10"/>
      <c r="AU20" s="27">
        <f ca="1">IF($AP$1=EdT!$A$1,EdT!C13,IF($AP$1=EdT!$H$1,EdT!J13,0))</f>
        <v>0</v>
      </c>
      <c r="AV20" s="28"/>
      <c r="AW20" s="28"/>
      <c r="AX20" s="28"/>
      <c r="AY20" s="28"/>
      <c r="AZ20" s="28"/>
      <c r="BA20" s="11"/>
      <c r="BB20" s="11"/>
      <c r="BC20" s="11"/>
      <c r="BD20" s="11"/>
      <c r="BE20" s="27">
        <f ca="1">IF($AP$1=EdT!$A$1,EdT!E13,IF($AP$1=EdT!$H$1,EdT!L13,0))</f>
        <v>0</v>
      </c>
      <c r="BF20" s="11"/>
      <c r="BG20" s="11"/>
      <c r="BH20" s="11"/>
      <c r="BI20" s="11"/>
      <c r="BJ20" s="28"/>
    </row>
    <row r="21" spans="1:64" ht="15.6" customHeight="1" thickBot="1" x14ac:dyDescent="0.3">
      <c r="A21" s="79"/>
      <c r="B21" s="80">
        <f t="shared" ref="B21:AF21" ca="1" si="5">IF(AND(WEEKDAY(B18)=2,B19=1),1,0)</f>
        <v>0</v>
      </c>
      <c r="C21" s="80">
        <f t="shared" ca="1" si="5"/>
        <v>0</v>
      </c>
      <c r="D21" s="80">
        <f t="shared" ca="1" si="5"/>
        <v>0</v>
      </c>
      <c r="E21" s="80">
        <f t="shared" ca="1" si="5"/>
        <v>0</v>
      </c>
      <c r="F21" s="80">
        <f t="shared" ca="1" si="5"/>
        <v>0</v>
      </c>
      <c r="G21" s="80">
        <f t="shared" ca="1" si="5"/>
        <v>0</v>
      </c>
      <c r="H21" s="80">
        <f t="shared" ca="1" si="5"/>
        <v>0</v>
      </c>
      <c r="I21" s="80">
        <f t="shared" ca="1" si="5"/>
        <v>0</v>
      </c>
      <c r="J21" s="80">
        <f t="shared" ca="1" si="5"/>
        <v>0</v>
      </c>
      <c r="K21" s="80">
        <f t="shared" ca="1" si="5"/>
        <v>0</v>
      </c>
      <c r="L21" s="80">
        <f t="shared" ca="1" si="5"/>
        <v>0</v>
      </c>
      <c r="M21" s="80">
        <f t="shared" ca="1" si="5"/>
        <v>0</v>
      </c>
      <c r="N21" s="80">
        <f t="shared" ca="1" si="5"/>
        <v>0</v>
      </c>
      <c r="O21" s="80">
        <f t="shared" ca="1" si="5"/>
        <v>0</v>
      </c>
      <c r="P21" s="80">
        <f t="shared" ca="1" si="5"/>
        <v>0</v>
      </c>
      <c r="Q21" s="80">
        <f t="shared" ca="1" si="5"/>
        <v>0</v>
      </c>
      <c r="R21" s="80">
        <f t="shared" ca="1" si="5"/>
        <v>0</v>
      </c>
      <c r="S21" s="80">
        <f t="shared" ca="1" si="5"/>
        <v>0</v>
      </c>
      <c r="T21" s="80">
        <f t="shared" ca="1" si="5"/>
        <v>0</v>
      </c>
      <c r="U21" s="80">
        <f t="shared" ca="1" si="5"/>
        <v>0</v>
      </c>
      <c r="V21" s="80">
        <f t="shared" ca="1" si="5"/>
        <v>0</v>
      </c>
      <c r="W21" s="80">
        <f t="shared" ca="1" si="5"/>
        <v>0</v>
      </c>
      <c r="X21" s="80">
        <f t="shared" ca="1" si="5"/>
        <v>0</v>
      </c>
      <c r="Y21" s="80">
        <f t="shared" ca="1" si="5"/>
        <v>0</v>
      </c>
      <c r="Z21" s="80">
        <f t="shared" ca="1" si="5"/>
        <v>0</v>
      </c>
      <c r="AA21" s="80">
        <f t="shared" ca="1" si="5"/>
        <v>0</v>
      </c>
      <c r="AB21" s="80">
        <f t="shared" ca="1" si="5"/>
        <v>0</v>
      </c>
      <c r="AC21" s="80">
        <f t="shared" ca="1" si="5"/>
        <v>0</v>
      </c>
      <c r="AD21" s="80">
        <f t="shared" ca="1" si="5"/>
        <v>0</v>
      </c>
      <c r="AE21" s="80">
        <f t="shared" ca="1" si="5"/>
        <v>0</v>
      </c>
      <c r="AF21" s="80">
        <f t="shared" ca="1" si="5"/>
        <v>0</v>
      </c>
      <c r="AG21" s="24"/>
      <c r="AJ21" s="48"/>
      <c r="AK21" s="57"/>
      <c r="AL21" s="56"/>
      <c r="AM21" s="56"/>
      <c r="AN21" s="56"/>
      <c r="AO21" s="12"/>
      <c r="AP21" s="29"/>
      <c r="AQ21" s="11"/>
      <c r="AR21" s="10"/>
      <c r="AS21" s="10"/>
      <c r="AT21" s="10"/>
      <c r="AU21" s="29"/>
      <c r="AV21" s="28"/>
      <c r="AW21" s="28"/>
      <c r="AX21" s="28"/>
      <c r="AY21" s="28"/>
      <c r="AZ21" s="28"/>
      <c r="BA21" s="11"/>
      <c r="BB21" s="11"/>
      <c r="BC21" s="11"/>
      <c r="BD21" s="11"/>
      <c r="BE21" s="29"/>
      <c r="BF21" s="11"/>
      <c r="BG21" s="11"/>
      <c r="BH21" s="11"/>
      <c r="BI21" s="11"/>
      <c r="BJ21" s="28"/>
    </row>
    <row r="22" spans="1:64" ht="15.6" customHeight="1" x14ac:dyDescent="0.25">
      <c r="A22" s="84">
        <v>42401</v>
      </c>
      <c r="B22" s="4">
        <f>A22</f>
        <v>42401</v>
      </c>
      <c r="C22" s="4">
        <f>B22+1</f>
        <v>42402</v>
      </c>
      <c r="D22" s="4">
        <f t="shared" si="0"/>
        <v>42403</v>
      </c>
      <c r="E22" s="4">
        <f t="shared" si="0"/>
        <v>42404</v>
      </c>
      <c r="F22" s="4">
        <f t="shared" si="0"/>
        <v>42405</v>
      </c>
      <c r="G22" s="4">
        <f t="shared" si="0"/>
        <v>42406</v>
      </c>
      <c r="H22" s="4">
        <f t="shared" si="0"/>
        <v>42407</v>
      </c>
      <c r="I22" s="4">
        <f t="shared" si="0"/>
        <v>42408</v>
      </c>
      <c r="J22" s="4">
        <f t="shared" si="0"/>
        <v>42409</v>
      </c>
      <c r="K22" s="4">
        <f t="shared" si="0"/>
        <v>42410</v>
      </c>
      <c r="L22" s="4">
        <f t="shared" si="0"/>
        <v>42411</v>
      </c>
      <c r="M22" s="4">
        <f t="shared" si="0"/>
        <v>42412</v>
      </c>
      <c r="N22" s="4">
        <f t="shared" si="0"/>
        <v>42413</v>
      </c>
      <c r="O22" s="4">
        <f t="shared" si="0"/>
        <v>42414</v>
      </c>
      <c r="P22" s="4">
        <f t="shared" si="0"/>
        <v>42415</v>
      </c>
      <c r="Q22" s="4">
        <f t="shared" si="0"/>
        <v>42416</v>
      </c>
      <c r="R22" s="4">
        <f t="shared" si="0"/>
        <v>42417</v>
      </c>
      <c r="S22" s="4">
        <f t="shared" si="0"/>
        <v>42418</v>
      </c>
      <c r="T22" s="4">
        <f t="shared" si="0"/>
        <v>42419</v>
      </c>
      <c r="U22" s="4">
        <f t="shared" si="0"/>
        <v>42420</v>
      </c>
      <c r="V22" s="4">
        <f t="shared" si="0"/>
        <v>42421</v>
      </c>
      <c r="W22" s="4">
        <f t="shared" si="0"/>
        <v>42422</v>
      </c>
      <c r="X22" s="4">
        <f t="shared" si="0"/>
        <v>42423</v>
      </c>
      <c r="Y22" s="4">
        <f t="shared" si="0"/>
        <v>42424</v>
      </c>
      <c r="Z22" s="4">
        <f t="shared" si="0"/>
        <v>42425</v>
      </c>
      <c r="AA22" s="4">
        <f t="shared" si="0"/>
        <v>42426</v>
      </c>
      <c r="AB22" s="4">
        <f t="shared" si="0"/>
        <v>42427</v>
      </c>
      <c r="AC22" s="4">
        <f t="shared" si="0"/>
        <v>42428</v>
      </c>
      <c r="AD22" s="5">
        <f t="shared" si="0"/>
        <v>42429</v>
      </c>
      <c r="AE22" s="75"/>
      <c r="AF22" s="8"/>
      <c r="AG22" s="78"/>
      <c r="AJ22" s="46">
        <v>0.5</v>
      </c>
      <c r="AK22" s="56"/>
      <c r="AL22" s="56"/>
      <c r="AM22" s="56"/>
      <c r="AN22" s="56"/>
      <c r="AO22" s="12"/>
      <c r="AP22" s="28"/>
      <c r="AQ22" s="11"/>
      <c r="AR22" s="10"/>
      <c r="AS22" s="10"/>
      <c r="AT22" s="10"/>
      <c r="AU22" s="28"/>
      <c r="AV22" s="28"/>
      <c r="AW22" s="28"/>
      <c r="AX22" s="28"/>
      <c r="AY22" s="28"/>
      <c r="AZ22" s="28"/>
      <c r="BA22" s="11"/>
      <c r="BB22" s="11"/>
      <c r="BC22" s="11"/>
      <c r="BD22" s="11"/>
      <c r="BE22" s="28"/>
      <c r="BF22" s="11"/>
      <c r="BG22" s="11"/>
      <c r="BH22" s="11"/>
      <c r="BI22" s="11"/>
      <c r="BJ22" s="28"/>
      <c r="BL22" s="17"/>
    </row>
    <row r="23" spans="1:64" ht="15.6" customHeight="1" x14ac:dyDescent="0.25">
      <c r="A23" s="85"/>
      <c r="B23" s="9">
        <f ca="1">IF(OR(WEEKDAY(B22)=1,WEEKDAY(B22)=7,B22&lt;=$A$1,COUNTIF(Base!$B$1:$B$30,B22)&gt;0,COUNTIF(Base!$F$1:$F$72,B22)&gt;0),0,1)</f>
        <v>0</v>
      </c>
      <c r="C23" s="9">
        <f ca="1">IF(OR(WEEKDAY(C22)=1,WEEKDAY(C22)=7,C22&lt;=$A$1,COUNTIF(Base!$B$1:$B$30,C22)&gt;0,COUNTIF(Base!$F$1:$F$72,C22)&gt;0),0,1)</f>
        <v>0</v>
      </c>
      <c r="D23" s="9">
        <f ca="1">IF(OR(WEEKDAY(D22)=1,WEEKDAY(D22)=7,D22&lt;=$A$1,COUNTIF(Base!$B$1:$B$30,D22)&gt;0,COUNTIF(Base!$F$1:$F$72,D22)&gt;0),0,1)</f>
        <v>0</v>
      </c>
      <c r="E23" s="9">
        <f ca="1">IF(OR(WEEKDAY(E22)=1,WEEKDAY(E22)=7,E22&lt;=$A$1,COUNTIF(Base!$B$1:$B$30,E22)&gt;0,COUNTIF(Base!$F$1:$F$72,E22)&gt;0),0,1)</f>
        <v>0</v>
      </c>
      <c r="F23" s="9">
        <f ca="1">IF(OR(WEEKDAY(F22)=1,WEEKDAY(F22)=7,F22&lt;=$A$1,COUNTIF(Base!$B$1:$B$30,F22)&gt;0,COUNTIF(Base!$F$1:$F$72,F22)&gt;0),0,1)</f>
        <v>0</v>
      </c>
      <c r="G23" s="9">
        <f ca="1">IF(OR(WEEKDAY(G22)=1,WEEKDAY(G22)=7,G22&lt;=$A$1,COUNTIF(Base!$B$1:$B$30,G22)&gt;0,COUNTIF(Base!$F$1:$F$72,G22)&gt;0),0,1)</f>
        <v>0</v>
      </c>
      <c r="H23" s="9">
        <f ca="1">IF(OR(WEEKDAY(H22)=1,WEEKDAY(H22)=7,H22&lt;=$A$1,COUNTIF(Base!$B$1:$B$30,H22)&gt;0,COUNTIF(Base!$F$1:$F$72,H22)&gt;0),0,1)</f>
        <v>0</v>
      </c>
      <c r="I23" s="9">
        <f ca="1">IF(OR(WEEKDAY(I22)=1,WEEKDAY(I22)=7,I22&lt;=$A$1,COUNTIF(Base!$B$1:$B$30,I22)&gt;0,COUNTIF(Base!$F$1:$F$72,I22)&gt;0),0,1)</f>
        <v>0</v>
      </c>
      <c r="J23" s="9">
        <f ca="1">IF(OR(WEEKDAY(J22)=1,WEEKDAY(J22)=7,J22&lt;=$A$1,COUNTIF(Base!$B$1:$B$30,J22)&gt;0,COUNTIF(Base!$F$1:$F$72,J22)&gt;0),0,1)</f>
        <v>0</v>
      </c>
      <c r="K23" s="9">
        <f ca="1">IF(OR(WEEKDAY(K22)=1,WEEKDAY(K22)=7,K22&lt;=$A$1,COUNTIF(Base!$B$1:$B$30,K22)&gt;0,COUNTIF(Base!$F$1:$F$72,K22)&gt;0),0,1)</f>
        <v>0</v>
      </c>
      <c r="L23" s="9">
        <f ca="1">IF(OR(WEEKDAY(L22)=1,WEEKDAY(L22)=7,L22&lt;=$A$1,COUNTIF(Base!$B$1:$B$30,L22)&gt;0,COUNTIF(Base!$F$1:$F$72,L22)&gt;0),0,1)</f>
        <v>0</v>
      </c>
      <c r="M23" s="9">
        <f ca="1">IF(OR(WEEKDAY(M22)=1,WEEKDAY(M22)=7,M22&lt;=$A$1,COUNTIF(Base!$B$1:$B$30,M22)&gt;0,COUNTIF(Base!$F$1:$F$72,M22)&gt;0),0,1)</f>
        <v>0</v>
      </c>
      <c r="N23" s="9">
        <f ca="1">IF(OR(WEEKDAY(N22)=1,WEEKDAY(N22)=7,N22&lt;=$A$1,COUNTIF(Base!$B$1:$B$30,N22)&gt;0,COUNTIF(Base!$F$1:$F$72,N22)&gt;0),0,1)</f>
        <v>0</v>
      </c>
      <c r="O23" s="9">
        <f ca="1">IF(OR(WEEKDAY(O22)=1,WEEKDAY(O22)=7,O22&lt;=$A$1,COUNTIF(Base!$B$1:$B$30,O22)&gt;0,COUNTIF(Base!$F$1:$F$72,O22)&gt;0),0,1)</f>
        <v>0</v>
      </c>
      <c r="P23" s="9">
        <f ca="1">IF(OR(WEEKDAY(P22)=1,WEEKDAY(P22)=7,P22&lt;=$A$1,COUNTIF(Base!$B$1:$B$30,P22)&gt;0,COUNTIF(Base!$F$1:$F$72,P22)&gt;0),0,1)</f>
        <v>0</v>
      </c>
      <c r="Q23" s="9">
        <f ca="1">IF(OR(WEEKDAY(Q22)=1,WEEKDAY(Q22)=7,Q22&lt;=$A$1,COUNTIF(Base!$B$1:$B$30,Q22)&gt;0,COUNTIF(Base!$F$1:$F$72,Q22)&gt;0),0,1)</f>
        <v>0</v>
      </c>
      <c r="R23" s="9">
        <f ca="1">IF(OR(WEEKDAY(R22)=1,WEEKDAY(R22)=7,R22&lt;=$A$1,COUNTIF(Base!$B$1:$B$30,R22)&gt;0,COUNTIF(Base!$F$1:$F$72,R22)&gt;0),0,1)</f>
        <v>0</v>
      </c>
      <c r="S23" s="9">
        <f ca="1">IF(OR(WEEKDAY(S22)=1,WEEKDAY(S22)=7,S22&lt;=$A$1,COUNTIF(Base!$B$1:$B$30,S22)&gt;0,COUNTIF(Base!$F$1:$F$72,S22)&gt;0),0,1)</f>
        <v>0</v>
      </c>
      <c r="T23" s="9">
        <f ca="1">IF(OR(WEEKDAY(T22)=1,WEEKDAY(T22)=7,T22&lt;=$A$1,COUNTIF(Base!$B$1:$B$30,T22)&gt;0,COUNTIF(Base!$F$1:$F$72,T22)&gt;0),0,1)</f>
        <v>0</v>
      </c>
      <c r="U23" s="9">
        <f ca="1">IF(OR(WEEKDAY(U22)=1,WEEKDAY(U22)=7,U22&lt;=$A$1,COUNTIF(Base!$B$1:$B$30,U22)&gt;0,COUNTIF(Base!$F$1:$F$72,U22)&gt;0),0,1)</f>
        <v>0</v>
      </c>
      <c r="V23" s="9">
        <f ca="1">IF(OR(WEEKDAY(V22)=1,WEEKDAY(V22)=7,V22&lt;=$A$1,COUNTIF(Base!$B$1:$B$30,V22)&gt;0,COUNTIF(Base!$F$1:$F$72,V22)&gt;0),0,1)</f>
        <v>0</v>
      </c>
      <c r="W23" s="9">
        <f ca="1">IF(OR(WEEKDAY(W22)=1,WEEKDAY(W22)=7,W22&lt;=$A$1,COUNTIF(Base!$B$1:$B$30,W22)&gt;0,COUNTIF(Base!$F$1:$F$72,W22)&gt;0),0,1)</f>
        <v>0</v>
      </c>
      <c r="X23" s="9">
        <f ca="1">IF(OR(WEEKDAY(X22)=1,WEEKDAY(X22)=7,X22&lt;=$A$1,COUNTIF(Base!$B$1:$B$30,X22)&gt;0,COUNTIF(Base!$F$1:$F$72,X22)&gt;0),0,1)</f>
        <v>0</v>
      </c>
      <c r="Y23" s="9">
        <f ca="1">IF(OR(WEEKDAY(Y22)=1,WEEKDAY(Y22)=7,Y22&lt;=$A$1,COUNTIF(Base!$B$1:$B$30,Y22)&gt;0,COUNTIF(Base!$F$1:$F$72,Y22)&gt;0),0,1)</f>
        <v>0</v>
      </c>
      <c r="Z23" s="9">
        <f ca="1">IF(OR(WEEKDAY(Z22)=1,WEEKDAY(Z22)=7,Z22&lt;=$A$1,COUNTIF(Base!$B$1:$B$30,Z22)&gt;0,COUNTIF(Base!$F$1:$F$72,Z22)&gt;0),0,1)</f>
        <v>0</v>
      </c>
      <c r="AA23" s="9">
        <f ca="1">IF(OR(WEEKDAY(AA22)=1,WEEKDAY(AA22)=7,AA22&lt;=$A$1,COUNTIF(Base!$B$1:$B$30,AA22)&gt;0,COUNTIF(Base!$F$1:$F$72,AA22)&gt;0),0,1)</f>
        <v>0</v>
      </c>
      <c r="AB23" s="9">
        <f ca="1">IF(OR(WEEKDAY(AB22)=1,WEEKDAY(AB22)=7,AB22&lt;=$A$1,COUNTIF(Base!$B$1:$B$30,AB22)&gt;0,COUNTIF(Base!$F$1:$F$72,AB22)&gt;0),0,1)</f>
        <v>0</v>
      </c>
      <c r="AC23" s="9">
        <f ca="1">IF(OR(WEEKDAY(AC22)=1,WEEKDAY(AC22)=7,AC22&lt;=$A$1,COUNTIF(Base!$B$1:$B$30,AC22)&gt;0,COUNTIF(Base!$F$1:$F$72,AC22)&gt;0),0,1)</f>
        <v>0</v>
      </c>
      <c r="AD23" s="18">
        <f ca="1">IF(OR(WEEKDAY(AD22)=1,WEEKDAY(AD22)=7,AD22&lt;=$A$1,COUNTIF(Base!$B$1:$B$30,AD22)&gt;0,COUNTIF(Base!$F$1:$F$72,AD22)&gt;0),0,1)</f>
        <v>0</v>
      </c>
      <c r="AE23" s="76"/>
      <c r="AF23" s="8"/>
      <c r="AG23" s="77">
        <f ca="1">SUM(B23:AE23)</f>
        <v>0</v>
      </c>
      <c r="AJ23" s="47"/>
      <c r="AK23" s="57"/>
      <c r="AL23" s="56"/>
      <c r="AM23" s="56"/>
      <c r="AN23" s="56"/>
      <c r="AO23" s="12"/>
      <c r="AP23" s="28"/>
      <c r="AQ23" s="53"/>
      <c r="AR23" s="53"/>
      <c r="AS23" s="53"/>
      <c r="AT23" s="53"/>
      <c r="AU23" s="28"/>
      <c r="AV23" s="30"/>
      <c r="AW23" s="30"/>
      <c r="AX23" s="30"/>
      <c r="AY23" s="30"/>
      <c r="AZ23" s="28"/>
      <c r="BA23" s="53"/>
      <c r="BB23" s="53"/>
      <c r="BC23" s="53"/>
      <c r="BD23" s="53"/>
      <c r="BE23" s="28"/>
      <c r="BF23" s="53"/>
      <c r="BG23" s="53"/>
      <c r="BH23" s="53"/>
      <c r="BI23" s="53"/>
      <c r="BJ23" s="28"/>
    </row>
    <row r="24" spans="1:64" ht="15.6" customHeight="1" thickBot="1" x14ac:dyDescent="0.3">
      <c r="A24" s="86"/>
      <c r="B24" s="19" t="s">
        <v>0</v>
      </c>
      <c r="C24" s="19" t="s">
        <v>0</v>
      </c>
      <c r="D24" s="19" t="s">
        <v>0</v>
      </c>
      <c r="E24" s="19" t="s">
        <v>0</v>
      </c>
      <c r="F24" s="19" t="s">
        <v>0</v>
      </c>
      <c r="G24" s="19" t="s">
        <v>0</v>
      </c>
      <c r="H24" s="19" t="s">
        <v>0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 t="s">
        <v>33</v>
      </c>
      <c r="X24" s="19" t="s">
        <v>33</v>
      </c>
      <c r="Y24" s="19" t="s">
        <v>33</v>
      </c>
      <c r="Z24" s="19" t="s">
        <v>33</v>
      </c>
      <c r="AA24" s="19" t="s">
        <v>33</v>
      </c>
      <c r="AB24" s="19" t="s">
        <v>33</v>
      </c>
      <c r="AC24" s="19" t="s">
        <v>33</v>
      </c>
      <c r="AD24" s="20" t="s">
        <v>0</v>
      </c>
      <c r="AE24" s="75"/>
      <c r="AF24" s="8"/>
      <c r="AG24" s="77">
        <f ca="1">SUM(B25:AF25)</f>
        <v>0</v>
      </c>
      <c r="AJ24" s="48"/>
      <c r="AK24" s="57"/>
      <c r="AL24" s="56"/>
      <c r="AM24" s="56"/>
      <c r="AN24" s="56"/>
      <c r="AO24" s="12"/>
      <c r="AP24" s="28"/>
      <c r="AQ24" s="53"/>
      <c r="AR24" s="53"/>
      <c r="AS24" s="53"/>
      <c r="AT24" s="53"/>
      <c r="AU24" s="28"/>
      <c r="AV24" s="30"/>
      <c r="AW24" s="30"/>
      <c r="AX24" s="30"/>
      <c r="AY24" s="30"/>
      <c r="AZ24" s="28"/>
      <c r="BA24" s="53"/>
      <c r="BB24" s="53"/>
      <c r="BC24" s="53"/>
      <c r="BD24" s="53"/>
      <c r="BE24" s="28"/>
      <c r="BF24" s="53"/>
      <c r="BG24" s="53"/>
      <c r="BH24" s="53"/>
      <c r="BI24" s="53"/>
      <c r="BJ24" s="28"/>
    </row>
    <row r="25" spans="1:64" ht="15.6" customHeight="1" thickBot="1" x14ac:dyDescent="0.3">
      <c r="A25" s="79"/>
      <c r="B25" s="80">
        <f t="shared" ref="B25:AD25" ca="1" si="6">IF(AND(WEEKDAY(B22)=2,B23=1),1,0)</f>
        <v>0</v>
      </c>
      <c r="C25" s="80">
        <f t="shared" ca="1" si="6"/>
        <v>0</v>
      </c>
      <c r="D25" s="80">
        <f t="shared" ca="1" si="6"/>
        <v>0</v>
      </c>
      <c r="E25" s="80">
        <f t="shared" ca="1" si="6"/>
        <v>0</v>
      </c>
      <c r="F25" s="80">
        <f t="shared" ca="1" si="6"/>
        <v>0</v>
      </c>
      <c r="G25" s="80">
        <f t="shared" ca="1" si="6"/>
        <v>0</v>
      </c>
      <c r="H25" s="80">
        <f t="shared" ca="1" si="6"/>
        <v>0</v>
      </c>
      <c r="I25" s="80">
        <f t="shared" ca="1" si="6"/>
        <v>0</v>
      </c>
      <c r="J25" s="80">
        <f t="shared" ca="1" si="6"/>
        <v>0</v>
      </c>
      <c r="K25" s="80">
        <f t="shared" ca="1" si="6"/>
        <v>0</v>
      </c>
      <c r="L25" s="80">
        <f t="shared" ca="1" si="6"/>
        <v>0</v>
      </c>
      <c r="M25" s="80">
        <f t="shared" ca="1" si="6"/>
        <v>0</v>
      </c>
      <c r="N25" s="80">
        <f t="shared" ca="1" si="6"/>
        <v>0</v>
      </c>
      <c r="O25" s="80">
        <f t="shared" ca="1" si="6"/>
        <v>0</v>
      </c>
      <c r="P25" s="80">
        <f t="shared" ca="1" si="6"/>
        <v>0</v>
      </c>
      <c r="Q25" s="80">
        <f t="shared" ca="1" si="6"/>
        <v>0</v>
      </c>
      <c r="R25" s="80">
        <f t="shared" ca="1" si="6"/>
        <v>0</v>
      </c>
      <c r="S25" s="80">
        <f t="shared" ca="1" si="6"/>
        <v>0</v>
      </c>
      <c r="T25" s="80">
        <f t="shared" ca="1" si="6"/>
        <v>0</v>
      </c>
      <c r="U25" s="80">
        <f t="shared" ca="1" si="6"/>
        <v>0</v>
      </c>
      <c r="V25" s="80">
        <f t="shared" ca="1" si="6"/>
        <v>0</v>
      </c>
      <c r="W25" s="80">
        <f t="shared" ca="1" si="6"/>
        <v>0</v>
      </c>
      <c r="X25" s="80">
        <f t="shared" ca="1" si="6"/>
        <v>0</v>
      </c>
      <c r="Y25" s="80">
        <f t="shared" ca="1" si="6"/>
        <v>0</v>
      </c>
      <c r="Z25" s="80">
        <f t="shared" ca="1" si="6"/>
        <v>0</v>
      </c>
      <c r="AA25" s="80">
        <f t="shared" ca="1" si="6"/>
        <v>0</v>
      </c>
      <c r="AB25" s="80">
        <f t="shared" ca="1" si="6"/>
        <v>0</v>
      </c>
      <c r="AC25" s="80">
        <f t="shared" ca="1" si="6"/>
        <v>0</v>
      </c>
      <c r="AD25" s="80">
        <f t="shared" ca="1" si="6"/>
        <v>0</v>
      </c>
      <c r="AE25" s="80"/>
      <c r="AF25" s="80"/>
      <c r="AG25" s="24"/>
      <c r="AJ25" s="48"/>
      <c r="AK25" s="57"/>
      <c r="AL25" s="56"/>
      <c r="AM25" s="56"/>
      <c r="AN25" s="56"/>
      <c r="AO25" s="12"/>
      <c r="AP25" s="28"/>
      <c r="AQ25" s="53"/>
      <c r="AR25" s="53"/>
      <c r="AS25" s="53"/>
      <c r="AT25" s="53"/>
      <c r="AU25" s="28"/>
      <c r="AV25" s="30"/>
      <c r="AW25" s="30"/>
      <c r="AX25" s="30"/>
      <c r="AY25" s="30"/>
      <c r="AZ25" s="28"/>
      <c r="BA25" s="53"/>
      <c r="BB25" s="53"/>
      <c r="BC25" s="53"/>
      <c r="BD25" s="53"/>
      <c r="BE25" s="28"/>
      <c r="BF25" s="53"/>
      <c r="BG25" s="53"/>
      <c r="BH25" s="53"/>
      <c r="BI25" s="53"/>
      <c r="BJ25" s="28"/>
    </row>
    <row r="26" spans="1:64" ht="15.6" customHeight="1" x14ac:dyDescent="0.25">
      <c r="A26" s="84">
        <v>42430</v>
      </c>
      <c r="B26" s="4">
        <f>A26</f>
        <v>42430</v>
      </c>
      <c r="C26" s="4">
        <f>B26+1</f>
        <v>42431</v>
      </c>
      <c r="D26" s="4">
        <f t="shared" si="0"/>
        <v>42432</v>
      </c>
      <c r="E26" s="4">
        <f t="shared" si="0"/>
        <v>42433</v>
      </c>
      <c r="F26" s="4">
        <f t="shared" si="0"/>
        <v>42434</v>
      </c>
      <c r="G26" s="4">
        <f t="shared" si="0"/>
        <v>42435</v>
      </c>
      <c r="H26" s="4">
        <f t="shared" si="0"/>
        <v>42436</v>
      </c>
      <c r="I26" s="4">
        <f t="shared" si="0"/>
        <v>42437</v>
      </c>
      <c r="J26" s="4">
        <f t="shared" si="0"/>
        <v>42438</v>
      </c>
      <c r="K26" s="4">
        <f t="shared" si="0"/>
        <v>42439</v>
      </c>
      <c r="L26" s="4">
        <f t="shared" si="0"/>
        <v>42440</v>
      </c>
      <c r="M26" s="4">
        <f t="shared" si="0"/>
        <v>42441</v>
      </c>
      <c r="N26" s="4">
        <f t="shared" si="0"/>
        <v>42442</v>
      </c>
      <c r="O26" s="4">
        <f t="shared" si="0"/>
        <v>42443</v>
      </c>
      <c r="P26" s="4">
        <f t="shared" si="0"/>
        <v>42444</v>
      </c>
      <c r="Q26" s="4">
        <f t="shared" si="0"/>
        <v>42445</v>
      </c>
      <c r="R26" s="4">
        <f t="shared" si="0"/>
        <v>42446</v>
      </c>
      <c r="S26" s="4">
        <f t="shared" si="0"/>
        <v>42447</v>
      </c>
      <c r="T26" s="4">
        <f t="shared" si="0"/>
        <v>42448</v>
      </c>
      <c r="U26" s="4">
        <f t="shared" si="0"/>
        <v>42449</v>
      </c>
      <c r="V26" s="4">
        <f t="shared" si="0"/>
        <v>42450</v>
      </c>
      <c r="W26" s="4">
        <f t="shared" si="0"/>
        <v>42451</v>
      </c>
      <c r="X26" s="4">
        <f t="shared" si="0"/>
        <v>42452</v>
      </c>
      <c r="Y26" s="4">
        <f t="shared" si="0"/>
        <v>42453</v>
      </c>
      <c r="Z26" s="4">
        <f t="shared" si="0"/>
        <v>42454</v>
      </c>
      <c r="AA26" s="4">
        <f t="shared" si="0"/>
        <v>42455</v>
      </c>
      <c r="AB26" s="4">
        <f t="shared" si="0"/>
        <v>42456</v>
      </c>
      <c r="AC26" s="4">
        <f t="shared" si="0"/>
        <v>42457</v>
      </c>
      <c r="AD26" s="4">
        <f t="shared" si="0"/>
        <v>42458</v>
      </c>
      <c r="AE26" s="4">
        <f t="shared" si="0"/>
        <v>42459</v>
      </c>
      <c r="AF26" s="5">
        <f t="shared" si="0"/>
        <v>42460</v>
      </c>
      <c r="AG26" s="78"/>
      <c r="AJ26" s="48"/>
      <c r="AP26" s="31"/>
      <c r="AU26" s="31"/>
      <c r="AV26" s="31"/>
      <c r="AW26" s="31"/>
      <c r="AX26" s="31"/>
      <c r="AY26" s="31"/>
      <c r="AZ26" s="31"/>
      <c r="BA26" s="54"/>
      <c r="BB26" s="54"/>
      <c r="BC26" s="54"/>
      <c r="BD26" s="54"/>
      <c r="BE26" s="31"/>
      <c r="BF26" s="54"/>
      <c r="BG26" s="54"/>
      <c r="BH26" s="54"/>
      <c r="BI26" s="54"/>
      <c r="BJ26" s="31"/>
      <c r="BL26" s="17"/>
    </row>
    <row r="27" spans="1:64" ht="15.6" customHeight="1" x14ac:dyDescent="0.25">
      <c r="A27" s="85"/>
      <c r="B27" s="9">
        <f ca="1">IF(OR(WEEKDAY(B26)=1,WEEKDAY(B26)=7,B26&lt;=$A$1,COUNTIF(Base!$B$1:$B$30,B26)&gt;0,COUNTIF(Base!$F$1:$F$72,B26)&gt;0),0,1)</f>
        <v>0</v>
      </c>
      <c r="C27" s="9">
        <f ca="1">IF(OR(WEEKDAY(C26)=1,WEEKDAY(C26)=7,C26&lt;=$A$1,COUNTIF(Base!$B$1:$B$30,C26)&gt;0,COUNTIF(Base!$F$1:$F$72,C26)&gt;0),0,1)</f>
        <v>0</v>
      </c>
      <c r="D27" s="9">
        <f ca="1">IF(OR(WEEKDAY(D26)=1,WEEKDAY(D26)=7,D26&lt;=$A$1,COUNTIF(Base!$B$1:$B$30,D26)&gt;0,COUNTIF(Base!$F$1:$F$72,D26)&gt;0),0,1)</f>
        <v>0</v>
      </c>
      <c r="E27" s="9">
        <f ca="1">IF(OR(WEEKDAY(E26)=1,WEEKDAY(E26)=7,E26&lt;=$A$1,COUNTIF(Base!$B$1:$B$30,E26)&gt;0,COUNTIF(Base!$F$1:$F$72,E26)&gt;0),0,1)</f>
        <v>0</v>
      </c>
      <c r="F27" s="9">
        <f ca="1">IF(OR(WEEKDAY(F26)=1,WEEKDAY(F26)=7,F26&lt;=$A$1,COUNTIF(Base!$B$1:$B$30,F26)&gt;0,COUNTIF(Base!$F$1:$F$72,F26)&gt;0),0,1)</f>
        <v>0</v>
      </c>
      <c r="G27" s="9">
        <f ca="1">IF(OR(WEEKDAY(G26)=1,WEEKDAY(G26)=7,G26&lt;=$A$1,COUNTIF(Base!$B$1:$B$30,G26)&gt;0,COUNTIF(Base!$F$1:$F$72,G26)&gt;0),0,1)</f>
        <v>0</v>
      </c>
      <c r="H27" s="9">
        <f ca="1">IF(OR(WEEKDAY(H26)=1,WEEKDAY(H26)=7,H26&lt;=$A$1,COUNTIF(Base!$B$1:$B$30,H26)&gt;0,COUNTIF(Base!$F$1:$F$72,H26)&gt;0),0,1)</f>
        <v>0</v>
      </c>
      <c r="I27" s="9">
        <f ca="1">IF(OR(WEEKDAY(I26)=1,WEEKDAY(I26)=7,I26&lt;=$A$1,COUNTIF(Base!$B$1:$B$30,I26)&gt;0,COUNTIF(Base!$F$1:$F$72,I26)&gt;0),0,1)</f>
        <v>0</v>
      </c>
      <c r="J27" s="9">
        <f ca="1">IF(OR(WEEKDAY(J26)=1,WEEKDAY(J26)=7,J26&lt;=$A$1,COUNTIF(Base!$B$1:$B$30,J26)&gt;0,COUNTIF(Base!$F$1:$F$72,J26)&gt;0),0,1)</f>
        <v>0</v>
      </c>
      <c r="K27" s="9">
        <f ca="1">IF(OR(WEEKDAY(K26)=1,WEEKDAY(K26)=7,K26&lt;=$A$1,COUNTIF(Base!$B$1:$B$30,K26)&gt;0,COUNTIF(Base!$F$1:$F$72,K26)&gt;0),0,1)</f>
        <v>0</v>
      </c>
      <c r="L27" s="9">
        <f ca="1">IF(OR(WEEKDAY(L26)=1,WEEKDAY(L26)=7,L26&lt;=$A$1,COUNTIF(Base!$B$1:$B$30,L26)&gt;0,COUNTIF(Base!$F$1:$F$72,L26)&gt;0),0,1)</f>
        <v>0</v>
      </c>
      <c r="M27" s="9">
        <f ca="1">IF(OR(WEEKDAY(M26)=1,WEEKDAY(M26)=7,M26&lt;=$A$1,COUNTIF(Base!$B$1:$B$30,M26)&gt;0,COUNTIF(Base!$F$1:$F$72,M26)&gt;0),0,1)</f>
        <v>0</v>
      </c>
      <c r="N27" s="9">
        <f ca="1">IF(OR(WEEKDAY(N26)=1,WEEKDAY(N26)=7,N26&lt;=$A$1,COUNTIF(Base!$B$1:$B$30,N26)&gt;0,COUNTIF(Base!$F$1:$F$72,N26)&gt;0),0,1)</f>
        <v>0</v>
      </c>
      <c r="O27" s="9">
        <f ca="1">IF(OR(WEEKDAY(O26)=1,WEEKDAY(O26)=7,O26&lt;=$A$1,COUNTIF(Base!$B$1:$B$30,O26)&gt;0,COUNTIF(Base!$F$1:$F$72,O26)&gt;0),0,1)</f>
        <v>0</v>
      </c>
      <c r="P27" s="9">
        <f ca="1">IF(OR(WEEKDAY(P26)=1,WEEKDAY(P26)=7,P26&lt;=$A$1,COUNTIF(Base!$B$1:$B$30,P26)&gt;0,COUNTIF(Base!$F$1:$F$72,P26)&gt;0),0,1)</f>
        <v>0</v>
      </c>
      <c r="Q27" s="9">
        <f ca="1">IF(OR(WEEKDAY(Q26)=1,WEEKDAY(Q26)=7,Q26&lt;=$A$1,COUNTIF(Base!$B$1:$B$30,Q26)&gt;0,COUNTIF(Base!$F$1:$F$72,Q26)&gt;0),0,1)</f>
        <v>0</v>
      </c>
      <c r="R27" s="9">
        <f ca="1">IF(OR(WEEKDAY(R26)=1,WEEKDAY(R26)=7,R26&lt;=$A$1,COUNTIF(Base!$B$1:$B$30,R26)&gt;0,COUNTIF(Base!$F$1:$F$72,R26)&gt;0),0,1)</f>
        <v>0</v>
      </c>
      <c r="S27" s="9">
        <f ca="1">IF(OR(WEEKDAY(S26)=1,WEEKDAY(S26)=7,S26&lt;=$A$1,COUNTIF(Base!$B$1:$B$30,S26)&gt;0,COUNTIF(Base!$F$1:$F$72,S26)&gt;0),0,1)</f>
        <v>0</v>
      </c>
      <c r="T27" s="9">
        <f ca="1">IF(OR(WEEKDAY(T26)=1,WEEKDAY(T26)=7,T26&lt;=$A$1,COUNTIF(Base!$B$1:$B$30,T26)&gt;0,COUNTIF(Base!$F$1:$F$72,T26)&gt;0),0,1)</f>
        <v>0</v>
      </c>
      <c r="U27" s="9">
        <f ca="1">IF(OR(WEEKDAY(U26)=1,WEEKDAY(U26)=7,U26&lt;=$A$1,COUNTIF(Base!$B$1:$B$30,U26)&gt;0,COUNTIF(Base!$F$1:$F$72,U26)&gt;0),0,1)</f>
        <v>0</v>
      </c>
      <c r="V27" s="9">
        <f ca="1">IF(OR(WEEKDAY(V26)=1,WEEKDAY(V26)=7,V26&lt;=$A$1,COUNTIF(Base!$B$1:$B$30,V26)&gt;0,COUNTIF(Base!$F$1:$F$72,V26)&gt;0),0,1)</f>
        <v>0</v>
      </c>
      <c r="W27" s="9">
        <f ca="1">IF(OR(WEEKDAY(W26)=1,WEEKDAY(W26)=7,W26&lt;=$A$1,COUNTIF(Base!$B$1:$B$30,W26)&gt;0,COUNTIF(Base!$F$1:$F$72,W26)&gt;0),0,1)</f>
        <v>0</v>
      </c>
      <c r="X27" s="9">
        <f ca="1">IF(OR(WEEKDAY(X26)=1,WEEKDAY(X26)=7,X26&lt;=$A$1,COUNTIF(Base!$B$1:$B$30,X26)&gt;0,COUNTIF(Base!$F$1:$F$72,X26)&gt;0),0,1)</f>
        <v>0</v>
      </c>
      <c r="Y27" s="9">
        <f ca="1">IF(OR(WEEKDAY(Y26)=1,WEEKDAY(Y26)=7,Y26&lt;=$A$1,COUNTIF(Base!$B$1:$B$30,Y26)&gt;0,COUNTIF(Base!$F$1:$F$72,Y26)&gt;0),0,1)</f>
        <v>0</v>
      </c>
      <c r="Z27" s="9">
        <f ca="1">IF(OR(WEEKDAY(Z26)=1,WEEKDAY(Z26)=7,Z26&lt;=$A$1,COUNTIF(Base!$B$1:$B$30,Z26)&gt;0,COUNTIF(Base!$F$1:$F$72,Z26)&gt;0),0,1)</f>
        <v>0</v>
      </c>
      <c r="AA27" s="9">
        <f ca="1">IF(OR(WEEKDAY(AA26)=1,WEEKDAY(AA26)=7,AA26&lt;=$A$1,COUNTIF(Base!$B$1:$B$30,AA26)&gt;0,COUNTIF(Base!$F$1:$F$72,AA26)&gt;0),0,1)</f>
        <v>0</v>
      </c>
      <c r="AB27" s="9">
        <f ca="1">IF(OR(WEEKDAY(AB26)=1,WEEKDAY(AB26)=7,AB26&lt;=$A$1,COUNTIF(Base!$B$1:$B$30,AB26)&gt;0,COUNTIF(Base!$F$1:$F$72,AB26)&gt;0),0,1)</f>
        <v>0</v>
      </c>
      <c r="AC27" s="9">
        <f ca="1">IF(OR(WEEKDAY(AC26)=1,WEEKDAY(AC26)=7,AC26&lt;=$A$1,COUNTIF(Base!$B$1:$B$30,AC26)&gt;0,COUNTIF(Base!$F$1:$F$72,AC26)&gt;0),0,1)</f>
        <v>0</v>
      </c>
      <c r="AD27" s="9">
        <f ca="1">IF(OR(WEEKDAY(AD26)=1,WEEKDAY(AD26)=7,AD26&lt;=$A$1,COUNTIF(Base!$B$1:$B$30,AD26)&gt;0,COUNTIF(Base!$F$1:$F$72,AD26)&gt;0),0,1)</f>
        <v>0</v>
      </c>
      <c r="AE27" s="9">
        <f ca="1">IF(OR(WEEKDAY(AE26)=1,WEEKDAY(AE26)=7,AE26&lt;=$A$1,COUNTIF(Base!$B$1:$B$30,AE26)&gt;0,COUNTIF(Base!$F$1:$F$72,AE26)&gt;0),0,1)</f>
        <v>0</v>
      </c>
      <c r="AF27" s="18">
        <f ca="1">IF(OR(WEEKDAY(AF26)=1,WEEKDAY(AF26)=7,AF26&lt;=$A$1,COUNTIF(Base!$B$1:$B$30,AF26)&gt;0,COUNTIF(Base!$F$1:$F$72,AF26)&gt;0),0,1)</f>
        <v>0</v>
      </c>
      <c r="AG27" s="77">
        <f ca="1">SUM(B27:AE27)</f>
        <v>0</v>
      </c>
      <c r="AJ27" s="47"/>
      <c r="AP27" s="31"/>
      <c r="AU27" s="31"/>
      <c r="AV27" s="31"/>
      <c r="AW27" s="31"/>
      <c r="AX27" s="31"/>
      <c r="AY27" s="31"/>
      <c r="AZ27" s="31"/>
      <c r="BA27" s="54"/>
      <c r="BB27" s="54"/>
      <c r="BC27" s="54"/>
      <c r="BD27" s="54"/>
      <c r="BE27" s="31"/>
      <c r="BF27" s="54"/>
      <c r="BG27" s="54"/>
      <c r="BH27" s="54"/>
      <c r="BI27" s="54"/>
      <c r="BJ27" s="31"/>
    </row>
    <row r="28" spans="1:64" ht="15.6" customHeight="1" thickBot="1" x14ac:dyDescent="0.3">
      <c r="A28" s="86"/>
      <c r="B28" s="19" t="s">
        <v>0</v>
      </c>
      <c r="C28" s="19" t="s">
        <v>0</v>
      </c>
      <c r="D28" s="19" t="s">
        <v>0</v>
      </c>
      <c r="E28" s="19" t="s">
        <v>0</v>
      </c>
      <c r="F28" s="19" t="s">
        <v>0</v>
      </c>
      <c r="G28" s="19" t="s">
        <v>0</v>
      </c>
      <c r="H28" s="19" t="s">
        <v>33</v>
      </c>
      <c r="I28" s="19" t="s">
        <v>33</v>
      </c>
      <c r="J28" s="19" t="s">
        <v>33</v>
      </c>
      <c r="K28" s="19" t="s">
        <v>33</v>
      </c>
      <c r="L28" s="19" t="s">
        <v>33</v>
      </c>
      <c r="M28" s="19" t="s">
        <v>33</v>
      </c>
      <c r="N28" s="19" t="s">
        <v>33</v>
      </c>
      <c r="O28" s="19" t="s">
        <v>0</v>
      </c>
      <c r="P28" s="19" t="s">
        <v>0</v>
      </c>
      <c r="Q28" s="19" t="s">
        <v>0</v>
      </c>
      <c r="R28" s="19" t="s">
        <v>0</v>
      </c>
      <c r="S28" s="19" t="s">
        <v>0</v>
      </c>
      <c r="T28" s="19" t="s">
        <v>0</v>
      </c>
      <c r="U28" s="19" t="s">
        <v>0</v>
      </c>
      <c r="V28" s="19" t="s">
        <v>33</v>
      </c>
      <c r="W28" s="19" t="s">
        <v>33</v>
      </c>
      <c r="X28" s="19" t="s">
        <v>33</v>
      </c>
      <c r="Y28" s="19" t="s">
        <v>33</v>
      </c>
      <c r="Z28" s="19" t="s">
        <v>33</v>
      </c>
      <c r="AA28" s="19" t="s">
        <v>33</v>
      </c>
      <c r="AB28" s="19" t="s">
        <v>33</v>
      </c>
      <c r="AC28" s="19" t="s">
        <v>0</v>
      </c>
      <c r="AD28" s="19" t="s">
        <v>0</v>
      </c>
      <c r="AE28" s="19" t="s">
        <v>0</v>
      </c>
      <c r="AF28" s="20" t="s">
        <v>0</v>
      </c>
      <c r="AG28" s="77">
        <f ca="1">SUM(B29:AF29)</f>
        <v>0</v>
      </c>
      <c r="AJ28" s="46">
        <v>0.5625</v>
      </c>
      <c r="AK28" s="56">
        <f ca="1">IF($AP$3&lt;$AJ$3,2,0)</f>
        <v>0</v>
      </c>
      <c r="AL28" s="56">
        <f ca="1">IF($AP$3&lt;=$AJ$3,2,0)</f>
        <v>0</v>
      </c>
      <c r="AM28" s="56">
        <f ca="1">IF($AJ$1&gt;=AJ28,1,0)</f>
        <v>0</v>
      </c>
      <c r="AN28" s="56">
        <f ca="1">SUM(AK28:AM28)</f>
        <v>0</v>
      </c>
      <c r="AO28" s="12"/>
      <c r="AP28" s="26">
        <f ca="1">IF($AP$1=EdT!$A$1,EdT!B17,IF($AP$1=EdT!$H$1,EdT!I17,0))</f>
        <v>0</v>
      </c>
      <c r="AQ28" s="12">
        <f ca="1">IF($AU$3&lt;$AJ$3,2,0)</f>
        <v>0</v>
      </c>
      <c r="AR28" s="12">
        <f ca="1">IF($AU$3&lt;=$AJ$3,2,0)</f>
        <v>0</v>
      </c>
      <c r="AS28" s="12">
        <f ca="1">IF($AJ$1&gt;=AJ28,1,0)</f>
        <v>0</v>
      </c>
      <c r="AT28" s="12">
        <f ca="1">SUM(AQ28:AS28)</f>
        <v>0</v>
      </c>
      <c r="AU28" s="28">
        <f ca="1">IF($AP$1=EdT!$A$1,EdT!C17,IF($AP$1=EdT!$H$1,EdT!J17,0))</f>
        <v>0</v>
      </c>
      <c r="AV28" s="28"/>
      <c r="AW28" s="28"/>
      <c r="AX28" s="28"/>
      <c r="AY28" s="28"/>
      <c r="AZ28" s="28"/>
      <c r="BA28" s="12">
        <f ca="1">IF($BE$3&lt;$AJ$3,2,0)</f>
        <v>0</v>
      </c>
      <c r="BB28" s="12">
        <f ca="1">IF($BE$3&lt;=$AJ$3,2,0)</f>
        <v>0</v>
      </c>
      <c r="BC28" s="12">
        <f ca="1">IF($AJ$1&gt;=AJ28,1,0)</f>
        <v>0</v>
      </c>
      <c r="BD28" s="12">
        <f ca="1">SUM(BA28:BC28)</f>
        <v>0</v>
      </c>
      <c r="BE28" s="26">
        <f ca="1">IF($AP$1=EdT!$A$1,EdT!E17,IF($AP$1=EdT!$H$1,EdT!L17,0))</f>
        <v>0</v>
      </c>
      <c r="BF28" s="12">
        <f ca="1">IF($BJ$3&lt;$AJ$3,2,0)</f>
        <v>0</v>
      </c>
      <c r="BG28" s="12">
        <f ca="1">IF($BJ$3&lt;=$AJ$3,2,0)</f>
        <v>0</v>
      </c>
      <c r="BH28" s="12">
        <f ca="1">IF($AJ$1&gt;=AJ28,1,0)</f>
        <v>0</v>
      </c>
      <c r="BI28" s="12">
        <f ca="1">SUM(BF28:BH28)</f>
        <v>0</v>
      </c>
      <c r="BJ28" s="26">
        <f ca="1">IF($AP$1=EdT!$A$1,EdT!F17,IF($AP$1=EdT!$H$1,EdT!M17,0))</f>
        <v>0</v>
      </c>
    </row>
    <row r="29" spans="1:64" ht="15.6" customHeight="1" thickBot="1" x14ac:dyDescent="0.3">
      <c r="A29" s="79"/>
      <c r="B29" s="80">
        <f t="shared" ref="B29:AF29" ca="1" si="7">IF(AND(WEEKDAY(B26)=2,B27=1),1,0)</f>
        <v>0</v>
      </c>
      <c r="C29" s="80">
        <f t="shared" ca="1" si="7"/>
        <v>0</v>
      </c>
      <c r="D29" s="80">
        <f t="shared" ca="1" si="7"/>
        <v>0</v>
      </c>
      <c r="E29" s="80">
        <f t="shared" ca="1" si="7"/>
        <v>0</v>
      </c>
      <c r="F29" s="80">
        <f t="shared" ca="1" si="7"/>
        <v>0</v>
      </c>
      <c r="G29" s="80">
        <f t="shared" ca="1" si="7"/>
        <v>0</v>
      </c>
      <c r="H29" s="80">
        <f t="shared" ca="1" si="7"/>
        <v>0</v>
      </c>
      <c r="I29" s="80">
        <f t="shared" ca="1" si="7"/>
        <v>0</v>
      </c>
      <c r="J29" s="80">
        <f t="shared" ca="1" si="7"/>
        <v>0</v>
      </c>
      <c r="K29" s="80">
        <f t="shared" ca="1" si="7"/>
        <v>0</v>
      </c>
      <c r="L29" s="80">
        <f t="shared" ca="1" si="7"/>
        <v>0</v>
      </c>
      <c r="M29" s="80">
        <f t="shared" ca="1" si="7"/>
        <v>0</v>
      </c>
      <c r="N29" s="80">
        <f t="shared" ca="1" si="7"/>
        <v>0</v>
      </c>
      <c r="O29" s="80">
        <f t="shared" ca="1" si="7"/>
        <v>0</v>
      </c>
      <c r="P29" s="80">
        <f t="shared" ca="1" si="7"/>
        <v>0</v>
      </c>
      <c r="Q29" s="80">
        <f t="shared" ca="1" si="7"/>
        <v>0</v>
      </c>
      <c r="R29" s="80">
        <f t="shared" ca="1" si="7"/>
        <v>0</v>
      </c>
      <c r="S29" s="80">
        <f t="shared" ca="1" si="7"/>
        <v>0</v>
      </c>
      <c r="T29" s="80">
        <f t="shared" ca="1" si="7"/>
        <v>0</v>
      </c>
      <c r="U29" s="80">
        <f t="shared" ca="1" si="7"/>
        <v>0</v>
      </c>
      <c r="V29" s="80">
        <f t="shared" ca="1" si="7"/>
        <v>0</v>
      </c>
      <c r="W29" s="80">
        <f t="shared" ca="1" si="7"/>
        <v>0</v>
      </c>
      <c r="X29" s="80">
        <f t="shared" ca="1" si="7"/>
        <v>0</v>
      </c>
      <c r="Y29" s="80">
        <f t="shared" ca="1" si="7"/>
        <v>0</v>
      </c>
      <c r="Z29" s="80">
        <f t="shared" ca="1" si="7"/>
        <v>0</v>
      </c>
      <c r="AA29" s="80">
        <f t="shared" ca="1" si="7"/>
        <v>0</v>
      </c>
      <c r="AB29" s="80">
        <f t="shared" ca="1" si="7"/>
        <v>0</v>
      </c>
      <c r="AC29" s="80">
        <f t="shared" ca="1" si="7"/>
        <v>0</v>
      </c>
      <c r="AD29" s="80">
        <f t="shared" ca="1" si="7"/>
        <v>0</v>
      </c>
      <c r="AE29" s="80">
        <f t="shared" ca="1" si="7"/>
        <v>0</v>
      </c>
      <c r="AF29" s="80">
        <f t="shared" ca="1" si="7"/>
        <v>0</v>
      </c>
      <c r="AG29" s="24"/>
      <c r="AJ29" s="48"/>
      <c r="AK29" s="57"/>
      <c r="AL29" s="56"/>
      <c r="AM29" s="56"/>
      <c r="AN29" s="56"/>
      <c r="AO29" s="12"/>
      <c r="AP29" s="27">
        <f ca="1">IF($AP$1=EdT!$A$1,EdT!B18,IF($AP$1=EdT!$H$1,EdT!I18,0))</f>
        <v>0</v>
      </c>
      <c r="AQ29" s="11"/>
      <c r="AR29" s="10"/>
      <c r="AS29" s="10"/>
      <c r="AT29" s="10"/>
      <c r="AU29" s="28">
        <f ca="1">IF($AP$1=EdT!$A$1,EdT!C18,IF($AP$1=EdT!$H$1,EdT!J18,0))</f>
        <v>0</v>
      </c>
      <c r="AV29" s="28"/>
      <c r="AW29" s="28"/>
      <c r="AX29" s="28"/>
      <c r="AY29" s="28"/>
      <c r="AZ29" s="28"/>
      <c r="BA29" s="11"/>
      <c r="BB29" s="11"/>
      <c r="BC29" s="11"/>
      <c r="BD29" s="11"/>
      <c r="BE29" s="27">
        <f ca="1">IF($AP$1=EdT!$A$1,EdT!E18,IF($AP$1=EdT!$H$1,EdT!L18,0))</f>
        <v>0</v>
      </c>
      <c r="BF29" s="11"/>
      <c r="BG29" s="11"/>
      <c r="BH29" s="11"/>
      <c r="BI29" s="11"/>
      <c r="BJ29" s="27">
        <f ca="1">IF($AP$1=EdT!$A$1,EdT!F18,IF($AP$1=EdT!$H$1,EdT!M18,0))</f>
        <v>0</v>
      </c>
    </row>
    <row r="30" spans="1:64" ht="15.6" customHeight="1" x14ac:dyDescent="0.25">
      <c r="A30" s="84">
        <v>42461</v>
      </c>
      <c r="B30" s="4">
        <f>A30</f>
        <v>42461</v>
      </c>
      <c r="C30" s="4">
        <f>B30+1</f>
        <v>42462</v>
      </c>
      <c r="D30" s="4">
        <f t="shared" si="0"/>
        <v>42463</v>
      </c>
      <c r="E30" s="4">
        <f t="shared" si="0"/>
        <v>42464</v>
      </c>
      <c r="F30" s="4">
        <f t="shared" si="0"/>
        <v>42465</v>
      </c>
      <c r="G30" s="4">
        <f t="shared" si="0"/>
        <v>42466</v>
      </c>
      <c r="H30" s="4">
        <f t="shared" si="0"/>
        <v>42467</v>
      </c>
      <c r="I30" s="4">
        <f t="shared" si="0"/>
        <v>42468</v>
      </c>
      <c r="J30" s="4">
        <f t="shared" si="0"/>
        <v>42469</v>
      </c>
      <c r="K30" s="4">
        <f t="shared" si="0"/>
        <v>42470</v>
      </c>
      <c r="L30" s="4">
        <f t="shared" si="0"/>
        <v>42471</v>
      </c>
      <c r="M30" s="4">
        <f t="shared" si="0"/>
        <v>42472</v>
      </c>
      <c r="N30" s="4">
        <f t="shared" si="0"/>
        <v>42473</v>
      </c>
      <c r="O30" s="4">
        <f t="shared" si="0"/>
        <v>42474</v>
      </c>
      <c r="P30" s="4">
        <f t="shared" si="0"/>
        <v>42475</v>
      </c>
      <c r="Q30" s="4">
        <f t="shared" si="0"/>
        <v>42476</v>
      </c>
      <c r="R30" s="4">
        <f t="shared" si="0"/>
        <v>42477</v>
      </c>
      <c r="S30" s="4">
        <f t="shared" si="0"/>
        <v>42478</v>
      </c>
      <c r="T30" s="4">
        <f t="shared" si="0"/>
        <v>42479</v>
      </c>
      <c r="U30" s="4">
        <f t="shared" si="0"/>
        <v>42480</v>
      </c>
      <c r="V30" s="4">
        <f t="shared" si="0"/>
        <v>42481</v>
      </c>
      <c r="W30" s="4">
        <f t="shared" si="0"/>
        <v>42482</v>
      </c>
      <c r="X30" s="4">
        <f t="shared" si="0"/>
        <v>42483</v>
      </c>
      <c r="Y30" s="4">
        <f t="shared" si="0"/>
        <v>42484</v>
      </c>
      <c r="Z30" s="4">
        <f t="shared" si="0"/>
        <v>42485</v>
      </c>
      <c r="AA30" s="4">
        <f t="shared" si="0"/>
        <v>42486</v>
      </c>
      <c r="AB30" s="4">
        <f t="shared" si="0"/>
        <v>42487</v>
      </c>
      <c r="AC30" s="4">
        <f t="shared" si="0"/>
        <v>42488</v>
      </c>
      <c r="AD30" s="4">
        <f t="shared" si="0"/>
        <v>42489</v>
      </c>
      <c r="AE30" s="5">
        <f t="shared" si="0"/>
        <v>42490</v>
      </c>
      <c r="AF30" s="8"/>
      <c r="AG30" s="78"/>
      <c r="AJ30" s="48"/>
      <c r="AK30" s="57"/>
      <c r="AL30" s="56"/>
      <c r="AM30" s="56"/>
      <c r="AN30" s="56"/>
      <c r="AO30" s="12"/>
      <c r="AP30" s="27">
        <f ca="1">IF($AP$1=EdT!$A$1,EdT!B19,IF($AP$1=EdT!$H$1,EdT!I19,0))</f>
        <v>0</v>
      </c>
      <c r="AQ30" s="11"/>
      <c r="AR30" s="10"/>
      <c r="AS30" s="10"/>
      <c r="AT30" s="10"/>
      <c r="AU30" s="28">
        <f ca="1">IF($AP$1=EdT!$A$1,EdT!C19,IF($AP$1=EdT!$H$1,EdT!J19,0))</f>
        <v>0</v>
      </c>
      <c r="AV30" s="28"/>
      <c r="AW30" s="28"/>
      <c r="AX30" s="28"/>
      <c r="AY30" s="28"/>
      <c r="AZ30" s="28"/>
      <c r="BA30" s="11"/>
      <c r="BB30" s="11"/>
      <c r="BC30" s="11"/>
      <c r="BD30" s="11"/>
      <c r="BE30" s="27">
        <f ca="1">IF($AP$1=EdT!$A$1,EdT!E19,IF($AP$1=EdT!$H$1,EdT!L19,0))</f>
        <v>0</v>
      </c>
      <c r="BF30" s="11"/>
      <c r="BG30" s="11"/>
      <c r="BH30" s="11"/>
      <c r="BI30" s="11"/>
      <c r="BJ30" s="27">
        <f ca="1">IF($AP$1=EdT!$A$1,EdT!F19,IF($AP$1=EdT!$H$1,EdT!M19,0))</f>
        <v>0</v>
      </c>
      <c r="BL30" s="17"/>
    </row>
    <row r="31" spans="1:64" ht="15.6" customHeight="1" x14ac:dyDescent="0.25">
      <c r="A31" s="85"/>
      <c r="B31" s="9">
        <f ca="1">IF(OR(WEEKDAY(B30)=1,WEEKDAY(B30)=7,B30&lt;=$A$1,COUNTIF(Base!$B$1:$B$30,B30)&gt;0,COUNTIF(Base!$F$1:$F$72,B30)&gt;0),0,1)</f>
        <v>0</v>
      </c>
      <c r="C31" s="9">
        <f ca="1">IF(OR(WEEKDAY(C30)=1,WEEKDAY(C30)=7,C30&lt;=$A$1,COUNTIF(Base!$B$1:$B$30,C30)&gt;0,COUNTIF(Base!$F$1:$F$72,C30)&gt;0),0,1)</f>
        <v>0</v>
      </c>
      <c r="D31" s="9">
        <f ca="1">IF(OR(WEEKDAY(D30)=1,WEEKDAY(D30)=7,D30&lt;=$A$1,COUNTIF(Base!$B$1:$B$30,D30)&gt;0,COUNTIF(Base!$F$1:$F$72,D30)&gt;0),0,1)</f>
        <v>0</v>
      </c>
      <c r="E31" s="9">
        <f ca="1">IF(OR(WEEKDAY(E30)=1,WEEKDAY(E30)=7,E30&lt;=$A$1,COUNTIF(Base!$B$1:$B$30,E30)&gt;0,COUNTIF(Base!$F$1:$F$72,E30)&gt;0),0,1)</f>
        <v>0</v>
      </c>
      <c r="F31" s="9">
        <f ca="1">IF(OR(WEEKDAY(F30)=1,WEEKDAY(F30)=7,F30&lt;=$A$1,COUNTIF(Base!$B$1:$B$30,F30)&gt;0,COUNTIF(Base!$F$1:$F$72,F30)&gt;0),0,1)</f>
        <v>0</v>
      </c>
      <c r="G31" s="9">
        <f ca="1">IF(OR(WEEKDAY(G30)=1,WEEKDAY(G30)=7,G30&lt;=$A$1,COUNTIF(Base!$B$1:$B$30,G30)&gt;0,COUNTIF(Base!$F$1:$F$72,G30)&gt;0),0,1)</f>
        <v>0</v>
      </c>
      <c r="H31" s="9">
        <f ca="1">IF(OR(WEEKDAY(H30)=1,WEEKDAY(H30)=7,H30&lt;=$A$1,COUNTIF(Base!$B$1:$B$30,H30)&gt;0,COUNTIF(Base!$F$1:$F$72,H30)&gt;0),0,1)</f>
        <v>0</v>
      </c>
      <c r="I31" s="9">
        <f ca="1">IF(OR(WEEKDAY(I30)=1,WEEKDAY(I30)=7,I30&lt;=$A$1,COUNTIF(Base!$B$1:$B$30,I30)&gt;0,COUNTIF(Base!$F$1:$F$72,I30)&gt;0),0,1)</f>
        <v>0</v>
      </c>
      <c r="J31" s="9">
        <f ca="1">IF(OR(WEEKDAY(J30)=1,WEEKDAY(J30)=7,J30&lt;=$A$1,COUNTIF(Base!$B$1:$B$30,J30)&gt;0,COUNTIF(Base!$F$1:$F$72,J30)&gt;0),0,1)</f>
        <v>0</v>
      </c>
      <c r="K31" s="9">
        <f ca="1">IF(OR(WEEKDAY(K30)=1,WEEKDAY(K30)=7,K30&lt;=$A$1,COUNTIF(Base!$B$1:$B$30,K30)&gt;0,COUNTIF(Base!$F$1:$F$72,K30)&gt;0),0,1)</f>
        <v>0</v>
      </c>
      <c r="L31" s="9">
        <f ca="1">IF(OR(WEEKDAY(L30)=1,WEEKDAY(L30)=7,L30&lt;=$A$1,COUNTIF(Base!$B$1:$B$30,L30)&gt;0,COUNTIF(Base!$F$1:$F$72,L30)&gt;0),0,1)</f>
        <v>0</v>
      </c>
      <c r="M31" s="9">
        <f ca="1">IF(OR(WEEKDAY(M30)=1,WEEKDAY(M30)=7,M30&lt;=$A$1,COUNTIF(Base!$B$1:$B$30,M30)&gt;0,COUNTIF(Base!$F$1:$F$72,M30)&gt;0),0,1)</f>
        <v>0</v>
      </c>
      <c r="N31" s="9">
        <f ca="1">IF(OR(WEEKDAY(N30)=1,WEEKDAY(N30)=7,N30&lt;=$A$1,COUNTIF(Base!$B$1:$B$30,N30)&gt;0,COUNTIF(Base!$F$1:$F$72,N30)&gt;0),0,1)</f>
        <v>0</v>
      </c>
      <c r="O31" s="9">
        <f ca="1">IF(OR(WEEKDAY(O30)=1,WEEKDAY(O30)=7,O30&lt;=$A$1,COUNTIF(Base!$B$1:$B$30,O30)&gt;0,COUNTIF(Base!$F$1:$F$72,O30)&gt;0),0,1)</f>
        <v>0</v>
      </c>
      <c r="P31" s="9">
        <f ca="1">IF(OR(WEEKDAY(P30)=1,WEEKDAY(P30)=7,P30&lt;=$A$1,COUNTIF(Base!$B$1:$B$30,P30)&gt;0,COUNTIF(Base!$F$1:$F$72,P30)&gt;0),0,1)</f>
        <v>0</v>
      </c>
      <c r="Q31" s="9">
        <f ca="1">IF(OR(WEEKDAY(Q30)=1,WEEKDAY(Q30)=7,Q30&lt;=$A$1,COUNTIF(Base!$B$1:$B$30,Q30)&gt;0,COUNTIF(Base!$F$1:$F$72,Q30)&gt;0),0,1)</f>
        <v>0</v>
      </c>
      <c r="R31" s="9">
        <f ca="1">IF(OR(WEEKDAY(R30)=1,WEEKDAY(R30)=7,R30&lt;=$A$1,COUNTIF(Base!$B$1:$B$30,R30)&gt;0,COUNTIF(Base!$F$1:$F$72,R30)&gt;0),0,1)</f>
        <v>0</v>
      </c>
      <c r="S31" s="9">
        <f ca="1">IF(OR(WEEKDAY(S30)=1,WEEKDAY(S30)=7,S30&lt;=$A$1,COUNTIF(Base!$B$1:$B$30,S30)&gt;0,COUNTIF(Base!$F$1:$F$72,S30)&gt;0),0,1)</f>
        <v>1</v>
      </c>
      <c r="T31" s="9">
        <f ca="1">IF(OR(WEEKDAY(T30)=1,WEEKDAY(T30)=7,T30&lt;=$A$1,COUNTIF(Base!$B$1:$B$30,T30)&gt;0,COUNTIF(Base!$F$1:$F$72,T30)&gt;0),0,1)</f>
        <v>1</v>
      </c>
      <c r="U31" s="9">
        <f ca="1">IF(OR(WEEKDAY(U30)=1,WEEKDAY(U30)=7,U30&lt;=$A$1,COUNTIF(Base!$B$1:$B$30,U30)&gt;0,COUNTIF(Base!$F$1:$F$72,U30)&gt;0),0,1)</f>
        <v>1</v>
      </c>
      <c r="V31" s="9">
        <f ca="1">IF(OR(WEEKDAY(V30)=1,WEEKDAY(V30)=7,V30&lt;=$A$1,COUNTIF(Base!$B$1:$B$30,V30)&gt;0,COUNTIF(Base!$F$1:$F$72,V30)&gt;0),0,1)</f>
        <v>1</v>
      </c>
      <c r="W31" s="9">
        <f ca="1">IF(OR(WEEKDAY(W30)=1,WEEKDAY(W30)=7,W30&lt;=$A$1,COUNTIF(Base!$B$1:$B$30,W30)&gt;0,COUNTIF(Base!$F$1:$F$72,W30)&gt;0),0,1)</f>
        <v>1</v>
      </c>
      <c r="X31" s="9">
        <f ca="1">IF(OR(WEEKDAY(X30)=1,WEEKDAY(X30)=7,X30&lt;=$A$1,COUNTIF(Base!$B$1:$B$30,X30)&gt;0,COUNTIF(Base!$F$1:$F$72,X30)&gt;0),0,1)</f>
        <v>0</v>
      </c>
      <c r="Y31" s="9">
        <f ca="1">IF(OR(WEEKDAY(Y30)=1,WEEKDAY(Y30)=7,Y30&lt;=$A$1,COUNTIF(Base!$B$1:$B$30,Y30)&gt;0,COUNTIF(Base!$F$1:$F$72,Y30)&gt;0),0,1)</f>
        <v>0</v>
      </c>
      <c r="Z31" s="9">
        <f ca="1">IF(OR(WEEKDAY(Z30)=1,WEEKDAY(Z30)=7,Z30&lt;=$A$1,COUNTIF(Base!$B$1:$B$30,Z30)&gt;0,COUNTIF(Base!$F$1:$F$72,Z30)&gt;0),0,1)</f>
        <v>1</v>
      </c>
      <c r="AA31" s="9">
        <f ca="1">IF(OR(WEEKDAY(AA30)=1,WEEKDAY(AA30)=7,AA30&lt;=$A$1,COUNTIF(Base!$B$1:$B$30,AA30)&gt;0,COUNTIF(Base!$F$1:$F$72,AA30)&gt;0),0,1)</f>
        <v>1</v>
      </c>
      <c r="AB31" s="9">
        <f ca="1">IF(OR(WEEKDAY(AB30)=1,WEEKDAY(AB30)=7,AB30&lt;=$A$1,COUNTIF(Base!$B$1:$B$30,AB30)&gt;0,COUNTIF(Base!$F$1:$F$72,AB30)&gt;0),0,1)</f>
        <v>1</v>
      </c>
      <c r="AC31" s="9">
        <f ca="1">IF(OR(WEEKDAY(AC30)=1,WEEKDAY(AC30)=7,AC30&lt;=$A$1,COUNTIF(Base!$B$1:$B$30,AC30)&gt;0,COUNTIF(Base!$F$1:$F$72,AC30)&gt;0),0,1)</f>
        <v>1</v>
      </c>
      <c r="AD31" s="9">
        <f ca="1">IF(OR(WEEKDAY(AD30)=1,WEEKDAY(AD30)=7,AD30&lt;=$A$1,COUNTIF(Base!$B$1:$B$30,AD30)&gt;0,COUNTIF(Base!$F$1:$F$72,AD30)&gt;0),0,1)</f>
        <v>1</v>
      </c>
      <c r="AE31" s="18">
        <f ca="1">IF(OR(WEEKDAY(AE30)=1,WEEKDAY(AE30)=7,AE30&lt;=$A$1,COUNTIF(Base!$B$1:$B$30,AE30)&gt;0,COUNTIF(Base!$F$1:$F$72,AE30)&gt;0),0,1)</f>
        <v>0</v>
      </c>
      <c r="AF31" s="8"/>
      <c r="AG31" s="77">
        <f ca="1">SUM(B31:AE31)</f>
        <v>10</v>
      </c>
      <c r="AJ31" s="47"/>
      <c r="AK31" s="57"/>
      <c r="AL31" s="56"/>
      <c r="AM31" s="56"/>
      <c r="AN31" s="56"/>
      <c r="AO31" s="12"/>
      <c r="AP31" s="32"/>
      <c r="AQ31" s="11"/>
      <c r="AR31" s="10"/>
      <c r="AS31" s="10"/>
      <c r="AT31" s="10"/>
      <c r="AU31" s="69"/>
      <c r="AV31" s="28"/>
      <c r="AW31" s="28"/>
      <c r="AX31" s="28"/>
      <c r="AY31" s="28"/>
      <c r="AZ31" s="28"/>
      <c r="BA31" s="11"/>
      <c r="BB31" s="11"/>
      <c r="BC31" s="11"/>
      <c r="BD31" s="11"/>
      <c r="BE31" s="32"/>
      <c r="BF31" s="11"/>
      <c r="BG31" s="11"/>
      <c r="BH31" s="11"/>
      <c r="BI31" s="11"/>
      <c r="BJ31" s="32"/>
    </row>
    <row r="32" spans="1:64" ht="15.6" customHeight="1" thickBot="1" x14ac:dyDescent="0.3">
      <c r="A32" s="86"/>
      <c r="B32" s="19" t="s">
        <v>0</v>
      </c>
      <c r="C32" s="19" t="s">
        <v>0</v>
      </c>
      <c r="D32" s="19" t="s">
        <v>0</v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 t="s">
        <v>33</v>
      </c>
      <c r="T32" s="19" t="s">
        <v>33</v>
      </c>
      <c r="U32" s="19" t="s">
        <v>33</v>
      </c>
      <c r="V32" s="19" t="s">
        <v>33</v>
      </c>
      <c r="W32" s="19" t="s">
        <v>33</v>
      </c>
      <c r="X32" s="19" t="s">
        <v>33</v>
      </c>
      <c r="Y32" s="19" t="s">
        <v>33</v>
      </c>
      <c r="Z32" s="19" t="s">
        <v>0</v>
      </c>
      <c r="AA32" s="19" t="s">
        <v>0</v>
      </c>
      <c r="AB32" s="19" t="s">
        <v>0</v>
      </c>
      <c r="AC32" s="19" t="s">
        <v>0</v>
      </c>
      <c r="AD32" s="19" t="s">
        <v>0</v>
      </c>
      <c r="AE32" s="20" t="s">
        <v>0</v>
      </c>
      <c r="AF32" s="8"/>
      <c r="AG32" s="77">
        <f ca="1">SUM(B33:AF33)</f>
        <v>2</v>
      </c>
      <c r="AJ32" s="46">
        <v>0.60416666666666696</v>
      </c>
      <c r="AK32" s="56">
        <f ca="1">IF($AP$3&lt;$AJ$3,2,0)</f>
        <v>0</v>
      </c>
      <c r="AL32" s="56">
        <f ca="1">IF($AP$3&lt;=$AJ$3,2,0)</f>
        <v>0</v>
      </c>
      <c r="AM32" s="56">
        <f ca="1">IF($AJ$1&gt;=AJ32,1,0)</f>
        <v>0</v>
      </c>
      <c r="AN32" s="56">
        <f ca="1">SUM(AK32:AM32)</f>
        <v>0</v>
      </c>
      <c r="AO32" s="12"/>
      <c r="AP32" s="26">
        <f ca="1">IF($AP$1=EdT!$A$1,EdT!B20,IF($AP$1=EdT!$H$1,EdT!I20,0))</f>
        <v>0</v>
      </c>
      <c r="AQ32" s="12">
        <f ca="1">IF($AU$3&lt;$AJ$3,2,0)</f>
        <v>0</v>
      </c>
      <c r="AR32" s="12">
        <f ca="1">IF($AU$3&lt;=$AJ$3,2,0)</f>
        <v>0</v>
      </c>
      <c r="AS32" s="12">
        <f ca="1">IF($AJ$1&gt;=AJ32,1,0)</f>
        <v>0</v>
      </c>
      <c r="AT32" s="12">
        <f ca="1">SUM(AQ32:AS32)</f>
        <v>0</v>
      </c>
      <c r="AU32" s="26">
        <f ca="1">IF($AP$1=EdT!$A$1,EdT!C20,IF($AP$1=EdT!$H$1,EdT!J20,0))</f>
        <v>0</v>
      </c>
      <c r="AV32" s="28"/>
      <c r="AW32" s="28"/>
      <c r="AX32" s="28"/>
      <c r="AY32" s="28"/>
      <c r="AZ32" s="28"/>
      <c r="BA32" s="12">
        <f ca="1">IF($BE$3&lt;$AJ$3,2,0)</f>
        <v>0</v>
      </c>
      <c r="BB32" s="12">
        <f ca="1">IF($BE$3&lt;=$AJ$3,2,0)</f>
        <v>0</v>
      </c>
      <c r="BC32" s="12">
        <f ca="1">IF($AJ$1&gt;=AJ32,1,0)</f>
        <v>0</v>
      </c>
      <c r="BD32" s="12">
        <f ca="1">SUM(BA32:BC32)</f>
        <v>0</v>
      </c>
      <c r="BE32" s="68">
        <f ca="1">IF($AP$1=EdT!$A$1,EdT!E21,IF($AP$1=EdT!$H$1,EdT!L21,0))</f>
        <v>0</v>
      </c>
      <c r="BF32" s="12">
        <f ca="1">IF($BJ$3&lt;$AJ$3,2,0)</f>
        <v>0</v>
      </c>
      <c r="BG32" s="12">
        <f ca="1">IF($BJ$3&lt;=$AJ$3,2,0)</f>
        <v>0</v>
      </c>
      <c r="BH32" s="12">
        <f ca="1">IF($AJ$1&gt;=AJ32,1,0)</f>
        <v>0</v>
      </c>
      <c r="BI32" s="12">
        <f ca="1">SUM(BF32:BH32)</f>
        <v>0</v>
      </c>
      <c r="BJ32" s="26">
        <f ca="1">IF($AP$1=EdT!$A$1,EdT!F20,IF($AP$1=EdT!$H$1,EdT!M20,0))</f>
        <v>0</v>
      </c>
    </row>
    <row r="33" spans="1:69" ht="15.6" customHeight="1" thickBot="1" x14ac:dyDescent="0.3">
      <c r="A33" s="79"/>
      <c r="B33" s="80">
        <f t="shared" ref="B33:AE33" ca="1" si="8">IF(AND(WEEKDAY(B30)=2,B31=1),1,0)</f>
        <v>0</v>
      </c>
      <c r="C33" s="80">
        <f t="shared" ca="1" si="8"/>
        <v>0</v>
      </c>
      <c r="D33" s="80">
        <f t="shared" ca="1" si="8"/>
        <v>0</v>
      </c>
      <c r="E33" s="80">
        <f t="shared" ca="1" si="8"/>
        <v>0</v>
      </c>
      <c r="F33" s="80">
        <f t="shared" ca="1" si="8"/>
        <v>0</v>
      </c>
      <c r="G33" s="80">
        <f t="shared" ca="1" si="8"/>
        <v>0</v>
      </c>
      <c r="H33" s="80">
        <f t="shared" ca="1" si="8"/>
        <v>0</v>
      </c>
      <c r="I33" s="80">
        <f t="shared" ca="1" si="8"/>
        <v>0</v>
      </c>
      <c r="J33" s="80">
        <f t="shared" ca="1" si="8"/>
        <v>0</v>
      </c>
      <c r="K33" s="80">
        <f t="shared" ca="1" si="8"/>
        <v>0</v>
      </c>
      <c r="L33" s="80">
        <f t="shared" ca="1" si="8"/>
        <v>0</v>
      </c>
      <c r="M33" s="80">
        <f t="shared" ca="1" si="8"/>
        <v>0</v>
      </c>
      <c r="N33" s="80">
        <f t="shared" ca="1" si="8"/>
        <v>0</v>
      </c>
      <c r="O33" s="80">
        <f t="shared" ca="1" si="8"/>
        <v>0</v>
      </c>
      <c r="P33" s="80">
        <f t="shared" ca="1" si="8"/>
        <v>0</v>
      </c>
      <c r="Q33" s="80">
        <f t="shared" ca="1" si="8"/>
        <v>0</v>
      </c>
      <c r="R33" s="80">
        <f t="shared" ca="1" si="8"/>
        <v>0</v>
      </c>
      <c r="S33" s="80">
        <f t="shared" ca="1" si="8"/>
        <v>1</v>
      </c>
      <c r="T33" s="80">
        <f t="shared" ca="1" si="8"/>
        <v>0</v>
      </c>
      <c r="U33" s="80">
        <f t="shared" ca="1" si="8"/>
        <v>0</v>
      </c>
      <c r="V33" s="80">
        <f t="shared" ca="1" si="8"/>
        <v>0</v>
      </c>
      <c r="W33" s="80">
        <f t="shared" ca="1" si="8"/>
        <v>0</v>
      </c>
      <c r="X33" s="80">
        <f t="shared" ca="1" si="8"/>
        <v>0</v>
      </c>
      <c r="Y33" s="80">
        <f t="shared" ca="1" si="8"/>
        <v>0</v>
      </c>
      <c r="Z33" s="80">
        <f t="shared" ca="1" si="8"/>
        <v>1</v>
      </c>
      <c r="AA33" s="80">
        <f t="shared" ca="1" si="8"/>
        <v>0</v>
      </c>
      <c r="AB33" s="80">
        <f t="shared" ca="1" si="8"/>
        <v>0</v>
      </c>
      <c r="AC33" s="80">
        <f t="shared" ca="1" si="8"/>
        <v>0</v>
      </c>
      <c r="AD33" s="80">
        <f t="shared" ca="1" si="8"/>
        <v>0</v>
      </c>
      <c r="AE33" s="80">
        <f t="shared" ca="1" si="8"/>
        <v>0</v>
      </c>
      <c r="AF33" s="80"/>
      <c r="AG33" s="3"/>
      <c r="AJ33" s="48"/>
      <c r="AK33" s="57"/>
      <c r="AL33" s="56"/>
      <c r="AM33" s="56"/>
      <c r="AN33" s="56"/>
      <c r="AO33" s="12"/>
      <c r="AP33" s="27">
        <f ca="1">IF($AP$1=EdT!$A$1,EdT!B21,IF($AP$1=EdT!$H$1,EdT!I21,0))</f>
        <v>0</v>
      </c>
      <c r="AQ33" s="11"/>
      <c r="AR33" s="10"/>
      <c r="AS33" s="10"/>
      <c r="AT33" s="10"/>
      <c r="AU33" s="27">
        <f ca="1">IF($AP$1=EdT!$A$1,EdT!C21,IF($AP$1=EdT!$H$1,EdT!J21,0))</f>
        <v>0</v>
      </c>
      <c r="AV33" s="28"/>
      <c r="AW33" s="28"/>
      <c r="AX33" s="28"/>
      <c r="AY33" s="28"/>
      <c r="AZ33" s="28"/>
      <c r="BA33" s="11"/>
      <c r="BB33" s="11"/>
      <c r="BC33" s="11"/>
      <c r="BD33" s="11"/>
      <c r="BE33" s="28"/>
      <c r="BF33" s="11"/>
      <c r="BG33" s="11"/>
      <c r="BH33" s="11"/>
      <c r="BI33" s="11"/>
      <c r="BJ33" s="27">
        <f ca="1">IF($AP$1=EdT!$A$1,EdT!F21,IF($AP$1=EdT!$H$1,EdT!M21,0))</f>
        <v>0</v>
      </c>
    </row>
    <row r="34" spans="1:69" ht="15.6" customHeight="1" x14ac:dyDescent="0.25">
      <c r="A34" s="84">
        <v>42491</v>
      </c>
      <c r="B34" s="4">
        <f>A34</f>
        <v>42491</v>
      </c>
      <c r="C34" s="4">
        <f>B34+1</f>
        <v>42492</v>
      </c>
      <c r="D34" s="4">
        <f t="shared" si="0"/>
        <v>42493</v>
      </c>
      <c r="E34" s="4">
        <f t="shared" si="0"/>
        <v>42494</v>
      </c>
      <c r="F34" s="4">
        <f t="shared" si="0"/>
        <v>42495</v>
      </c>
      <c r="G34" s="4">
        <f t="shared" si="0"/>
        <v>42496</v>
      </c>
      <c r="H34" s="4">
        <f t="shared" si="0"/>
        <v>42497</v>
      </c>
      <c r="I34" s="4">
        <f t="shared" si="0"/>
        <v>42498</v>
      </c>
      <c r="J34" s="4">
        <f t="shared" si="0"/>
        <v>42499</v>
      </c>
      <c r="K34" s="4">
        <f t="shared" si="0"/>
        <v>42500</v>
      </c>
      <c r="L34" s="4">
        <f t="shared" si="0"/>
        <v>42501</v>
      </c>
      <c r="M34" s="4">
        <f t="shared" si="0"/>
        <v>42502</v>
      </c>
      <c r="N34" s="4">
        <f t="shared" si="0"/>
        <v>42503</v>
      </c>
      <c r="O34" s="4">
        <f t="shared" si="0"/>
        <v>42504</v>
      </c>
      <c r="P34" s="4">
        <f t="shared" si="0"/>
        <v>42505</v>
      </c>
      <c r="Q34" s="4">
        <f t="shared" si="0"/>
        <v>42506</v>
      </c>
      <c r="R34" s="4">
        <f t="shared" si="0"/>
        <v>42507</v>
      </c>
      <c r="S34" s="4">
        <f t="shared" si="0"/>
        <v>42508</v>
      </c>
      <c r="T34" s="4">
        <f t="shared" si="0"/>
        <v>42509</v>
      </c>
      <c r="U34" s="4">
        <f t="shared" si="0"/>
        <v>42510</v>
      </c>
      <c r="V34" s="4">
        <f t="shared" si="0"/>
        <v>42511</v>
      </c>
      <c r="W34" s="4">
        <f t="shared" si="0"/>
        <v>42512</v>
      </c>
      <c r="X34" s="4">
        <f t="shared" si="0"/>
        <v>42513</v>
      </c>
      <c r="Y34" s="4">
        <f t="shared" si="0"/>
        <v>42514</v>
      </c>
      <c r="Z34" s="4">
        <f t="shared" si="0"/>
        <v>42515</v>
      </c>
      <c r="AA34" s="4">
        <f t="shared" ref="AA34:AF34" si="9">Z34+1</f>
        <v>42516</v>
      </c>
      <c r="AB34" s="4">
        <f t="shared" si="9"/>
        <v>42517</v>
      </c>
      <c r="AC34" s="4">
        <f t="shared" si="9"/>
        <v>42518</v>
      </c>
      <c r="AD34" s="4">
        <f t="shared" si="9"/>
        <v>42519</v>
      </c>
      <c r="AE34" s="4">
        <f t="shared" si="9"/>
        <v>42520</v>
      </c>
      <c r="AF34" s="5">
        <f t="shared" si="9"/>
        <v>42521</v>
      </c>
      <c r="AG34" s="78"/>
      <c r="AJ34" s="48"/>
      <c r="AK34" s="57"/>
      <c r="AL34" s="56"/>
      <c r="AM34" s="56"/>
      <c r="AN34" s="56"/>
      <c r="AO34" s="12"/>
      <c r="AP34" s="27">
        <f ca="1">IF($AP$1=EdT!$A$1,EdT!B22,IF($AP$1=EdT!$H$1,EdT!I22,0))</f>
        <v>0</v>
      </c>
      <c r="AQ34" s="11"/>
      <c r="AR34" s="10"/>
      <c r="AS34" s="10"/>
      <c r="AT34" s="10"/>
      <c r="AU34" s="27">
        <f ca="1">IF($AP$1=EdT!$A$1,EdT!C22,IF($AP$1=EdT!$H$1,EdT!J22,0))</f>
        <v>0</v>
      </c>
      <c r="AV34" s="28"/>
      <c r="AW34" s="28"/>
      <c r="AX34" s="28"/>
      <c r="AY34" s="28"/>
      <c r="AZ34" s="28"/>
      <c r="BA34" s="11"/>
      <c r="BB34" s="11"/>
      <c r="BC34" s="11"/>
      <c r="BD34" s="11"/>
      <c r="BE34" s="28"/>
      <c r="BF34" s="11"/>
      <c r="BG34" s="11"/>
      <c r="BH34" s="11"/>
      <c r="BI34" s="11"/>
      <c r="BJ34" s="27">
        <f ca="1">IF($AP$1=EdT!$A$1,EdT!F22,IF($AP$1=EdT!$H$1,EdT!M22,0))</f>
        <v>0</v>
      </c>
      <c r="BL34" s="17"/>
    </row>
    <row r="35" spans="1:69" ht="15.6" customHeight="1" x14ac:dyDescent="0.25">
      <c r="A35" s="85"/>
      <c r="B35" s="9">
        <f ca="1">IF(OR(WEEKDAY(B34)=1,WEEKDAY(B34)=7,B34&lt;=$A$1,COUNTIF(Base!$B$1:$B$30,B34)&gt;0,COUNTIF(Base!$F$1:$F$72,B34)&gt;0),0,1)</f>
        <v>0</v>
      </c>
      <c r="C35" s="9">
        <f ca="1">IF(OR(WEEKDAY(C34)=1,WEEKDAY(C34)=7,C34&lt;=$A$1,COUNTIF(Base!$B$1:$B$30,C34)&gt;0,COUNTIF(Base!$F$1:$F$72,C34)&gt;0),0,1)</f>
        <v>1</v>
      </c>
      <c r="D35" s="9">
        <f ca="1">IF(OR(WEEKDAY(D34)=1,WEEKDAY(D34)=7,D34&lt;=$A$1,COUNTIF(Base!$B$1:$B$30,D34)&gt;0,COUNTIF(Base!$F$1:$F$72,D34)&gt;0),0,1)</f>
        <v>1</v>
      </c>
      <c r="E35" s="9">
        <f ca="1">IF(OR(WEEKDAY(E34)=1,WEEKDAY(E34)=7,E34&lt;=$A$1,COUNTIF(Base!$B$1:$B$30,E34)&gt;0,COUNTIF(Base!$F$1:$F$72,E34)&gt;0),0,1)</f>
        <v>1</v>
      </c>
      <c r="F35" s="9">
        <f ca="1">IF(OR(WEEKDAY(F34)=1,WEEKDAY(F34)=7,F34&lt;=$A$1,COUNTIF(Base!$B$1:$B$30,F34)&gt;0,COUNTIF(Base!$F$1:$F$72,F34)&gt;0),0,1)</f>
        <v>0</v>
      </c>
      <c r="G35" s="9">
        <f ca="1">IF(OR(WEEKDAY(G34)=1,WEEKDAY(G34)=7,G34&lt;=$A$1,COUNTIF(Base!$B$1:$B$30,G34)&gt;0,COUNTIF(Base!$F$1:$F$72,G34)&gt;0),0,1)</f>
        <v>1</v>
      </c>
      <c r="H35" s="9">
        <f ca="1">IF(OR(WEEKDAY(H34)=1,WEEKDAY(H34)=7,H34&lt;=$A$1,COUNTIF(Base!$B$1:$B$30,H34)&gt;0,COUNTIF(Base!$F$1:$F$72,H34)&gt;0),0,1)</f>
        <v>0</v>
      </c>
      <c r="I35" s="9">
        <f ca="1">IF(OR(WEEKDAY(I34)=1,WEEKDAY(I34)=7,I34&lt;=$A$1,COUNTIF(Base!$B$1:$B$30,I34)&gt;0,COUNTIF(Base!$F$1:$F$72,I34)&gt;0),0,1)</f>
        <v>0</v>
      </c>
      <c r="J35" s="9">
        <f ca="1">IF(OR(WEEKDAY(J34)=1,WEEKDAY(J34)=7,J34&lt;=$A$1,COUNTIF(Base!$B$1:$B$30,J34)&gt;0,COUNTIF(Base!$F$1:$F$72,J34)&gt;0),0,1)</f>
        <v>1</v>
      </c>
      <c r="K35" s="9">
        <f ca="1">IF(OR(WEEKDAY(K34)=1,WEEKDAY(K34)=7,K34&lt;=$A$1,COUNTIF(Base!$B$1:$B$30,K34)&gt;0,COUNTIF(Base!$F$1:$F$72,K34)&gt;0),0,1)</f>
        <v>1</v>
      </c>
      <c r="L35" s="9">
        <f ca="1">IF(OR(WEEKDAY(L34)=1,WEEKDAY(L34)=7,L34&lt;=$A$1,COUNTIF(Base!$B$1:$B$30,L34)&gt;0,COUNTIF(Base!$F$1:$F$72,L34)&gt;0),0,1)</f>
        <v>1</v>
      </c>
      <c r="M35" s="9">
        <f ca="1">IF(OR(WEEKDAY(M34)=1,WEEKDAY(M34)=7,M34&lt;=$A$1,COUNTIF(Base!$B$1:$B$30,M34)&gt;0,COUNTIF(Base!$F$1:$F$72,M34)&gt;0),0,1)</f>
        <v>1</v>
      </c>
      <c r="N35" s="9">
        <f ca="1">IF(OR(WEEKDAY(N34)=1,WEEKDAY(N34)=7,N34&lt;=$A$1,COUNTIF(Base!$B$1:$B$30,N34)&gt;0,COUNTIF(Base!$F$1:$F$72,N34)&gt;0),0,1)</f>
        <v>1</v>
      </c>
      <c r="O35" s="9">
        <f ca="1">IF(OR(WEEKDAY(O34)=1,WEEKDAY(O34)=7,O34&lt;=$A$1,COUNTIF(Base!$B$1:$B$30,O34)&gt;0,COUNTIF(Base!$F$1:$F$72,O34)&gt;0),0,1)</f>
        <v>0</v>
      </c>
      <c r="P35" s="9">
        <f ca="1">IF(OR(WEEKDAY(P34)=1,WEEKDAY(P34)=7,P34&lt;=$A$1,COUNTIF(Base!$B$1:$B$30,P34)&gt;0,COUNTIF(Base!$F$1:$F$72,P34)&gt;0),0,1)</f>
        <v>0</v>
      </c>
      <c r="Q35" s="9">
        <f ca="1">IF(OR(WEEKDAY(Q34)=1,WEEKDAY(Q34)=7,Q34&lt;=$A$1,COUNTIF(Base!$B$1:$B$30,Q34)&gt;0,COUNTIF(Base!$F$1:$F$72,Q34)&gt;0),0,1)</f>
        <v>0</v>
      </c>
      <c r="R35" s="9">
        <f ca="1">IF(OR(WEEKDAY(R34)=1,WEEKDAY(R34)=7,R34&lt;=$A$1,COUNTIF(Base!$B$1:$B$30,R34)&gt;0,COUNTIF(Base!$F$1:$F$72,R34)&gt;0),0,1)</f>
        <v>1</v>
      </c>
      <c r="S35" s="9">
        <f ca="1">IF(OR(WEEKDAY(S34)=1,WEEKDAY(S34)=7,S34&lt;=$A$1,COUNTIF(Base!$B$1:$B$30,S34)&gt;0,COUNTIF(Base!$F$1:$F$72,S34)&gt;0),0,1)</f>
        <v>1</v>
      </c>
      <c r="T35" s="9">
        <f ca="1">IF(OR(WEEKDAY(T34)=1,WEEKDAY(T34)=7,T34&lt;=$A$1,COUNTIF(Base!$B$1:$B$30,T34)&gt;0,COUNTIF(Base!$F$1:$F$72,T34)&gt;0),0,1)</f>
        <v>1</v>
      </c>
      <c r="U35" s="9">
        <f ca="1">IF(OR(WEEKDAY(U34)=1,WEEKDAY(U34)=7,U34&lt;=$A$1,COUNTIF(Base!$B$1:$B$30,U34)&gt;0,COUNTIF(Base!$F$1:$F$72,U34)&gt;0),0,1)</f>
        <v>1</v>
      </c>
      <c r="V35" s="9">
        <f ca="1">IF(OR(WEEKDAY(V34)=1,WEEKDAY(V34)=7,V34&lt;=$A$1,COUNTIF(Base!$B$1:$B$30,V34)&gt;0,COUNTIF(Base!$F$1:$F$72,V34)&gt;0),0,1)</f>
        <v>0</v>
      </c>
      <c r="W35" s="9">
        <f ca="1">IF(OR(WEEKDAY(W34)=1,WEEKDAY(W34)=7,W34&lt;=$A$1,COUNTIF(Base!$B$1:$B$30,W34)&gt;0,COUNTIF(Base!$F$1:$F$72,W34)&gt;0),0,1)</f>
        <v>0</v>
      </c>
      <c r="X35" s="9">
        <f ca="1">IF(OR(WEEKDAY(X34)=1,WEEKDAY(X34)=7,X34&lt;=$A$1,COUNTIF(Base!$B$1:$B$30,X34)&gt;0,COUNTIF(Base!$F$1:$F$72,X34)&gt;0),0,1)</f>
        <v>1</v>
      </c>
      <c r="Y35" s="9">
        <f ca="1">IF(OR(WEEKDAY(Y34)=1,WEEKDAY(Y34)=7,Y34&lt;=$A$1,COUNTIF(Base!$B$1:$B$30,Y34)&gt;0,COUNTIF(Base!$F$1:$F$72,Y34)&gt;0),0,1)</f>
        <v>1</v>
      </c>
      <c r="Z35" s="9">
        <f ca="1">IF(OR(WEEKDAY(Z34)=1,WEEKDAY(Z34)=7,Z34&lt;=$A$1,COUNTIF(Base!$B$1:$B$30,Z34)&gt;0,COUNTIF(Base!$F$1:$F$72,Z34)&gt;0),0,1)</f>
        <v>1</v>
      </c>
      <c r="AA35" s="9">
        <f ca="1">IF(OR(WEEKDAY(AA34)=1,WEEKDAY(AA34)=7,AA34&lt;=$A$1,COUNTIF(Base!$B$1:$B$30,AA34)&gt;0,COUNTIF(Base!$F$1:$F$72,AA34)&gt;0),0,1)</f>
        <v>1</v>
      </c>
      <c r="AB35" s="9">
        <f ca="1">IF(OR(WEEKDAY(AB34)=1,WEEKDAY(AB34)=7,AB34&lt;=$A$1,COUNTIF(Base!$B$1:$B$30,AB34)&gt;0,COUNTIF(Base!$F$1:$F$72,AB34)&gt;0),0,1)</f>
        <v>1</v>
      </c>
      <c r="AC35" s="9">
        <f ca="1">IF(OR(WEEKDAY(AC34)=1,WEEKDAY(AC34)=7,AC34&lt;=$A$1,COUNTIF(Base!$B$1:$B$30,AC34)&gt;0,COUNTIF(Base!$F$1:$F$72,AC34)&gt;0),0,1)</f>
        <v>0</v>
      </c>
      <c r="AD35" s="9">
        <f ca="1">IF(OR(WEEKDAY(AD34)=1,WEEKDAY(AD34)=7,AD34&lt;=$A$1,COUNTIF(Base!$B$1:$B$30,AD34)&gt;0,COUNTIF(Base!$F$1:$F$72,AD34)&gt;0),0,1)</f>
        <v>0</v>
      </c>
      <c r="AE35" s="9">
        <f ca="1">IF(OR(WEEKDAY(AE34)=1,WEEKDAY(AE34)=7,AE34&lt;=$A$1,COUNTIF(Base!$B$1:$B$30,AE34)&gt;0,COUNTIF(Base!$F$1:$F$72,AE34)&gt;0),0,1)</f>
        <v>1</v>
      </c>
      <c r="AF35" s="18">
        <f ca="1">IF(OR(WEEKDAY(AF34)=1,WEEKDAY(AF34)=7,AF34&lt;=$A$1,COUNTIF(Base!$B$1:$B$30,AF34)&gt;0,COUNTIF(Base!$F$1:$F$72,AF34)&gt;0),0,1)</f>
        <v>1</v>
      </c>
      <c r="AG35" s="77">
        <f ca="1">SUM(B35:AE35)</f>
        <v>19</v>
      </c>
      <c r="AJ35" s="47"/>
      <c r="AK35" s="57"/>
      <c r="AL35" s="56"/>
      <c r="AM35" s="56"/>
      <c r="AN35" s="56"/>
      <c r="AO35" s="12"/>
      <c r="AP35" s="32"/>
      <c r="AQ35" s="11"/>
      <c r="AR35" s="10"/>
      <c r="AS35" s="10"/>
      <c r="AT35" s="10"/>
      <c r="AU35" s="32"/>
      <c r="AV35" s="28"/>
      <c r="AW35" s="28"/>
      <c r="AX35" s="28"/>
      <c r="AY35" s="28"/>
      <c r="AZ35" s="28"/>
      <c r="BA35" s="11"/>
      <c r="BB35" s="11"/>
      <c r="BC35" s="11"/>
      <c r="BD35" s="11"/>
      <c r="BE35" s="28"/>
      <c r="BF35" s="11"/>
      <c r="BG35" s="11"/>
      <c r="BH35" s="11"/>
      <c r="BI35" s="11"/>
      <c r="BJ35" s="32"/>
    </row>
    <row r="36" spans="1:69" ht="15.6" customHeight="1" thickBot="1" x14ac:dyDescent="0.3">
      <c r="A36" s="86"/>
      <c r="B36" s="19" t="s">
        <v>0</v>
      </c>
      <c r="C36" s="19" t="s">
        <v>33</v>
      </c>
      <c r="D36" s="19" t="s">
        <v>33</v>
      </c>
      <c r="E36" s="19" t="s">
        <v>33</v>
      </c>
      <c r="F36" s="19" t="s">
        <v>33</v>
      </c>
      <c r="G36" s="19" t="s">
        <v>33</v>
      </c>
      <c r="H36" s="19" t="s">
        <v>33</v>
      </c>
      <c r="I36" s="19" t="s">
        <v>33</v>
      </c>
      <c r="J36" s="19" t="s">
        <v>0</v>
      </c>
      <c r="K36" s="19" t="s">
        <v>0</v>
      </c>
      <c r="L36" s="19" t="s">
        <v>0</v>
      </c>
      <c r="M36" s="19" t="s">
        <v>0</v>
      </c>
      <c r="N36" s="19" t="s">
        <v>0</v>
      </c>
      <c r="O36" s="19" t="s">
        <v>0</v>
      </c>
      <c r="P36" s="19" t="s">
        <v>0</v>
      </c>
      <c r="Q36" s="19" t="s">
        <v>33</v>
      </c>
      <c r="R36" s="19" t="s">
        <v>33</v>
      </c>
      <c r="S36" s="19" t="s">
        <v>33</v>
      </c>
      <c r="T36" s="19" t="s">
        <v>33</v>
      </c>
      <c r="U36" s="19" t="s">
        <v>33</v>
      </c>
      <c r="V36" s="19" t="s">
        <v>33</v>
      </c>
      <c r="W36" s="19" t="s">
        <v>33</v>
      </c>
      <c r="X36" s="19" t="s">
        <v>0</v>
      </c>
      <c r="Y36" s="19" t="s">
        <v>0</v>
      </c>
      <c r="Z36" s="19" t="s">
        <v>0</v>
      </c>
      <c r="AA36" s="19" t="s">
        <v>0</v>
      </c>
      <c r="AB36" s="19" t="s">
        <v>0</v>
      </c>
      <c r="AC36" s="19" t="s">
        <v>0</v>
      </c>
      <c r="AD36" s="19" t="s">
        <v>0</v>
      </c>
      <c r="AE36" s="19" t="s">
        <v>33</v>
      </c>
      <c r="AF36" s="20" t="s">
        <v>33</v>
      </c>
      <c r="AG36" s="77">
        <f ca="1">SUM(B37:AF37)</f>
        <v>4</v>
      </c>
      <c r="AJ36" s="46">
        <v>0.64583333333333404</v>
      </c>
      <c r="AK36" s="56">
        <f ca="1">IF($AP$3&lt;$AJ$3,2,0)</f>
        <v>0</v>
      </c>
      <c r="AL36" s="56">
        <f ca="1">IF($AP$3&lt;=$AJ$3,2,0)</f>
        <v>0</v>
      </c>
      <c r="AM36" s="56">
        <f ca="1">IF($AJ$1&gt;=AJ33,1,0)</f>
        <v>1</v>
      </c>
      <c r="AN36" s="56">
        <f ca="1">SUM(AK36:AM36)</f>
        <v>1</v>
      </c>
      <c r="AO36" s="12"/>
      <c r="AP36" s="26">
        <f ca="1">IF($AP$1=EdT!$A$1,EdT!B23,IF($AP$1=EdT!$H$1,EdT!I23,0))</f>
        <v>0</v>
      </c>
      <c r="AQ36" s="12">
        <f ca="1">IF($AP$3&lt;$AJ$3,2,0)</f>
        <v>0</v>
      </c>
      <c r="AR36" s="12">
        <f ca="1">IF($AU$3&lt;=$AJ$3,2,0)</f>
        <v>0</v>
      </c>
      <c r="AS36" s="12">
        <f ca="1">IF($AJ$1&gt;=AJ36,1,0)</f>
        <v>0</v>
      </c>
      <c r="AT36" s="12">
        <f ca="1">SUM(AQ36:AS36)</f>
        <v>0</v>
      </c>
      <c r="AU36" s="68">
        <f ca="1">IF($AP$1=EdT!$A$1,EdT!C23,IF($AP$1=EdT!$H$1,EdT!J23,0))</f>
        <v>0</v>
      </c>
      <c r="AV36" s="28"/>
      <c r="AW36" s="28"/>
      <c r="AX36" s="28"/>
      <c r="AY36" s="28"/>
      <c r="AZ36" s="28"/>
      <c r="BA36" s="12">
        <f ca="1">IF($BE$3&lt;$AJ$3,2,0)</f>
        <v>0</v>
      </c>
      <c r="BB36" s="12">
        <f ca="1">IF($BE$3&lt;=$AJ$3,2,0)</f>
        <v>0</v>
      </c>
      <c r="BC36" s="12">
        <f ca="1">IF($AJ$1&gt;=AJ36,1,0)</f>
        <v>0</v>
      </c>
      <c r="BD36" s="12">
        <f ca="1">SUM(BA36:BC36)</f>
        <v>0</v>
      </c>
      <c r="BE36" s="28">
        <f ca="1">IF($AP$1=EdT!$A$1,EdT!E25,IF($AP$1=EdT!$H$1,EdT!L25,0))</f>
        <v>0</v>
      </c>
      <c r="BF36" s="12">
        <f ca="1">IF($BJ$3&lt;$AJ$3,2,0)</f>
        <v>0</v>
      </c>
      <c r="BG36" s="12">
        <f ca="1">IF($BJ$3&lt;=$AJ$3,2,0)</f>
        <v>0</v>
      </c>
      <c r="BH36" s="12">
        <f ca="1">IF($AJ$1&gt;=AJ36,1,0)</f>
        <v>0</v>
      </c>
      <c r="BI36" s="12">
        <f ca="1">SUM(BF36:BH36)</f>
        <v>0</v>
      </c>
      <c r="BJ36" s="26">
        <f ca="1">IF($AP$1=EdT!$A$1,EdT!F23,IF($AP$1=EdT!$H$1,EdT!M23,0))</f>
        <v>0</v>
      </c>
    </row>
    <row r="37" spans="1:69" ht="15.6" customHeight="1" thickBot="1" x14ac:dyDescent="0.3">
      <c r="A37" s="79"/>
      <c r="B37" s="80">
        <f t="shared" ref="B37:AF37" ca="1" si="10">IF(AND(WEEKDAY(B34)=2,B35=1),1,0)</f>
        <v>0</v>
      </c>
      <c r="C37" s="80">
        <f t="shared" ca="1" si="10"/>
        <v>1</v>
      </c>
      <c r="D37" s="80">
        <f t="shared" ca="1" si="10"/>
        <v>0</v>
      </c>
      <c r="E37" s="80">
        <f t="shared" ca="1" si="10"/>
        <v>0</v>
      </c>
      <c r="F37" s="80">
        <f t="shared" ca="1" si="10"/>
        <v>0</v>
      </c>
      <c r="G37" s="80">
        <f t="shared" ca="1" si="10"/>
        <v>0</v>
      </c>
      <c r="H37" s="80">
        <f t="shared" ca="1" si="10"/>
        <v>0</v>
      </c>
      <c r="I37" s="80">
        <f t="shared" ca="1" si="10"/>
        <v>0</v>
      </c>
      <c r="J37" s="80">
        <f t="shared" ca="1" si="10"/>
        <v>1</v>
      </c>
      <c r="K37" s="80">
        <f t="shared" ca="1" si="10"/>
        <v>0</v>
      </c>
      <c r="L37" s="80">
        <f t="shared" ca="1" si="10"/>
        <v>0</v>
      </c>
      <c r="M37" s="80">
        <f t="shared" ca="1" si="10"/>
        <v>0</v>
      </c>
      <c r="N37" s="80">
        <f t="shared" ca="1" si="10"/>
        <v>0</v>
      </c>
      <c r="O37" s="80">
        <f t="shared" ca="1" si="10"/>
        <v>0</v>
      </c>
      <c r="P37" s="80">
        <f t="shared" ca="1" si="10"/>
        <v>0</v>
      </c>
      <c r="Q37" s="80">
        <f t="shared" ca="1" si="10"/>
        <v>0</v>
      </c>
      <c r="R37" s="80">
        <f t="shared" ca="1" si="10"/>
        <v>0</v>
      </c>
      <c r="S37" s="80">
        <f t="shared" ca="1" si="10"/>
        <v>0</v>
      </c>
      <c r="T37" s="80">
        <f t="shared" ca="1" si="10"/>
        <v>0</v>
      </c>
      <c r="U37" s="80">
        <f t="shared" ca="1" si="10"/>
        <v>0</v>
      </c>
      <c r="V37" s="80">
        <f t="shared" ca="1" si="10"/>
        <v>0</v>
      </c>
      <c r="W37" s="80">
        <f t="shared" ca="1" si="10"/>
        <v>0</v>
      </c>
      <c r="X37" s="80">
        <f t="shared" ca="1" si="10"/>
        <v>1</v>
      </c>
      <c r="Y37" s="80">
        <f t="shared" ca="1" si="10"/>
        <v>0</v>
      </c>
      <c r="Z37" s="80">
        <f t="shared" ca="1" si="10"/>
        <v>0</v>
      </c>
      <c r="AA37" s="80">
        <f t="shared" ca="1" si="10"/>
        <v>0</v>
      </c>
      <c r="AB37" s="80">
        <f t="shared" ca="1" si="10"/>
        <v>0</v>
      </c>
      <c r="AC37" s="80">
        <f t="shared" ca="1" si="10"/>
        <v>0</v>
      </c>
      <c r="AD37" s="80">
        <f t="shared" ca="1" si="10"/>
        <v>0</v>
      </c>
      <c r="AE37" s="80">
        <f t="shared" ca="1" si="10"/>
        <v>1</v>
      </c>
      <c r="AF37" s="80">
        <f t="shared" ca="1" si="10"/>
        <v>0</v>
      </c>
      <c r="AG37" s="3"/>
      <c r="AJ37" s="48"/>
      <c r="AK37" s="57"/>
      <c r="AL37" s="56"/>
      <c r="AM37" s="56"/>
      <c r="AN37" s="56"/>
      <c r="AO37" s="12"/>
      <c r="AP37" s="27">
        <f ca="1">IF($AP$1=EdT!$A$1,EdT!B24,IF($AP$1=EdT!$H$1,EdT!I24,0))</f>
        <v>0</v>
      </c>
      <c r="AQ37" s="11"/>
      <c r="AR37" s="10"/>
      <c r="AS37" s="10"/>
      <c r="AT37" s="10"/>
      <c r="AU37" s="28">
        <f ca="1">IF($AP$1=EdT!$A$1,EdT!C24,IF($AP$1=EdT!$H$1,EdT!J24,0))</f>
        <v>0</v>
      </c>
      <c r="AV37" s="28"/>
      <c r="AW37" s="28"/>
      <c r="AX37" s="28"/>
      <c r="AY37" s="28"/>
      <c r="AZ37" s="28"/>
      <c r="BA37" s="11"/>
      <c r="BB37" s="11"/>
      <c r="BC37" s="11"/>
      <c r="BD37" s="11"/>
      <c r="BE37" s="28"/>
      <c r="BF37" s="11"/>
      <c r="BG37" s="11"/>
      <c r="BH37" s="11"/>
      <c r="BI37" s="11"/>
      <c r="BJ37" s="27">
        <f ca="1">IF($AP$1=EdT!$A$1,EdT!F24,IF($AP$1=EdT!$H$1,EdT!M24,0))</f>
        <v>0</v>
      </c>
    </row>
    <row r="38" spans="1:69" ht="15.6" customHeight="1" x14ac:dyDescent="0.25">
      <c r="A38" s="84">
        <v>42522</v>
      </c>
      <c r="B38" s="4">
        <f>A38</f>
        <v>42522</v>
      </c>
      <c r="C38" s="4">
        <f>B38+1</f>
        <v>42523</v>
      </c>
      <c r="D38" s="4">
        <f t="shared" ref="D38:AE38" si="11">C38+1</f>
        <v>42524</v>
      </c>
      <c r="E38" s="4">
        <f t="shared" si="11"/>
        <v>42525</v>
      </c>
      <c r="F38" s="4">
        <f t="shared" si="11"/>
        <v>42526</v>
      </c>
      <c r="G38" s="4">
        <f t="shared" si="11"/>
        <v>42527</v>
      </c>
      <c r="H38" s="4">
        <f t="shared" si="11"/>
        <v>42528</v>
      </c>
      <c r="I38" s="4">
        <f t="shared" si="11"/>
        <v>42529</v>
      </c>
      <c r="J38" s="4">
        <f t="shared" si="11"/>
        <v>42530</v>
      </c>
      <c r="K38" s="4">
        <f t="shared" si="11"/>
        <v>42531</v>
      </c>
      <c r="L38" s="4">
        <f t="shared" si="11"/>
        <v>42532</v>
      </c>
      <c r="M38" s="4">
        <f t="shared" si="11"/>
        <v>42533</v>
      </c>
      <c r="N38" s="4">
        <f t="shared" si="11"/>
        <v>42534</v>
      </c>
      <c r="O38" s="4">
        <f t="shared" si="11"/>
        <v>42535</v>
      </c>
      <c r="P38" s="4">
        <f t="shared" si="11"/>
        <v>42536</v>
      </c>
      <c r="Q38" s="4">
        <f t="shared" si="11"/>
        <v>42537</v>
      </c>
      <c r="R38" s="4">
        <f t="shared" si="11"/>
        <v>42538</v>
      </c>
      <c r="S38" s="4">
        <f t="shared" si="11"/>
        <v>42539</v>
      </c>
      <c r="T38" s="4">
        <f t="shared" si="11"/>
        <v>42540</v>
      </c>
      <c r="U38" s="4">
        <f t="shared" si="11"/>
        <v>42541</v>
      </c>
      <c r="V38" s="4">
        <f t="shared" si="11"/>
        <v>42542</v>
      </c>
      <c r="W38" s="4">
        <f t="shared" si="11"/>
        <v>42543</v>
      </c>
      <c r="X38" s="4">
        <f t="shared" si="11"/>
        <v>42544</v>
      </c>
      <c r="Y38" s="4">
        <f t="shared" si="11"/>
        <v>42545</v>
      </c>
      <c r="Z38" s="4">
        <f t="shared" si="11"/>
        <v>42546</v>
      </c>
      <c r="AA38" s="4">
        <f t="shared" si="11"/>
        <v>42547</v>
      </c>
      <c r="AB38" s="4">
        <f t="shared" si="11"/>
        <v>42548</v>
      </c>
      <c r="AC38" s="4">
        <f t="shared" si="11"/>
        <v>42549</v>
      </c>
      <c r="AD38" s="4">
        <f t="shared" si="11"/>
        <v>42550</v>
      </c>
      <c r="AE38" s="5">
        <f t="shared" si="11"/>
        <v>42551</v>
      </c>
      <c r="AF38" s="8"/>
      <c r="AG38" s="78"/>
      <c r="AJ38" s="48"/>
      <c r="AK38" s="57"/>
      <c r="AL38" s="56"/>
      <c r="AM38" s="56"/>
      <c r="AN38" s="56"/>
      <c r="AO38" s="12"/>
      <c r="AP38" s="27"/>
      <c r="AQ38" s="11"/>
      <c r="AR38" s="10"/>
      <c r="AS38" s="10"/>
      <c r="AT38" s="10"/>
      <c r="AU38" s="28"/>
      <c r="AV38" s="28"/>
      <c r="AW38" s="28"/>
      <c r="AX38" s="28"/>
      <c r="AY38" s="28"/>
      <c r="AZ38" s="28"/>
      <c r="BA38" s="11"/>
      <c r="BB38" s="11"/>
      <c r="BC38" s="11"/>
      <c r="BD38" s="11"/>
      <c r="BE38" s="28"/>
      <c r="BF38" s="11"/>
      <c r="BG38" s="11"/>
      <c r="BH38" s="11"/>
      <c r="BI38" s="11"/>
      <c r="BJ38" s="27">
        <f ca="1">IF($AP$1=EdT!$A$1,EdT!F25,IF($AP$1=EdT!$H$1,EdT!M25,0))</f>
        <v>0</v>
      </c>
      <c r="BL38" s="17"/>
    </row>
    <row r="39" spans="1:69" ht="15.6" customHeight="1" x14ac:dyDescent="0.25">
      <c r="A39" s="85"/>
      <c r="B39" s="73">
        <f ca="1">IF(OR(WEEKDAY(B38)=1,WEEKDAY(B38)=7,B38&lt;=$A$1,COUNTIF(Base!$B$1:$B$30,B38)&gt;0,COUNTIF(Base!$F$1:$F$72,B38)&gt;0),0,1)</f>
        <v>1</v>
      </c>
      <c r="C39" s="73">
        <f ca="1">IF(OR(WEEKDAY(C38)=1,WEEKDAY(C38)=7,C38&lt;=$A$1,COUNTIF(Base!$B$1:$B$30,C38)&gt;0,COUNTIF(Base!$F$1:$F$72,C38)&gt;0),0,1)</f>
        <v>1</v>
      </c>
      <c r="D39" s="73">
        <f ca="1">IF(OR(WEEKDAY(D38)=1,WEEKDAY(D38)=7,D38&lt;=$A$1,COUNTIF(Base!$B$1:$B$30,D38)&gt;0,COUNTIF(Base!$F$1:$F$72,D38)&gt;0),0,1)</f>
        <v>1</v>
      </c>
      <c r="E39" s="73">
        <f ca="1">IF(OR(WEEKDAY(E38)=1,WEEKDAY(E38)=7,E38&lt;=$A$1,COUNTIF(Base!$B$1:$B$30,E38)&gt;0,COUNTIF(Base!$F$1:$F$72,E38)&gt;0),0,1)</f>
        <v>0</v>
      </c>
      <c r="F39" s="73">
        <f ca="1">IF(OR(WEEKDAY(F38)=1,WEEKDAY(F38)=7,F38&lt;=$A$1,COUNTIF(Base!$B$1:$B$30,F38)&gt;0,COUNTIF(Base!$F$1:$F$72,F38)&gt;0),0,1)</f>
        <v>0</v>
      </c>
      <c r="G39" s="73">
        <f ca="1">IF(OR(WEEKDAY(G38)=1,WEEKDAY(G38)=7,G38&lt;=$A$1,COUNTIF(Base!$B$1:$B$30,G38)&gt;0,COUNTIF(Base!$F$1:$F$72,G38)&gt;0),0,1)</f>
        <v>1</v>
      </c>
      <c r="H39" s="73">
        <f ca="1">IF(OR(WEEKDAY(H38)=1,WEEKDAY(H38)=7,H38&lt;=$A$1,COUNTIF(Base!$B$1:$B$30,H38)&gt;0,COUNTIF(Base!$F$1:$F$72,H38)&gt;0),0,1)</f>
        <v>1</v>
      </c>
      <c r="I39" s="73">
        <f ca="1">IF(OR(WEEKDAY(I38)=1,WEEKDAY(I38)=7,I38&lt;=$A$1,COUNTIF(Base!$B$1:$B$30,I38)&gt;0,COUNTIF(Base!$F$1:$F$72,I38)&gt;0),0,1)</f>
        <v>1</v>
      </c>
      <c r="J39" s="73">
        <f ca="1">IF(OR(WEEKDAY(J38)=1,WEEKDAY(J38)=7,J38&lt;=$A$1,COUNTIF(Base!$B$1:$B$30,J38)&gt;0,COUNTIF(Base!$F$1:$F$72,J38)&gt;0),0,1)</f>
        <v>1</v>
      </c>
      <c r="K39" s="73">
        <f ca="1">IF(OR(WEEKDAY(K38)=1,WEEKDAY(K38)=7,K38&lt;=$A$1,COUNTIF(Base!$B$1:$B$30,K38)&gt;0,COUNTIF(Base!$F$1:$F$72,K38)&gt;0),0,1)</f>
        <v>1</v>
      </c>
      <c r="L39" s="73">
        <f ca="1">IF(OR(WEEKDAY(L38)=1,WEEKDAY(L38)=7,L38&lt;=$A$1,COUNTIF(Base!$B$1:$B$30,L38)&gt;0,COUNTIF(Base!$F$1:$F$72,L38)&gt;0),0,1)</f>
        <v>0</v>
      </c>
      <c r="M39" s="73">
        <f ca="1">IF(OR(WEEKDAY(M38)=1,WEEKDAY(M38)=7,M38&lt;=$A$1,COUNTIF(Base!$B$1:$B$30,M38)&gt;0,COUNTIF(Base!$F$1:$F$72,M38)&gt;0),0,1)</f>
        <v>0</v>
      </c>
      <c r="N39" s="73">
        <f ca="1">IF(OR(WEEKDAY(N38)=1,WEEKDAY(N38)=7,N38&lt;=$A$1,COUNTIF(Base!$B$1:$B$30,N38)&gt;0,COUNTIF(Base!$F$1:$F$72,N38)&gt;0),0,1)</f>
        <v>1</v>
      </c>
      <c r="O39" s="73">
        <f ca="1">IF(OR(WEEKDAY(O38)=1,WEEKDAY(O38)=7,O38&lt;=$A$1,COUNTIF(Base!$B$1:$B$30,O38)&gt;0,COUNTIF(Base!$F$1:$F$72,O38)&gt;0),0,1)</f>
        <v>1</v>
      </c>
      <c r="P39" s="73">
        <f ca="1">IF(OR(WEEKDAY(P38)=1,WEEKDAY(P38)=7,P38&lt;=$A$1,COUNTIF(Base!$B$1:$B$30,P38)&gt;0,COUNTIF(Base!$F$1:$F$72,P38)&gt;0),0,1)</f>
        <v>1</v>
      </c>
      <c r="Q39" s="73">
        <f ca="1">IF(OR(WEEKDAY(Q38)=1,WEEKDAY(Q38)=7,Q38&lt;=$A$1,COUNTIF(Base!$B$1:$B$30,Q38)&gt;0,COUNTIF(Base!$F$1:$F$72,Q38)&gt;0),0,1)</f>
        <v>1</v>
      </c>
      <c r="R39" s="73">
        <f ca="1">IF(OR(WEEKDAY(R38)=1,WEEKDAY(R38)=7,R38&lt;=$A$1,COUNTIF(Base!$B$1:$B$30,R38)&gt;0,COUNTIF(Base!$F$1:$F$72,R38)&gt;0),0,1)</f>
        <v>1</v>
      </c>
      <c r="S39" s="73">
        <f ca="1">IF(OR(WEEKDAY(S38)=1,WEEKDAY(S38)=7,S38&lt;=$A$1,COUNTIF(Base!$B$1:$B$30,S38)&gt;0,COUNTIF(Base!$F$1:$F$72,S38)&gt;0),0,1)</f>
        <v>0</v>
      </c>
      <c r="T39" s="73">
        <f ca="1">IF(OR(WEEKDAY(T38)=1,WEEKDAY(T38)=7,T38&lt;=$A$1,COUNTIF(Base!$B$1:$B$30,T38)&gt;0,COUNTIF(Base!$F$1:$F$72,T38)&gt;0),0,1)</f>
        <v>0</v>
      </c>
      <c r="U39" s="73">
        <f ca="1">IF(OR(WEEKDAY(U38)=1,WEEKDAY(U38)=7,U38&lt;=$A$1,COUNTIF(Base!$B$1:$B$30,U38)&gt;0,COUNTIF(Base!$F$1:$F$72,U38)&gt;0),0,1)</f>
        <v>1</v>
      </c>
      <c r="V39" s="73">
        <f ca="1">IF(OR(WEEKDAY(V38)=1,WEEKDAY(V38)=7,V38&lt;=$A$1,COUNTIF(Base!$B$1:$B$30,V38)&gt;0,COUNTIF(Base!$F$1:$F$72,V38)&gt;0),0,1)</f>
        <v>1</v>
      </c>
      <c r="W39" s="73">
        <f ca="1">IF(OR(WEEKDAY(W38)=1,WEEKDAY(W38)=7,W38&lt;=$A$1,COUNTIF(Base!$B$1:$B$30,W38)&gt;0,COUNTIF(Base!$F$1:$F$72,W38)&gt;0),0,1)</f>
        <v>1</v>
      </c>
      <c r="X39" s="73">
        <f ca="1">IF(OR(WEEKDAY(X38)=1,WEEKDAY(X38)=7,X38&lt;=$A$1,COUNTIF(Base!$B$1:$B$30,X38)&gt;0,COUNTIF(Base!$F$1:$F$72,X38)&gt;0),0,1)</f>
        <v>1</v>
      </c>
      <c r="Y39" s="73">
        <f ca="1">IF(OR(WEEKDAY(Y38)=1,WEEKDAY(Y38)=7,Y38&lt;=$A$1,COUNTIF(Base!$B$1:$B$30,Y38)&gt;0,COUNTIF(Base!$F$1:$F$72,Y38)&gt;0),0,1)</f>
        <v>1</v>
      </c>
      <c r="Z39" s="73">
        <f ca="1">IF(OR(WEEKDAY(Z38)=1,WEEKDAY(Z38)=7,Z38&lt;=$A$1,COUNTIF(Base!$B$1:$B$30,Z38)&gt;0,COUNTIF(Base!$F$1:$F$72,Z38)&gt;0),0,1)</f>
        <v>0</v>
      </c>
      <c r="AA39" s="73">
        <f ca="1">IF(OR(WEEKDAY(AA38)=1,WEEKDAY(AA38)=7,AA38&lt;=$A$1,COUNTIF(Base!$B$1:$B$30,AA38)&gt;0,COUNTIF(Base!$F$1:$F$72,AA38)&gt;0),0,1)</f>
        <v>0</v>
      </c>
      <c r="AB39" s="73">
        <f ca="1">IF(OR(WEEKDAY(AB38)=1,WEEKDAY(AB38)=7,AB38&lt;=$A$1,COUNTIF(Base!$B$1:$B$30,AB38)&gt;0,COUNTIF(Base!$F$1:$F$72,AB38)&gt;0),0,1)</f>
        <v>1</v>
      </c>
      <c r="AC39" s="73">
        <f ca="1">IF(OR(WEEKDAY(AC38)=1,WEEKDAY(AC38)=7,AC38&lt;=$A$1,COUNTIF(Base!$B$1:$B$30,AC38)&gt;0,COUNTIF(Base!$F$1:$F$72,AC38)&gt;0),0,1)</f>
        <v>1</v>
      </c>
      <c r="AD39" s="73">
        <f ca="1">IF(OR(WEEKDAY(AD38)=1,WEEKDAY(AD38)=7,AD38&lt;=$A$1,COUNTIF(Base!$B$1:$B$30,AD38)&gt;0,COUNTIF(Base!$F$1:$F$72,AD38)&gt;0),0,1)</f>
        <v>1</v>
      </c>
      <c r="AE39" s="74">
        <f ca="1">IF(OR(WEEKDAY(AE38)=1,WEEKDAY(AE38)=7,AE38&lt;=$A$1,COUNTIF(Base!$B$1:$B$30,AE38)&gt;0,COUNTIF(Base!$F$1:$F$72,AE38)&gt;0),0,1)</f>
        <v>1</v>
      </c>
      <c r="AF39" s="8"/>
      <c r="AG39" s="77">
        <f ca="1">SUM(B39:AE39)</f>
        <v>22</v>
      </c>
      <c r="AJ39" s="47"/>
      <c r="AK39" s="57"/>
      <c r="AL39" s="56"/>
      <c r="AM39" s="56"/>
      <c r="AN39" s="56"/>
      <c r="AO39" s="12"/>
      <c r="AP39" s="29">
        <f ca="1">IF($AP$1=EdT!$A$1,EdT!B25,IF($AP$1=EdT!$H$1,EdT!I25,0))</f>
        <v>0</v>
      </c>
      <c r="AQ39" s="11"/>
      <c r="AR39" s="10"/>
      <c r="AS39" s="10"/>
      <c r="AT39" s="10"/>
      <c r="AU39" s="28"/>
      <c r="AV39" s="28"/>
      <c r="AW39" s="28"/>
      <c r="AX39" s="28"/>
      <c r="AY39" s="28"/>
      <c r="AZ39" s="28"/>
      <c r="BA39" s="11"/>
      <c r="BB39" s="11"/>
      <c r="BC39" s="11"/>
      <c r="BD39" s="11"/>
      <c r="BE39" s="28"/>
      <c r="BF39" s="11"/>
      <c r="BG39" s="11"/>
      <c r="BH39" s="11"/>
      <c r="BI39" s="11"/>
      <c r="BJ39" s="32"/>
    </row>
    <row r="40" spans="1:69" s="1" customFormat="1" ht="15.6" customHeight="1" thickBot="1" x14ac:dyDescent="0.3">
      <c r="A40" s="87"/>
      <c r="B40" s="19" t="s">
        <v>33</v>
      </c>
      <c r="C40" s="19" t="s">
        <v>33</v>
      </c>
      <c r="D40" s="19" t="s">
        <v>33</v>
      </c>
      <c r="E40" s="19" t="s">
        <v>33</v>
      </c>
      <c r="F40" s="19" t="s">
        <v>33</v>
      </c>
      <c r="G40" s="19" t="s">
        <v>0</v>
      </c>
      <c r="H40" s="19" t="s">
        <v>0</v>
      </c>
      <c r="I40" s="19" t="s">
        <v>0</v>
      </c>
      <c r="J40" s="19" t="s">
        <v>0</v>
      </c>
      <c r="K40" s="19" t="s">
        <v>0</v>
      </c>
      <c r="L40" s="19" t="s">
        <v>0</v>
      </c>
      <c r="M40" s="19" t="s">
        <v>0</v>
      </c>
      <c r="N40" s="19" t="s">
        <v>33</v>
      </c>
      <c r="O40" s="19" t="s">
        <v>33</v>
      </c>
      <c r="P40" s="19" t="s">
        <v>33</v>
      </c>
      <c r="Q40" s="19" t="s">
        <v>33</v>
      </c>
      <c r="R40" s="19" t="s">
        <v>33</v>
      </c>
      <c r="S40" s="19" t="s">
        <v>33</v>
      </c>
      <c r="T40" s="19" t="s">
        <v>33</v>
      </c>
      <c r="U40" s="19" t="s">
        <v>0</v>
      </c>
      <c r="V40" s="19" t="s">
        <v>0</v>
      </c>
      <c r="W40" s="19" t="s">
        <v>0</v>
      </c>
      <c r="X40" s="19" t="s">
        <v>0</v>
      </c>
      <c r="Y40" s="19" t="s">
        <v>0</v>
      </c>
      <c r="Z40" s="19" t="s">
        <v>0</v>
      </c>
      <c r="AA40" s="19" t="s">
        <v>0</v>
      </c>
      <c r="AB40" s="19" t="s">
        <v>33</v>
      </c>
      <c r="AC40" s="19" t="s">
        <v>33</v>
      </c>
      <c r="AD40" s="19" t="s">
        <v>33</v>
      </c>
      <c r="AE40" s="20" t="s">
        <v>33</v>
      </c>
      <c r="AF40" s="8"/>
      <c r="AG40" s="77">
        <f ca="1">SUM(B41:AF41)</f>
        <v>4</v>
      </c>
      <c r="AJ40" s="46">
        <v>0.6875</v>
      </c>
      <c r="AK40" s="56">
        <f ca="1">IF($AP$3&lt;$AJ$3,2,0)</f>
        <v>0</v>
      </c>
      <c r="AL40" s="56">
        <f ca="1">IF($AP$3&lt;=$AJ$3,2,0)</f>
        <v>0</v>
      </c>
      <c r="AM40" s="56">
        <f ca="1">IF($AJ$1&gt;=AJ40,1,0)</f>
        <v>0</v>
      </c>
      <c r="AN40" s="56">
        <f ca="1">SUM(AK40:AM40)</f>
        <v>0</v>
      </c>
      <c r="AO40" s="12"/>
      <c r="AP40" s="26">
        <f ca="1">IF($AP$1=EdT!$A$1,EdT!B26,IF($AP$1=EdT!$H$1,EdT!I26,0))</f>
        <v>0</v>
      </c>
      <c r="AQ40" s="12">
        <f ca="1">IF($AP$3&lt;$AJ$3,2,0)</f>
        <v>0</v>
      </c>
      <c r="AR40" s="12">
        <f ca="1">IF($AU$3&lt;=$AJ$3,2,0)</f>
        <v>0</v>
      </c>
      <c r="AS40" s="12">
        <f ca="1">IF($AJ$1&gt;=AJ40,1,0)</f>
        <v>0</v>
      </c>
      <c r="AT40" s="12">
        <f ca="1">SUM(AQ40:AS40)</f>
        <v>0</v>
      </c>
      <c r="AU40" s="28"/>
      <c r="AV40" s="28"/>
      <c r="AW40" s="28"/>
      <c r="AX40" s="28"/>
      <c r="AY40" s="28"/>
      <c r="AZ40" s="28"/>
      <c r="BA40" s="12">
        <f ca="1">IF($BE$3&lt;$AJ$3,2,0)</f>
        <v>0</v>
      </c>
      <c r="BB40" s="12">
        <f ca="1">IF($BE$3&lt;=$AJ$3,2,0)</f>
        <v>0</v>
      </c>
      <c r="BC40" s="12">
        <f ca="1">IF($AJ$1&gt;=AJ40,1,0)</f>
        <v>0</v>
      </c>
      <c r="BD40" s="12">
        <f ca="1">SUM(BA40:BC40)</f>
        <v>0</v>
      </c>
      <c r="BE40" s="28"/>
      <c r="BF40" s="12">
        <f ca="1">IF($BJ$3&lt;$AJ$3,2,0)</f>
        <v>0</v>
      </c>
      <c r="BG40" s="12">
        <f ca="1">IF($BJ$3&lt;=$AJ$3,2,0)</f>
        <v>0</v>
      </c>
      <c r="BH40" s="12">
        <f ca="1">IF($AJ$1&gt;=AJ40,1,0)</f>
        <v>0</v>
      </c>
      <c r="BI40" s="12">
        <f ca="1">SUM(BF40:BH40)</f>
        <v>0</v>
      </c>
      <c r="BJ40" s="26">
        <f ca="1">IF($AP$1=EdT!$A$1,EdT!F26,IF($AP$1=EdT!$H$1,EdT!M26,0))</f>
        <v>0</v>
      </c>
    </row>
    <row r="41" spans="1:69" s="1" customFormat="1" ht="15.6" customHeight="1" thickBot="1" x14ac:dyDescent="0.3">
      <c r="A41" s="79"/>
      <c r="B41" s="80">
        <f t="shared" ref="B41:AE41" ca="1" si="12">IF(AND(WEEKDAY(B38)=2,B39=1),1,0)</f>
        <v>0</v>
      </c>
      <c r="C41" s="80">
        <f t="shared" ca="1" si="12"/>
        <v>0</v>
      </c>
      <c r="D41" s="80">
        <f t="shared" ca="1" si="12"/>
        <v>0</v>
      </c>
      <c r="E41" s="80">
        <f t="shared" ca="1" si="12"/>
        <v>0</v>
      </c>
      <c r="F41" s="80">
        <f t="shared" ca="1" si="12"/>
        <v>0</v>
      </c>
      <c r="G41" s="80">
        <f t="shared" ca="1" si="12"/>
        <v>1</v>
      </c>
      <c r="H41" s="80">
        <f t="shared" ca="1" si="12"/>
        <v>0</v>
      </c>
      <c r="I41" s="80">
        <f t="shared" ca="1" si="12"/>
        <v>0</v>
      </c>
      <c r="J41" s="80">
        <f t="shared" ca="1" si="12"/>
        <v>0</v>
      </c>
      <c r="K41" s="80">
        <f t="shared" ca="1" si="12"/>
        <v>0</v>
      </c>
      <c r="L41" s="80">
        <f t="shared" ca="1" si="12"/>
        <v>0</v>
      </c>
      <c r="M41" s="80">
        <f t="shared" ca="1" si="12"/>
        <v>0</v>
      </c>
      <c r="N41" s="80">
        <f t="shared" ca="1" si="12"/>
        <v>1</v>
      </c>
      <c r="O41" s="80">
        <f t="shared" ca="1" si="12"/>
        <v>0</v>
      </c>
      <c r="P41" s="80">
        <f t="shared" ca="1" si="12"/>
        <v>0</v>
      </c>
      <c r="Q41" s="80">
        <f t="shared" ca="1" si="12"/>
        <v>0</v>
      </c>
      <c r="R41" s="80">
        <f t="shared" ca="1" si="12"/>
        <v>0</v>
      </c>
      <c r="S41" s="80">
        <f t="shared" ca="1" si="12"/>
        <v>0</v>
      </c>
      <c r="T41" s="80">
        <f t="shared" ca="1" si="12"/>
        <v>0</v>
      </c>
      <c r="U41" s="80">
        <f t="shared" ca="1" si="12"/>
        <v>1</v>
      </c>
      <c r="V41" s="80">
        <f t="shared" ca="1" si="12"/>
        <v>0</v>
      </c>
      <c r="W41" s="80">
        <f t="shared" ca="1" si="12"/>
        <v>0</v>
      </c>
      <c r="X41" s="80">
        <f t="shared" ca="1" si="12"/>
        <v>0</v>
      </c>
      <c r="Y41" s="80">
        <f t="shared" ca="1" si="12"/>
        <v>0</v>
      </c>
      <c r="Z41" s="80">
        <f t="shared" ca="1" si="12"/>
        <v>0</v>
      </c>
      <c r="AA41" s="80">
        <f t="shared" ca="1" si="12"/>
        <v>0</v>
      </c>
      <c r="AB41" s="80">
        <f t="shared" ca="1" si="12"/>
        <v>1</v>
      </c>
      <c r="AC41" s="80">
        <f t="shared" ca="1" si="12"/>
        <v>0</v>
      </c>
      <c r="AD41" s="80">
        <f t="shared" ca="1" si="12"/>
        <v>0</v>
      </c>
      <c r="AE41" s="80">
        <f t="shared" ca="1" si="12"/>
        <v>0</v>
      </c>
      <c r="AF41" s="80"/>
      <c r="AG41" s="24"/>
      <c r="AJ41" s="48"/>
      <c r="AK41" s="57"/>
      <c r="AL41" s="56"/>
      <c r="AM41" s="56"/>
      <c r="AN41" s="56"/>
      <c r="AO41" s="12"/>
      <c r="AP41" s="27">
        <f ca="1">IF($AP$1=EdT!$A$1,EdT!B27,IF($AP$1=EdT!$H$1,EdT!I27,0))</f>
        <v>0</v>
      </c>
      <c r="AQ41" s="11"/>
      <c r="AR41" s="10"/>
      <c r="AS41" s="10"/>
      <c r="AT41" s="10"/>
      <c r="AU41" s="28"/>
      <c r="AV41" s="28"/>
      <c r="AW41" s="28"/>
      <c r="AX41" s="28"/>
      <c r="AY41" s="28"/>
      <c r="AZ41" s="28"/>
      <c r="BA41" s="11"/>
      <c r="BB41" s="11"/>
      <c r="BC41" s="11"/>
      <c r="BD41" s="11"/>
      <c r="BE41" s="28"/>
      <c r="BF41" s="11"/>
      <c r="BG41" s="11"/>
      <c r="BH41" s="11"/>
      <c r="BI41" s="11"/>
      <c r="BJ41" s="27">
        <f ca="1">IF($AP$1=EdT!$A$1,EdT!F27,IF($AP$1=EdT!$H$1,EdT!M27,0))</f>
        <v>0</v>
      </c>
    </row>
    <row r="42" spans="1:69" x14ac:dyDescent="0.25">
      <c r="A42" s="84">
        <v>42552</v>
      </c>
      <c r="B42" s="4">
        <f>A42</f>
        <v>42552</v>
      </c>
      <c r="C42" s="4">
        <f>B42+1</f>
        <v>42553</v>
      </c>
      <c r="D42" s="4">
        <f t="shared" ref="D42:AF42" si="13">C42+1</f>
        <v>42554</v>
      </c>
      <c r="E42" s="4">
        <f t="shared" si="13"/>
        <v>42555</v>
      </c>
      <c r="F42" s="4">
        <f t="shared" si="13"/>
        <v>42556</v>
      </c>
      <c r="G42" s="4">
        <f t="shared" si="13"/>
        <v>42557</v>
      </c>
      <c r="H42" s="4">
        <f t="shared" si="13"/>
        <v>42558</v>
      </c>
      <c r="I42" s="4">
        <f t="shared" si="13"/>
        <v>42559</v>
      </c>
      <c r="J42" s="4">
        <f t="shared" si="13"/>
        <v>42560</v>
      </c>
      <c r="K42" s="4">
        <f t="shared" si="13"/>
        <v>42561</v>
      </c>
      <c r="L42" s="4">
        <f t="shared" si="13"/>
        <v>42562</v>
      </c>
      <c r="M42" s="4">
        <f t="shared" si="13"/>
        <v>42563</v>
      </c>
      <c r="N42" s="4">
        <f t="shared" si="13"/>
        <v>42564</v>
      </c>
      <c r="O42" s="4">
        <f t="shared" si="13"/>
        <v>42565</v>
      </c>
      <c r="P42" s="4">
        <f t="shared" si="13"/>
        <v>42566</v>
      </c>
      <c r="Q42" s="4">
        <f t="shared" si="13"/>
        <v>42567</v>
      </c>
      <c r="R42" s="4">
        <f t="shared" si="13"/>
        <v>42568</v>
      </c>
      <c r="S42" s="4">
        <f t="shared" si="13"/>
        <v>42569</v>
      </c>
      <c r="T42" s="4">
        <f t="shared" si="13"/>
        <v>42570</v>
      </c>
      <c r="U42" s="4">
        <f t="shared" si="13"/>
        <v>42571</v>
      </c>
      <c r="V42" s="4">
        <f t="shared" si="13"/>
        <v>42572</v>
      </c>
      <c r="W42" s="4">
        <f t="shared" si="13"/>
        <v>42573</v>
      </c>
      <c r="X42" s="4">
        <f t="shared" si="13"/>
        <v>42574</v>
      </c>
      <c r="Y42" s="4">
        <f t="shared" si="13"/>
        <v>42575</v>
      </c>
      <c r="Z42" s="4">
        <f t="shared" si="13"/>
        <v>42576</v>
      </c>
      <c r="AA42" s="4">
        <f t="shared" si="13"/>
        <v>42577</v>
      </c>
      <c r="AB42" s="4">
        <f t="shared" si="13"/>
        <v>42578</v>
      </c>
      <c r="AC42" s="4">
        <f t="shared" si="13"/>
        <v>42579</v>
      </c>
      <c r="AD42" s="4">
        <f t="shared" si="13"/>
        <v>42580</v>
      </c>
      <c r="AE42" s="4">
        <f t="shared" si="13"/>
        <v>42581</v>
      </c>
      <c r="AF42" s="5">
        <f t="shared" si="13"/>
        <v>42582</v>
      </c>
      <c r="AG42" s="78"/>
      <c r="AJ42" s="48"/>
      <c r="AK42" s="57"/>
      <c r="AL42" s="56"/>
      <c r="AM42" s="56"/>
      <c r="AN42" s="56"/>
      <c r="AO42" s="12"/>
      <c r="AP42" s="27">
        <f ca="1">IF($AP$1=EdT!$A$1,EdT!B28,IF($AP$1=EdT!$H$1,EdT!I28,0))</f>
        <v>0</v>
      </c>
      <c r="AQ42" s="11"/>
      <c r="AR42" s="10"/>
      <c r="AS42" s="10"/>
      <c r="AT42" s="10"/>
      <c r="AU42" s="28"/>
      <c r="AV42" s="28"/>
      <c r="AW42" s="28"/>
      <c r="AX42" s="28"/>
      <c r="AY42" s="28"/>
      <c r="AZ42" s="28"/>
      <c r="BA42" s="11"/>
      <c r="BB42" s="11"/>
      <c r="BC42" s="11"/>
      <c r="BD42" s="11"/>
      <c r="BE42" s="28"/>
      <c r="BF42" s="11"/>
      <c r="BG42" s="11"/>
      <c r="BH42" s="11"/>
      <c r="BI42" s="11"/>
      <c r="BJ42" s="27">
        <f ca="1">IF($AP$1=EdT!$A$1,EdT!F28,IF($AP$1=EdT!$H$1,EdT!M28,0))</f>
        <v>0</v>
      </c>
      <c r="BL42" s="17"/>
    </row>
    <row r="43" spans="1:69" x14ac:dyDescent="0.25">
      <c r="A43" s="85"/>
      <c r="B43" s="9">
        <f ca="1">IF(OR(WEEKDAY(B42)=1,WEEKDAY(B42)=7,B42&lt;=$A$1,COUNTIF(Base!$B$1:$B$30,B42)&gt;0,COUNTIF(Base!$F$1:$F$72,B42)&gt;0),0,1)</f>
        <v>1</v>
      </c>
      <c r="C43" s="9">
        <f ca="1">IF(OR(WEEKDAY(C42)=1,WEEKDAY(C42)=7,C42&lt;=$A$1,COUNTIF(Base!$B$1:$B$30,C42)&gt;0,COUNTIF(Base!$F$1:$F$72,C42)&gt;0),0,1)</f>
        <v>0</v>
      </c>
      <c r="D43" s="9">
        <f ca="1">IF(OR(WEEKDAY(D42)=1,WEEKDAY(D42)=7,D42&lt;=$A$1,COUNTIF(Base!$B$1:$B$30,D42)&gt;0,COUNTIF(Base!$F$1:$F$72,D42)&gt;0),0,1)</f>
        <v>0</v>
      </c>
      <c r="E43" s="9">
        <f ca="1">IF(OR(WEEKDAY(E42)=1,WEEKDAY(E42)=7,E42&lt;=$A$1,COUNTIF(Base!$B$1:$B$30,E42)&gt;0,COUNTIF(Base!$F$1:$F$72,E42)&gt;0),0,1)</f>
        <v>1</v>
      </c>
      <c r="F43" s="9">
        <f ca="1">IF(OR(WEEKDAY(F42)=1,WEEKDAY(F42)=7,F42&lt;=$A$1,COUNTIF(Base!$B$1:$B$30,F42)&gt;0,COUNTIF(Base!$F$1:$F$72,F42)&gt;0),0,1)</f>
        <v>1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7"/>
      <c r="AG43" s="77">
        <f ca="1">SUM(B43:AE43)</f>
        <v>3</v>
      </c>
      <c r="AJ43" s="47"/>
      <c r="AK43" s="57"/>
      <c r="AL43" s="56"/>
      <c r="AM43" s="56"/>
      <c r="AN43" s="56"/>
      <c r="AO43" s="12"/>
      <c r="AP43" s="32"/>
      <c r="AQ43" s="11"/>
      <c r="AR43" s="10"/>
      <c r="AS43" s="10"/>
      <c r="AT43" s="10"/>
      <c r="AU43" s="31"/>
      <c r="AV43" s="28"/>
      <c r="AW43" s="28"/>
      <c r="AX43" s="28"/>
      <c r="AY43" s="28"/>
      <c r="AZ43" s="28"/>
      <c r="BA43" s="11"/>
      <c r="BB43" s="11"/>
      <c r="BC43" s="11"/>
      <c r="BD43" s="11"/>
      <c r="BE43" s="28"/>
      <c r="BF43" s="11"/>
      <c r="BG43" s="11"/>
      <c r="BH43" s="11"/>
      <c r="BI43" s="11"/>
      <c r="BJ43" s="32"/>
    </row>
    <row r="44" spans="1:69" ht="15.75" thickBot="1" x14ac:dyDescent="0.3">
      <c r="A44" s="86"/>
      <c r="B44" s="19" t="s">
        <v>33</v>
      </c>
      <c r="C44" s="19" t="s">
        <v>33</v>
      </c>
      <c r="D44" s="19" t="s">
        <v>33</v>
      </c>
      <c r="E44" s="19" t="s">
        <v>0</v>
      </c>
      <c r="F44" s="19" t="s">
        <v>0</v>
      </c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20"/>
      <c r="AG44" s="77">
        <f ca="1">SUM(B45:AF45)</f>
        <v>1</v>
      </c>
      <c r="AJ44" s="46">
        <v>0.72916666666666696</v>
      </c>
      <c r="AK44" s="57"/>
      <c r="AL44" s="56"/>
      <c r="AM44" s="56"/>
      <c r="AN44" s="56"/>
      <c r="AO44" s="12"/>
      <c r="AP44" s="11"/>
      <c r="AQ44" s="11"/>
      <c r="AR44" s="10"/>
      <c r="AS44" s="10"/>
      <c r="AT44" s="10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</row>
    <row r="45" spans="1:69" x14ac:dyDescent="0.25">
      <c r="A45" s="79"/>
      <c r="B45" s="80">
        <f t="shared" ref="B45:AF45" ca="1" si="14">IF(AND(WEEKDAY(B42)=2,B43=1),1,0)</f>
        <v>0</v>
      </c>
      <c r="C45" s="80">
        <f t="shared" ca="1" si="14"/>
        <v>0</v>
      </c>
      <c r="D45" s="80">
        <f t="shared" ca="1" si="14"/>
        <v>0</v>
      </c>
      <c r="E45" s="80">
        <f t="shared" ca="1" si="14"/>
        <v>1</v>
      </c>
      <c r="F45" s="80">
        <f t="shared" ca="1" si="14"/>
        <v>0</v>
      </c>
      <c r="G45" s="80">
        <f t="shared" si="14"/>
        <v>0</v>
      </c>
      <c r="H45" s="80">
        <f t="shared" si="14"/>
        <v>0</v>
      </c>
      <c r="I45" s="80">
        <f t="shared" si="14"/>
        <v>0</v>
      </c>
      <c r="J45" s="80">
        <f t="shared" si="14"/>
        <v>0</v>
      </c>
      <c r="K45" s="80">
        <f t="shared" si="14"/>
        <v>0</v>
      </c>
      <c r="L45" s="80">
        <f t="shared" si="14"/>
        <v>0</v>
      </c>
      <c r="M45" s="80">
        <f t="shared" si="14"/>
        <v>0</v>
      </c>
      <c r="N45" s="80">
        <f t="shared" si="14"/>
        <v>0</v>
      </c>
      <c r="O45" s="80">
        <f t="shared" si="14"/>
        <v>0</v>
      </c>
      <c r="P45" s="80">
        <f t="shared" si="14"/>
        <v>0</v>
      </c>
      <c r="Q45" s="80">
        <f t="shared" si="14"/>
        <v>0</v>
      </c>
      <c r="R45" s="80">
        <f t="shared" si="14"/>
        <v>0</v>
      </c>
      <c r="S45" s="80">
        <f t="shared" si="14"/>
        <v>0</v>
      </c>
      <c r="T45" s="80">
        <f t="shared" si="14"/>
        <v>0</v>
      </c>
      <c r="U45" s="80">
        <f t="shared" si="14"/>
        <v>0</v>
      </c>
      <c r="V45" s="80">
        <f t="shared" si="14"/>
        <v>0</v>
      </c>
      <c r="W45" s="80">
        <f t="shared" si="14"/>
        <v>0</v>
      </c>
      <c r="X45" s="80">
        <f t="shared" si="14"/>
        <v>0</v>
      </c>
      <c r="Y45" s="80">
        <f t="shared" si="14"/>
        <v>0</v>
      </c>
      <c r="Z45" s="80">
        <f t="shared" si="14"/>
        <v>0</v>
      </c>
      <c r="AA45" s="80">
        <f t="shared" si="14"/>
        <v>0</v>
      </c>
      <c r="AB45" s="80">
        <f t="shared" si="14"/>
        <v>0</v>
      </c>
      <c r="AC45" s="80">
        <f t="shared" si="14"/>
        <v>0</v>
      </c>
      <c r="AD45" s="80">
        <f t="shared" si="14"/>
        <v>0</v>
      </c>
      <c r="AE45" s="80">
        <f t="shared" si="14"/>
        <v>0</v>
      </c>
      <c r="AF45" s="80">
        <f t="shared" si="14"/>
        <v>0</v>
      </c>
      <c r="AG45" s="2">
        <f ca="1">SUM(AG3,AG7,AG11,AG15,AG19,AG23,AG27,AG31,AG35,AG39,AG43)</f>
        <v>54</v>
      </c>
      <c r="AJ45" s="81" t="s">
        <v>56</v>
      </c>
      <c r="AK45" s="56"/>
      <c r="AL45" s="56"/>
      <c r="AM45" s="56"/>
      <c r="AN45" s="56"/>
      <c r="AO45" s="12"/>
      <c r="AP45" s="11"/>
      <c r="AQ45" s="12"/>
      <c r="AR45" s="12"/>
      <c r="AS45" s="12"/>
      <c r="AT45" s="12"/>
      <c r="AU45" s="11"/>
      <c r="AV45" s="11"/>
      <c r="AW45" s="11"/>
      <c r="AX45" s="11"/>
      <c r="AY45" s="11"/>
      <c r="AZ45" s="11"/>
      <c r="BA45" s="12"/>
      <c r="BB45" s="12"/>
      <c r="BC45" s="12"/>
      <c r="BD45" s="12"/>
      <c r="BE45" s="11"/>
      <c r="BF45" s="12"/>
      <c r="BG45" s="12"/>
      <c r="BH45" s="12"/>
      <c r="BI45" s="12"/>
      <c r="BJ45" s="11"/>
      <c r="BK45" s="1"/>
      <c r="BL45" s="17"/>
      <c r="BM45" s="1"/>
      <c r="BN45" s="1"/>
      <c r="BO45" s="1"/>
      <c r="BP45" s="1"/>
      <c r="BQ45" s="1"/>
    </row>
    <row r="46" spans="1:69" x14ac:dyDescent="0.25">
      <c r="AG46">
        <f ca="1">SUM(AG44,AG40,AG36,AG32,AG28,AG24,AG20,AG16,AG12,AG8,AG4)</f>
        <v>11</v>
      </c>
      <c r="AJ46" s="82" t="s">
        <v>57</v>
      </c>
      <c r="AK46" s="57"/>
      <c r="AL46" s="56"/>
      <c r="AM46" s="56"/>
      <c r="AN46" s="56"/>
      <c r="AO46" s="12"/>
      <c r="AP46" s="11"/>
      <c r="AQ46" s="11"/>
      <c r="AR46" s="10"/>
      <c r="AS46" s="10"/>
      <c r="AT46" s="10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"/>
      <c r="BM46" s="1"/>
      <c r="BN46" s="1"/>
      <c r="BO46" s="1"/>
      <c r="BP46" s="1"/>
      <c r="BQ46" s="1"/>
    </row>
    <row r="47" spans="1:69" x14ac:dyDescent="0.25">
      <c r="AJ47" s="82"/>
      <c r="AK47" s="57"/>
      <c r="AL47" s="56"/>
      <c r="AM47" s="56"/>
      <c r="AN47" s="56"/>
      <c r="AO47" s="12"/>
      <c r="AP47" s="11"/>
      <c r="AQ47" s="11"/>
      <c r="AR47" s="10"/>
      <c r="AS47" s="10"/>
      <c r="AT47" s="10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"/>
      <c r="BM47" s="1"/>
      <c r="BN47" s="1"/>
      <c r="BO47" s="1"/>
      <c r="BP47" s="1"/>
      <c r="BQ47" s="1"/>
    </row>
    <row r="48" spans="1:69" x14ac:dyDescent="0.25">
      <c r="AJ48" s="49"/>
      <c r="AK48" s="57"/>
      <c r="AL48" s="56"/>
      <c r="AM48" s="56"/>
      <c r="AN48" s="56"/>
      <c r="AO48" s="12"/>
      <c r="AP48" s="11"/>
      <c r="AQ48" s="11"/>
      <c r="AR48" s="10"/>
      <c r="AS48" s="10"/>
      <c r="AT48" s="10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"/>
      <c r="BL48" s="17"/>
      <c r="BM48" s="1"/>
      <c r="BN48" s="1"/>
      <c r="BO48" s="1"/>
      <c r="BP48" s="1"/>
      <c r="BQ48" s="1"/>
    </row>
    <row r="49" spans="36:69" x14ac:dyDescent="0.25">
      <c r="AJ49" s="49"/>
      <c r="AK49" s="57"/>
      <c r="AL49" s="56"/>
      <c r="AM49" s="56"/>
      <c r="AN49" s="56"/>
      <c r="AO49" s="12"/>
      <c r="AP49" s="11"/>
      <c r="AQ49" s="11"/>
      <c r="AR49" s="10"/>
      <c r="AS49" s="10"/>
      <c r="AT49" s="10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"/>
      <c r="BM49" s="1"/>
      <c r="BN49" s="1"/>
      <c r="BO49" s="1"/>
      <c r="BP49" s="1"/>
      <c r="BQ49" s="1"/>
    </row>
    <row r="50" spans="36:69" x14ac:dyDescent="0.25">
      <c r="AJ50" s="50"/>
      <c r="AK50" s="58"/>
      <c r="AL50" s="58"/>
      <c r="AM50" s="58"/>
      <c r="AN50" s="58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"/>
      <c r="BM50" s="1"/>
      <c r="BN50" s="1"/>
      <c r="BO50" s="1"/>
      <c r="BP50" s="1"/>
      <c r="BQ50" s="1"/>
    </row>
    <row r="51" spans="36:69" x14ac:dyDescent="0.25">
      <c r="AJ51" s="50"/>
      <c r="AK51" s="58"/>
      <c r="AL51" s="58"/>
      <c r="AM51" s="58"/>
      <c r="AN51" s="58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"/>
      <c r="BL51" s="1"/>
      <c r="BM51" s="1"/>
      <c r="BN51" s="1"/>
      <c r="BO51" s="1"/>
      <c r="BP51" s="1"/>
      <c r="BQ51" s="1"/>
    </row>
    <row r="52" spans="36:69" x14ac:dyDescent="0.25">
      <c r="AJ52" s="51"/>
      <c r="AK52" s="58"/>
      <c r="AL52" s="58"/>
      <c r="AM52" s="58"/>
      <c r="AN52" s="58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</row>
    <row r="53" spans="36:69" x14ac:dyDescent="0.25">
      <c r="AJ53" s="51"/>
      <c r="AK53" s="58"/>
      <c r="AL53" s="58"/>
      <c r="AM53" s="58"/>
      <c r="AN53" s="58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</row>
    <row r="54" spans="36:69" x14ac:dyDescent="0.25">
      <c r="AJ54" s="51"/>
      <c r="AK54" s="58"/>
      <c r="AL54" s="58"/>
      <c r="AM54" s="58"/>
      <c r="AN54" s="58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</row>
    <row r="55" spans="36:69" x14ac:dyDescent="0.25">
      <c r="AJ55" s="51"/>
      <c r="AK55" s="58"/>
      <c r="AL55" s="58"/>
      <c r="AM55" s="58"/>
      <c r="AN55" s="58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</row>
    <row r="56" spans="36:69" x14ac:dyDescent="0.25">
      <c r="AJ56" s="51"/>
      <c r="AK56" s="58"/>
      <c r="AL56" s="58"/>
      <c r="AM56" s="58"/>
      <c r="AN56" s="58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</row>
  </sheetData>
  <sheetProtection selectLockedCells="1"/>
  <mergeCells count="16">
    <mergeCell ref="BF4:BJ4"/>
    <mergeCell ref="AP1:BJ1"/>
    <mergeCell ref="AQ4:AU4"/>
    <mergeCell ref="AV4:AZ4"/>
    <mergeCell ref="BA4:BE4"/>
    <mergeCell ref="A26:A28"/>
    <mergeCell ref="A30:A32"/>
    <mergeCell ref="A34:A36"/>
    <mergeCell ref="A38:A40"/>
    <mergeCell ref="A42:A44"/>
    <mergeCell ref="A22:A24"/>
    <mergeCell ref="A2:A4"/>
    <mergeCell ref="A6:A8"/>
    <mergeCell ref="A10:A12"/>
    <mergeCell ref="A14:A16"/>
    <mergeCell ref="A18:A20"/>
  </mergeCells>
  <conditionalFormatting sqref="A1 B2:AE2 B6:AF6 B10:AE10 B14:AF14 B18:AF18 B22:AD22 B26:AF26 B30:AE30 B34:AF34 B38:AE38 B42:K42">
    <cfRule type="duplicateValues" dxfId="52" priority="15"/>
  </conditionalFormatting>
  <conditionalFormatting sqref="B2:AE2 B6:AF6 B10:AE10 B14:AF14 B18:AF18 B22:AD22 B26:AF26 B30:AE30 B34:AF34 B38:AE38 B42:AF42">
    <cfRule type="expression" dxfId="51" priority="14">
      <formula>OR(WEEKDAY(B2)=1,WEEKDAY(B2)=7,B2&lt;$A$1)</formula>
    </cfRule>
  </conditionalFormatting>
  <conditionalFormatting sqref="B8:AF8 B4:AE4 B12:AE12 B16:AF16 B20:AF20 B24:AD24 B28:AF28 B32:AE32 B36:AF36 B40:AE40 B44:F44">
    <cfRule type="containsText" dxfId="50" priority="3" operator="containsText" text="Q2">
      <formula>NOT(ISERROR(SEARCH("Q2",B4)))</formula>
    </cfRule>
    <cfRule type="containsText" dxfId="49" priority="4" operator="containsText" text="Q1">
      <formula>NOT(ISERROR(SEARCH("Q1",B4)))</formula>
    </cfRule>
  </conditionalFormatting>
  <conditionalFormatting sqref="AP6:AP13">
    <cfRule type="expression" dxfId="48" priority="68">
      <formula>$AN$10&gt;2</formula>
    </cfRule>
  </conditionalFormatting>
  <conditionalFormatting sqref="AP14:AP17">
    <cfRule type="expression" dxfId="47" priority="67">
      <formula>$AN$14&gt;2</formula>
    </cfRule>
  </conditionalFormatting>
  <conditionalFormatting sqref="AP18:AP21">
    <cfRule type="expression" dxfId="46" priority="66">
      <formula>$AN$18&gt;2</formula>
    </cfRule>
  </conditionalFormatting>
  <conditionalFormatting sqref="AP28:AP31">
    <cfRule type="expression" dxfId="45" priority="65">
      <formula>$AN$28&gt;2</formula>
    </cfRule>
  </conditionalFormatting>
  <conditionalFormatting sqref="AP32:AP35">
    <cfRule type="expression" dxfId="44" priority="64">
      <formula>$AN$32&gt;2</formula>
    </cfRule>
  </conditionalFormatting>
  <conditionalFormatting sqref="AP36:AP39">
    <cfRule type="expression" dxfId="43" priority="63">
      <formula>$AN$36&gt;2</formula>
    </cfRule>
  </conditionalFormatting>
  <conditionalFormatting sqref="AP40:AP43">
    <cfRule type="expression" dxfId="42" priority="62">
      <formula>$AN$40&gt;2</formula>
    </cfRule>
  </conditionalFormatting>
  <conditionalFormatting sqref="AU6:AU9">
    <cfRule type="expression" dxfId="41" priority="61">
      <formula>$AT$6&gt;2</formula>
    </cfRule>
  </conditionalFormatting>
  <conditionalFormatting sqref="AZ6:AZ9">
    <cfRule type="expression" dxfId="40" priority="60">
      <formula>$AY$6&gt;2</formula>
    </cfRule>
  </conditionalFormatting>
  <conditionalFormatting sqref="BJ6:BJ9">
    <cfRule type="expression" dxfId="39" priority="58">
      <formula>$BI$6&gt;2</formula>
    </cfRule>
  </conditionalFormatting>
  <conditionalFormatting sqref="AU10:AU13">
    <cfRule type="expression" dxfId="38" priority="57">
      <formula>$AT$10&gt;2</formula>
    </cfRule>
  </conditionalFormatting>
  <conditionalFormatting sqref="AU14:AU17">
    <cfRule type="expression" dxfId="37" priority="56">
      <formula>$AT$14&gt;2</formula>
    </cfRule>
  </conditionalFormatting>
  <conditionalFormatting sqref="AU18:AU21">
    <cfRule type="expression" dxfId="36" priority="55">
      <formula>$AT$18&gt;2</formula>
    </cfRule>
  </conditionalFormatting>
  <conditionalFormatting sqref="AU32:AU35">
    <cfRule type="expression" dxfId="35" priority="53">
      <formula>$AT$32&gt;2</formula>
    </cfRule>
  </conditionalFormatting>
  <conditionalFormatting sqref="BE10:BE13">
    <cfRule type="expression" dxfId="34" priority="50">
      <formula>$BD$10&gt;2</formula>
    </cfRule>
  </conditionalFormatting>
  <conditionalFormatting sqref="BE14:BE17">
    <cfRule type="expression" dxfId="33" priority="49">
      <formula>$BD$14&gt;2</formula>
    </cfRule>
  </conditionalFormatting>
  <conditionalFormatting sqref="BE18:BE21">
    <cfRule type="expression" dxfId="32" priority="48">
      <formula>$BD$18&gt;2</formula>
    </cfRule>
  </conditionalFormatting>
  <conditionalFormatting sqref="BE28:BE31">
    <cfRule type="expression" dxfId="31" priority="47">
      <formula>$BD$28&gt;2</formula>
    </cfRule>
  </conditionalFormatting>
  <conditionalFormatting sqref="BJ10:BJ13">
    <cfRule type="expression" dxfId="30" priority="43">
      <formula>$BI$10&gt;2</formula>
    </cfRule>
  </conditionalFormatting>
  <conditionalFormatting sqref="BJ14:BJ17">
    <cfRule type="expression" dxfId="29" priority="42">
      <formula>$BI$14&gt;2</formula>
    </cfRule>
  </conditionalFormatting>
  <conditionalFormatting sqref="BJ28:BJ31">
    <cfRule type="expression" dxfId="28" priority="40">
      <formula>$BI$28&gt;2</formula>
    </cfRule>
  </conditionalFormatting>
  <conditionalFormatting sqref="BJ32:BJ35">
    <cfRule type="expression" dxfId="27" priority="39">
      <formula>$BI$32&gt;2</formula>
    </cfRule>
  </conditionalFormatting>
  <conditionalFormatting sqref="BJ36:BJ39">
    <cfRule type="expression" dxfId="26" priority="38">
      <formula>$BI$36&gt;2</formula>
    </cfRule>
  </conditionalFormatting>
  <conditionalFormatting sqref="BJ40:BJ43">
    <cfRule type="expression" dxfId="25" priority="37">
      <formula>$BI$40&gt;2</formula>
    </cfRule>
  </conditionalFormatting>
  <conditionalFormatting sqref="AZ10:AZ13">
    <cfRule type="expression" dxfId="24" priority="36">
      <formula>$AY$10&gt;2</formula>
    </cfRule>
  </conditionalFormatting>
  <conditionalFormatting sqref="AZ14:AZ17">
    <cfRule type="expression" dxfId="23" priority="35">
      <formula>$AY$14&gt;2</formula>
    </cfRule>
  </conditionalFormatting>
  <conditionalFormatting sqref="BE6:BE9">
    <cfRule type="expression" dxfId="22" priority="1">
      <formula>$AN$10&gt;2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5" id="{AE93D11F-8949-40DF-948C-BA97FC3A2D49}">
            <xm:f>COUNTIF(Base!$B$2:$B$27,B$34)&gt;0</xm:f>
            <x14:dxf>
              <fill>
                <patternFill>
                  <bgColor rgb="FFC00000"/>
                </patternFill>
              </fill>
            </x14:dxf>
          </x14:cfRule>
          <xm:sqref>B34:AF34</xm:sqref>
        </x14:conditionalFormatting>
        <x14:conditionalFormatting xmlns:xm="http://schemas.microsoft.com/office/excel/2006/main">
          <x14:cfRule type="expression" priority="25" id="{0AC667AF-2164-41E7-9470-56E2F2169C3F}">
            <xm:f>COUNTIF(Base!$B$2:$B$27,B$2)&gt;0</xm:f>
            <x14:dxf>
              <fill>
                <patternFill>
                  <bgColor rgb="FFC00000"/>
                </patternFill>
              </fill>
            </x14:dxf>
          </x14:cfRule>
          <xm:sqref>B2:AE2</xm:sqref>
        </x14:conditionalFormatting>
        <x14:conditionalFormatting xmlns:xm="http://schemas.microsoft.com/office/excel/2006/main">
          <x14:cfRule type="expression" priority="24" id="{39C059A0-433D-4F24-A9EC-7E509A8FAC2E}">
            <xm:f>COUNTIF(Base!$B$2:$B$27,B$6)&gt;0</xm:f>
            <x14:dxf>
              <fill>
                <patternFill>
                  <bgColor rgb="FFC00000"/>
                </patternFill>
              </fill>
            </x14:dxf>
          </x14:cfRule>
          <xm:sqref>B6:AF6</xm:sqref>
        </x14:conditionalFormatting>
        <x14:conditionalFormatting xmlns:xm="http://schemas.microsoft.com/office/excel/2006/main">
          <x14:cfRule type="expression" priority="134" id="{1CF90724-1925-4913-9288-56517FD419A5}">
            <xm:f>COUNTIF(Base!$B$2:$B$27,B$10)&gt;0</xm:f>
            <x14:dxf>
              <fill>
                <patternFill>
                  <bgColor rgb="FFC00000"/>
                </patternFill>
              </fill>
            </x14:dxf>
          </x14:cfRule>
          <xm:sqref>B10:AE10</xm:sqref>
        </x14:conditionalFormatting>
        <x14:conditionalFormatting xmlns:xm="http://schemas.microsoft.com/office/excel/2006/main">
          <x14:cfRule type="expression" priority="26" id="{9240397D-0894-4519-BFC9-A77F7820AB8E}">
            <xm:f>COUNTIF(Base!$B$2:$B$27,B$14)&gt;0</xm:f>
            <x14:dxf>
              <fill>
                <patternFill>
                  <bgColor rgb="FFC00000"/>
                </patternFill>
              </fill>
            </x14:dxf>
          </x14:cfRule>
          <xm:sqref>B14:AF14</xm:sqref>
        </x14:conditionalFormatting>
        <x14:conditionalFormatting xmlns:xm="http://schemas.microsoft.com/office/excel/2006/main">
          <x14:cfRule type="expression" priority="22" id="{40044320-844C-48E3-AA0A-E3EDAAF3C788}">
            <xm:f>COUNTIF(Base!$B$2:$B$27,B$18)&gt;0</xm:f>
            <x14:dxf>
              <fill>
                <patternFill>
                  <bgColor rgb="FFC00000"/>
                </patternFill>
              </fill>
            </x14:dxf>
          </x14:cfRule>
          <xm:sqref>B18:AF18</xm:sqref>
        </x14:conditionalFormatting>
        <x14:conditionalFormatting xmlns:xm="http://schemas.microsoft.com/office/excel/2006/main">
          <x14:cfRule type="expression" priority="21" id="{27EC31A2-7B31-4D49-B873-3B907F1BEC0B}">
            <xm:f>COUNTIF(Base!$B$2:$B$27,B$22)&gt;0</xm:f>
            <x14:dxf>
              <fill>
                <patternFill>
                  <bgColor rgb="FFC00000"/>
                </patternFill>
              </fill>
            </x14:dxf>
          </x14:cfRule>
          <xm:sqref>B22:AD22</xm:sqref>
        </x14:conditionalFormatting>
        <x14:conditionalFormatting xmlns:xm="http://schemas.microsoft.com/office/excel/2006/main">
          <x14:cfRule type="expression" priority="20" id="{10862F63-E62A-4224-96AD-32F763C3E6C8}">
            <xm:f>COUNTIF(Base!$B$2:$B$27,B$26)&gt;0</xm:f>
            <x14:dxf>
              <fill>
                <patternFill>
                  <bgColor rgb="FFC00000"/>
                </patternFill>
              </fill>
            </x14:dxf>
          </x14:cfRule>
          <xm:sqref>B26:AF26</xm:sqref>
        </x14:conditionalFormatting>
        <x14:conditionalFormatting xmlns:xm="http://schemas.microsoft.com/office/excel/2006/main">
          <x14:cfRule type="expression" priority="19" id="{2F7A3C98-6241-4CBA-AC66-3B74BCA939DF}">
            <xm:f>COUNTIF(Base!$B$2:$B$27,B$30)&gt;0</xm:f>
            <x14:dxf>
              <fill>
                <patternFill>
                  <bgColor rgb="FFC00000"/>
                </patternFill>
              </fill>
            </x14:dxf>
          </x14:cfRule>
          <xm:sqref>B30:AE30</xm:sqref>
        </x14:conditionalFormatting>
        <x14:conditionalFormatting xmlns:xm="http://schemas.microsoft.com/office/excel/2006/main">
          <x14:cfRule type="expression" priority="18" id="{F889B3D5-0485-4596-A36B-9AE09D402FF9}">
            <xm:f>COUNTIF(Base!$B$2:$B$27,B$38)&gt;0</xm:f>
            <x14:dxf>
              <fill>
                <patternFill>
                  <bgColor rgb="FFC00000"/>
                </patternFill>
              </fill>
            </x14:dxf>
          </x14:cfRule>
          <xm:sqref>B38:AE38</xm:sqref>
        </x14:conditionalFormatting>
        <x14:conditionalFormatting xmlns:xm="http://schemas.microsoft.com/office/excel/2006/main">
          <x14:cfRule type="expression" priority="17" id="{22F14FA9-B826-4905-B211-9F5893ADFE57}">
            <xm:f>COUNTIF(Base!$B$2:$B$27,B$42)&gt;0</xm:f>
            <x14:dxf>
              <fill>
                <patternFill>
                  <bgColor rgb="FFC00000"/>
                </patternFill>
              </fill>
            </x14:dxf>
          </x14:cfRule>
          <xm:sqref>B42:AF42</xm:sqref>
        </x14:conditionalFormatting>
        <x14:conditionalFormatting xmlns:xm="http://schemas.microsoft.com/office/excel/2006/main">
          <x14:cfRule type="expression" priority="103" id="{D8EA84C3-E2DC-4F1D-95AF-83E50AB0B63A}">
            <xm:f>COUNTIF(Base!$F$1:$F$66,B$6)&gt;0</xm:f>
            <x14:dxf>
              <fill>
                <patternFill>
                  <bgColor rgb="FFFFC000"/>
                </patternFill>
              </fill>
            </x14:dxf>
          </x14:cfRule>
          <xm:sqref>B8:AF8</xm:sqref>
        </x14:conditionalFormatting>
        <x14:conditionalFormatting xmlns:xm="http://schemas.microsoft.com/office/excel/2006/main">
          <x14:cfRule type="expression" priority="102" id="{FEC84BA2-E777-4F13-B047-9A7AF0A2CA91}">
            <xm:f>COUNTIF(Base!$F$1:$F$66,B$2)&gt;0</xm:f>
            <x14:dxf>
              <fill>
                <patternFill>
                  <bgColor rgb="FFFFC000"/>
                </patternFill>
              </fill>
            </x14:dxf>
          </x14:cfRule>
          <xm:sqref>B4:AE4</xm:sqref>
        </x14:conditionalFormatting>
        <x14:conditionalFormatting xmlns:xm="http://schemas.microsoft.com/office/excel/2006/main">
          <x14:cfRule type="expression" priority="13" id="{0B396A52-54DC-42C3-B238-C23BE493B024}">
            <xm:f>COUNTIF(Base!$F$1:$F$66,B$10)&gt;0</xm:f>
            <x14:dxf>
              <fill>
                <patternFill>
                  <bgColor rgb="FFFFC000"/>
                </patternFill>
              </fill>
            </x14:dxf>
          </x14:cfRule>
          <xm:sqref>B12:AE12</xm:sqref>
        </x14:conditionalFormatting>
        <x14:conditionalFormatting xmlns:xm="http://schemas.microsoft.com/office/excel/2006/main">
          <x14:cfRule type="expression" priority="12" id="{3EA25FC7-5991-4F94-8BDD-840DF36960D7}">
            <xm:f>COUNTIF(Base!$F$1:$F$66,B$14)&gt;0</xm:f>
            <x14:dxf>
              <fill>
                <patternFill>
                  <bgColor rgb="FFFFC000"/>
                </patternFill>
              </fill>
            </x14:dxf>
          </x14:cfRule>
          <xm:sqref>B16:AF16</xm:sqref>
        </x14:conditionalFormatting>
        <x14:conditionalFormatting xmlns:xm="http://schemas.microsoft.com/office/excel/2006/main">
          <x14:cfRule type="expression" priority="11" id="{8E82A4E7-8984-4191-A41F-1FF42A5B4EBC}">
            <xm:f>COUNTIF(Base!$F$1:$F$66,B$18)&gt;0</xm:f>
            <x14:dxf>
              <fill>
                <patternFill>
                  <bgColor rgb="FFFFC000"/>
                </patternFill>
              </fill>
            </x14:dxf>
          </x14:cfRule>
          <xm:sqref>B20:AF20</xm:sqref>
        </x14:conditionalFormatting>
        <x14:conditionalFormatting xmlns:xm="http://schemas.microsoft.com/office/excel/2006/main">
          <x14:cfRule type="expression" priority="10" id="{01A91568-5B24-42EC-B142-88FD3F030A63}">
            <xm:f>COUNTIF(Base!$F$1:$F$66,B$22)&gt;0</xm:f>
            <x14:dxf>
              <fill>
                <patternFill>
                  <bgColor rgb="FFFFC000"/>
                </patternFill>
              </fill>
            </x14:dxf>
          </x14:cfRule>
          <xm:sqref>B24:AD24</xm:sqref>
        </x14:conditionalFormatting>
        <x14:conditionalFormatting xmlns:xm="http://schemas.microsoft.com/office/excel/2006/main">
          <x14:cfRule type="expression" priority="9" id="{8E2DA3BD-5077-47E1-A97B-AE24EBBBDD8B}">
            <xm:f>COUNTIF(Base!$F$1:$F$66,B$26)&gt;0</xm:f>
            <x14:dxf>
              <fill>
                <patternFill>
                  <bgColor rgb="FFFFC000"/>
                </patternFill>
              </fill>
            </x14:dxf>
          </x14:cfRule>
          <xm:sqref>B28:AF28</xm:sqref>
        </x14:conditionalFormatting>
        <x14:conditionalFormatting xmlns:xm="http://schemas.microsoft.com/office/excel/2006/main">
          <x14:cfRule type="expression" priority="8" id="{E24A7B3A-771E-4604-AA44-533DAD49A705}">
            <xm:f>COUNTIF(Base!$F$1:$F$66,B$30)&gt;0</xm:f>
            <x14:dxf>
              <fill>
                <patternFill>
                  <bgColor rgb="FFFFC000"/>
                </patternFill>
              </fill>
            </x14:dxf>
          </x14:cfRule>
          <xm:sqref>B32:AE32</xm:sqref>
        </x14:conditionalFormatting>
        <x14:conditionalFormatting xmlns:xm="http://schemas.microsoft.com/office/excel/2006/main">
          <x14:cfRule type="expression" priority="7" id="{3F0A53D9-E76B-453B-989B-2F261ABA29D8}">
            <xm:f>COUNTIF(Base!$F$1:$F$66,B$34)&gt;0</xm:f>
            <x14:dxf>
              <fill>
                <patternFill>
                  <bgColor rgb="FFFFC000"/>
                </patternFill>
              </fill>
            </x14:dxf>
          </x14:cfRule>
          <xm:sqref>B36:AF36</xm:sqref>
        </x14:conditionalFormatting>
        <x14:conditionalFormatting xmlns:xm="http://schemas.microsoft.com/office/excel/2006/main">
          <x14:cfRule type="expression" priority="6" id="{722C3387-D8A1-44BC-AD11-972D1E3BBD0C}">
            <xm:f>COUNTIF(Base!$F$1:$F$66,B$38)&gt;0</xm:f>
            <x14:dxf>
              <fill>
                <patternFill>
                  <bgColor rgb="FFFFC000"/>
                </patternFill>
              </fill>
            </x14:dxf>
          </x14:cfRule>
          <xm:sqref>B40:AE40</xm:sqref>
        </x14:conditionalFormatting>
        <x14:conditionalFormatting xmlns:xm="http://schemas.microsoft.com/office/excel/2006/main">
          <x14:cfRule type="expression" priority="5" id="{5A4885B8-5090-47A4-8BB7-D7D27ACD23C2}">
            <xm:f>COUNTIF(Base!$F$1:$F$66,B$42)&gt;0</xm:f>
            <x14:dxf>
              <fill>
                <patternFill>
                  <bgColor rgb="FFFFC000"/>
                </patternFill>
              </fill>
            </x14:dxf>
          </x14:cfRule>
          <xm:sqref>B44:AF44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9"/>
  <sheetViews>
    <sheetView showGridLines="0" workbookViewId="0">
      <selection activeCell="H1" sqref="H1"/>
    </sheetView>
  </sheetViews>
  <sheetFormatPr baseColWidth="10" defaultRowHeight="12.75" x14ac:dyDescent="0.2"/>
  <cols>
    <col min="1" max="6" width="16.7109375" style="34" customWidth="1"/>
    <col min="7" max="7" width="6.140625" style="34" customWidth="1"/>
    <col min="8" max="13" width="16.7109375" style="34" customWidth="1"/>
    <col min="14" max="16384" width="11.42578125" style="36"/>
  </cols>
  <sheetData>
    <row r="1" spans="1:13" x14ac:dyDescent="0.2">
      <c r="A1" s="33" t="s">
        <v>0</v>
      </c>
      <c r="B1" s="33" t="s">
        <v>10</v>
      </c>
      <c r="C1" s="33" t="s">
        <v>11</v>
      </c>
      <c r="D1" s="33" t="s">
        <v>12</v>
      </c>
      <c r="E1" s="33" t="s">
        <v>13</v>
      </c>
      <c r="F1" s="33" t="s">
        <v>14</v>
      </c>
      <c r="H1" s="35" t="s">
        <v>33</v>
      </c>
      <c r="I1" s="35" t="s">
        <v>10</v>
      </c>
      <c r="J1" s="35" t="s">
        <v>11</v>
      </c>
      <c r="K1" s="35" t="s">
        <v>12</v>
      </c>
      <c r="L1" s="35" t="s">
        <v>13</v>
      </c>
      <c r="M1" s="35" t="s">
        <v>14</v>
      </c>
    </row>
    <row r="2" spans="1:13" x14ac:dyDescent="0.2">
      <c r="A2" s="37" t="s">
        <v>1</v>
      </c>
      <c r="B2" s="38" t="s">
        <v>35</v>
      </c>
      <c r="C2" s="37" t="s">
        <v>25</v>
      </c>
      <c r="D2" s="37" t="s">
        <v>21</v>
      </c>
      <c r="E2" s="37" t="s">
        <v>35</v>
      </c>
      <c r="F2" s="37" t="s">
        <v>35</v>
      </c>
      <c r="H2" s="37" t="s">
        <v>1</v>
      </c>
      <c r="I2" s="37" t="s">
        <v>31</v>
      </c>
      <c r="J2" s="37" t="s">
        <v>25</v>
      </c>
      <c r="K2" s="37" t="s">
        <v>21</v>
      </c>
      <c r="L2" s="37" t="s">
        <v>35</v>
      </c>
      <c r="M2" s="37" t="s">
        <v>25</v>
      </c>
    </row>
    <row r="3" spans="1:13" x14ac:dyDescent="0.2">
      <c r="A3" s="39"/>
      <c r="B3" s="40" t="s">
        <v>35</v>
      </c>
      <c r="C3" s="39" t="s">
        <v>26</v>
      </c>
      <c r="D3" s="39" t="s">
        <v>38</v>
      </c>
      <c r="E3" s="39" t="s">
        <v>35</v>
      </c>
      <c r="F3" s="39" t="s">
        <v>35</v>
      </c>
      <c r="H3" s="39"/>
      <c r="I3" s="39" t="s">
        <v>32</v>
      </c>
      <c r="J3" s="39" t="s">
        <v>26</v>
      </c>
      <c r="K3" s="39" t="s">
        <v>38</v>
      </c>
      <c r="L3" s="39" t="s">
        <v>35</v>
      </c>
      <c r="M3" s="39" t="s">
        <v>26</v>
      </c>
    </row>
    <row r="4" spans="1:13" x14ac:dyDescent="0.2">
      <c r="A4" s="41"/>
      <c r="B4" s="42" t="s">
        <v>36</v>
      </c>
      <c r="C4" s="39" t="s">
        <v>35</v>
      </c>
      <c r="D4" s="41">
        <v>104</v>
      </c>
      <c r="E4" s="41" t="s">
        <v>35</v>
      </c>
      <c r="F4" s="41" t="s">
        <v>35</v>
      </c>
      <c r="H4" s="41"/>
      <c r="I4" s="41">
        <v>5</v>
      </c>
      <c r="J4" s="39" t="s">
        <v>35</v>
      </c>
      <c r="K4" s="41">
        <v>104</v>
      </c>
      <c r="L4" s="41" t="s">
        <v>35</v>
      </c>
      <c r="M4" s="39" t="s">
        <v>35</v>
      </c>
    </row>
    <row r="5" spans="1:13" x14ac:dyDescent="0.2">
      <c r="A5" s="37" t="s">
        <v>2</v>
      </c>
      <c r="B5" s="38" t="s">
        <v>15</v>
      </c>
      <c r="C5" s="39" t="s">
        <v>35</v>
      </c>
      <c r="D5" s="37" t="s">
        <v>19</v>
      </c>
      <c r="E5" s="37" t="s">
        <v>17</v>
      </c>
      <c r="F5" s="37" t="s">
        <v>35</v>
      </c>
      <c r="H5" s="37" t="s">
        <v>2</v>
      </c>
      <c r="I5" s="38" t="s">
        <v>15</v>
      </c>
      <c r="J5" s="39" t="s">
        <v>35</v>
      </c>
      <c r="K5" s="37" t="s">
        <v>19</v>
      </c>
      <c r="L5" s="37" t="s">
        <v>17</v>
      </c>
      <c r="M5" s="39" t="s">
        <v>35</v>
      </c>
    </row>
    <row r="6" spans="1:13" x14ac:dyDescent="0.2">
      <c r="A6" s="39"/>
      <c r="B6" s="40" t="s">
        <v>16</v>
      </c>
      <c r="C6" s="39" t="s">
        <v>35</v>
      </c>
      <c r="D6" s="39" t="s">
        <v>20</v>
      </c>
      <c r="E6" s="43" t="s">
        <v>18</v>
      </c>
      <c r="F6" s="39" t="s">
        <v>35</v>
      </c>
      <c r="H6" s="39"/>
      <c r="I6" s="40" t="s">
        <v>16</v>
      </c>
      <c r="J6" s="39" t="s">
        <v>35</v>
      </c>
      <c r="K6" s="39" t="s">
        <v>20</v>
      </c>
      <c r="L6" s="43" t="s">
        <v>18</v>
      </c>
      <c r="M6" s="39" t="s">
        <v>35</v>
      </c>
    </row>
    <row r="7" spans="1:13" x14ac:dyDescent="0.2">
      <c r="A7" s="41"/>
      <c r="B7" s="42">
        <v>107</v>
      </c>
      <c r="C7" s="41" t="s">
        <v>35</v>
      </c>
      <c r="D7" s="41">
        <v>10</v>
      </c>
      <c r="E7" s="41">
        <v>109</v>
      </c>
      <c r="F7" s="41" t="s">
        <v>35</v>
      </c>
      <c r="H7" s="41"/>
      <c r="I7" s="42">
        <v>107</v>
      </c>
      <c r="J7" s="41" t="s">
        <v>35</v>
      </c>
      <c r="K7" s="41">
        <v>10</v>
      </c>
      <c r="L7" s="41">
        <v>109</v>
      </c>
      <c r="M7" s="41" t="s">
        <v>35</v>
      </c>
    </row>
    <row r="8" spans="1:13" x14ac:dyDescent="0.2">
      <c r="A8" s="37" t="s">
        <v>3</v>
      </c>
      <c r="B8" s="37" t="s">
        <v>17</v>
      </c>
      <c r="C8" s="37" t="s">
        <v>17</v>
      </c>
      <c r="D8" s="37" t="s">
        <v>22</v>
      </c>
      <c r="E8" s="38" t="s">
        <v>15</v>
      </c>
      <c r="F8" s="37" t="s">
        <v>15</v>
      </c>
      <c r="H8" s="37" t="s">
        <v>3</v>
      </c>
      <c r="I8" s="37" t="s">
        <v>17</v>
      </c>
      <c r="J8" s="37" t="s">
        <v>17</v>
      </c>
      <c r="K8" s="37" t="s">
        <v>22</v>
      </c>
      <c r="L8" s="38" t="s">
        <v>15</v>
      </c>
      <c r="M8" s="37" t="s">
        <v>15</v>
      </c>
    </row>
    <row r="9" spans="1:13" x14ac:dyDescent="0.2">
      <c r="A9" s="39"/>
      <c r="B9" s="43" t="s">
        <v>18</v>
      </c>
      <c r="C9" s="43" t="s">
        <v>18</v>
      </c>
      <c r="D9" s="39" t="s">
        <v>23</v>
      </c>
      <c r="E9" s="40" t="s">
        <v>16</v>
      </c>
      <c r="F9" s="39" t="s">
        <v>16</v>
      </c>
      <c r="H9" s="39"/>
      <c r="I9" s="43" t="s">
        <v>18</v>
      </c>
      <c r="J9" s="43" t="s">
        <v>18</v>
      </c>
      <c r="K9" s="39" t="s">
        <v>23</v>
      </c>
      <c r="L9" s="40" t="s">
        <v>16</v>
      </c>
      <c r="M9" s="39" t="s">
        <v>16</v>
      </c>
    </row>
    <row r="10" spans="1:13" x14ac:dyDescent="0.2">
      <c r="A10" s="41"/>
      <c r="B10" s="41">
        <v>109</v>
      </c>
      <c r="C10" s="41">
        <v>109</v>
      </c>
      <c r="D10" s="41">
        <v>204</v>
      </c>
      <c r="E10" s="42">
        <v>107</v>
      </c>
      <c r="F10" s="41">
        <v>107</v>
      </c>
      <c r="H10" s="41"/>
      <c r="I10" s="41">
        <v>109</v>
      </c>
      <c r="J10" s="41">
        <v>109</v>
      </c>
      <c r="K10" s="41">
        <v>204</v>
      </c>
      <c r="L10" s="42">
        <v>107</v>
      </c>
      <c r="M10" s="41">
        <v>107</v>
      </c>
    </row>
    <row r="11" spans="1:13" x14ac:dyDescent="0.2">
      <c r="A11" s="37" t="s">
        <v>4</v>
      </c>
      <c r="B11" s="37" t="s">
        <v>19</v>
      </c>
      <c r="C11" s="38" t="s">
        <v>15</v>
      </c>
      <c r="D11" s="37" t="s">
        <v>35</v>
      </c>
      <c r="E11" s="43" t="s">
        <v>27</v>
      </c>
      <c r="F11" s="37" t="s">
        <v>35</v>
      </c>
      <c r="H11" s="37" t="s">
        <v>4</v>
      </c>
      <c r="I11" s="37" t="s">
        <v>19</v>
      </c>
      <c r="J11" s="38" t="s">
        <v>35</v>
      </c>
      <c r="K11" s="37"/>
      <c r="L11" s="43" t="s">
        <v>27</v>
      </c>
      <c r="M11" s="37" t="s">
        <v>35</v>
      </c>
    </row>
    <row r="12" spans="1:13" x14ac:dyDescent="0.2">
      <c r="A12" s="39"/>
      <c r="B12" s="39" t="s">
        <v>20</v>
      </c>
      <c r="C12" s="40" t="s">
        <v>16</v>
      </c>
      <c r="D12" s="39" t="s">
        <v>35</v>
      </c>
      <c r="E12" s="43" t="s">
        <v>28</v>
      </c>
      <c r="F12" s="39" t="s">
        <v>35</v>
      </c>
      <c r="H12" s="39"/>
      <c r="I12" s="39" t="s">
        <v>20</v>
      </c>
      <c r="J12" s="40" t="s">
        <v>35</v>
      </c>
      <c r="K12" s="39"/>
      <c r="L12" s="43" t="s">
        <v>28</v>
      </c>
      <c r="M12" s="39" t="s">
        <v>35</v>
      </c>
    </row>
    <row r="13" spans="1:13" x14ac:dyDescent="0.2">
      <c r="A13" s="41"/>
      <c r="B13" s="41">
        <v>10</v>
      </c>
      <c r="C13" s="42">
        <v>107</v>
      </c>
      <c r="D13" s="41" t="s">
        <v>35</v>
      </c>
      <c r="E13" s="44">
        <v>26</v>
      </c>
      <c r="F13" s="41" t="s">
        <v>35</v>
      </c>
      <c r="H13" s="41"/>
      <c r="I13" s="41">
        <v>10</v>
      </c>
      <c r="J13" s="42" t="s">
        <v>35</v>
      </c>
      <c r="K13" s="41"/>
      <c r="L13" s="44">
        <v>26</v>
      </c>
      <c r="M13" s="41" t="s">
        <v>35</v>
      </c>
    </row>
    <row r="14" spans="1:13" x14ac:dyDescent="0.2">
      <c r="A14" s="37" t="s">
        <v>5</v>
      </c>
      <c r="B14" s="37" t="s">
        <v>35</v>
      </c>
      <c r="C14" s="37" t="s">
        <v>35</v>
      </c>
      <c r="D14" s="37" t="s">
        <v>35</v>
      </c>
      <c r="E14" s="37" t="s">
        <v>35</v>
      </c>
      <c r="F14" s="37" t="s">
        <v>35</v>
      </c>
      <c r="H14" s="37" t="s">
        <v>5</v>
      </c>
      <c r="I14" s="37" t="s">
        <v>35</v>
      </c>
      <c r="J14" s="37" t="s">
        <v>35</v>
      </c>
      <c r="K14" s="37" t="s">
        <v>35</v>
      </c>
      <c r="L14" s="37" t="s">
        <v>35</v>
      </c>
      <c r="M14" s="37" t="s">
        <v>35</v>
      </c>
    </row>
    <row r="15" spans="1:13" x14ac:dyDescent="0.2">
      <c r="A15" s="39"/>
      <c r="B15" s="39" t="s">
        <v>35</v>
      </c>
      <c r="C15" s="39" t="s">
        <v>35</v>
      </c>
      <c r="D15" s="39" t="s">
        <v>35</v>
      </c>
      <c r="E15" s="39" t="s">
        <v>35</v>
      </c>
      <c r="F15" s="39" t="s">
        <v>35</v>
      </c>
      <c r="H15" s="39"/>
      <c r="I15" s="39" t="s">
        <v>35</v>
      </c>
      <c r="J15" s="39" t="s">
        <v>35</v>
      </c>
      <c r="K15" s="39" t="s">
        <v>35</v>
      </c>
      <c r="L15" s="39" t="s">
        <v>35</v>
      </c>
      <c r="M15" s="39" t="s">
        <v>35</v>
      </c>
    </row>
    <row r="16" spans="1:13" x14ac:dyDescent="0.2">
      <c r="A16" s="41"/>
      <c r="B16" s="41" t="s">
        <v>35</v>
      </c>
      <c r="C16" s="41" t="s">
        <v>35</v>
      </c>
      <c r="D16" s="41" t="s">
        <v>35</v>
      </c>
      <c r="E16" s="41" t="s">
        <v>35</v>
      </c>
      <c r="F16" s="41" t="s">
        <v>35</v>
      </c>
      <c r="H16" s="41"/>
      <c r="I16" s="41" t="s">
        <v>35</v>
      </c>
      <c r="J16" s="41" t="s">
        <v>35</v>
      </c>
      <c r="K16" s="41" t="s">
        <v>35</v>
      </c>
      <c r="L16" s="41" t="s">
        <v>35</v>
      </c>
      <c r="M16" s="41" t="s">
        <v>35</v>
      </c>
    </row>
    <row r="17" spans="1:13" x14ac:dyDescent="0.2">
      <c r="A17" s="37" t="s">
        <v>6</v>
      </c>
      <c r="B17" s="37" t="s">
        <v>21</v>
      </c>
      <c r="C17" s="37" t="s">
        <v>35</v>
      </c>
      <c r="D17" s="37" t="s">
        <v>35</v>
      </c>
      <c r="E17" s="43" t="s">
        <v>29</v>
      </c>
      <c r="F17" s="37" t="s">
        <v>22</v>
      </c>
      <c r="H17" s="37" t="s">
        <v>6</v>
      </c>
      <c r="I17" s="37" t="s">
        <v>21</v>
      </c>
      <c r="J17" s="37" t="s">
        <v>35</v>
      </c>
      <c r="K17" s="37" t="s">
        <v>35</v>
      </c>
      <c r="L17" s="43" t="s">
        <v>29</v>
      </c>
      <c r="M17" s="37" t="s">
        <v>22</v>
      </c>
    </row>
    <row r="18" spans="1:13" x14ac:dyDescent="0.2">
      <c r="A18" s="39"/>
      <c r="B18" s="39" t="s">
        <v>38</v>
      </c>
      <c r="C18" s="39" t="s">
        <v>35</v>
      </c>
      <c r="D18" s="39" t="s">
        <v>35</v>
      </c>
      <c r="E18" s="43" t="s">
        <v>30</v>
      </c>
      <c r="F18" s="39" t="s">
        <v>23</v>
      </c>
      <c r="H18" s="39"/>
      <c r="I18" s="39" t="s">
        <v>38</v>
      </c>
      <c r="J18" s="39" t="s">
        <v>35</v>
      </c>
      <c r="K18" s="39" t="s">
        <v>35</v>
      </c>
      <c r="L18" s="43" t="s">
        <v>30</v>
      </c>
      <c r="M18" s="39" t="s">
        <v>23</v>
      </c>
    </row>
    <row r="19" spans="1:13" x14ac:dyDescent="0.2">
      <c r="A19" s="41"/>
      <c r="B19" s="41">
        <v>205</v>
      </c>
      <c r="C19" s="41" t="s">
        <v>35</v>
      </c>
      <c r="D19" s="41" t="s">
        <v>35</v>
      </c>
      <c r="E19" s="44">
        <v>9</v>
      </c>
      <c r="F19" s="41">
        <v>204</v>
      </c>
      <c r="H19" s="41"/>
      <c r="I19" s="41">
        <v>205</v>
      </c>
      <c r="J19" s="41" t="s">
        <v>35</v>
      </c>
      <c r="K19" s="41" t="s">
        <v>35</v>
      </c>
      <c r="L19" s="44">
        <v>9</v>
      </c>
      <c r="M19" s="41">
        <v>204</v>
      </c>
    </row>
    <row r="20" spans="1:13" x14ac:dyDescent="0.2">
      <c r="A20" s="37" t="s">
        <v>7</v>
      </c>
      <c r="B20" s="37" t="s">
        <v>22</v>
      </c>
      <c r="C20" s="37" t="s">
        <v>22</v>
      </c>
      <c r="D20" s="37" t="s">
        <v>35</v>
      </c>
      <c r="E20" s="37" t="s">
        <v>35</v>
      </c>
      <c r="F20" s="43" t="s">
        <v>27</v>
      </c>
      <c r="H20" s="37" t="s">
        <v>7</v>
      </c>
      <c r="I20" s="37" t="s">
        <v>22</v>
      </c>
      <c r="J20" s="37" t="s">
        <v>22</v>
      </c>
      <c r="K20" s="37" t="s">
        <v>35</v>
      </c>
      <c r="L20" s="37" t="s">
        <v>35</v>
      </c>
      <c r="M20" s="43" t="s">
        <v>35</v>
      </c>
    </row>
    <row r="21" spans="1:13" x14ac:dyDescent="0.2">
      <c r="A21" s="39"/>
      <c r="B21" s="39" t="s">
        <v>23</v>
      </c>
      <c r="C21" s="39" t="s">
        <v>23</v>
      </c>
      <c r="D21" s="39" t="s">
        <v>35</v>
      </c>
      <c r="E21" s="39" t="s">
        <v>35</v>
      </c>
      <c r="F21" s="43" t="s">
        <v>28</v>
      </c>
      <c r="H21" s="39"/>
      <c r="I21" s="39" t="s">
        <v>23</v>
      </c>
      <c r="J21" s="39" t="s">
        <v>23</v>
      </c>
      <c r="K21" s="39" t="s">
        <v>35</v>
      </c>
      <c r="L21" s="39" t="s">
        <v>35</v>
      </c>
      <c r="M21" s="43" t="s">
        <v>35</v>
      </c>
    </row>
    <row r="22" spans="1:13" x14ac:dyDescent="0.2">
      <c r="A22" s="41"/>
      <c r="B22" s="41">
        <v>204</v>
      </c>
      <c r="C22" s="41">
        <v>204</v>
      </c>
      <c r="D22" s="41" t="s">
        <v>35</v>
      </c>
      <c r="E22" s="41" t="s">
        <v>35</v>
      </c>
      <c r="F22" s="44">
        <v>26</v>
      </c>
      <c r="H22" s="41"/>
      <c r="I22" s="41">
        <v>204</v>
      </c>
      <c r="J22" s="41">
        <v>204</v>
      </c>
      <c r="K22" s="41" t="s">
        <v>35</v>
      </c>
      <c r="L22" s="41" t="s">
        <v>35</v>
      </c>
      <c r="M22" s="44" t="s">
        <v>35</v>
      </c>
    </row>
    <row r="23" spans="1:13" x14ac:dyDescent="0.2">
      <c r="A23" s="37" t="s">
        <v>8</v>
      </c>
      <c r="B23" s="37" t="s">
        <v>35</v>
      </c>
      <c r="C23" s="37" t="s">
        <v>35</v>
      </c>
      <c r="D23" s="37" t="s">
        <v>35</v>
      </c>
      <c r="E23" s="37" t="s">
        <v>35</v>
      </c>
      <c r="F23" s="37" t="s">
        <v>31</v>
      </c>
      <c r="H23" s="37" t="s">
        <v>8</v>
      </c>
      <c r="I23" s="37" t="s">
        <v>35</v>
      </c>
      <c r="J23" s="37" t="s">
        <v>35</v>
      </c>
      <c r="K23" s="37" t="s">
        <v>35</v>
      </c>
      <c r="L23" s="37" t="s">
        <v>35</v>
      </c>
      <c r="M23" s="37" t="s">
        <v>31</v>
      </c>
    </row>
    <row r="24" spans="1:13" x14ac:dyDescent="0.2">
      <c r="A24" s="39"/>
      <c r="B24" s="39" t="s">
        <v>35</v>
      </c>
      <c r="C24" s="39" t="s">
        <v>35</v>
      </c>
      <c r="D24" s="39" t="s">
        <v>35</v>
      </c>
      <c r="E24" s="39" t="s">
        <v>35</v>
      </c>
      <c r="F24" s="39" t="s">
        <v>32</v>
      </c>
      <c r="H24" s="39"/>
      <c r="I24" s="39" t="s">
        <v>35</v>
      </c>
      <c r="J24" s="39" t="s">
        <v>35</v>
      </c>
      <c r="K24" s="39" t="s">
        <v>35</v>
      </c>
      <c r="L24" s="39" t="s">
        <v>35</v>
      </c>
      <c r="M24" s="39" t="s">
        <v>32</v>
      </c>
    </row>
    <row r="25" spans="1:13" x14ac:dyDescent="0.2">
      <c r="A25" s="41"/>
      <c r="B25" s="41" t="s">
        <v>35</v>
      </c>
      <c r="C25" s="41" t="s">
        <v>35</v>
      </c>
      <c r="D25" s="41" t="s">
        <v>35</v>
      </c>
      <c r="E25" s="41" t="s">
        <v>35</v>
      </c>
      <c r="F25" s="41">
        <v>5</v>
      </c>
      <c r="H25" s="41"/>
      <c r="I25" s="41" t="s">
        <v>35</v>
      </c>
      <c r="J25" s="41"/>
      <c r="K25" s="41" t="s">
        <v>35</v>
      </c>
      <c r="L25" s="41" t="s">
        <v>35</v>
      </c>
      <c r="M25" s="41">
        <v>5</v>
      </c>
    </row>
    <row r="26" spans="1:13" x14ac:dyDescent="0.2">
      <c r="A26" s="37" t="s">
        <v>9</v>
      </c>
      <c r="B26" s="37" t="s">
        <v>24</v>
      </c>
      <c r="C26" s="37" t="s">
        <v>35</v>
      </c>
      <c r="D26" s="37" t="s">
        <v>35</v>
      </c>
      <c r="E26" s="37" t="s">
        <v>35</v>
      </c>
      <c r="F26" s="37" t="s">
        <v>21</v>
      </c>
      <c r="H26" s="37" t="s">
        <v>9</v>
      </c>
      <c r="I26" s="37" t="s">
        <v>24</v>
      </c>
      <c r="J26" s="37" t="s">
        <v>35</v>
      </c>
      <c r="K26" s="37" t="s">
        <v>35</v>
      </c>
      <c r="L26" s="37" t="s">
        <v>35</v>
      </c>
      <c r="M26" s="37" t="s">
        <v>21</v>
      </c>
    </row>
    <row r="27" spans="1:13" x14ac:dyDescent="0.2">
      <c r="A27" s="39"/>
      <c r="B27" s="43" t="s">
        <v>37</v>
      </c>
      <c r="C27" s="39" t="s">
        <v>35</v>
      </c>
      <c r="D27" s="39" t="s">
        <v>35</v>
      </c>
      <c r="E27" s="39" t="s">
        <v>35</v>
      </c>
      <c r="F27" s="39" t="s">
        <v>38</v>
      </c>
      <c r="H27" s="39"/>
      <c r="I27" s="43" t="s">
        <v>37</v>
      </c>
      <c r="J27" s="39" t="s">
        <v>35</v>
      </c>
      <c r="K27" s="39" t="s">
        <v>35</v>
      </c>
      <c r="L27" s="39" t="s">
        <v>35</v>
      </c>
      <c r="M27" s="39" t="s">
        <v>38</v>
      </c>
    </row>
    <row r="28" spans="1:13" x14ac:dyDescent="0.2">
      <c r="A28" s="41"/>
      <c r="B28" s="41">
        <v>101</v>
      </c>
      <c r="C28" s="41" t="s">
        <v>35</v>
      </c>
      <c r="D28" s="41" t="s">
        <v>35</v>
      </c>
      <c r="E28" s="41" t="s">
        <v>35</v>
      </c>
      <c r="F28" s="41">
        <v>105</v>
      </c>
      <c r="H28" s="41"/>
      <c r="I28" s="41">
        <v>101</v>
      </c>
      <c r="J28" s="41"/>
      <c r="K28" s="41" t="s">
        <v>35</v>
      </c>
      <c r="L28" s="41" t="s">
        <v>35</v>
      </c>
      <c r="M28" s="41">
        <v>105</v>
      </c>
    </row>
    <row r="29" spans="1:13" x14ac:dyDescent="0.2">
      <c r="E29" s="34" t="s">
        <v>35</v>
      </c>
      <c r="J29" s="3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Planning</vt:lpstr>
      <vt:lpstr>EdT</vt:lpstr>
      <vt:lpstr>paques</vt:lpstr>
      <vt:lpstr>paques_1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2015-10-12T16:17:45Z</cp:lastPrinted>
  <dcterms:created xsi:type="dcterms:W3CDTF">2015-09-02T08:29:43Z</dcterms:created>
  <dcterms:modified xsi:type="dcterms:W3CDTF">2016-04-17T06:26:10Z</dcterms:modified>
</cp:coreProperties>
</file>