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3256" windowHeight="12336" activeTab="3"/>
  </bookViews>
  <sheets>
    <sheet name="TABLES" sheetId="1" r:id="rId1"/>
    <sheet name="STOCKS" sheetId="2" r:id="rId2"/>
    <sheet name="Suivi Cdes" sheetId="8" r:id="rId3"/>
    <sheet name="COMMANDE_01" sheetId="3" r:id="rId4"/>
    <sheet name="Citadelle" sheetId="4" r:id="rId5"/>
    <sheet name="Caquot" sheetId="7" r:id="rId6"/>
  </sheets>
  <calcPr calcId="125725"/>
</workbook>
</file>

<file path=xl/calcChain.xml><?xml version="1.0" encoding="utf-8"?>
<calcChain xmlns="http://schemas.openxmlformats.org/spreadsheetml/2006/main">
  <c r="AM7" i="7"/>
  <c r="AM8"/>
  <c r="AM7" i="4"/>
  <c r="AM8"/>
  <c r="I8" i="2"/>
  <c r="I9"/>
  <c r="I7"/>
  <c r="K9" l="1"/>
  <c r="K8"/>
  <c r="B6" i="8"/>
  <c r="B7"/>
  <c r="B5"/>
  <c r="B8" i="7"/>
  <c r="B7"/>
  <c r="AM6"/>
  <c r="B6"/>
  <c r="E2" i="3"/>
  <c r="D9"/>
  <c r="D10"/>
  <c r="D8"/>
  <c r="A9"/>
  <c r="B9"/>
  <c r="C9"/>
  <c r="A10"/>
  <c r="B10"/>
  <c r="C10"/>
  <c r="C8"/>
  <c r="B8"/>
  <c r="A8"/>
  <c r="D8" i="2"/>
  <c r="D9"/>
  <c r="D7"/>
  <c r="A8"/>
  <c r="A9"/>
  <c r="B8"/>
  <c r="B9"/>
  <c r="C8"/>
  <c r="C9"/>
  <c r="A7"/>
  <c r="B7"/>
  <c r="C7"/>
  <c r="B7" i="4"/>
  <c r="B8"/>
  <c r="B6"/>
  <c r="AM6" l="1"/>
  <c r="K7" i="2" s="1"/>
  <c r="H9" l="1"/>
  <c r="G9"/>
  <c r="E9"/>
  <c r="H8"/>
  <c r="G8"/>
  <c r="E8"/>
  <c r="H7"/>
  <c r="G7"/>
  <c r="E7"/>
  <c r="G8" i="1"/>
  <c r="F9" i="2" s="1"/>
  <c r="G7" i="1"/>
  <c r="F8" i="2" s="1"/>
  <c r="G6" i="1"/>
  <c r="F7" i="2" s="1"/>
  <c r="F9" i="3" l="1"/>
  <c r="C6" i="8"/>
  <c r="H6"/>
  <c r="J8" i="2"/>
  <c r="L8" s="1"/>
  <c r="M8" s="1"/>
  <c r="N8" s="1"/>
  <c r="F10" i="3"/>
  <c r="J9" i="2"/>
  <c r="L9" s="1"/>
  <c r="M9" s="1"/>
  <c r="N9" s="1"/>
  <c r="C7" i="8"/>
  <c r="H7"/>
  <c r="F8" i="3"/>
  <c r="J7" i="2"/>
  <c r="L7" s="1"/>
  <c r="M7" s="1"/>
  <c r="N7" l="1"/>
  <c r="C5" i="8"/>
  <c r="H5" s="1"/>
</calcChain>
</file>

<file path=xl/sharedStrings.xml><?xml version="1.0" encoding="utf-8"?>
<sst xmlns="http://schemas.openxmlformats.org/spreadsheetml/2006/main" count="142" uniqueCount="43">
  <si>
    <t>Fournisseur</t>
  </si>
  <si>
    <t>Référence</t>
  </si>
  <si>
    <t>Désignation</t>
  </si>
  <si>
    <t>Stock mini</t>
  </si>
  <si>
    <t>Stock moyen</t>
  </si>
  <si>
    <t>Stock maxi</t>
  </si>
  <si>
    <t>Prix unitaire HT</t>
  </si>
  <si>
    <t>Gestion du stock – Restauration scolaire</t>
  </si>
  <si>
    <t>Infos</t>
  </si>
  <si>
    <t>Stock</t>
  </si>
  <si>
    <t>Entrées</t>
  </si>
  <si>
    <t>Sorties</t>
  </si>
  <si>
    <t>Cde.</t>
  </si>
  <si>
    <t>Prix total HT</t>
  </si>
  <si>
    <t>JANVIER</t>
  </si>
  <si>
    <t>Produit</t>
  </si>
  <si>
    <t>Livr.</t>
  </si>
  <si>
    <t>DÉCEMBRE</t>
  </si>
  <si>
    <t>NOVEMBRE</t>
  </si>
  <si>
    <t>OCTOBRE</t>
  </si>
  <si>
    <t>SEPTEMBRE</t>
  </si>
  <si>
    <t>AOÛT</t>
  </si>
  <si>
    <t>JUILLET</t>
  </si>
  <si>
    <t>JUIN</t>
  </si>
  <si>
    <t>MAI</t>
  </si>
  <si>
    <t>MARS</t>
  </si>
  <si>
    <t>AVRIL</t>
  </si>
  <si>
    <t>FÉVRIER</t>
  </si>
  <si>
    <t>A</t>
  </si>
  <si>
    <t>B</t>
  </si>
  <si>
    <t>C</t>
  </si>
  <si>
    <t>Total</t>
  </si>
  <si>
    <t>Stock Départ</t>
  </si>
  <si>
    <t>Stock actuel</t>
  </si>
  <si>
    <t>Cde 01</t>
  </si>
  <si>
    <t>Cde 02</t>
  </si>
  <si>
    <t>Cde 03</t>
  </si>
  <si>
    <t>Cde 04</t>
  </si>
  <si>
    <t>Cde 05</t>
  </si>
  <si>
    <t>Nombre</t>
  </si>
  <si>
    <t>Prix Unitaire H.T</t>
  </si>
  <si>
    <t>TOTAL</t>
  </si>
  <si>
    <t>Total Livré</t>
  </si>
</sst>
</file>

<file path=xl/styles.xml><?xml version="1.0" encoding="utf-8"?>
<styleSheet xmlns="http://schemas.openxmlformats.org/spreadsheetml/2006/main">
  <numFmts count="2">
    <numFmt numFmtId="164" formatCode="#,##0.000"/>
    <numFmt numFmtId="165" formatCode="#,##0.00&quot; &quot;[$€-40C];[Red]&quot;-&quot;#,##0.00&quot; &quot;[$€-40C]"/>
  </numFmts>
  <fonts count="6">
    <font>
      <sz val="11"/>
      <color theme="1"/>
      <name val="Liberation Sans"/>
      <family val="2"/>
    </font>
    <font>
      <sz val="11"/>
      <color theme="1"/>
      <name val="Liberation Sans"/>
      <family val="2"/>
    </font>
    <font>
      <b/>
      <i/>
      <sz val="16"/>
      <color theme="1"/>
      <name val="Liberation Sans"/>
      <family val="2"/>
    </font>
    <font>
      <b/>
      <i/>
      <u/>
      <sz val="11"/>
      <color theme="1"/>
      <name val="Liberation Sans"/>
      <family val="2"/>
    </font>
    <font>
      <b/>
      <sz val="18"/>
      <color theme="1"/>
      <name val="Liberation Sans"/>
      <family val="2"/>
    </font>
    <font>
      <b/>
      <sz val="11"/>
      <color theme="1"/>
      <name val="Liberation Sans"/>
      <family val="2"/>
    </font>
  </fonts>
  <fills count="11">
    <fill>
      <patternFill patternType="none"/>
    </fill>
    <fill>
      <patternFill patternType="gray125"/>
    </fill>
    <fill>
      <patternFill patternType="solid">
        <fgColor rgb="FF00CC00"/>
        <bgColor rgb="FF00CC00"/>
      </patternFill>
    </fill>
    <fill>
      <patternFill patternType="solid">
        <fgColor rgb="FFDDDDDD"/>
        <bgColor rgb="FFDDDDDD"/>
      </patternFill>
    </fill>
    <fill>
      <patternFill patternType="solid">
        <fgColor rgb="FFCCCCCC"/>
        <bgColor rgb="FFCCCCCC"/>
      </patternFill>
    </fill>
    <fill>
      <patternFill patternType="solid">
        <fgColor rgb="FFFFCC00"/>
        <bgColor rgb="FFFFCC00"/>
      </patternFill>
    </fill>
    <fill>
      <patternFill patternType="solid">
        <fgColor rgb="FFEEEEEE"/>
        <bgColor rgb="FFEEEEEE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C000"/>
        <bgColor rgb="FFB2B2B2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8">
    <xf numFmtId="0" fontId="0" fillId="0" borderId="0"/>
    <xf numFmtId="0" fontId="2" fillId="0" borderId="0">
      <alignment horizontal="center"/>
    </xf>
    <xf numFmtId="0" fontId="2" fillId="0" borderId="0">
      <alignment horizontal="center" textRotation="90"/>
    </xf>
    <xf numFmtId="0" fontId="1" fillId="0" borderId="0"/>
    <xf numFmtId="0" fontId="3" fillId="0" borderId="0"/>
    <xf numFmtId="165" fontId="3" fillId="0" borderId="0"/>
    <xf numFmtId="0" fontId="1" fillId="2" borderId="0"/>
    <xf numFmtId="0" fontId="1" fillId="2" borderId="0"/>
  </cellStyleXfs>
  <cellXfs count="34">
    <xf numFmtId="0" fontId="0" fillId="0" borderId="0" xfId="0"/>
    <xf numFmtId="0" fontId="0" fillId="3" borderId="1" xfId="0" applyFill="1" applyBorder="1" applyAlignment="1">
      <alignment horizontal="center" vertical="center" wrapText="1" shrinkToFit="1"/>
    </xf>
    <xf numFmtId="0" fontId="0" fillId="0" borderId="1" xfId="0" applyBorder="1" applyAlignment="1">
      <alignment horizontal="center"/>
    </xf>
    <xf numFmtId="0" fontId="0" fillId="0" borderId="1" xfId="0" applyBorder="1"/>
    <xf numFmtId="164" fontId="0" fillId="0" borderId="1" xfId="0" applyNumberFormat="1" applyBorder="1"/>
    <xf numFmtId="164" fontId="0" fillId="0" borderId="0" xfId="0" applyNumberFormat="1"/>
    <xf numFmtId="0" fontId="5" fillId="5" borderId="1" xfId="0" applyFont="1" applyFill="1" applyBorder="1" applyAlignment="1">
      <alignment horizontal="center" vertical="center" wrapText="1" shrinkToFit="1"/>
    </xf>
    <xf numFmtId="0" fontId="0" fillId="0" borderId="1" xfId="0" applyBorder="1" applyAlignment="1">
      <alignment horizontal="right"/>
    </xf>
    <xf numFmtId="14" fontId="0" fillId="0" borderId="0" xfId="0" applyNumberFormat="1" applyAlignment="1">
      <alignment horizontal="center"/>
    </xf>
    <xf numFmtId="4" fontId="0" fillId="0" borderId="1" xfId="0" applyNumberFormat="1" applyBorder="1"/>
    <xf numFmtId="0" fontId="0" fillId="0" borderId="2" xfId="0" applyBorder="1"/>
    <xf numFmtId="0" fontId="0" fillId="0" borderId="2" xfId="0" applyBorder="1" applyAlignment="1">
      <alignment horizontal="center" vertical="center" wrapText="1" shrinkToFit="1"/>
    </xf>
    <xf numFmtId="0" fontId="0" fillId="0" borderId="2" xfId="0" applyBorder="1" applyAlignment="1">
      <alignment horizontal="center"/>
    </xf>
    <xf numFmtId="0" fontId="0" fillId="7" borderId="2" xfId="0" applyFill="1" applyBorder="1"/>
    <xf numFmtId="0" fontId="5" fillId="8" borderId="1" xfId="0" applyFont="1" applyFill="1" applyBorder="1" applyAlignment="1">
      <alignment horizontal="center" vertical="center" wrapText="1" shrinkToFit="1"/>
    </xf>
    <xf numFmtId="0" fontId="0" fillId="0" borderId="2" xfId="0" applyBorder="1" applyAlignment="1">
      <alignment horizontal="center"/>
    </xf>
    <xf numFmtId="0" fontId="0" fillId="3" borderId="1" xfId="0" applyFill="1" applyBorder="1" applyAlignment="1">
      <alignment horizontal="center" vertical="center" shrinkToFit="1"/>
    </xf>
    <xf numFmtId="0" fontId="0" fillId="3" borderId="1" xfId="0" applyNumberFormat="1" applyFill="1" applyBorder="1" applyAlignment="1">
      <alignment horizontal="center" vertical="center" wrapText="1" shrinkToFit="1"/>
    </xf>
    <xf numFmtId="0" fontId="0" fillId="0" borderId="1" xfId="0" applyNumberFormat="1" applyBorder="1"/>
    <xf numFmtId="0" fontId="0" fillId="0" borderId="0" xfId="0" applyNumberFormat="1"/>
    <xf numFmtId="0" fontId="0" fillId="0" borderId="1" xfId="0" applyBorder="1" applyAlignment="1">
      <alignment horizontal="center" vertical="center"/>
    </xf>
    <xf numFmtId="0" fontId="0" fillId="0" borderId="1" xfId="0" applyNumberFormat="1" applyBorder="1" applyAlignment="1">
      <alignment horizontal="center"/>
    </xf>
    <xf numFmtId="0" fontId="0" fillId="9" borderId="2" xfId="0" applyFill="1" applyBorder="1"/>
    <xf numFmtId="0" fontId="0" fillId="0" borderId="2" xfId="0" applyBorder="1" applyAlignment="1">
      <alignment horizontal="right" vertical="center"/>
    </xf>
    <xf numFmtId="1" fontId="5" fillId="6" borderId="1" xfId="0" applyNumberFormat="1" applyFont="1" applyFill="1" applyBorder="1"/>
    <xf numFmtId="1" fontId="0" fillId="0" borderId="1" xfId="0" applyNumberFormat="1" applyBorder="1"/>
    <xf numFmtId="1" fontId="0" fillId="0" borderId="1" xfId="0" applyNumberFormat="1" applyBorder="1" applyProtection="1"/>
    <xf numFmtId="1" fontId="5" fillId="0" borderId="1" xfId="0" applyNumberFormat="1" applyFont="1" applyBorder="1"/>
    <xf numFmtId="1" fontId="0" fillId="0" borderId="1" xfId="0" applyNumberFormat="1" applyBorder="1" applyAlignment="1">
      <alignment horizontal="right"/>
    </xf>
    <xf numFmtId="0" fontId="4" fillId="4" borderId="1" xfId="0" applyFont="1" applyFill="1" applyBorder="1" applyAlignment="1">
      <alignment horizontal="center" vertical="center"/>
    </xf>
    <xf numFmtId="0" fontId="0" fillId="10" borderId="2" xfId="0" applyFill="1" applyBorder="1" applyAlignment="1">
      <alignment horizontal="center" vertical="center" wrapText="1"/>
    </xf>
    <xf numFmtId="0" fontId="0" fillId="9" borderId="2" xfId="0" applyFill="1" applyBorder="1" applyAlignment="1">
      <alignment horizontal="center" vertical="center"/>
    </xf>
    <xf numFmtId="0" fontId="0" fillId="9" borderId="2" xfId="0" applyFill="1" applyBorder="1" applyAlignment="1">
      <alignment horizontal="center"/>
    </xf>
    <xf numFmtId="1" fontId="0" fillId="0" borderId="0" xfId="0" applyNumberFormat="1"/>
  </cellXfs>
  <cellStyles count="8">
    <cellStyle name="Heading" xfId="1"/>
    <cellStyle name="Heading1" xfId="2"/>
    <cellStyle name="Normal" xfId="0" builtinId="0" customBuiltin="1"/>
    <cellStyle name="Nulle" xfId="3"/>
    <cellStyle name="Result" xfId="4"/>
    <cellStyle name="Result2" xfId="5"/>
    <cellStyle name="Sans nom1" xfId="6"/>
    <cellStyle name="Stock_maxi" xfId="7"/>
  </cellStyles>
  <dxfs count="2">
    <dxf>
      <font>
        <color theme="0"/>
      </font>
    </dxf>
    <dxf>
      <font>
        <color rgb="FFFFFFFF"/>
      </font>
      <fill>
        <patternFill patternType="solid">
          <fgColor rgb="FFFF3333"/>
          <bgColor rgb="FFFF333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5:I75"/>
  <sheetViews>
    <sheetView workbookViewId="0">
      <selection activeCell="H6" sqref="H6"/>
    </sheetView>
  </sheetViews>
  <sheetFormatPr baseColWidth="10" defaultRowHeight="13.8"/>
  <cols>
    <col min="1" max="2" width="10.59765625" customWidth="1"/>
    <col min="3" max="3" width="28.59765625" customWidth="1"/>
    <col min="4" max="4" width="28.3984375" customWidth="1"/>
    <col min="5" max="11" width="10.59765625" customWidth="1"/>
  </cols>
  <sheetData>
    <row r="5" spans="1:9" ht="27.6">
      <c r="A5" s="1" t="s">
        <v>0</v>
      </c>
      <c r="B5" s="1" t="s">
        <v>1</v>
      </c>
      <c r="C5" s="1" t="s">
        <v>2</v>
      </c>
      <c r="D5" s="1" t="s">
        <v>8</v>
      </c>
      <c r="E5" s="1" t="s">
        <v>32</v>
      </c>
      <c r="F5" s="1" t="s">
        <v>3</v>
      </c>
      <c r="G5" s="1" t="s">
        <v>4</v>
      </c>
      <c r="H5" s="1" t="s">
        <v>5</v>
      </c>
      <c r="I5" s="1" t="s">
        <v>6</v>
      </c>
    </row>
    <row r="6" spans="1:9">
      <c r="A6" s="20" t="s">
        <v>28</v>
      </c>
      <c r="B6" s="3">
        <v>12345</v>
      </c>
      <c r="C6" s="3" t="s">
        <v>28</v>
      </c>
      <c r="D6" s="3"/>
      <c r="E6" s="3">
        <v>12</v>
      </c>
      <c r="F6" s="3">
        <v>10</v>
      </c>
      <c r="G6" s="3">
        <f t="shared" ref="G6:G8" si="0">ROUNDDOWN((F6+(H6-F6)/2),0)</f>
        <v>20</v>
      </c>
      <c r="H6" s="3">
        <v>30</v>
      </c>
      <c r="I6" s="4">
        <v>23.22</v>
      </c>
    </row>
    <row r="7" spans="1:9">
      <c r="A7" s="20" t="s">
        <v>28</v>
      </c>
      <c r="B7" s="3">
        <v>23456</v>
      </c>
      <c r="C7" s="3" t="s">
        <v>29</v>
      </c>
      <c r="D7" s="3"/>
      <c r="E7" s="3">
        <v>10</v>
      </c>
      <c r="F7" s="3">
        <v>2</v>
      </c>
      <c r="G7" s="3">
        <f t="shared" si="0"/>
        <v>9</v>
      </c>
      <c r="H7" s="3">
        <v>16</v>
      </c>
      <c r="I7" s="4">
        <v>19.36</v>
      </c>
    </row>
    <row r="8" spans="1:9">
      <c r="A8" s="20" t="s">
        <v>28</v>
      </c>
      <c r="B8" s="3">
        <v>34567</v>
      </c>
      <c r="C8" s="3" t="s">
        <v>30</v>
      </c>
      <c r="D8" s="3"/>
      <c r="E8" s="3">
        <v>7</v>
      </c>
      <c r="F8" s="3">
        <v>10</v>
      </c>
      <c r="G8" s="3">
        <f t="shared" si="0"/>
        <v>17</v>
      </c>
      <c r="H8" s="3">
        <v>24</v>
      </c>
      <c r="I8" s="4">
        <v>12.85</v>
      </c>
    </row>
    <row r="9" spans="1:9">
      <c r="A9" s="3"/>
      <c r="B9" s="3"/>
      <c r="C9" s="3"/>
      <c r="D9" s="3"/>
      <c r="E9" s="3"/>
      <c r="F9" s="3"/>
      <c r="G9" s="3"/>
      <c r="H9" s="3"/>
      <c r="I9" s="4"/>
    </row>
    <row r="10" spans="1:9">
      <c r="A10" s="3"/>
      <c r="B10" s="3"/>
      <c r="C10" s="3"/>
      <c r="D10" s="3"/>
      <c r="E10" s="3"/>
      <c r="F10" s="3"/>
      <c r="G10" s="3"/>
      <c r="H10" s="3"/>
      <c r="I10" s="4"/>
    </row>
    <row r="11" spans="1:9">
      <c r="A11" s="3"/>
      <c r="B11" s="3"/>
      <c r="C11" s="3"/>
      <c r="D11" s="3"/>
      <c r="E11" s="3"/>
      <c r="F11" s="3"/>
      <c r="G11" s="3"/>
      <c r="H11" s="3"/>
      <c r="I11" s="4"/>
    </row>
    <row r="12" spans="1:9">
      <c r="A12" s="3"/>
      <c r="B12" s="3"/>
      <c r="C12" s="3"/>
      <c r="D12" s="3"/>
      <c r="E12" s="3"/>
      <c r="F12" s="3"/>
      <c r="G12" s="3"/>
      <c r="H12" s="3"/>
      <c r="I12" s="4"/>
    </row>
    <row r="13" spans="1:9">
      <c r="A13" s="3"/>
      <c r="B13" s="3"/>
      <c r="C13" s="3"/>
      <c r="D13" s="3"/>
      <c r="E13" s="3"/>
      <c r="F13" s="3"/>
      <c r="G13" s="3"/>
      <c r="H13" s="3"/>
      <c r="I13" s="4"/>
    </row>
    <row r="14" spans="1:9">
      <c r="A14" s="3"/>
      <c r="B14" s="3"/>
      <c r="C14" s="3"/>
      <c r="D14" s="3"/>
      <c r="E14" s="3"/>
      <c r="F14" s="3"/>
      <c r="G14" s="3"/>
      <c r="H14" s="3"/>
      <c r="I14" s="4"/>
    </row>
    <row r="15" spans="1:9">
      <c r="A15" s="3"/>
      <c r="B15" s="3"/>
      <c r="C15" s="3"/>
      <c r="D15" s="3"/>
      <c r="E15" s="3"/>
      <c r="F15" s="3"/>
      <c r="G15" s="3"/>
      <c r="H15" s="3"/>
      <c r="I15" s="4"/>
    </row>
    <row r="16" spans="1:9">
      <c r="A16" s="3"/>
      <c r="B16" s="3"/>
      <c r="C16" s="3"/>
      <c r="D16" s="3"/>
      <c r="E16" s="3"/>
      <c r="F16" s="3"/>
      <c r="G16" s="3"/>
      <c r="H16" s="3"/>
      <c r="I16" s="4"/>
    </row>
    <row r="17" spans="1:9">
      <c r="A17" s="3"/>
      <c r="B17" s="3"/>
      <c r="C17" s="3"/>
      <c r="D17" s="3"/>
      <c r="E17" s="3"/>
      <c r="F17" s="3"/>
      <c r="G17" s="3"/>
      <c r="H17" s="3"/>
      <c r="I17" s="4"/>
    </row>
    <row r="18" spans="1:9">
      <c r="A18" s="3"/>
      <c r="B18" s="3"/>
      <c r="C18" s="3"/>
      <c r="D18" s="3"/>
      <c r="E18" s="3"/>
      <c r="F18" s="3"/>
      <c r="G18" s="3"/>
      <c r="H18" s="3"/>
      <c r="I18" s="4"/>
    </row>
    <row r="19" spans="1:9">
      <c r="A19" s="3"/>
      <c r="B19" s="3"/>
      <c r="C19" s="3"/>
      <c r="D19" s="3"/>
      <c r="E19" s="3"/>
      <c r="F19" s="3"/>
      <c r="G19" s="3"/>
      <c r="H19" s="3"/>
      <c r="I19" s="4"/>
    </row>
    <row r="20" spans="1:9">
      <c r="A20" s="3"/>
      <c r="B20" s="3"/>
      <c r="C20" s="3"/>
      <c r="D20" s="3"/>
      <c r="E20" s="3"/>
      <c r="F20" s="3"/>
      <c r="G20" s="3"/>
      <c r="H20" s="3"/>
      <c r="I20" s="4"/>
    </row>
    <row r="21" spans="1:9">
      <c r="A21" s="3"/>
      <c r="B21" s="3"/>
      <c r="C21" s="3"/>
      <c r="D21" s="3"/>
      <c r="E21" s="3"/>
      <c r="F21" s="3"/>
      <c r="G21" s="3"/>
      <c r="H21" s="3"/>
      <c r="I21" s="4"/>
    </row>
    <row r="22" spans="1:9">
      <c r="A22" s="3"/>
      <c r="B22" s="3"/>
      <c r="C22" s="3"/>
      <c r="D22" s="3"/>
      <c r="E22" s="3"/>
      <c r="F22" s="3"/>
      <c r="G22" s="3"/>
      <c r="H22" s="3"/>
      <c r="I22" s="4"/>
    </row>
    <row r="23" spans="1:9">
      <c r="A23" s="3"/>
      <c r="B23" s="3"/>
      <c r="C23" s="3"/>
      <c r="D23" s="3"/>
      <c r="E23" s="3"/>
      <c r="F23" s="3"/>
      <c r="G23" s="3"/>
      <c r="H23" s="3"/>
      <c r="I23" s="4"/>
    </row>
    <row r="24" spans="1:9">
      <c r="A24" s="3"/>
      <c r="B24" s="3"/>
      <c r="C24" s="3"/>
      <c r="D24" s="3"/>
      <c r="E24" s="3"/>
      <c r="F24" s="3"/>
      <c r="G24" s="3"/>
      <c r="H24" s="3"/>
      <c r="I24" s="4"/>
    </row>
    <row r="25" spans="1:9">
      <c r="A25" s="3"/>
      <c r="B25" s="3"/>
      <c r="C25" s="3"/>
      <c r="D25" s="3"/>
      <c r="E25" s="3"/>
      <c r="F25" s="3"/>
      <c r="G25" s="3"/>
      <c r="H25" s="3"/>
      <c r="I25" s="4"/>
    </row>
    <row r="26" spans="1:9">
      <c r="A26" s="3"/>
      <c r="B26" s="3"/>
      <c r="C26" s="3"/>
      <c r="D26" s="3"/>
      <c r="E26" s="3"/>
      <c r="F26" s="3"/>
      <c r="G26" s="3"/>
      <c r="H26" s="3"/>
      <c r="I26" s="4"/>
    </row>
    <row r="27" spans="1:9">
      <c r="A27" s="3"/>
      <c r="B27" s="3"/>
      <c r="C27" s="3"/>
      <c r="D27" s="3"/>
      <c r="E27" s="3"/>
      <c r="F27" s="3"/>
      <c r="G27" s="3"/>
      <c r="H27" s="3"/>
      <c r="I27" s="4"/>
    </row>
    <row r="28" spans="1:9">
      <c r="A28" s="3"/>
      <c r="B28" s="3"/>
      <c r="C28" s="3"/>
      <c r="D28" s="3"/>
      <c r="E28" s="3"/>
      <c r="F28" s="3"/>
      <c r="G28" s="3"/>
      <c r="H28" s="3"/>
      <c r="I28" s="4"/>
    </row>
    <row r="29" spans="1:9">
      <c r="I29" s="5"/>
    </row>
    <row r="30" spans="1:9">
      <c r="I30" s="5"/>
    </row>
    <row r="31" spans="1:9">
      <c r="I31" s="5"/>
    </row>
    <row r="32" spans="1:9">
      <c r="I32" s="5"/>
    </row>
    <row r="33" spans="9:9">
      <c r="I33" s="5"/>
    </row>
    <row r="34" spans="9:9">
      <c r="I34" s="5"/>
    </row>
    <row r="35" spans="9:9">
      <c r="I35" s="5"/>
    </row>
    <row r="36" spans="9:9">
      <c r="I36" s="5"/>
    </row>
    <row r="37" spans="9:9">
      <c r="I37" s="5"/>
    </row>
    <row r="38" spans="9:9">
      <c r="I38" s="5"/>
    </row>
    <row r="39" spans="9:9">
      <c r="I39" s="5"/>
    </row>
    <row r="40" spans="9:9">
      <c r="I40" s="5"/>
    </row>
    <row r="41" spans="9:9">
      <c r="I41" s="5"/>
    </row>
    <row r="42" spans="9:9">
      <c r="I42" s="5"/>
    </row>
    <row r="43" spans="9:9">
      <c r="I43" s="5"/>
    </row>
    <row r="44" spans="9:9">
      <c r="I44" s="5"/>
    </row>
    <row r="45" spans="9:9">
      <c r="I45" s="5"/>
    </row>
    <row r="46" spans="9:9">
      <c r="I46" s="5"/>
    </row>
    <row r="47" spans="9:9">
      <c r="I47" s="5"/>
    </row>
    <row r="48" spans="9:9">
      <c r="I48" s="5"/>
    </row>
    <row r="49" spans="9:9">
      <c r="I49" s="5"/>
    </row>
    <row r="50" spans="9:9">
      <c r="I50" s="5"/>
    </row>
    <row r="51" spans="9:9">
      <c r="I51" s="5"/>
    </row>
    <row r="52" spans="9:9">
      <c r="I52" s="5"/>
    </row>
    <row r="53" spans="9:9">
      <c r="I53" s="5"/>
    </row>
    <row r="54" spans="9:9">
      <c r="I54" s="5"/>
    </row>
    <row r="55" spans="9:9">
      <c r="I55" s="5"/>
    </row>
    <row r="56" spans="9:9">
      <c r="I56" s="5"/>
    </row>
    <row r="57" spans="9:9">
      <c r="I57" s="5"/>
    </row>
    <row r="58" spans="9:9">
      <c r="I58" s="5"/>
    </row>
    <row r="59" spans="9:9">
      <c r="I59" s="5"/>
    </row>
    <row r="60" spans="9:9">
      <c r="I60" s="5"/>
    </row>
    <row r="61" spans="9:9">
      <c r="I61" s="5"/>
    </row>
    <row r="62" spans="9:9">
      <c r="I62" s="5"/>
    </row>
    <row r="63" spans="9:9">
      <c r="I63" s="5"/>
    </row>
    <row r="64" spans="9:9">
      <c r="I64" s="5"/>
    </row>
    <row r="65" spans="9:9">
      <c r="I65" s="5"/>
    </row>
    <row r="66" spans="9:9">
      <c r="I66" s="5"/>
    </row>
    <row r="67" spans="9:9">
      <c r="I67" s="5"/>
    </row>
    <row r="68" spans="9:9">
      <c r="I68" s="5"/>
    </row>
    <row r="69" spans="9:9">
      <c r="I69" s="5"/>
    </row>
    <row r="70" spans="9:9">
      <c r="I70" s="5"/>
    </row>
    <row r="71" spans="9:9">
      <c r="I71" s="5"/>
    </row>
    <row r="72" spans="9:9">
      <c r="I72" s="5"/>
    </row>
    <row r="73" spans="9:9">
      <c r="I73" s="5"/>
    </row>
    <row r="74" spans="9:9">
      <c r="I74" s="5"/>
    </row>
    <row r="75" spans="9:9">
      <c r="I75" s="5"/>
    </row>
  </sheetData>
  <printOptions horizontalCentered="1"/>
  <pageMargins left="0.23622047244094488" right="0.23622047244094488" top="0.39370078740157477" bottom="0.19645669291338583" header="0" footer="0"/>
  <pageSetup paperSize="0" scale="95" fitToWidth="0" fitToHeight="0" pageOrder="overThenDown" orientation="landscape" useFirstPageNumber="1" horizontalDpi="0" verticalDpi="0" copies="0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>
    <pageSetUpPr fitToPage="1"/>
  </sheetPr>
  <dimension ref="A3:N12"/>
  <sheetViews>
    <sheetView workbookViewId="0">
      <selection activeCell="J7" sqref="J7"/>
    </sheetView>
  </sheetViews>
  <sheetFormatPr baseColWidth="10" defaultRowHeight="13.8"/>
  <cols>
    <col min="1" max="1" width="9.5" customWidth="1"/>
    <col min="2" max="2" width="8" customWidth="1"/>
    <col min="3" max="3" width="28.59765625" style="19" customWidth="1"/>
    <col min="4" max="4" width="28.3984375" style="19" customWidth="1"/>
    <col min="5" max="7" width="6.09765625" customWidth="1"/>
    <col min="8" max="9" width="7.5" customWidth="1"/>
    <col min="10" max="11" width="6.59765625" customWidth="1"/>
    <col min="12" max="12" width="7.5" customWidth="1"/>
    <col min="13" max="13" width="7.09765625" customWidth="1"/>
    <col min="14" max="14" width="8.5" customWidth="1"/>
  </cols>
  <sheetData>
    <row r="3" spans="1:14" ht="22.8">
      <c r="A3" s="29" t="s">
        <v>7</v>
      </c>
      <c r="B3" s="29"/>
      <c r="C3" s="29"/>
      <c r="D3" s="29"/>
      <c r="E3" s="29"/>
      <c r="F3" s="29"/>
      <c r="G3" s="29"/>
      <c r="H3" s="29"/>
      <c r="I3" s="29"/>
      <c r="J3" s="29"/>
      <c r="K3" s="29"/>
      <c r="L3" s="29"/>
      <c r="M3" s="29"/>
      <c r="N3" s="29"/>
    </row>
    <row r="6" spans="1:14" ht="41.4">
      <c r="A6" s="1" t="s">
        <v>0</v>
      </c>
      <c r="B6" s="1" t="s">
        <v>1</v>
      </c>
      <c r="C6" s="17" t="s">
        <v>2</v>
      </c>
      <c r="D6" s="17" t="s">
        <v>8</v>
      </c>
      <c r="E6" s="1" t="s">
        <v>3</v>
      </c>
      <c r="F6" s="1" t="s">
        <v>4</v>
      </c>
      <c r="G6" s="1" t="s">
        <v>5</v>
      </c>
      <c r="H6" s="1" t="s">
        <v>6</v>
      </c>
      <c r="I6" s="6" t="s">
        <v>32</v>
      </c>
      <c r="J6" s="16" t="s">
        <v>10</v>
      </c>
      <c r="K6" s="1" t="s">
        <v>11</v>
      </c>
      <c r="L6" s="14" t="s">
        <v>33</v>
      </c>
      <c r="M6" s="1" t="s">
        <v>12</v>
      </c>
      <c r="N6" s="1" t="s">
        <v>13</v>
      </c>
    </row>
    <row r="7" spans="1:14">
      <c r="A7" s="2" t="str">
        <f>TABLES!A6</f>
        <v>A</v>
      </c>
      <c r="B7" s="3">
        <f>TABLES!B6</f>
        <v>12345</v>
      </c>
      <c r="C7" s="18" t="str">
        <f>TABLES!C6</f>
        <v>A</v>
      </c>
      <c r="D7" s="18">
        <f>TABLES!D6</f>
        <v>0</v>
      </c>
      <c r="E7" s="3">
        <f>TABLES!F6</f>
        <v>10</v>
      </c>
      <c r="F7" s="3">
        <f>TABLES!G6</f>
        <v>20</v>
      </c>
      <c r="G7" s="3">
        <f>TABLES!H6</f>
        <v>30</v>
      </c>
      <c r="H7" s="4">
        <f>TABLES!I6</f>
        <v>23.22</v>
      </c>
      <c r="I7" s="24">
        <f>TABLES!E6</f>
        <v>12</v>
      </c>
      <c r="J7" s="25">
        <f>COMMANDE_01!E8</f>
        <v>30</v>
      </c>
      <c r="K7" s="26">
        <f>Citadelle!AM6+Caquot!AM6</f>
        <v>3</v>
      </c>
      <c r="L7" s="27">
        <f t="shared" ref="L7:L8" si="0">I7+J7-K7</f>
        <v>39</v>
      </c>
      <c r="M7" s="28" t="str">
        <f t="shared" ref="M7:M9" si="1">IF(L7&gt;G7,"0",SUM(G7-L7))</f>
        <v>0</v>
      </c>
      <c r="N7" s="9">
        <f t="shared" ref="N7:N9" si="2">H7*M7</f>
        <v>0</v>
      </c>
    </row>
    <row r="8" spans="1:14">
      <c r="A8" s="2" t="str">
        <f>TABLES!A7</f>
        <v>A</v>
      </c>
      <c r="B8" s="3">
        <f>TABLES!B7</f>
        <v>23456</v>
      </c>
      <c r="C8" s="18" t="str">
        <f>TABLES!C7</f>
        <v>B</v>
      </c>
      <c r="D8" s="18">
        <f>TABLES!D7</f>
        <v>0</v>
      </c>
      <c r="E8" s="3">
        <f>TABLES!F7</f>
        <v>2</v>
      </c>
      <c r="F8" s="3">
        <f>TABLES!G7</f>
        <v>9</v>
      </c>
      <c r="G8" s="3">
        <f>TABLES!H7</f>
        <v>16</v>
      </c>
      <c r="H8" s="4">
        <f>TABLES!I7</f>
        <v>19.36</v>
      </c>
      <c r="I8" s="24">
        <f>TABLES!E7</f>
        <v>10</v>
      </c>
      <c r="J8" s="25">
        <f>COMMANDE_01!E9</f>
        <v>16</v>
      </c>
      <c r="K8" s="26">
        <f>Citadelle!AM7+Caquot!AM7</f>
        <v>0</v>
      </c>
      <c r="L8" s="27">
        <f t="shared" si="0"/>
        <v>26</v>
      </c>
      <c r="M8" s="28" t="str">
        <f t="shared" si="1"/>
        <v>0</v>
      </c>
      <c r="N8" s="9">
        <f t="shared" si="2"/>
        <v>0</v>
      </c>
    </row>
    <row r="9" spans="1:14">
      <c r="A9" s="2" t="str">
        <f>TABLES!A8</f>
        <v>A</v>
      </c>
      <c r="B9" s="3">
        <f>TABLES!B8</f>
        <v>34567</v>
      </c>
      <c r="C9" s="18" t="str">
        <f>TABLES!C8</f>
        <v>C</v>
      </c>
      <c r="D9" s="18">
        <f>TABLES!D8</f>
        <v>0</v>
      </c>
      <c r="E9" s="3">
        <f>TABLES!F8</f>
        <v>10</v>
      </c>
      <c r="F9" s="3">
        <f>TABLES!G8</f>
        <v>17</v>
      </c>
      <c r="G9" s="3">
        <f>TABLES!H8</f>
        <v>24</v>
      </c>
      <c r="H9" s="4">
        <f>TABLES!I8</f>
        <v>12.85</v>
      </c>
      <c r="I9" s="24">
        <f>TABLES!E8</f>
        <v>7</v>
      </c>
      <c r="J9" s="25">
        <f>COMMANDE_01!E10</f>
        <v>24</v>
      </c>
      <c r="K9" s="26">
        <f>Citadelle!AM8+Caquot!AM8</f>
        <v>0</v>
      </c>
      <c r="L9" s="27">
        <f>I9+J9-K9</f>
        <v>31</v>
      </c>
      <c r="M9" s="28" t="str">
        <f t="shared" si="1"/>
        <v>0</v>
      </c>
      <c r="N9" s="9">
        <f t="shared" si="2"/>
        <v>0</v>
      </c>
    </row>
    <row r="12" spans="1:14">
      <c r="J12" s="33"/>
    </row>
  </sheetData>
  <mergeCells count="1">
    <mergeCell ref="A3:N3"/>
  </mergeCells>
  <conditionalFormatting sqref="L7:L9">
    <cfRule type="cellIs" dxfId="1" priority="4" stopIfTrue="1" operator="lessThanOrEqual">
      <formula>E7</formula>
    </cfRule>
  </conditionalFormatting>
  <conditionalFormatting sqref="N7:N9">
    <cfRule type="expression" priority="12" stopIfTrue="1">
      <formula>L7=G7+1</formula>
    </cfRule>
  </conditionalFormatting>
  <printOptions horizontalCentered="1"/>
  <pageMargins left="0.23622047244094488" right="0.23622047244094488" top="0.39370078740157477" bottom="0.19645669291338583" header="0" footer="0"/>
  <pageSetup paperSize="9" scale="91" pageOrder="overThenDown" orientation="landscape" useFirstPageNumber="1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dimension ref="B4:H7"/>
  <sheetViews>
    <sheetView workbookViewId="0">
      <selection activeCell="D12" sqref="D12"/>
    </sheetView>
  </sheetViews>
  <sheetFormatPr baseColWidth="10" defaultRowHeight="13.8"/>
  <cols>
    <col min="2" max="2" width="28.59765625" customWidth="1"/>
    <col min="3" max="7" width="6.59765625" customWidth="1"/>
  </cols>
  <sheetData>
    <row r="4" spans="2:8">
      <c r="B4" s="10"/>
      <c r="C4" s="10" t="s">
        <v>34</v>
      </c>
      <c r="D4" s="10" t="s">
        <v>35</v>
      </c>
      <c r="E4" s="10" t="s">
        <v>36</v>
      </c>
      <c r="F4" s="10" t="s">
        <v>37</v>
      </c>
      <c r="G4" s="10" t="s">
        <v>38</v>
      </c>
      <c r="H4" s="10" t="s">
        <v>31</v>
      </c>
    </row>
    <row r="5" spans="2:8">
      <c r="B5" s="10" t="str">
        <f>TABLES!C6</f>
        <v>A</v>
      </c>
      <c r="C5" s="23" t="str">
        <f>STOCKS!M7</f>
        <v>0</v>
      </c>
      <c r="D5" s="10"/>
      <c r="E5" s="10"/>
      <c r="F5" s="10"/>
      <c r="G5" s="10"/>
      <c r="H5" s="10">
        <f>SUM(C5:G5)</f>
        <v>0</v>
      </c>
    </row>
    <row r="6" spans="2:8">
      <c r="B6" s="10" t="str">
        <f>TABLES!C7</f>
        <v>B</v>
      </c>
      <c r="C6" s="23">
        <f>COMMANDE_01!E9</f>
        <v>16</v>
      </c>
      <c r="D6" s="10"/>
      <c r="E6" s="10"/>
      <c r="F6" s="10"/>
      <c r="G6" s="10"/>
      <c r="H6" s="10">
        <f t="shared" ref="H6:H7" si="0">SUM(C6:G6)</f>
        <v>16</v>
      </c>
    </row>
    <row r="7" spans="2:8">
      <c r="B7" s="10" t="str">
        <f>TABLES!C8</f>
        <v>C</v>
      </c>
      <c r="C7" s="23">
        <f>COMMANDE_01!E10</f>
        <v>24</v>
      </c>
      <c r="D7" s="10"/>
      <c r="E7" s="10"/>
      <c r="F7" s="10"/>
      <c r="G7" s="10"/>
      <c r="H7" s="10">
        <f t="shared" si="0"/>
        <v>24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2:F54"/>
  <sheetViews>
    <sheetView tabSelected="1" workbookViewId="0">
      <selection activeCell="E8" sqref="E8"/>
    </sheetView>
  </sheetViews>
  <sheetFormatPr baseColWidth="10" defaultRowHeight="13.8"/>
  <cols>
    <col min="1" max="2" width="10.59765625" style="19" customWidth="1"/>
    <col min="3" max="3" width="28.3984375" style="19" customWidth="1"/>
    <col min="4" max="8" width="10.59765625" customWidth="1"/>
  </cols>
  <sheetData>
    <row r="2" spans="1:6">
      <c r="E2" s="8">
        <f ca="1">TODAY()</f>
        <v>42617</v>
      </c>
    </row>
    <row r="7" spans="1:6" ht="27.6">
      <c r="A7" s="17" t="s">
        <v>0</v>
      </c>
      <c r="B7" s="17" t="s">
        <v>1</v>
      </c>
      <c r="C7" s="17" t="s">
        <v>2</v>
      </c>
      <c r="D7" s="1" t="s">
        <v>40</v>
      </c>
      <c r="E7" s="1" t="s">
        <v>39</v>
      </c>
      <c r="F7" s="1" t="s">
        <v>41</v>
      </c>
    </row>
    <row r="8" spans="1:6">
      <c r="A8" s="21" t="str">
        <f>TABLES!A6</f>
        <v>A</v>
      </c>
      <c r="B8" s="18">
        <f>TABLES!B6</f>
        <v>12345</v>
      </c>
      <c r="C8" s="18" t="str">
        <f>TABLES!C6</f>
        <v>A</v>
      </c>
      <c r="D8" s="4">
        <f>TABLES!I6</f>
        <v>23.22</v>
      </c>
      <c r="E8" s="7">
        <v>30</v>
      </c>
      <c r="F8" s="9">
        <f>D8*E8</f>
        <v>696.59999999999991</v>
      </c>
    </row>
    <row r="9" spans="1:6">
      <c r="A9" s="21" t="str">
        <f>TABLES!A7</f>
        <v>A</v>
      </c>
      <c r="B9" s="18">
        <f>TABLES!B7</f>
        <v>23456</v>
      </c>
      <c r="C9" s="18" t="str">
        <f>TABLES!C7</f>
        <v>B</v>
      </c>
      <c r="D9" s="4">
        <f>TABLES!I7</f>
        <v>19.36</v>
      </c>
      <c r="E9" s="7">
        <v>16</v>
      </c>
      <c r="F9" s="9">
        <f t="shared" ref="F9:F10" si="0">D9*E9</f>
        <v>309.76</v>
      </c>
    </row>
    <row r="10" spans="1:6">
      <c r="A10" s="21" t="str">
        <f>TABLES!A8</f>
        <v>A</v>
      </c>
      <c r="B10" s="18">
        <f>TABLES!B8</f>
        <v>34567</v>
      </c>
      <c r="C10" s="18" t="str">
        <f>TABLES!C8</f>
        <v>C</v>
      </c>
      <c r="D10" s="4">
        <f>TABLES!I8</f>
        <v>12.85</v>
      </c>
      <c r="E10" s="7">
        <v>24</v>
      </c>
      <c r="F10" s="9">
        <f t="shared" si="0"/>
        <v>308.39999999999998</v>
      </c>
    </row>
    <row r="11" spans="1:6">
      <c r="F11" s="5"/>
    </row>
    <row r="12" spans="1:6">
      <c r="F12" s="5"/>
    </row>
    <row r="13" spans="1:6">
      <c r="F13" s="5"/>
    </row>
    <row r="14" spans="1:6">
      <c r="F14" s="5"/>
    </row>
    <row r="15" spans="1:6">
      <c r="F15" s="5"/>
    </row>
    <row r="16" spans="1:6">
      <c r="F16" s="5"/>
    </row>
    <row r="17" spans="6:6">
      <c r="F17" s="5"/>
    </row>
    <row r="18" spans="6:6">
      <c r="F18" s="5"/>
    </row>
    <row r="19" spans="6:6">
      <c r="F19" s="5"/>
    </row>
    <row r="20" spans="6:6">
      <c r="F20" s="5"/>
    </row>
    <row r="21" spans="6:6">
      <c r="F21" s="5"/>
    </row>
    <row r="22" spans="6:6">
      <c r="F22" s="5"/>
    </row>
    <row r="23" spans="6:6">
      <c r="F23" s="5"/>
    </row>
    <row r="24" spans="6:6">
      <c r="F24" s="5"/>
    </row>
    <row r="25" spans="6:6">
      <c r="F25" s="5"/>
    </row>
    <row r="26" spans="6:6">
      <c r="F26" s="5"/>
    </row>
    <row r="27" spans="6:6">
      <c r="F27" s="5"/>
    </row>
    <row r="28" spans="6:6">
      <c r="F28" s="5"/>
    </row>
    <row r="29" spans="6:6">
      <c r="F29" s="5"/>
    </row>
    <row r="30" spans="6:6">
      <c r="F30" s="5"/>
    </row>
    <row r="31" spans="6:6">
      <c r="F31" s="5"/>
    </row>
    <row r="32" spans="6:6">
      <c r="F32" s="5"/>
    </row>
    <row r="33" spans="6:6">
      <c r="F33" s="5"/>
    </row>
    <row r="34" spans="6:6">
      <c r="F34" s="5"/>
    </row>
    <row r="35" spans="6:6">
      <c r="F35" s="5"/>
    </row>
    <row r="36" spans="6:6">
      <c r="F36" s="5"/>
    </row>
    <row r="37" spans="6:6">
      <c r="F37" s="5"/>
    </row>
    <row r="38" spans="6:6">
      <c r="F38" s="5"/>
    </row>
    <row r="39" spans="6:6">
      <c r="F39" s="5"/>
    </row>
    <row r="40" spans="6:6">
      <c r="F40" s="5"/>
    </row>
    <row r="41" spans="6:6">
      <c r="F41" s="5"/>
    </row>
    <row r="42" spans="6:6">
      <c r="F42" s="5"/>
    </row>
    <row r="43" spans="6:6">
      <c r="F43" s="5"/>
    </row>
    <row r="44" spans="6:6">
      <c r="F44" s="5"/>
    </row>
    <row r="45" spans="6:6">
      <c r="F45" s="5"/>
    </row>
    <row r="46" spans="6:6">
      <c r="F46" s="5"/>
    </row>
    <row r="47" spans="6:6">
      <c r="F47" s="5"/>
    </row>
    <row r="48" spans="6:6">
      <c r="F48" s="5"/>
    </row>
    <row r="49" spans="6:6">
      <c r="F49" s="5"/>
    </row>
    <row r="50" spans="6:6">
      <c r="F50" s="5"/>
    </row>
    <row r="51" spans="6:6">
      <c r="F51" s="5"/>
    </row>
    <row r="52" spans="6:6">
      <c r="F52" s="5"/>
    </row>
    <row r="53" spans="6:6">
      <c r="F53" s="5"/>
    </row>
    <row r="54" spans="6:6">
      <c r="F54" s="5"/>
    </row>
  </sheetData>
  <conditionalFormatting sqref="E8:E10">
    <cfRule type="cellIs" dxfId="0" priority="1" operator="equal">
      <formula>0</formula>
    </cfRule>
  </conditionalFormatting>
  <printOptions horizontalCentered="1"/>
  <pageMargins left="0.23622047244094488" right="0.23622047244094488" top="0.39370078740157477" bottom="0.19645669291338583" header="0" footer="0"/>
  <pageSetup paperSize="0" scale="95" fitToWidth="0" fitToHeight="0" pageOrder="overThenDown" orientation="landscape" useFirstPageNumber="1" horizontalDpi="0" verticalDpi="0" copies="0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>
  <dimension ref="B4:AM8"/>
  <sheetViews>
    <sheetView zoomScale="90" zoomScaleNormal="90" workbookViewId="0">
      <selection activeCell="AJ9" sqref="AJ9"/>
    </sheetView>
  </sheetViews>
  <sheetFormatPr baseColWidth="10" defaultRowHeight="13.8"/>
  <cols>
    <col min="1" max="1" width="10.59765625" customWidth="1"/>
    <col min="2" max="2" width="23.59765625" customWidth="1"/>
    <col min="3" max="38" width="5.59765625" customWidth="1"/>
    <col min="39" max="39" width="7.59765625" customWidth="1"/>
    <col min="40" max="49" width="5.59765625" customWidth="1"/>
  </cols>
  <sheetData>
    <row r="4" spans="2:39">
      <c r="B4" s="22"/>
      <c r="C4" s="31" t="s">
        <v>14</v>
      </c>
      <c r="D4" s="31"/>
      <c r="E4" s="31"/>
      <c r="F4" s="31" t="s">
        <v>27</v>
      </c>
      <c r="G4" s="31"/>
      <c r="H4" s="31"/>
      <c r="I4" s="32" t="s">
        <v>25</v>
      </c>
      <c r="J4" s="32"/>
      <c r="K4" s="32"/>
      <c r="L4" s="32" t="s">
        <v>26</v>
      </c>
      <c r="M4" s="32"/>
      <c r="N4" s="32"/>
      <c r="O4" s="32" t="s">
        <v>24</v>
      </c>
      <c r="P4" s="32"/>
      <c r="Q4" s="32"/>
      <c r="R4" s="32" t="s">
        <v>23</v>
      </c>
      <c r="S4" s="32"/>
      <c r="T4" s="32"/>
      <c r="U4" s="32" t="s">
        <v>22</v>
      </c>
      <c r="V4" s="32"/>
      <c r="W4" s="32"/>
      <c r="X4" s="32" t="s">
        <v>21</v>
      </c>
      <c r="Y4" s="32"/>
      <c r="Z4" s="32"/>
      <c r="AA4" s="32" t="s">
        <v>20</v>
      </c>
      <c r="AB4" s="32"/>
      <c r="AC4" s="32"/>
      <c r="AD4" s="32" t="s">
        <v>19</v>
      </c>
      <c r="AE4" s="32"/>
      <c r="AF4" s="32"/>
      <c r="AG4" s="32" t="s">
        <v>18</v>
      </c>
      <c r="AH4" s="32"/>
      <c r="AI4" s="32"/>
      <c r="AJ4" s="32" t="s">
        <v>17</v>
      </c>
      <c r="AK4" s="32"/>
      <c r="AL4" s="32"/>
      <c r="AM4" s="30" t="s">
        <v>42</v>
      </c>
    </row>
    <row r="5" spans="2:39">
      <c r="B5" s="12" t="s">
        <v>15</v>
      </c>
      <c r="C5" s="11" t="s">
        <v>9</v>
      </c>
      <c r="D5" s="11" t="s">
        <v>12</v>
      </c>
      <c r="E5" s="11" t="s">
        <v>16</v>
      </c>
      <c r="F5" s="11" t="s">
        <v>9</v>
      </c>
      <c r="G5" s="11" t="s">
        <v>12</v>
      </c>
      <c r="H5" s="11" t="s">
        <v>16</v>
      </c>
      <c r="I5" s="11" t="s">
        <v>9</v>
      </c>
      <c r="J5" s="11" t="s">
        <v>12</v>
      </c>
      <c r="K5" s="11" t="s">
        <v>16</v>
      </c>
      <c r="L5" s="11" t="s">
        <v>9</v>
      </c>
      <c r="M5" s="11" t="s">
        <v>12</v>
      </c>
      <c r="N5" s="11" t="s">
        <v>16</v>
      </c>
      <c r="O5" s="11" t="s">
        <v>9</v>
      </c>
      <c r="P5" s="11" t="s">
        <v>12</v>
      </c>
      <c r="Q5" s="11" t="s">
        <v>16</v>
      </c>
      <c r="R5" s="11" t="s">
        <v>9</v>
      </c>
      <c r="S5" s="11" t="s">
        <v>12</v>
      </c>
      <c r="T5" s="11" t="s">
        <v>16</v>
      </c>
      <c r="U5" s="11" t="s">
        <v>9</v>
      </c>
      <c r="V5" s="11" t="s">
        <v>12</v>
      </c>
      <c r="W5" s="11" t="s">
        <v>16</v>
      </c>
      <c r="X5" s="11" t="s">
        <v>9</v>
      </c>
      <c r="Y5" s="11" t="s">
        <v>12</v>
      </c>
      <c r="Z5" s="11" t="s">
        <v>16</v>
      </c>
      <c r="AA5" s="11" t="s">
        <v>9</v>
      </c>
      <c r="AB5" s="11" t="s">
        <v>12</v>
      </c>
      <c r="AC5" s="11" t="s">
        <v>16</v>
      </c>
      <c r="AD5" s="11" t="s">
        <v>9</v>
      </c>
      <c r="AE5" s="11" t="s">
        <v>12</v>
      </c>
      <c r="AF5" s="11" t="s">
        <v>16</v>
      </c>
      <c r="AG5" s="11" t="s">
        <v>9</v>
      </c>
      <c r="AH5" s="11" t="s">
        <v>12</v>
      </c>
      <c r="AI5" s="11" t="s">
        <v>16</v>
      </c>
      <c r="AJ5" s="11" t="s">
        <v>9</v>
      </c>
      <c r="AK5" s="11" t="s">
        <v>12</v>
      </c>
      <c r="AL5" s="11" t="s">
        <v>16</v>
      </c>
      <c r="AM5" s="30"/>
    </row>
    <row r="6" spans="2:39">
      <c r="B6" s="10" t="str">
        <f>TABLES!C6</f>
        <v>A</v>
      </c>
      <c r="C6" s="13">
        <v>2</v>
      </c>
      <c r="D6" s="10">
        <v>2</v>
      </c>
      <c r="E6" s="10">
        <v>2</v>
      </c>
      <c r="F6" s="13">
        <v>3</v>
      </c>
      <c r="G6" s="10">
        <v>1</v>
      </c>
      <c r="H6" s="10">
        <v>1</v>
      </c>
      <c r="I6" s="13"/>
      <c r="J6" s="10"/>
      <c r="K6" s="10"/>
      <c r="L6" s="13"/>
      <c r="M6" s="10"/>
      <c r="N6" s="10"/>
      <c r="O6" s="13"/>
      <c r="P6" s="10"/>
      <c r="Q6" s="10"/>
      <c r="R6" s="13"/>
      <c r="S6" s="10"/>
      <c r="T6" s="10"/>
      <c r="U6" s="13"/>
      <c r="V6" s="10"/>
      <c r="W6" s="10"/>
      <c r="X6" s="13"/>
      <c r="Y6" s="10"/>
      <c r="Z6" s="10"/>
      <c r="AA6" s="13"/>
      <c r="AB6" s="10"/>
      <c r="AC6" s="10"/>
      <c r="AD6" s="13"/>
      <c r="AE6" s="10"/>
      <c r="AF6" s="10"/>
      <c r="AG6" s="13"/>
      <c r="AH6" s="10"/>
      <c r="AI6" s="10"/>
      <c r="AJ6" s="13">
        <v>1</v>
      </c>
      <c r="AK6" s="10"/>
      <c r="AL6" s="10"/>
      <c r="AM6" s="10">
        <f>E6+H6+K6+N6+Q6+T6+W6+Z6+AC6+AF6+AI6+AL6</f>
        <v>3</v>
      </c>
    </row>
    <row r="7" spans="2:39">
      <c r="B7" s="10" t="str">
        <f>TABLES!C7</f>
        <v>B</v>
      </c>
      <c r="C7" s="13"/>
      <c r="D7" s="10"/>
      <c r="E7" s="10"/>
      <c r="F7" s="13"/>
      <c r="G7" s="10"/>
      <c r="H7" s="10"/>
      <c r="I7" s="13"/>
      <c r="J7" s="10"/>
      <c r="K7" s="10"/>
      <c r="L7" s="13"/>
      <c r="M7" s="10"/>
      <c r="N7" s="10"/>
      <c r="O7" s="13"/>
      <c r="P7" s="10"/>
      <c r="Q7" s="10"/>
      <c r="R7" s="13"/>
      <c r="S7" s="10"/>
      <c r="T7" s="10"/>
      <c r="U7" s="13"/>
      <c r="V7" s="10"/>
      <c r="W7" s="10"/>
      <c r="X7" s="13"/>
      <c r="Y7" s="10"/>
      <c r="Z7" s="10"/>
      <c r="AA7" s="13"/>
      <c r="AB7" s="10"/>
      <c r="AC7" s="10"/>
      <c r="AD7" s="13"/>
      <c r="AE7" s="10"/>
      <c r="AF7" s="10"/>
      <c r="AG7" s="13"/>
      <c r="AH7" s="10"/>
      <c r="AI7" s="10"/>
      <c r="AJ7" s="13"/>
      <c r="AK7" s="10"/>
      <c r="AL7" s="10"/>
      <c r="AM7" s="10">
        <f t="shared" ref="AM7:AM8" si="0">E7+H7+K7+N7+Q7+T7+W7+Z7+AC7+AF7+AI7+AL7</f>
        <v>0</v>
      </c>
    </row>
    <row r="8" spans="2:39">
      <c r="B8" s="10" t="str">
        <f>TABLES!C8</f>
        <v>C</v>
      </c>
      <c r="C8" s="13"/>
      <c r="D8" s="10"/>
      <c r="E8" s="10"/>
      <c r="F8" s="13"/>
      <c r="G8" s="10"/>
      <c r="H8" s="10"/>
      <c r="I8" s="13"/>
      <c r="J8" s="10"/>
      <c r="K8" s="10"/>
      <c r="L8" s="13"/>
      <c r="M8" s="10"/>
      <c r="N8" s="10"/>
      <c r="O8" s="13"/>
      <c r="P8" s="10"/>
      <c r="Q8" s="10"/>
      <c r="R8" s="13"/>
      <c r="S8" s="10"/>
      <c r="T8" s="10"/>
      <c r="U8" s="13"/>
      <c r="V8" s="10"/>
      <c r="W8" s="10"/>
      <c r="X8" s="13"/>
      <c r="Y8" s="10"/>
      <c r="Z8" s="10"/>
      <c r="AA8" s="13"/>
      <c r="AB8" s="10"/>
      <c r="AC8" s="10"/>
      <c r="AD8" s="13"/>
      <c r="AE8" s="10"/>
      <c r="AF8" s="10"/>
      <c r="AG8" s="13"/>
      <c r="AH8" s="10"/>
      <c r="AI8" s="10"/>
      <c r="AJ8" s="13"/>
      <c r="AK8" s="10"/>
      <c r="AL8" s="10"/>
      <c r="AM8" s="10">
        <f t="shared" si="0"/>
        <v>0</v>
      </c>
    </row>
  </sheetData>
  <mergeCells count="13">
    <mergeCell ref="AM4:AM5"/>
    <mergeCell ref="C4:E4"/>
    <mergeCell ref="F4:H4"/>
    <mergeCell ref="I4:K4"/>
    <mergeCell ref="L4:N4"/>
    <mergeCell ref="O4:Q4"/>
    <mergeCell ref="AJ4:AL4"/>
    <mergeCell ref="R4:T4"/>
    <mergeCell ref="U4:W4"/>
    <mergeCell ref="X4:Z4"/>
    <mergeCell ref="AA4:AC4"/>
    <mergeCell ref="AD4:AF4"/>
    <mergeCell ref="AG4:AI4"/>
  </mergeCells>
  <printOptions horizontalCentered="1"/>
  <pageMargins left="0.23622047244094488" right="0.23622047244094488" top="0.39370078740157477" bottom="0.19645669291338583" header="0" footer="0"/>
  <pageSetup paperSize="0" scale="95" fitToWidth="0" fitToHeight="0" pageOrder="overThenDown" orientation="landscape" useFirstPageNumber="1" horizontalDpi="0" verticalDpi="0" copies="0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>
  <dimension ref="B4:AM8"/>
  <sheetViews>
    <sheetView zoomScale="90" zoomScaleNormal="90" workbookViewId="0">
      <selection activeCell="P14" sqref="P14"/>
    </sheetView>
  </sheetViews>
  <sheetFormatPr baseColWidth="10" defaultRowHeight="13.8"/>
  <cols>
    <col min="1" max="1" width="10.59765625" customWidth="1"/>
    <col min="2" max="2" width="23.59765625" customWidth="1"/>
    <col min="3" max="38" width="5.59765625" customWidth="1"/>
    <col min="39" max="39" width="7.59765625" customWidth="1"/>
    <col min="40" max="49" width="5.59765625" customWidth="1"/>
  </cols>
  <sheetData>
    <row r="4" spans="2:39">
      <c r="B4" s="22"/>
      <c r="C4" s="31" t="s">
        <v>14</v>
      </c>
      <c r="D4" s="31"/>
      <c r="E4" s="31"/>
      <c r="F4" s="31" t="s">
        <v>27</v>
      </c>
      <c r="G4" s="31"/>
      <c r="H4" s="31"/>
      <c r="I4" s="32" t="s">
        <v>25</v>
      </c>
      <c r="J4" s="32"/>
      <c r="K4" s="32"/>
      <c r="L4" s="32" t="s">
        <v>26</v>
      </c>
      <c r="M4" s="32"/>
      <c r="N4" s="32"/>
      <c r="O4" s="32" t="s">
        <v>24</v>
      </c>
      <c r="P4" s="32"/>
      <c r="Q4" s="32"/>
      <c r="R4" s="32" t="s">
        <v>23</v>
      </c>
      <c r="S4" s="32"/>
      <c r="T4" s="32"/>
      <c r="U4" s="32" t="s">
        <v>22</v>
      </c>
      <c r="V4" s="32"/>
      <c r="W4" s="32"/>
      <c r="X4" s="32" t="s">
        <v>21</v>
      </c>
      <c r="Y4" s="32"/>
      <c r="Z4" s="32"/>
      <c r="AA4" s="32" t="s">
        <v>20</v>
      </c>
      <c r="AB4" s="32"/>
      <c r="AC4" s="32"/>
      <c r="AD4" s="32" t="s">
        <v>19</v>
      </c>
      <c r="AE4" s="32"/>
      <c r="AF4" s="32"/>
      <c r="AG4" s="32" t="s">
        <v>18</v>
      </c>
      <c r="AH4" s="32"/>
      <c r="AI4" s="32"/>
      <c r="AJ4" s="32" t="s">
        <v>17</v>
      </c>
      <c r="AK4" s="32"/>
      <c r="AL4" s="32"/>
      <c r="AM4" s="30" t="s">
        <v>42</v>
      </c>
    </row>
    <row r="5" spans="2:39">
      <c r="B5" s="15" t="s">
        <v>15</v>
      </c>
      <c r="C5" s="11" t="s">
        <v>9</v>
      </c>
      <c r="D5" s="11" t="s">
        <v>12</v>
      </c>
      <c r="E5" s="11" t="s">
        <v>16</v>
      </c>
      <c r="F5" s="11" t="s">
        <v>9</v>
      </c>
      <c r="G5" s="11" t="s">
        <v>12</v>
      </c>
      <c r="H5" s="11" t="s">
        <v>16</v>
      </c>
      <c r="I5" s="11" t="s">
        <v>9</v>
      </c>
      <c r="J5" s="11" t="s">
        <v>12</v>
      </c>
      <c r="K5" s="11" t="s">
        <v>16</v>
      </c>
      <c r="L5" s="11" t="s">
        <v>9</v>
      </c>
      <c r="M5" s="11" t="s">
        <v>12</v>
      </c>
      <c r="N5" s="11" t="s">
        <v>16</v>
      </c>
      <c r="O5" s="11" t="s">
        <v>9</v>
      </c>
      <c r="P5" s="11" t="s">
        <v>12</v>
      </c>
      <c r="Q5" s="11" t="s">
        <v>16</v>
      </c>
      <c r="R5" s="11" t="s">
        <v>9</v>
      </c>
      <c r="S5" s="11" t="s">
        <v>12</v>
      </c>
      <c r="T5" s="11" t="s">
        <v>16</v>
      </c>
      <c r="U5" s="11" t="s">
        <v>9</v>
      </c>
      <c r="V5" s="11" t="s">
        <v>12</v>
      </c>
      <c r="W5" s="11" t="s">
        <v>16</v>
      </c>
      <c r="X5" s="11" t="s">
        <v>9</v>
      </c>
      <c r="Y5" s="11" t="s">
        <v>12</v>
      </c>
      <c r="Z5" s="11" t="s">
        <v>16</v>
      </c>
      <c r="AA5" s="11" t="s">
        <v>9</v>
      </c>
      <c r="AB5" s="11" t="s">
        <v>12</v>
      </c>
      <c r="AC5" s="11" t="s">
        <v>16</v>
      </c>
      <c r="AD5" s="11" t="s">
        <v>9</v>
      </c>
      <c r="AE5" s="11" t="s">
        <v>12</v>
      </c>
      <c r="AF5" s="11" t="s">
        <v>16</v>
      </c>
      <c r="AG5" s="11" t="s">
        <v>9</v>
      </c>
      <c r="AH5" s="11" t="s">
        <v>12</v>
      </c>
      <c r="AI5" s="11" t="s">
        <v>16</v>
      </c>
      <c r="AJ5" s="11" t="s">
        <v>9</v>
      </c>
      <c r="AK5" s="11" t="s">
        <v>12</v>
      </c>
      <c r="AL5" s="11" t="s">
        <v>16</v>
      </c>
      <c r="AM5" s="30"/>
    </row>
    <row r="6" spans="2:39">
      <c r="B6" s="10" t="str">
        <f>TABLES!C6</f>
        <v>A</v>
      </c>
      <c r="C6" s="13"/>
      <c r="D6" s="10"/>
      <c r="E6" s="10"/>
      <c r="F6" s="13"/>
      <c r="G6" s="10"/>
      <c r="H6" s="10"/>
      <c r="I6" s="13"/>
      <c r="J6" s="10"/>
      <c r="K6" s="10"/>
      <c r="L6" s="13"/>
      <c r="M6" s="10"/>
      <c r="N6" s="10"/>
      <c r="O6" s="13"/>
      <c r="P6" s="10"/>
      <c r="Q6" s="10"/>
      <c r="R6" s="13"/>
      <c r="S6" s="10"/>
      <c r="T6" s="10"/>
      <c r="U6" s="13"/>
      <c r="V6" s="10"/>
      <c r="W6" s="10"/>
      <c r="X6" s="13"/>
      <c r="Y6" s="10"/>
      <c r="Z6" s="10"/>
      <c r="AA6" s="13"/>
      <c r="AB6" s="10"/>
      <c r="AC6" s="10"/>
      <c r="AD6" s="13"/>
      <c r="AE6" s="10"/>
      <c r="AF6" s="10"/>
      <c r="AG6" s="13"/>
      <c r="AH6" s="10"/>
      <c r="AI6" s="10"/>
      <c r="AJ6" s="13"/>
      <c r="AK6" s="10"/>
      <c r="AL6" s="10"/>
      <c r="AM6" s="10">
        <f>E6+H6+K6+N6+Q6+T6+W6+Z6+AC6+AF6+AI6+AL6</f>
        <v>0</v>
      </c>
    </row>
    <row r="7" spans="2:39">
      <c r="B7" s="10" t="str">
        <f>TABLES!C7</f>
        <v>B</v>
      </c>
      <c r="C7" s="13"/>
      <c r="D7" s="10"/>
      <c r="E7" s="10"/>
      <c r="F7" s="13"/>
      <c r="G7" s="10"/>
      <c r="H7" s="10"/>
      <c r="I7" s="13"/>
      <c r="J7" s="10"/>
      <c r="K7" s="10"/>
      <c r="L7" s="13"/>
      <c r="M7" s="10"/>
      <c r="N7" s="10"/>
      <c r="O7" s="13"/>
      <c r="P7" s="10"/>
      <c r="Q7" s="10"/>
      <c r="R7" s="13"/>
      <c r="S7" s="10"/>
      <c r="T7" s="10"/>
      <c r="U7" s="13"/>
      <c r="V7" s="10"/>
      <c r="W7" s="10"/>
      <c r="X7" s="13"/>
      <c r="Y7" s="10"/>
      <c r="Z7" s="10"/>
      <c r="AA7" s="13"/>
      <c r="AB7" s="10"/>
      <c r="AC7" s="10"/>
      <c r="AD7" s="13"/>
      <c r="AE7" s="10"/>
      <c r="AF7" s="10"/>
      <c r="AG7" s="13"/>
      <c r="AH7" s="10"/>
      <c r="AI7" s="10"/>
      <c r="AJ7" s="13"/>
      <c r="AK7" s="10"/>
      <c r="AL7" s="10"/>
      <c r="AM7" s="10">
        <f t="shared" ref="AM7:AM8" si="0">E7+H7+K7+N7+Q7+T7+W7+Z7+AC7+AF7+AI7+AL7</f>
        <v>0</v>
      </c>
    </row>
    <row r="8" spans="2:39">
      <c r="B8" s="10" t="str">
        <f>TABLES!C8</f>
        <v>C</v>
      </c>
      <c r="C8" s="13"/>
      <c r="D8" s="10"/>
      <c r="E8" s="10"/>
      <c r="F8" s="13"/>
      <c r="G8" s="10"/>
      <c r="H8" s="10"/>
      <c r="I8" s="13"/>
      <c r="J8" s="10"/>
      <c r="K8" s="10"/>
      <c r="L8" s="13"/>
      <c r="M8" s="10"/>
      <c r="N8" s="10"/>
      <c r="O8" s="13"/>
      <c r="P8" s="10"/>
      <c r="Q8" s="10"/>
      <c r="R8" s="13"/>
      <c r="S8" s="10"/>
      <c r="T8" s="10"/>
      <c r="U8" s="13"/>
      <c r="V8" s="10"/>
      <c r="W8" s="10"/>
      <c r="X8" s="13"/>
      <c r="Y8" s="10"/>
      <c r="Z8" s="10"/>
      <c r="AA8" s="13"/>
      <c r="AB8" s="10"/>
      <c r="AC8" s="10"/>
      <c r="AD8" s="13"/>
      <c r="AE8" s="10"/>
      <c r="AF8" s="10"/>
      <c r="AG8" s="13"/>
      <c r="AH8" s="10"/>
      <c r="AI8" s="10"/>
      <c r="AJ8" s="13"/>
      <c r="AK8" s="10"/>
      <c r="AL8" s="10"/>
      <c r="AM8" s="10">
        <f t="shared" si="0"/>
        <v>0</v>
      </c>
    </row>
  </sheetData>
  <mergeCells count="13">
    <mergeCell ref="AM4:AM5"/>
    <mergeCell ref="U4:W4"/>
    <mergeCell ref="X4:Z4"/>
    <mergeCell ref="AA4:AC4"/>
    <mergeCell ref="AD4:AF4"/>
    <mergeCell ref="AG4:AI4"/>
    <mergeCell ref="AJ4:AL4"/>
    <mergeCell ref="R4:T4"/>
    <mergeCell ref="C4:E4"/>
    <mergeCell ref="F4:H4"/>
    <mergeCell ref="I4:K4"/>
    <mergeCell ref="L4:N4"/>
    <mergeCell ref="O4:Q4"/>
  </mergeCells>
  <printOptions horizontalCentered="1"/>
  <pageMargins left="0.23622047244094488" right="0.23622047244094488" top="0.39370078740157477" bottom="0.19645669291338583" header="0" footer="0"/>
  <pageSetup paperSize="0" scale="95" fitToWidth="0" fitToHeight="0" pageOrder="overThenDown" orientation="landscape" useFirstPageNumber="1" horizontalDpi="0" verticalDpi="0" copies="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564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TABLES</vt:lpstr>
      <vt:lpstr>STOCKS</vt:lpstr>
      <vt:lpstr>Suivi Cdes</vt:lpstr>
      <vt:lpstr>COMMANDE_01</vt:lpstr>
      <vt:lpstr>Citadelle</vt:lpstr>
      <vt:lpstr>Caquot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Bizet</dc:creator>
  <cp:lastModifiedBy>mdo100</cp:lastModifiedBy>
  <cp:revision>58</cp:revision>
  <cp:lastPrinted>2016-09-04T06:46:47Z</cp:lastPrinted>
  <dcterms:created xsi:type="dcterms:W3CDTF">2016-05-02T20:26:49Z</dcterms:created>
  <dcterms:modified xsi:type="dcterms:W3CDTF">2016-09-04T08:47:18Z</dcterms:modified>
</cp:coreProperties>
</file>