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19200" windowHeight="6960" activeTab="1"/>
  </bookViews>
  <sheets>
    <sheet name="VINCENT" sheetId="4" r:id="rId1"/>
    <sheet name="BAMBA" sheetId="27" r:id="rId2"/>
  </sheets>
  <definedNames>
    <definedName name="debut_tarif" localSheetId="1">BAMBA!#REF!</definedName>
    <definedName name="debut_tarif" localSheetId="0">VINCENT!$K$16</definedName>
    <definedName name="debut_tarif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7" l="1"/>
  <c r="E7" i="27"/>
  <c r="E8" i="27"/>
  <c r="E9" i="27"/>
  <c r="E10" i="27"/>
  <c r="E11" i="27"/>
  <c r="E12" i="27"/>
  <c r="E13" i="27"/>
  <c r="E14" i="27"/>
  <c r="E15" i="27"/>
  <c r="E16" i="27"/>
  <c r="E17" i="27"/>
  <c r="E18" i="27"/>
  <c r="F17" i="27"/>
  <c r="D17" i="27" s="1"/>
  <c r="F9" i="27"/>
  <c r="D9" i="27" s="1"/>
  <c r="F8" i="27"/>
  <c r="D8" i="27" s="1"/>
  <c r="G18" i="27"/>
  <c r="F18" i="27" s="1"/>
  <c r="D18" i="27" s="1"/>
  <c r="G17" i="27"/>
  <c r="G16" i="27"/>
  <c r="G15" i="27"/>
  <c r="G14" i="27"/>
  <c r="F14" i="27" s="1"/>
  <c r="D14" i="27" s="1"/>
  <c r="G13" i="27"/>
  <c r="F13" i="27" s="1"/>
  <c r="D13" i="27" s="1"/>
  <c r="G12" i="27"/>
  <c r="F12" i="27" s="1"/>
  <c r="D12" i="27" s="1"/>
  <c r="G11" i="27"/>
  <c r="G10" i="27"/>
  <c r="G9" i="27"/>
  <c r="G8" i="27"/>
  <c r="G7" i="27"/>
  <c r="G6" i="27"/>
  <c r="F10" i="27" l="1"/>
  <c r="D10" i="27" s="1"/>
  <c r="F7" i="27"/>
  <c r="D7" i="27" s="1"/>
  <c r="F15" i="27"/>
  <c r="D15" i="27" s="1"/>
  <c r="F6" i="27"/>
  <c r="D6" i="27" s="1"/>
  <c r="F11" i="27"/>
  <c r="D11" i="27" s="1"/>
  <c r="F16" i="27"/>
  <c r="D16" i="27" s="1"/>
  <c r="F29" i="4" l="1"/>
  <c r="G29" i="4"/>
  <c r="G16" i="4" l="1"/>
  <c r="G7" i="4"/>
  <c r="F21" i="4" l="1"/>
  <c r="G24" i="4"/>
  <c r="E24" i="4"/>
  <c r="D24" i="4"/>
  <c r="D16" i="4"/>
  <c r="D10" i="4"/>
  <c r="D11" i="4"/>
  <c r="D12" i="4"/>
  <c r="D13" i="4"/>
  <c r="D14" i="4"/>
  <c r="D9" i="4"/>
  <c r="F24" i="4" l="1"/>
  <c r="F16" i="4"/>
  <c r="G23" i="4" l="1"/>
  <c r="E23" i="4"/>
  <c r="D23" i="4"/>
  <c r="G22" i="4"/>
  <c r="E22" i="4"/>
  <c r="D22" i="4"/>
  <c r="D21" i="4"/>
  <c r="G19" i="4"/>
  <c r="E19" i="4"/>
  <c r="D19" i="4"/>
  <c r="G18" i="4"/>
  <c r="E18" i="4"/>
  <c r="D18" i="4"/>
  <c r="G17" i="4"/>
  <c r="E17" i="4"/>
  <c r="D17" i="4"/>
  <c r="F23" i="4" l="1"/>
  <c r="F19" i="4"/>
  <c r="F22" i="4"/>
  <c r="F17" i="4"/>
  <c r="F18" i="4"/>
</calcChain>
</file>

<file path=xl/sharedStrings.xml><?xml version="1.0" encoding="utf-8"?>
<sst xmlns="http://schemas.openxmlformats.org/spreadsheetml/2006/main" count="28" uniqueCount="15">
  <si>
    <t>TOTAL Heure</t>
  </si>
  <si>
    <t>Pause</t>
  </si>
  <si>
    <t>Heure d'arrivée</t>
  </si>
  <si>
    <t>Heure de Départ</t>
  </si>
  <si>
    <t>DATE</t>
  </si>
  <si>
    <t>Manque 2H</t>
  </si>
  <si>
    <t xml:space="preserve">  01:00</t>
  </si>
  <si>
    <t xml:space="preserve"> 2:00</t>
  </si>
  <si>
    <t>VINCENT</t>
  </si>
  <si>
    <t>SIGNATURE</t>
  </si>
  <si>
    <t>TT Heures Nuit</t>
  </si>
  <si>
    <t>TT Heures Jour</t>
  </si>
  <si>
    <t>BAMBA</t>
  </si>
  <si>
    <t>CETTE VALEUR NE CORRESPOND PAS DU TOUT</t>
  </si>
  <si>
    <t>CELLE-CI EST JUSTE MAIS UNIQUEMENT DU FAIT QU ELLE NE DEPASSE PAS UN TOTAL DE PLUS DE 24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</si>
</sst>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/>
    <xf numFmtId="0" fontId="0" fillId="0" borderId="1" xfId="0" applyBorder="1"/>
    <xf numFmtId="20" fontId="0" fillId="0" borderId="0" xfId="0" applyNumberFormat="1"/>
    <xf numFmtId="164" fontId="0" fillId="0" borderId="0" xfId="0" applyNumberFormat="1"/>
    <xf numFmtId="22" fontId="1" fillId="2" borderId="1" xfId="0" applyNumberFormat="1" applyFont="1" applyFill="1" applyBorder="1" applyAlignment="1">
      <alignment horizontal="center"/>
    </xf>
    <xf numFmtId="22" fontId="0" fillId="0" borderId="1" xfId="0" applyNumberFormat="1" applyBorder="1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/>
    <xf numFmtId="20" fontId="1" fillId="0" borderId="1" xfId="0" applyNumberFormat="1" applyFont="1" applyBorder="1" applyAlignment="1">
      <alignment horizontal="center"/>
    </xf>
    <xf numFmtId="20" fontId="1" fillId="3" borderId="1" xfId="0" applyNumberFormat="1" applyFont="1" applyFill="1" applyBorder="1" applyAlignment="1">
      <alignment horizontal="center" vertical="center"/>
    </xf>
    <xf numFmtId="22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20" fontId="4" fillId="0" borderId="0" xfId="0" applyNumberFormat="1" applyFont="1"/>
    <xf numFmtId="164" fontId="6" fillId="0" borderId="0" xfId="0" applyNumberFormat="1" applyFont="1"/>
    <xf numFmtId="164" fontId="5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2" fontId="0" fillId="0" borderId="0" xfId="0" quotePrefix="1" applyNumberFormat="1"/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22" fontId="1" fillId="3" borderId="2" xfId="0" applyNumberFormat="1" applyFont="1" applyFill="1" applyBorder="1" applyAlignment="1">
      <alignment horizontal="center" vertical="center"/>
    </xf>
    <xf numFmtId="22" fontId="1" fillId="3" borderId="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164" fontId="1" fillId="0" borderId="1" xfId="0" quotePrefix="1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717176</xdr:colOff>
      <xdr:row>20</xdr:row>
      <xdr:rowOff>44824</xdr:rowOff>
    </xdr:from>
    <xdr:to>
      <xdr:col>7</xdr:col>
      <xdr:colOff>322729</xdr:colOff>
      <xdr:row>27</xdr:row>
      <xdr:rowOff>134471</xdr:rowOff>
    </xdr:to>
    <xdr:sp macro="" textlink="">
      <xdr:nvSpPr>
        <xdr:cNvPr id="2" name="ZoneTexte 1"/>
        <xdr:cNvSpPr txBox="1"/>
      </xdr:nvSpPr>
      <xdr:spPr>
        <a:xfrm>
          <a:off x="3801035" y="3630706"/>
          <a:ext cx="3110753" cy="13447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LES VALEURS DES HORAIRES DE NUIT NE CORRESPONDENT PAS DU TOUT.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zoomScale="85" zoomScaleNormal="85" workbookViewId="0">
      <selection activeCell="G15" sqref="G15"/>
    </sheetView>
  </sheetViews>
  <sheetFormatPr baseColWidth="10" defaultColWidth="8.77734375" defaultRowHeight="14.4" x14ac:dyDescent="0.3"/>
  <cols>
    <col min="1" max="1" width="11" bestFit="1" customWidth="1"/>
    <col min="2" max="2" width="18.109375" style="7" customWidth="1"/>
    <col min="3" max="3" width="18.33203125" style="7" customWidth="1"/>
    <col min="4" max="4" width="12.21875" customWidth="1"/>
    <col min="5" max="5" width="8.77734375" style="4"/>
    <col min="6" max="6" width="15.33203125" customWidth="1"/>
    <col min="7" max="7" width="14.33203125" customWidth="1"/>
    <col min="8" max="8" width="10.88671875" customWidth="1"/>
    <col min="11" max="11" width="12.33203125" customWidth="1"/>
    <col min="14" max="14" width="19.6640625" customWidth="1"/>
  </cols>
  <sheetData>
    <row r="1" spans="1:15" ht="14.55" customHeight="1" x14ac:dyDescent="0.3">
      <c r="A1" s="40" t="s">
        <v>8</v>
      </c>
      <c r="B1" s="40"/>
      <c r="C1" s="40"/>
      <c r="D1" s="40"/>
      <c r="E1" s="40"/>
      <c r="F1" s="40"/>
      <c r="G1" s="40"/>
      <c r="H1" s="40"/>
    </row>
    <row r="2" spans="1:15" x14ac:dyDescent="0.3">
      <c r="A2" s="40"/>
      <c r="B2" s="40"/>
      <c r="C2" s="40"/>
      <c r="D2" s="40"/>
      <c r="E2" s="40"/>
      <c r="F2" s="40"/>
      <c r="G2" s="40"/>
      <c r="H2" s="40"/>
    </row>
    <row r="3" spans="1:15" x14ac:dyDescent="0.3">
      <c r="A3" s="41"/>
      <c r="B3" s="41"/>
      <c r="C3" s="41"/>
      <c r="D3" s="41"/>
      <c r="E3" s="41"/>
      <c r="F3" s="41"/>
      <c r="G3" s="41"/>
      <c r="H3" s="41"/>
    </row>
    <row r="4" spans="1:15" x14ac:dyDescent="0.3">
      <c r="A4" s="10" t="s">
        <v>4</v>
      </c>
      <c r="B4" s="5" t="s">
        <v>2</v>
      </c>
      <c r="C4" s="5" t="s">
        <v>3</v>
      </c>
      <c r="D4" s="9" t="s">
        <v>0</v>
      </c>
      <c r="E4" s="28" t="s">
        <v>1</v>
      </c>
      <c r="F4" s="9" t="s">
        <v>11</v>
      </c>
      <c r="G4" s="9" t="s">
        <v>10</v>
      </c>
      <c r="H4" s="12" t="s">
        <v>9</v>
      </c>
      <c r="N4" s="42"/>
      <c r="O4" s="42"/>
    </row>
    <row r="5" spans="1:15" x14ac:dyDescent="0.3">
      <c r="A5" s="43"/>
      <c r="B5" s="44"/>
      <c r="C5" s="44"/>
      <c r="D5" s="44"/>
      <c r="E5" s="44"/>
      <c r="F5" s="44"/>
      <c r="G5" s="44"/>
      <c r="H5" s="45"/>
      <c r="N5" s="14"/>
      <c r="O5" s="14"/>
    </row>
    <row r="6" spans="1:15" ht="14.55" customHeight="1" x14ac:dyDescent="0.3">
      <c r="A6" s="18">
        <v>43209</v>
      </c>
      <c r="B6" s="21">
        <v>0.33333333333333331</v>
      </c>
      <c r="C6" s="21">
        <v>0.77083333333333337</v>
      </c>
      <c r="D6" s="21">
        <v>0.4375</v>
      </c>
      <c r="E6" s="23">
        <v>0</v>
      </c>
      <c r="F6" s="21">
        <v>0.4375</v>
      </c>
      <c r="G6" s="24">
        <v>0</v>
      </c>
      <c r="H6" s="17"/>
      <c r="I6" s="46"/>
      <c r="J6" s="47"/>
      <c r="K6" s="47"/>
      <c r="L6" s="47"/>
      <c r="M6" s="47"/>
      <c r="N6" s="11"/>
      <c r="O6" s="11"/>
    </row>
    <row r="7" spans="1:15" ht="14.55" customHeight="1" x14ac:dyDescent="0.3">
      <c r="A7" s="18">
        <v>43218</v>
      </c>
      <c r="B7" s="38" t="s">
        <v>5</v>
      </c>
      <c r="C7" s="39"/>
      <c r="D7" s="17"/>
      <c r="E7" s="23"/>
      <c r="F7" s="17" t="s">
        <v>7</v>
      </c>
      <c r="G7" s="24">
        <f t="shared" ref="G7" si="0">IF(MOD(C7,1)&gt;1/24,MOD(C7,1),0)</f>
        <v>0</v>
      </c>
      <c r="H7" s="17"/>
      <c r="I7" s="46"/>
      <c r="J7" s="47"/>
      <c r="K7" s="47"/>
      <c r="L7" s="47"/>
      <c r="M7" s="47"/>
      <c r="N7" s="11"/>
      <c r="O7" s="11"/>
    </row>
    <row r="8" spans="1:15" x14ac:dyDescent="0.3">
      <c r="A8" s="17"/>
      <c r="B8" s="22"/>
      <c r="C8" s="22"/>
      <c r="D8" s="17"/>
      <c r="E8" s="23"/>
      <c r="F8" s="17"/>
      <c r="G8" s="17"/>
      <c r="H8" s="17"/>
      <c r="N8" s="11"/>
      <c r="O8" s="11"/>
    </row>
    <row r="9" spans="1:15" x14ac:dyDescent="0.3">
      <c r="A9" s="18">
        <v>43222</v>
      </c>
      <c r="B9" s="23">
        <v>0.41666666666666669</v>
      </c>
      <c r="C9" s="23">
        <v>0.79166666666666663</v>
      </c>
      <c r="D9" s="23">
        <f>C9-B9</f>
        <v>0.37499999999999994</v>
      </c>
      <c r="E9" s="23" t="s">
        <v>6</v>
      </c>
      <c r="F9" s="23">
        <v>0.33333333333333331</v>
      </c>
      <c r="G9" s="24">
        <v>0</v>
      </c>
      <c r="H9" s="17"/>
      <c r="N9" s="11"/>
      <c r="O9" s="11"/>
    </row>
    <row r="10" spans="1:15" x14ac:dyDescent="0.3">
      <c r="A10" s="18">
        <v>43228</v>
      </c>
      <c r="B10" s="23">
        <v>0.375</v>
      </c>
      <c r="C10" s="23">
        <v>0.79166666666666663</v>
      </c>
      <c r="D10" s="23">
        <f t="shared" ref="D10:D14" si="1">C10-B10</f>
        <v>0.41666666666666663</v>
      </c>
      <c r="E10" s="23" t="s">
        <v>6</v>
      </c>
      <c r="F10" s="23">
        <v>0.375</v>
      </c>
      <c r="G10" s="24">
        <v>0</v>
      </c>
      <c r="H10" s="17"/>
      <c r="N10" s="11"/>
      <c r="O10" s="11"/>
    </row>
    <row r="11" spans="1:15" x14ac:dyDescent="0.3">
      <c r="A11" s="18">
        <v>43230</v>
      </c>
      <c r="B11" s="23">
        <v>0.375</v>
      </c>
      <c r="C11" s="23">
        <v>0.75</v>
      </c>
      <c r="D11" s="23">
        <f t="shared" si="1"/>
        <v>0.375</v>
      </c>
      <c r="E11" s="23" t="s">
        <v>6</v>
      </c>
      <c r="F11" s="23">
        <v>0.33333333333333331</v>
      </c>
      <c r="G11" s="24">
        <v>0</v>
      </c>
      <c r="H11" s="17"/>
      <c r="N11" s="11"/>
      <c r="O11" s="11"/>
    </row>
    <row r="12" spans="1:15" x14ac:dyDescent="0.3">
      <c r="A12" s="18">
        <v>43232</v>
      </c>
      <c r="B12" s="23">
        <v>0.39583333333333331</v>
      </c>
      <c r="C12" s="23">
        <v>0.77083333333333337</v>
      </c>
      <c r="D12" s="23">
        <f t="shared" si="1"/>
        <v>0.37500000000000006</v>
      </c>
      <c r="E12" s="23" t="s">
        <v>6</v>
      </c>
      <c r="F12" s="23">
        <v>0.33333333333333331</v>
      </c>
      <c r="G12" s="24">
        <v>0</v>
      </c>
      <c r="H12" s="17"/>
      <c r="N12" s="11"/>
      <c r="O12" s="11"/>
    </row>
    <row r="13" spans="1:15" x14ac:dyDescent="0.3">
      <c r="A13" s="18">
        <v>43234</v>
      </c>
      <c r="B13" s="23">
        <v>0.45833333333333331</v>
      </c>
      <c r="C13" s="23">
        <v>0.77083333333333337</v>
      </c>
      <c r="D13" s="23">
        <f t="shared" si="1"/>
        <v>0.31250000000000006</v>
      </c>
      <c r="E13" s="23" t="s">
        <v>6</v>
      </c>
      <c r="F13" s="23">
        <v>0.27083333333333331</v>
      </c>
      <c r="G13" s="24">
        <v>0</v>
      </c>
      <c r="H13" s="17"/>
      <c r="N13" s="11"/>
      <c r="O13" s="11"/>
    </row>
    <row r="14" spans="1:15" x14ac:dyDescent="0.3">
      <c r="A14" s="18">
        <v>43235</v>
      </c>
      <c r="B14" s="23">
        <v>0.375</v>
      </c>
      <c r="C14" s="23">
        <v>0.625</v>
      </c>
      <c r="D14" s="23">
        <f t="shared" si="1"/>
        <v>0.25</v>
      </c>
      <c r="E14" s="23" t="s">
        <v>6</v>
      </c>
      <c r="F14" s="23">
        <v>0.20833333333333334</v>
      </c>
      <c r="G14" s="24">
        <v>0</v>
      </c>
      <c r="H14" s="17"/>
      <c r="N14" s="11"/>
      <c r="O14" s="11"/>
    </row>
    <row r="15" spans="1:15" x14ac:dyDescent="0.3">
      <c r="A15" s="17"/>
      <c r="B15" s="22"/>
      <c r="C15" s="22"/>
      <c r="D15" s="17"/>
      <c r="E15" s="23"/>
      <c r="F15" s="17"/>
      <c r="G15" s="17"/>
      <c r="H15" s="17"/>
      <c r="N15" s="11"/>
      <c r="O15" s="11"/>
    </row>
    <row r="16" spans="1:15" x14ac:dyDescent="0.3">
      <c r="A16" s="19">
        <v>43237</v>
      </c>
      <c r="B16" s="24">
        <v>43237.5</v>
      </c>
      <c r="C16" s="24">
        <v>43238.041666666664</v>
      </c>
      <c r="D16" s="25">
        <f t="shared" ref="D16" si="2">C16-B16</f>
        <v>0.54166666666424135</v>
      </c>
      <c r="E16" s="24">
        <v>0</v>
      </c>
      <c r="F16" s="24">
        <f t="shared" ref="F16" si="3">C16-B16-G16-E16</f>
        <v>0.54166666666424135</v>
      </c>
      <c r="G16" s="24">
        <f t="shared" ref="G16" si="4">IF(MOD(C16,1)&gt;1/24,MOD(C16,1),0)</f>
        <v>0</v>
      </c>
      <c r="H16" s="26"/>
      <c r="N16" s="4"/>
      <c r="O16" s="3"/>
    </row>
    <row r="17" spans="1:8" x14ac:dyDescent="0.3">
      <c r="A17" s="19">
        <v>43238</v>
      </c>
      <c r="B17" s="24">
        <v>43237.583333333336</v>
      </c>
      <c r="C17" s="24">
        <v>43238.0625</v>
      </c>
      <c r="D17" s="25">
        <f t="shared" ref="D17:D24" si="5">C17-B17</f>
        <v>0.47916666666424135</v>
      </c>
      <c r="E17" s="24">
        <f t="shared" ref="E17:E24" si="6">IF(MOD(B17,1)&lt;20/24,1/48,)</f>
        <v>2.0833333333333332E-2</v>
      </c>
      <c r="F17" s="24">
        <f t="shared" ref="F17:F24" si="7">C17-B17-G17-E17</f>
        <v>0.39583333333090803</v>
      </c>
      <c r="G17" s="24">
        <f t="shared" ref="G17:G24" si="8">IF(MOD(C17,1)&gt;1/24,MOD(C17,1),0)</f>
        <v>6.25E-2</v>
      </c>
      <c r="H17" s="26"/>
    </row>
    <row r="18" spans="1:8" x14ac:dyDescent="0.3">
      <c r="A18" s="19">
        <v>43239</v>
      </c>
      <c r="B18" s="24">
        <v>43237.583333333336</v>
      </c>
      <c r="C18" s="24">
        <v>43238.0625</v>
      </c>
      <c r="D18" s="25">
        <f t="shared" si="5"/>
        <v>0.47916666666424135</v>
      </c>
      <c r="E18" s="24">
        <f t="shared" si="6"/>
        <v>2.0833333333333332E-2</v>
      </c>
      <c r="F18" s="24">
        <f t="shared" si="7"/>
        <v>0.39583333333090803</v>
      </c>
      <c r="G18" s="24">
        <f t="shared" si="8"/>
        <v>6.25E-2</v>
      </c>
      <c r="H18" s="26"/>
    </row>
    <row r="19" spans="1:8" x14ac:dyDescent="0.3">
      <c r="A19" s="19">
        <v>43240</v>
      </c>
      <c r="B19" s="24">
        <v>43237.625</v>
      </c>
      <c r="C19" s="24">
        <v>43238.052083333336</v>
      </c>
      <c r="D19" s="25">
        <f t="shared" si="5"/>
        <v>0.42708333333575865</v>
      </c>
      <c r="E19" s="24">
        <f t="shared" si="6"/>
        <v>2.0833333333333332E-2</v>
      </c>
      <c r="F19" s="24">
        <f t="shared" si="7"/>
        <v>0.35416666666666669</v>
      </c>
      <c r="G19" s="24">
        <f t="shared" si="8"/>
        <v>5.2083333335758653E-2</v>
      </c>
      <c r="H19" s="26"/>
    </row>
    <row r="20" spans="1:8" x14ac:dyDescent="0.3">
      <c r="A20" s="19"/>
      <c r="B20" s="24"/>
      <c r="C20" s="24"/>
      <c r="D20" s="25"/>
      <c r="E20" s="24"/>
      <c r="F20" s="24"/>
      <c r="G20" s="24"/>
      <c r="H20" s="26"/>
    </row>
    <row r="21" spans="1:8" x14ac:dyDescent="0.3">
      <c r="A21" s="19">
        <v>43242</v>
      </c>
      <c r="B21" s="24">
        <v>43237.5</v>
      </c>
      <c r="C21" s="24">
        <v>43245.59375</v>
      </c>
      <c r="D21" s="25">
        <f t="shared" si="5"/>
        <v>8.09375</v>
      </c>
      <c r="E21" s="24">
        <v>0</v>
      </c>
      <c r="F21" s="24">
        <f>C21-B21</f>
        <v>8.09375</v>
      </c>
      <c r="G21" s="24"/>
      <c r="H21" s="26"/>
    </row>
    <row r="22" spans="1:8" x14ac:dyDescent="0.3">
      <c r="A22" s="19">
        <v>43244</v>
      </c>
      <c r="B22" s="24">
        <v>43237.583333333336</v>
      </c>
      <c r="C22" s="24">
        <v>43246.0625</v>
      </c>
      <c r="D22" s="25">
        <f t="shared" si="5"/>
        <v>8.4791666666642413</v>
      </c>
      <c r="E22" s="24">
        <f t="shared" si="6"/>
        <v>2.0833333333333332E-2</v>
      </c>
      <c r="F22" s="24">
        <f t="shared" si="7"/>
        <v>8.3958333333309074</v>
      </c>
      <c r="G22" s="24">
        <f t="shared" si="8"/>
        <v>6.25E-2</v>
      </c>
      <c r="H22" s="26"/>
    </row>
    <row r="23" spans="1:8" x14ac:dyDescent="0.3">
      <c r="A23" s="19">
        <v>43245</v>
      </c>
      <c r="B23" s="24">
        <v>43237.583333333336</v>
      </c>
      <c r="C23" s="24">
        <v>43247.052083333336</v>
      </c>
      <c r="D23" s="25">
        <f t="shared" si="5"/>
        <v>9.46875</v>
      </c>
      <c r="E23" s="24">
        <f t="shared" si="6"/>
        <v>2.0833333333333332E-2</v>
      </c>
      <c r="F23" s="24">
        <f t="shared" si="7"/>
        <v>9.3958333333309074</v>
      </c>
      <c r="G23" s="24">
        <f t="shared" si="8"/>
        <v>5.2083333335758653E-2</v>
      </c>
      <c r="H23" s="26"/>
    </row>
    <row r="24" spans="1:8" x14ac:dyDescent="0.3">
      <c r="A24" s="19">
        <v>43246</v>
      </c>
      <c r="B24" s="24">
        <v>43237.625</v>
      </c>
      <c r="C24" s="24">
        <v>43247.055555555555</v>
      </c>
      <c r="D24" s="25">
        <f t="shared" si="5"/>
        <v>9.4305555555547471</v>
      </c>
      <c r="E24" s="24">
        <f t="shared" si="6"/>
        <v>2.0833333333333332E-2</v>
      </c>
      <c r="F24" s="24">
        <f t="shared" si="7"/>
        <v>9.3541666666666661</v>
      </c>
      <c r="G24" s="24">
        <f t="shared" si="8"/>
        <v>5.5555555554747116E-2</v>
      </c>
      <c r="H24" s="26"/>
    </row>
    <row r="25" spans="1:8" x14ac:dyDescent="0.3">
      <c r="A25" s="1"/>
      <c r="B25" s="27"/>
      <c r="C25" s="27"/>
      <c r="D25" s="26"/>
      <c r="E25" s="29"/>
      <c r="F25" s="26"/>
      <c r="G25" s="26"/>
      <c r="H25" s="26"/>
    </row>
    <row r="26" spans="1:8" x14ac:dyDescent="0.3">
      <c r="A26" s="1"/>
      <c r="B26" s="6"/>
      <c r="C26" s="6"/>
      <c r="D26" s="2"/>
      <c r="E26" s="30"/>
      <c r="F26" s="2"/>
      <c r="G26" s="2"/>
      <c r="H26" s="2"/>
    </row>
    <row r="27" spans="1:8" x14ac:dyDescent="0.3">
      <c r="A27" s="2"/>
      <c r="B27" s="6"/>
      <c r="C27" s="6"/>
      <c r="D27" s="2"/>
      <c r="E27" s="30"/>
      <c r="F27" s="2"/>
      <c r="G27" s="2"/>
      <c r="H27" s="2"/>
    </row>
    <row r="28" spans="1:8" x14ac:dyDescent="0.3">
      <c r="A28" s="2"/>
      <c r="B28" s="6"/>
      <c r="C28" s="6"/>
      <c r="D28" s="2"/>
      <c r="E28" s="30"/>
      <c r="F28" s="2"/>
      <c r="G28" s="2"/>
      <c r="H28" s="2"/>
    </row>
    <row r="29" spans="1:8" x14ac:dyDescent="0.3">
      <c r="C29" s="8"/>
      <c r="F29" s="31">
        <f>SUM(F6:F28)</f>
        <v>39.218749999987871</v>
      </c>
      <c r="G29" s="32">
        <f>SUM(G6:G28)</f>
        <v>0.34722222222626442</v>
      </c>
    </row>
    <row r="30" spans="1:8" x14ac:dyDescent="0.3">
      <c r="C30" s="8"/>
      <c r="F30" s="36" t="s">
        <v>13</v>
      </c>
    </row>
    <row r="31" spans="1:8" x14ac:dyDescent="0.3">
      <c r="C31" s="8"/>
      <c r="F31" s="36"/>
      <c r="G31" s="37" t="s">
        <v>14</v>
      </c>
      <c r="H31" s="37"/>
    </row>
    <row r="32" spans="1:8" x14ac:dyDescent="0.3">
      <c r="C32" s="8"/>
      <c r="F32" s="36"/>
      <c r="G32" s="37"/>
      <c r="H32" s="37"/>
    </row>
    <row r="33" spans="6:8" x14ac:dyDescent="0.3">
      <c r="F33" s="36"/>
      <c r="G33" s="37"/>
      <c r="H33" s="37"/>
    </row>
    <row r="34" spans="6:8" x14ac:dyDescent="0.3">
      <c r="F34" s="36"/>
      <c r="G34" s="37"/>
      <c r="H34" s="37"/>
    </row>
  </sheetData>
  <mergeCells count="7">
    <mergeCell ref="F30:F34"/>
    <mergeCell ref="G31:H34"/>
    <mergeCell ref="B7:C7"/>
    <mergeCell ref="A1:H3"/>
    <mergeCell ref="N4:O4"/>
    <mergeCell ref="A5:H5"/>
    <mergeCell ref="I6:M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zoomScale="85" zoomScaleNormal="85" workbookViewId="0">
      <selection activeCell="C23" sqref="C23"/>
    </sheetView>
  </sheetViews>
  <sheetFormatPr baseColWidth="10" defaultColWidth="8.77734375" defaultRowHeight="14.4" x14ac:dyDescent="0.3"/>
  <cols>
    <col min="1" max="1" width="11" bestFit="1" customWidth="1"/>
    <col min="2" max="2" width="17.21875" style="7" customWidth="1"/>
    <col min="3" max="3" width="16.6640625" style="7" customWidth="1"/>
    <col min="4" max="4" width="11.44140625" customWidth="1"/>
    <col min="5" max="5" width="8.77734375" style="4"/>
    <col min="6" max="7" width="15.44140625" customWidth="1"/>
    <col min="8" max="8" width="12.33203125" customWidth="1"/>
  </cols>
  <sheetData>
    <row r="1" spans="1:8" ht="14.55" customHeight="1" x14ac:dyDescent="0.3">
      <c r="A1" s="40" t="s">
        <v>12</v>
      </c>
      <c r="B1" s="40"/>
      <c r="C1" s="40"/>
      <c r="D1" s="40"/>
      <c r="E1" s="40"/>
      <c r="F1" s="40"/>
      <c r="G1" s="40"/>
      <c r="H1" s="40"/>
    </row>
    <row r="2" spans="1:8" x14ac:dyDescent="0.3">
      <c r="A2" s="40"/>
      <c r="B2" s="40"/>
      <c r="C2" s="40"/>
      <c r="D2" s="40"/>
      <c r="E2" s="40"/>
      <c r="F2" s="40"/>
      <c r="G2" s="40"/>
      <c r="H2" s="40"/>
    </row>
    <row r="3" spans="1:8" x14ac:dyDescent="0.3">
      <c r="A3" s="41"/>
      <c r="B3" s="41"/>
      <c r="C3" s="41"/>
      <c r="D3" s="41"/>
      <c r="E3" s="41"/>
      <c r="F3" s="41"/>
      <c r="G3" s="41"/>
      <c r="H3" s="41"/>
    </row>
    <row r="4" spans="1:8" x14ac:dyDescent="0.3">
      <c r="A4" s="16" t="s">
        <v>4</v>
      </c>
      <c r="B4" s="5" t="s">
        <v>2</v>
      </c>
      <c r="C4" s="5" t="s">
        <v>3</v>
      </c>
      <c r="D4" s="15" t="s">
        <v>0</v>
      </c>
      <c r="E4" s="28" t="s">
        <v>1</v>
      </c>
      <c r="F4" s="15" t="s">
        <v>11</v>
      </c>
      <c r="G4" s="15" t="s">
        <v>10</v>
      </c>
      <c r="H4" s="16" t="s">
        <v>9</v>
      </c>
    </row>
    <row r="5" spans="1:8" x14ac:dyDescent="0.3">
      <c r="A5" s="43"/>
      <c r="B5" s="44"/>
      <c r="C5" s="44"/>
      <c r="D5" s="44"/>
      <c r="E5" s="44"/>
      <c r="F5" s="44"/>
      <c r="G5" s="44"/>
      <c r="H5" s="45"/>
    </row>
    <row r="6" spans="1:8" ht="14.4" customHeight="1" x14ac:dyDescent="0.3">
      <c r="A6" s="19">
        <v>43237</v>
      </c>
      <c r="B6" s="13">
        <v>0.75</v>
      </c>
      <c r="C6" s="13">
        <v>0.83333333333333337</v>
      </c>
      <c r="D6" s="20">
        <f>F6+G6</f>
        <v>6.2500000000000042E-2</v>
      </c>
      <c r="E6" s="13">
        <f t="shared" ref="E6:E17" si="0">IF(AND(B6=0,C6=0),0,IF(MOD(B6,1)&lt;20/24,1/48,))</f>
        <v>2.0833333333333332E-2</v>
      </c>
      <c r="F6" s="48">
        <f>IF(G6=0,MOD(C6-B6,1)-E6,MOD(C6-B6,1)-E6-IF(AND(C6&lt;B6,MOD(C6,1)&gt;1/24),MOD(C6,1),0))</f>
        <v>6.2500000000000042E-2</v>
      </c>
      <c r="G6" s="33">
        <f>IF(AND(C6&lt;B6,MOD(C6,1)&gt;1/24),MOD(C6,1),0)</f>
        <v>0</v>
      </c>
      <c r="H6" s="1"/>
    </row>
    <row r="7" spans="1:8" x14ac:dyDescent="0.3">
      <c r="A7" s="19">
        <v>43238</v>
      </c>
      <c r="B7" s="13">
        <v>0.75</v>
      </c>
      <c r="C7" s="13">
        <v>0.875</v>
      </c>
      <c r="D7" s="20">
        <f>F7+G7</f>
        <v>0.10416666666666667</v>
      </c>
      <c r="E7" s="13">
        <f t="shared" si="0"/>
        <v>2.0833333333333332E-2</v>
      </c>
      <c r="F7" s="48">
        <f>IF(G7=0,MOD(C7-B7,1)-E7,MOD(C7-B7,1)-E7-IF(AND(C7&lt;B7,MOD(C7,1)&gt;1/24),MOD(C7,1),0))</f>
        <v>0.10416666666666667</v>
      </c>
      <c r="G7" s="33">
        <f t="shared" ref="G7:G18" si="1">IF(AND(C7&lt;B7,MOD(C7,1)&gt;1/24),MOD(C7,1),0)</f>
        <v>0</v>
      </c>
      <c r="H7" s="2"/>
    </row>
    <row r="8" spans="1:8" x14ac:dyDescent="0.3">
      <c r="A8" s="19">
        <v>43239</v>
      </c>
      <c r="B8" s="13">
        <v>0.75</v>
      </c>
      <c r="C8" s="13">
        <v>0.91666666666666696</v>
      </c>
      <c r="D8" s="20">
        <f t="shared" ref="D8:D18" si="2">F8+G8</f>
        <v>0.14583333333333362</v>
      </c>
      <c r="E8" s="13">
        <f t="shared" si="0"/>
        <v>2.0833333333333332E-2</v>
      </c>
      <c r="F8" s="48">
        <f>IF(G8=0,MOD(C8-B8,1)-E8,MOD(C8-B8,1)-E8-IF(AND(C8&lt;B8,MOD(C8,1)&gt;1/24),MOD(C8,1),0))</f>
        <v>0.14583333333333362</v>
      </c>
      <c r="G8" s="33">
        <f t="shared" si="1"/>
        <v>0</v>
      </c>
      <c r="H8" s="2"/>
    </row>
    <row r="9" spans="1:8" x14ac:dyDescent="0.3">
      <c r="A9" s="19">
        <v>43240</v>
      </c>
      <c r="B9" s="13">
        <v>0.75</v>
      </c>
      <c r="C9" s="13">
        <v>0.95833333333333304</v>
      </c>
      <c r="D9" s="20">
        <f t="shared" si="2"/>
        <v>0.18749999999999969</v>
      </c>
      <c r="E9" s="13">
        <f t="shared" si="0"/>
        <v>2.0833333333333332E-2</v>
      </c>
      <c r="F9" s="48">
        <f>IF(G9=0,MOD(C9-B9,1)-E9,MOD(C9-B9,1)-E9-IF(AND(C9&lt;B9,MOD(C9,1)&gt;1/24),MOD(C9,1),0))</f>
        <v>0.18749999999999969</v>
      </c>
      <c r="G9" s="33">
        <f t="shared" si="1"/>
        <v>0</v>
      </c>
      <c r="H9" s="2"/>
    </row>
    <row r="10" spans="1:8" x14ac:dyDescent="0.3">
      <c r="A10" s="19"/>
      <c r="B10" s="13">
        <v>0.66666666666666663</v>
      </c>
      <c r="C10" s="13">
        <v>4.0972222222222222E-2</v>
      </c>
      <c r="D10" s="20">
        <f t="shared" si="2"/>
        <v>0.35347222222222224</v>
      </c>
      <c r="E10" s="13">
        <f t="shared" si="0"/>
        <v>2.0833333333333332E-2</v>
      </c>
      <c r="F10" s="48">
        <f>IF(G10=0,MOD(C10-B10,1)-E10,MOD(C10-B10,1)-E10-IF(AND(C10&lt;B10,MOD(C10,1)&gt;1/24),MOD(C10,1),0))</f>
        <v>0.35347222222222224</v>
      </c>
      <c r="G10" s="13">
        <f t="shared" si="1"/>
        <v>0</v>
      </c>
      <c r="H10" s="2"/>
    </row>
    <row r="11" spans="1:8" x14ac:dyDescent="0.3">
      <c r="A11" s="19">
        <v>43244</v>
      </c>
      <c r="B11" s="13">
        <v>0.75</v>
      </c>
      <c r="C11" s="13">
        <v>8.3333333333333329E-2</v>
      </c>
      <c r="D11" s="20">
        <f t="shared" si="2"/>
        <v>0.31250000000000006</v>
      </c>
      <c r="E11" s="13">
        <f t="shared" si="0"/>
        <v>2.0833333333333332E-2</v>
      </c>
      <c r="F11" s="48">
        <f>IF(G11=0,MOD(C11-B11,1)-E11,MOD(C11-B11,1)-E11-IF(AND(C11&lt;B11,MOD(C11,1)&gt;1/24),MOD(C11,1),0))</f>
        <v>0.22916666666666674</v>
      </c>
      <c r="G11" s="13">
        <f t="shared" si="1"/>
        <v>8.3333333333333329E-2</v>
      </c>
      <c r="H11" s="2"/>
    </row>
    <row r="12" spans="1:8" x14ac:dyDescent="0.3">
      <c r="A12" s="19">
        <v>43245</v>
      </c>
      <c r="B12" s="13">
        <v>0.75</v>
      </c>
      <c r="C12" s="13">
        <v>8.3333333333333329E-2</v>
      </c>
      <c r="D12" s="20">
        <f t="shared" si="2"/>
        <v>0.31250000000000006</v>
      </c>
      <c r="E12" s="13">
        <f t="shared" si="0"/>
        <v>2.0833333333333332E-2</v>
      </c>
      <c r="F12" s="48">
        <f>IF(G12=0,MOD(C12-B12,1)-E12,MOD(C12-B12,1)-E12-IF(AND(C12&lt;B12,MOD(C12,1)&gt;1/24),MOD(C12,1),0))</f>
        <v>0.22916666666666674</v>
      </c>
      <c r="G12" s="13">
        <f t="shared" si="1"/>
        <v>8.3333333333333329E-2</v>
      </c>
      <c r="H12" s="2"/>
    </row>
    <row r="13" spans="1:8" x14ac:dyDescent="0.3">
      <c r="A13" s="19">
        <v>43246</v>
      </c>
      <c r="B13" s="13">
        <v>0.75</v>
      </c>
      <c r="C13" s="13">
        <v>8.3333333333333329E-2</v>
      </c>
      <c r="D13" s="20">
        <f t="shared" si="2"/>
        <v>0.31250000000000006</v>
      </c>
      <c r="E13" s="13">
        <f t="shared" si="0"/>
        <v>2.0833333333333332E-2</v>
      </c>
      <c r="F13" s="48">
        <f>IF(G13=0,MOD(C13-B13,1)-E13,MOD(C13-B13,1)-E13-IF(AND(C13&lt;B13,MOD(C13,1)&gt;1/24),MOD(C13,1),0))</f>
        <v>0.22916666666666674</v>
      </c>
      <c r="G13" s="13">
        <f t="shared" si="1"/>
        <v>8.3333333333333329E-2</v>
      </c>
      <c r="H13" s="2"/>
    </row>
    <row r="14" spans="1:8" x14ac:dyDescent="0.3">
      <c r="A14" s="1"/>
      <c r="B14" s="13">
        <v>0.83333333333333337</v>
      </c>
      <c r="C14" s="13">
        <v>4.0972222222222222E-2</v>
      </c>
      <c r="D14" s="20">
        <f t="shared" si="2"/>
        <v>0.20763888888888882</v>
      </c>
      <c r="E14" s="13">
        <f t="shared" si="0"/>
        <v>0</v>
      </c>
      <c r="F14" s="48">
        <f>IF(G14=0,MOD(C14-B14,1)-E14,MOD(C14-B14,1)-E14-IF(AND(C14&lt;B14,MOD(C14,1)&gt;1/24),MOD(C14,1),0))</f>
        <v>0.20763888888888882</v>
      </c>
      <c r="G14" s="13">
        <f t="shared" si="1"/>
        <v>0</v>
      </c>
      <c r="H14" s="2"/>
    </row>
    <row r="15" spans="1:8" x14ac:dyDescent="0.3">
      <c r="A15" s="1"/>
      <c r="B15" s="34"/>
      <c r="C15" s="34"/>
      <c r="D15" s="20">
        <f t="shared" si="2"/>
        <v>0</v>
      </c>
      <c r="E15" s="13">
        <f t="shared" si="0"/>
        <v>0</v>
      </c>
      <c r="F15" s="48">
        <f>IF(G15=0,MOD(C15-B15,1)-E15,MOD(C15-B15,1)-E15-IF(AND(C15&lt;B15,MOD(C15,1)&gt;1/24),MOD(C15,1),0))</f>
        <v>0</v>
      </c>
      <c r="G15" s="13">
        <f t="shared" si="1"/>
        <v>0</v>
      </c>
      <c r="H15" s="2"/>
    </row>
    <row r="16" spans="1:8" x14ac:dyDescent="0.3">
      <c r="A16" s="1"/>
      <c r="B16" s="34"/>
      <c r="C16" s="34"/>
      <c r="D16" s="20">
        <f t="shared" si="2"/>
        <v>0</v>
      </c>
      <c r="E16" s="13">
        <f t="shared" si="0"/>
        <v>0</v>
      </c>
      <c r="F16" s="48">
        <f>IF(G16=0,MOD(C16-B16,1)-E16,MOD(C16-B16,1)-E16-IF(AND(C16&lt;B16,MOD(C16,1)&gt;1/24),MOD(C16,1),0))</f>
        <v>0</v>
      </c>
      <c r="G16" s="13">
        <f t="shared" si="1"/>
        <v>0</v>
      </c>
      <c r="H16" s="2"/>
    </row>
    <row r="17" spans="1:8" x14ac:dyDescent="0.3">
      <c r="A17" s="1"/>
      <c r="B17" s="34"/>
      <c r="C17" s="34"/>
      <c r="D17" s="20">
        <f t="shared" si="2"/>
        <v>0</v>
      </c>
      <c r="E17" s="13">
        <f t="shared" si="0"/>
        <v>0</v>
      </c>
      <c r="F17" s="48">
        <f>IF(G17=0,MOD(C17-B17,1)-E17,MOD(C17-B17,1)-E17-IF(AND(C17&lt;B17,MOD(C17,1)&gt;1/24),MOD(C17,1),0))</f>
        <v>0</v>
      </c>
      <c r="G17" s="13">
        <f t="shared" si="1"/>
        <v>0</v>
      </c>
      <c r="H17" s="2"/>
    </row>
    <row r="18" spans="1:8" x14ac:dyDescent="0.3">
      <c r="A18" s="2"/>
      <c r="B18" s="34"/>
      <c r="C18" s="34"/>
      <c r="D18" s="20">
        <f t="shared" si="2"/>
        <v>0</v>
      </c>
      <c r="E18" s="13">
        <f>IF(AND(B18=0,C18=0),0,IF(MOD(B18,1)&lt;20/24,1/48,))</f>
        <v>0</v>
      </c>
      <c r="F18" s="48">
        <f>IF(G18=0,MOD(C18-B18,1)-E18,MOD(C18-B18,1)-E18-IF(AND(C18&lt;B18,MOD(C18,1)&gt;1/24),MOD(C18,1),0))</f>
        <v>0</v>
      </c>
      <c r="G18" s="13">
        <f t="shared" si="1"/>
        <v>0</v>
      </c>
      <c r="H18" s="2"/>
    </row>
    <row r="19" spans="1:8" x14ac:dyDescent="0.3">
      <c r="C19" s="8"/>
    </row>
    <row r="20" spans="1:8" x14ac:dyDescent="0.3">
      <c r="B20" s="35"/>
      <c r="C20" s="8"/>
    </row>
    <row r="21" spans="1:8" x14ac:dyDescent="0.3">
      <c r="C21" s="8"/>
    </row>
    <row r="22" spans="1:8" x14ac:dyDescent="0.3">
      <c r="C22" s="8"/>
    </row>
  </sheetData>
  <mergeCells count="2">
    <mergeCell ref="A1:H3"/>
    <mergeCell ref="A5:H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VINCENT</vt:lpstr>
      <vt:lpstr>BAMBA</vt:lpstr>
      <vt:lpstr>VINCENT!debut_tarif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2018-06-01T07:40:03Z</dcterms:modified>
</cp:coreProperties>
</file>