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2" yWindow="60" windowWidth="22440" windowHeight="9288"/>
  </bookViews>
  <sheets>
    <sheet name="xxx" sheetId="4" r:id="rId1"/>
    <sheet name="Amortissement Anuel" sheetId="5" r:id="rId2"/>
    <sheet name="Contrôle" sheetId="10" r:id="rId3"/>
  </sheets>
  <externalReferences>
    <externalReference r:id="rId4"/>
  </externalReferences>
  <definedNames>
    <definedName name="Année">OFFSET([1]WashCar!$C$13,,,COUNTA([1]WashCar!$C:$C)-11)</definedName>
  </definedNames>
  <calcPr calcId="145621"/>
</workbook>
</file>

<file path=xl/calcChain.xml><?xml version="1.0" encoding="utf-8"?>
<calcChain xmlns="http://schemas.openxmlformats.org/spreadsheetml/2006/main">
  <c r="I5" i="4" l="1"/>
  <c r="K2" i="4"/>
  <c r="C6" i="4"/>
  <c r="K3" i="4" l="1"/>
  <c r="F3" i="4" l="1"/>
  <c r="A4" i="5" l="1"/>
  <c r="A12" i="4" l="1"/>
  <c r="C12" i="4" s="1"/>
  <c r="C11" i="4"/>
  <c r="B11" i="4"/>
  <c r="B12" i="4" l="1"/>
  <c r="E12" i="4"/>
  <c r="D12" i="4"/>
  <c r="A13" i="4"/>
  <c r="C13" i="4" l="1"/>
  <c r="B13" i="4"/>
  <c r="F13" i="4"/>
  <c r="F12" i="4"/>
  <c r="A14" i="4"/>
  <c r="B14" i="4" s="1"/>
  <c r="D13" i="4"/>
  <c r="F14" i="4" l="1"/>
  <c r="E13" i="4"/>
  <c r="A15" i="4"/>
  <c r="B15" i="4" s="1"/>
  <c r="C14" i="4" l="1"/>
  <c r="F15" i="4"/>
  <c r="A16" i="4"/>
  <c r="B16" i="4" s="1"/>
  <c r="D14" i="4" l="1"/>
  <c r="E14" i="4" s="1"/>
  <c r="F16" i="4"/>
  <c r="A17" i="4"/>
  <c r="B17" i="4" s="1"/>
  <c r="C15" i="4" l="1"/>
  <c r="F17" i="4"/>
  <c r="A18" i="4"/>
  <c r="B18" i="4" s="1"/>
  <c r="D15" i="4" l="1"/>
  <c r="E15" i="4" s="1"/>
  <c r="C16" i="4" s="1"/>
  <c r="F18" i="4"/>
  <c r="A19" i="4"/>
  <c r="B19" i="4" s="1"/>
  <c r="D16" i="4" l="1"/>
  <c r="E16" i="4" s="1"/>
  <c r="F19" i="4"/>
  <c r="A20" i="4"/>
  <c r="B20" i="4" s="1"/>
  <c r="C17" i="4" l="1"/>
  <c r="F20" i="4"/>
  <c r="A21" i="4"/>
  <c r="B21" i="4" s="1"/>
  <c r="D17" i="4" l="1"/>
  <c r="E17" i="4" s="1"/>
  <c r="F21" i="4"/>
  <c r="A22" i="4"/>
  <c r="B22" i="4" s="1"/>
  <c r="C18" i="4" l="1"/>
  <c r="F22" i="4"/>
  <c r="A23" i="4"/>
  <c r="B23" i="4" s="1"/>
  <c r="D18" i="4" l="1"/>
  <c r="E18" i="4" s="1"/>
  <c r="F23" i="4"/>
  <c r="A24" i="4"/>
  <c r="B24" i="4" s="1"/>
  <c r="C19" i="4" l="1"/>
  <c r="F24" i="4"/>
  <c r="A25" i="4"/>
  <c r="B25" i="4" s="1"/>
  <c r="D19" i="4" l="1"/>
  <c r="E19" i="4" s="1"/>
  <c r="F25" i="4"/>
  <c r="A26" i="4"/>
  <c r="B26" i="4" s="1"/>
  <c r="C20" i="4" l="1"/>
  <c r="F26" i="4"/>
  <c r="A27" i="4"/>
  <c r="B27" i="4" s="1"/>
  <c r="D20" i="4" l="1"/>
  <c r="E20" i="4" s="1"/>
  <c r="F27" i="4"/>
  <c r="A28" i="4"/>
  <c r="B28" i="4" s="1"/>
  <c r="C21" i="4" l="1"/>
  <c r="F28" i="4"/>
  <c r="A29" i="4"/>
  <c r="B29" i="4" s="1"/>
  <c r="D21" i="4" l="1"/>
  <c r="E21" i="4" s="1"/>
  <c r="F29" i="4"/>
  <c r="A30" i="4"/>
  <c r="B30" i="4" s="1"/>
  <c r="C22" i="4" l="1"/>
  <c r="F30" i="4"/>
  <c r="A31" i="4"/>
  <c r="B31" i="4" s="1"/>
  <c r="D22" i="4" l="1"/>
  <c r="E22" i="4" s="1"/>
  <c r="F31" i="4"/>
  <c r="A32" i="4"/>
  <c r="B32" i="4" s="1"/>
  <c r="C23" i="4" l="1"/>
  <c r="F32" i="4"/>
  <c r="A33" i="4"/>
  <c r="B33" i="4" s="1"/>
  <c r="D23" i="4" l="1"/>
  <c r="E23" i="4" s="1"/>
  <c r="F33" i="4"/>
  <c r="A34" i="4"/>
  <c r="B34" i="4" s="1"/>
  <c r="C24" i="4" l="1"/>
  <c r="F34" i="4"/>
  <c r="A35" i="4"/>
  <c r="B35" i="4" s="1"/>
  <c r="D24" i="4" l="1"/>
  <c r="E24" i="4" s="1"/>
  <c r="F35" i="4"/>
  <c r="A36" i="4"/>
  <c r="B36" i="4" s="1"/>
  <c r="C25" i="4" l="1"/>
  <c r="F36" i="4"/>
  <c r="A37" i="4"/>
  <c r="B37" i="4" s="1"/>
  <c r="D25" i="4" l="1"/>
  <c r="E25" i="4" s="1"/>
  <c r="F37" i="4"/>
  <c r="A38" i="4"/>
  <c r="B38" i="4" s="1"/>
  <c r="C26" i="4" l="1"/>
  <c r="F38" i="4"/>
  <c r="A39" i="4"/>
  <c r="B39" i="4" s="1"/>
  <c r="D26" i="4" l="1"/>
  <c r="E26" i="4" s="1"/>
  <c r="F39" i="4"/>
  <c r="A40" i="4"/>
  <c r="B40" i="4" s="1"/>
  <c r="C27" i="4" l="1"/>
  <c r="F40" i="4"/>
  <c r="A41" i="4"/>
  <c r="B41" i="4" s="1"/>
  <c r="D27" i="4" l="1"/>
  <c r="E27" i="4" s="1"/>
  <c r="F41" i="4"/>
  <c r="A42" i="4"/>
  <c r="B42" i="4" s="1"/>
  <c r="C28" i="4" l="1"/>
  <c r="F42" i="4"/>
  <c r="A43" i="4"/>
  <c r="B43" i="4" s="1"/>
  <c r="D28" i="4" l="1"/>
  <c r="E28" i="4" s="1"/>
  <c r="F43" i="4"/>
  <c r="A44" i="4"/>
  <c r="B44" i="4" s="1"/>
  <c r="C29" i="4" l="1"/>
  <c r="F44" i="4"/>
  <c r="A45" i="4"/>
  <c r="B45" i="4" s="1"/>
  <c r="D29" i="4" l="1"/>
  <c r="E29" i="4" s="1"/>
  <c r="F45" i="4"/>
  <c r="A46" i="4"/>
  <c r="B46" i="4" s="1"/>
  <c r="C30" i="4" l="1"/>
  <c r="F46" i="4"/>
  <c r="A47" i="4"/>
  <c r="B47" i="4" s="1"/>
  <c r="D30" i="4" l="1"/>
  <c r="E30" i="4" s="1"/>
  <c r="A48" i="4"/>
  <c r="C48" i="4" l="1"/>
  <c r="B48" i="4"/>
  <c r="C31" i="4"/>
  <c r="F48" i="4"/>
  <c r="A49" i="4"/>
  <c r="B49" i="4" l="1"/>
  <c r="C49" i="4"/>
  <c r="D31" i="4"/>
  <c r="E31" i="4" s="1"/>
  <c r="F49" i="4"/>
  <c r="A50" i="4"/>
  <c r="B50" i="4" l="1"/>
  <c r="C50" i="4"/>
  <c r="C32" i="4"/>
  <c r="F50" i="4"/>
  <c r="A51" i="4"/>
  <c r="B51" i="4" l="1"/>
  <c r="C51" i="4"/>
  <c r="D32" i="4"/>
  <c r="E32" i="4" s="1"/>
  <c r="F51" i="4"/>
  <c r="A52" i="4"/>
  <c r="B52" i="4" l="1"/>
  <c r="C52" i="4"/>
  <c r="C33" i="4"/>
  <c r="F52" i="4"/>
  <c r="D52" i="4"/>
  <c r="A53" i="4"/>
  <c r="B53" i="4" l="1"/>
  <c r="C53" i="4"/>
  <c r="D33" i="4"/>
  <c r="E33" i="4" s="1"/>
  <c r="F53" i="4"/>
  <c r="D53" i="4"/>
  <c r="A54" i="4"/>
  <c r="E52" i="4"/>
  <c r="C54" i="4" l="1"/>
  <c r="B54" i="4"/>
  <c r="C34" i="4"/>
  <c r="F54" i="4"/>
  <c r="E53" i="4"/>
  <c r="D54" i="4"/>
  <c r="A55" i="4"/>
  <c r="C55" i="4" l="1"/>
  <c r="B55" i="4"/>
  <c r="D34" i="4"/>
  <c r="E34" i="4" s="1"/>
  <c r="F55" i="4"/>
  <c r="D55" i="4"/>
  <c r="A56" i="4"/>
  <c r="E54" i="4"/>
  <c r="C56" i="4" l="1"/>
  <c r="B56" i="4"/>
  <c r="C35" i="4"/>
  <c r="F56" i="4"/>
  <c r="E55" i="4"/>
  <c r="D56" i="4"/>
  <c r="A57" i="4"/>
  <c r="B57" i="4" l="1"/>
  <c r="C57" i="4"/>
  <c r="D35" i="4"/>
  <c r="E35" i="4" s="1"/>
  <c r="F57" i="4"/>
  <c r="E56" i="4"/>
  <c r="D57" i="4"/>
  <c r="A58" i="4"/>
  <c r="B58" i="4" l="1"/>
  <c r="C58" i="4"/>
  <c r="C36" i="4"/>
  <c r="F58" i="4"/>
  <c r="E57" i="4"/>
  <c r="D58" i="4"/>
  <c r="A59" i="4"/>
  <c r="B59" i="4" l="1"/>
  <c r="C59" i="4"/>
  <c r="D36" i="4"/>
  <c r="E36" i="4" s="1"/>
  <c r="F59" i="4"/>
  <c r="E58" i="4"/>
  <c r="D59" i="4"/>
  <c r="A60" i="4"/>
  <c r="B60" i="4" l="1"/>
  <c r="C60" i="4"/>
  <c r="C37" i="4"/>
  <c r="F60" i="4"/>
  <c r="E59" i="4"/>
  <c r="D60" i="4"/>
  <c r="A61" i="4"/>
  <c r="B61" i="4" l="1"/>
  <c r="C61" i="4"/>
  <c r="D37" i="4"/>
  <c r="E37" i="4" s="1"/>
  <c r="F61" i="4"/>
  <c r="E60" i="4"/>
  <c r="D61" i="4"/>
  <c r="A62" i="4"/>
  <c r="C62" i="4" l="1"/>
  <c r="B62" i="4"/>
  <c r="C38" i="4"/>
  <c r="F62" i="4"/>
  <c r="E61" i="4"/>
  <c r="D62" i="4"/>
  <c r="A63" i="4"/>
  <c r="C63" i="4" l="1"/>
  <c r="B63" i="4"/>
  <c r="D38" i="4"/>
  <c r="E38" i="4" s="1"/>
  <c r="F63" i="4"/>
  <c r="E62" i="4"/>
  <c r="D63" i="4"/>
  <c r="A64" i="4"/>
  <c r="C64" i="4" l="1"/>
  <c r="B64" i="4"/>
  <c r="C39" i="4"/>
  <c r="F64" i="4"/>
  <c r="E63" i="4"/>
  <c r="D64" i="4"/>
  <c r="A65" i="4"/>
  <c r="B65" i="4" l="1"/>
  <c r="C65" i="4"/>
  <c r="D39" i="4"/>
  <c r="E39" i="4" s="1"/>
  <c r="F65" i="4"/>
  <c r="E64" i="4"/>
  <c r="D65" i="4"/>
  <c r="A66" i="4"/>
  <c r="B66" i="4" l="1"/>
  <c r="C66" i="4"/>
  <c r="C40" i="4"/>
  <c r="F66" i="4"/>
  <c r="D66" i="4"/>
  <c r="A67" i="4"/>
  <c r="E65" i="4"/>
  <c r="B67" i="4" l="1"/>
  <c r="C67" i="4"/>
  <c r="D40" i="4"/>
  <c r="E40" i="4" s="1"/>
  <c r="F67" i="4"/>
  <c r="E66" i="4"/>
  <c r="D67" i="4"/>
  <c r="A68" i="4"/>
  <c r="B68" i="4" l="1"/>
  <c r="C68" i="4"/>
  <c r="C41" i="4"/>
  <c r="F68" i="4"/>
  <c r="E67" i="4"/>
  <c r="D68" i="4"/>
  <c r="A69" i="4"/>
  <c r="B69" i="4" l="1"/>
  <c r="C69" i="4"/>
  <c r="D41" i="4"/>
  <c r="E41" i="4" s="1"/>
  <c r="F69" i="4"/>
  <c r="D69" i="4"/>
  <c r="A70" i="4"/>
  <c r="E68" i="4"/>
  <c r="B70" i="4" l="1"/>
  <c r="C70" i="4"/>
  <c r="C42" i="4"/>
  <c r="F70" i="4"/>
  <c r="E69" i="4"/>
  <c r="D70" i="4"/>
  <c r="A71" i="4"/>
  <c r="C71" i="4" l="1"/>
  <c r="B71" i="4"/>
  <c r="D42" i="4"/>
  <c r="E42" i="4" s="1"/>
  <c r="F71" i="4"/>
  <c r="D71" i="4"/>
  <c r="A72" i="4"/>
  <c r="E70" i="4"/>
  <c r="C72" i="4" l="1"/>
  <c r="B72" i="4"/>
  <c r="C43" i="4"/>
  <c r="F72" i="4"/>
  <c r="E71" i="4"/>
  <c r="D72" i="4"/>
  <c r="A73" i="4"/>
  <c r="B73" i="4" l="1"/>
  <c r="C73" i="4"/>
  <c r="D43" i="4"/>
  <c r="E43" i="4" s="1"/>
  <c r="F73" i="4"/>
  <c r="D73" i="4"/>
  <c r="A74" i="4"/>
  <c r="E72" i="4"/>
  <c r="B74" i="4" l="1"/>
  <c r="C74" i="4"/>
  <c r="C44" i="4"/>
  <c r="F74" i="4"/>
  <c r="E73" i="4"/>
  <c r="D74" i="4"/>
  <c r="A75" i="4"/>
  <c r="B75" i="4" l="1"/>
  <c r="C75" i="4"/>
  <c r="D44" i="4"/>
  <c r="E44" i="4" s="1"/>
  <c r="F75" i="4"/>
  <c r="D75" i="4"/>
  <c r="A76" i="4"/>
  <c r="E74" i="4"/>
  <c r="B76" i="4" l="1"/>
  <c r="C76" i="4"/>
  <c r="C45" i="4"/>
  <c r="F76" i="4"/>
  <c r="E75" i="4"/>
  <c r="D76" i="4"/>
  <c r="A77" i="4"/>
  <c r="C77" i="4" l="1"/>
  <c r="B77" i="4"/>
  <c r="D45" i="4"/>
  <c r="E45" i="4" s="1"/>
  <c r="F77" i="4"/>
  <c r="E76" i="4"/>
  <c r="D77" i="4"/>
  <c r="A78" i="4"/>
  <c r="C78" i="4" l="1"/>
  <c r="B78" i="4"/>
  <c r="C46" i="4"/>
  <c r="F78" i="4"/>
  <c r="D78" i="4"/>
  <c r="A79" i="4"/>
  <c r="E77" i="4"/>
  <c r="C79" i="4" l="1"/>
  <c r="B79" i="4"/>
  <c r="D46" i="4"/>
  <c r="E46" i="4" s="1"/>
  <c r="C47" i="4" s="1"/>
  <c r="F79" i="4"/>
  <c r="E78" i="4"/>
  <c r="D79" i="4"/>
  <c r="A80" i="4"/>
  <c r="B80" i="4" l="1"/>
  <c r="C80" i="4"/>
  <c r="D47" i="4"/>
  <c r="F47" i="4" s="1"/>
  <c r="E47" i="4"/>
  <c r="D48" i="4" s="1"/>
  <c r="E48" i="4" s="1"/>
  <c r="D49" i="4" s="1"/>
  <c r="E49" i="4" s="1"/>
  <c r="D50" i="4" s="1"/>
  <c r="E50" i="4" s="1"/>
  <c r="D51" i="4" s="1"/>
  <c r="E51" i="4" s="1"/>
  <c r="F80" i="4"/>
  <c r="D80" i="4"/>
  <c r="A81" i="4"/>
  <c r="E79" i="4"/>
  <c r="B81" i="4" l="1"/>
  <c r="C81" i="4"/>
  <c r="F81" i="4"/>
  <c r="E80" i="4"/>
  <c r="D81" i="4"/>
  <c r="A82" i="4"/>
  <c r="B82" i="4" l="1"/>
  <c r="C82" i="4"/>
  <c r="F82" i="4"/>
  <c r="E81" i="4"/>
  <c r="D82" i="4"/>
  <c r="A83" i="4"/>
  <c r="B83" i="4" l="1"/>
  <c r="C83" i="4"/>
  <c r="F83" i="4"/>
  <c r="E82" i="4"/>
  <c r="D83" i="4"/>
  <c r="A84" i="4"/>
  <c r="B84" i="4" l="1"/>
  <c r="C84" i="4"/>
  <c r="F84" i="4"/>
  <c r="D84" i="4"/>
  <c r="A85" i="4"/>
  <c r="E83" i="4"/>
  <c r="C85" i="4" l="1"/>
  <c r="B85" i="4"/>
  <c r="F85" i="4"/>
  <c r="D85" i="4"/>
  <c r="A86" i="4"/>
  <c r="E84" i="4"/>
  <c r="B86" i="4" l="1"/>
  <c r="C86" i="4"/>
  <c r="F86" i="4"/>
  <c r="E85" i="4"/>
  <c r="D86" i="4"/>
  <c r="A87" i="4"/>
  <c r="C87" i="4" l="1"/>
  <c r="B87" i="4"/>
  <c r="F87" i="4"/>
  <c r="D87" i="4"/>
  <c r="A88" i="4"/>
  <c r="E86" i="4"/>
  <c r="C88" i="4" l="1"/>
  <c r="B88" i="4"/>
  <c r="F88" i="4"/>
  <c r="E87" i="4"/>
  <c r="D88" i="4"/>
  <c r="A89" i="4"/>
  <c r="B89" i="4" l="1"/>
  <c r="C89" i="4"/>
  <c r="F89" i="4"/>
  <c r="D89" i="4"/>
  <c r="A90" i="4"/>
  <c r="E88" i="4"/>
  <c r="B90" i="4" l="1"/>
  <c r="C90" i="4"/>
  <c r="F90" i="4"/>
  <c r="D90" i="4"/>
  <c r="A91" i="4"/>
  <c r="E89" i="4"/>
  <c r="B91" i="4" l="1"/>
  <c r="C91" i="4"/>
  <c r="F91" i="4"/>
  <c r="E90" i="4"/>
  <c r="D91" i="4"/>
  <c r="A92" i="4"/>
  <c r="B92" i="4" l="1"/>
  <c r="C92" i="4"/>
  <c r="F92" i="4"/>
  <c r="E91" i="4"/>
  <c r="D92" i="4"/>
  <c r="A93" i="4"/>
  <c r="C93" i="4" l="1"/>
  <c r="B93" i="4"/>
  <c r="F93" i="4"/>
  <c r="E92" i="4"/>
  <c r="D93" i="4"/>
  <c r="A94" i="4"/>
  <c r="B94" i="4" l="1"/>
  <c r="C94" i="4"/>
  <c r="F94" i="4"/>
  <c r="E93" i="4"/>
  <c r="D94" i="4"/>
  <c r="A95" i="4"/>
  <c r="C95" i="4" l="1"/>
  <c r="B95" i="4"/>
  <c r="F95" i="4"/>
  <c r="D95" i="4"/>
  <c r="A96" i="4"/>
  <c r="E94" i="4"/>
  <c r="C96" i="4" l="1"/>
  <c r="B96" i="4"/>
  <c r="F96" i="4"/>
  <c r="E95" i="4"/>
  <c r="D96" i="4"/>
  <c r="A97" i="4"/>
  <c r="B97" i="4" l="1"/>
  <c r="C97" i="4"/>
  <c r="F97" i="4"/>
  <c r="E96" i="4"/>
  <c r="D97" i="4"/>
  <c r="A98" i="4"/>
  <c r="B98" i="4" l="1"/>
  <c r="C98" i="4"/>
  <c r="F98" i="4"/>
  <c r="D98" i="4"/>
  <c r="A99" i="4"/>
  <c r="E97" i="4"/>
  <c r="B99" i="4" l="1"/>
  <c r="C99" i="4"/>
  <c r="F99" i="4"/>
  <c r="E98" i="4"/>
  <c r="D99" i="4"/>
  <c r="A100" i="4"/>
  <c r="B100" i="4" l="1"/>
  <c r="C100" i="4"/>
  <c r="F100" i="4"/>
  <c r="D100" i="4"/>
  <c r="A101" i="4"/>
  <c r="E99" i="4"/>
  <c r="E10" i="4" s="1"/>
  <c r="C101" i="4" l="1"/>
  <c r="B101" i="4"/>
  <c r="F101" i="4"/>
  <c r="E100" i="4"/>
  <c r="D101" i="4"/>
  <c r="A102" i="4"/>
  <c r="C102" i="4" l="1"/>
  <c r="B102" i="4"/>
  <c r="F102" i="4"/>
  <c r="E101" i="4"/>
  <c r="D102" i="4"/>
  <c r="A103" i="4"/>
  <c r="C103" i="4" l="1"/>
  <c r="B103" i="4"/>
  <c r="F103" i="4"/>
  <c r="A104" i="4"/>
  <c r="E102" i="4"/>
  <c r="C104" i="4" l="1"/>
  <c r="B104" i="4"/>
  <c r="F104" i="4"/>
  <c r="D103" i="4"/>
  <c r="E103" i="4" s="1"/>
  <c r="D104" i="4"/>
  <c r="A105" i="4"/>
  <c r="B105" i="4" l="1"/>
  <c r="C105" i="4"/>
  <c r="F105" i="4"/>
  <c r="E104" i="4"/>
  <c r="D105" i="4"/>
  <c r="A106" i="4"/>
  <c r="B106" i="4" l="1"/>
  <c r="C106" i="4"/>
  <c r="F106" i="4"/>
  <c r="E105" i="4"/>
  <c r="D106" i="4"/>
  <c r="A107" i="4"/>
  <c r="B107" i="4" l="1"/>
  <c r="C107" i="4"/>
  <c r="F107" i="4"/>
  <c r="E106" i="4"/>
  <c r="D107" i="4"/>
  <c r="A108" i="4"/>
  <c r="B108" i="4" l="1"/>
  <c r="C108" i="4"/>
  <c r="F108" i="4"/>
  <c r="E107" i="4"/>
  <c r="D108" i="4"/>
  <c r="A109" i="4"/>
  <c r="B109" i="4" l="1"/>
  <c r="C109" i="4"/>
  <c r="F109" i="4"/>
  <c r="D109" i="4"/>
  <c r="A110" i="4"/>
  <c r="E108" i="4"/>
  <c r="B110" i="4" l="1"/>
  <c r="C110" i="4"/>
  <c r="F110" i="4"/>
  <c r="D110" i="4"/>
  <c r="A111" i="4"/>
  <c r="E109" i="4"/>
  <c r="C111" i="4" l="1"/>
  <c r="B111" i="4"/>
  <c r="F111" i="4"/>
  <c r="E110" i="4"/>
  <c r="D111" i="4"/>
  <c r="A112" i="4"/>
  <c r="C112" i="4" l="1"/>
  <c r="D112" i="4" s="1"/>
  <c r="B112" i="4"/>
  <c r="F112" i="4"/>
  <c r="A113" i="4"/>
  <c r="E111" i="4"/>
  <c r="B113" i="4" l="1"/>
  <c r="C113" i="4"/>
  <c r="F113" i="4"/>
  <c r="D113" i="4"/>
  <c r="A114" i="4"/>
  <c r="E112" i="4"/>
  <c r="B114" i="4" l="1"/>
  <c r="C114" i="4"/>
  <c r="F114" i="4"/>
  <c r="E113" i="4"/>
  <c r="D114" i="4"/>
  <c r="A115" i="4"/>
  <c r="B115" i="4" l="1"/>
  <c r="C115" i="4"/>
  <c r="F115" i="4"/>
  <c r="E114" i="4"/>
  <c r="A116" i="4"/>
  <c r="B116" i="4" l="1"/>
  <c r="C116" i="4"/>
  <c r="F116" i="4"/>
  <c r="D115" i="4"/>
  <c r="E115" i="4" s="1"/>
  <c r="D116" i="4"/>
  <c r="A117" i="4"/>
  <c r="B117" i="4" l="1"/>
  <c r="C117" i="4"/>
  <c r="F117" i="4"/>
  <c r="D117" i="4"/>
  <c r="A118" i="4"/>
  <c r="E116" i="4"/>
  <c r="C118" i="4" l="1"/>
  <c r="B118" i="4"/>
  <c r="F118" i="4"/>
  <c r="D118" i="4"/>
  <c r="A119" i="4"/>
  <c r="E117" i="4"/>
  <c r="C119" i="4" l="1"/>
  <c r="B119" i="4"/>
  <c r="F119" i="4"/>
  <c r="D119" i="4"/>
  <c r="A120" i="4"/>
  <c r="E118" i="4"/>
  <c r="B120" i="4" l="1"/>
  <c r="C120" i="4"/>
  <c r="F120" i="4"/>
  <c r="E119" i="4"/>
  <c r="D120" i="4"/>
  <c r="A121" i="4"/>
  <c r="B121" i="4" l="1"/>
  <c r="C121" i="4"/>
  <c r="F121" i="4"/>
  <c r="A122" i="4"/>
  <c r="E120" i="4"/>
  <c r="C122" i="4" l="1"/>
  <c r="B122" i="4"/>
  <c r="F122" i="4"/>
  <c r="D121" i="4"/>
  <c r="E121" i="4" s="1"/>
  <c r="D122" i="4"/>
  <c r="A123" i="4"/>
  <c r="B123" i="4" l="1"/>
  <c r="C123" i="4"/>
  <c r="D123" i="4" s="1"/>
  <c r="F123" i="4"/>
  <c r="A124" i="4"/>
  <c r="E122" i="4"/>
  <c r="B124" i="4" l="1"/>
  <c r="C124" i="4"/>
  <c r="F124" i="4"/>
  <c r="D124" i="4"/>
  <c r="A125" i="4"/>
  <c r="E123" i="4"/>
  <c r="B125" i="4" l="1"/>
  <c r="C125" i="4"/>
  <c r="F125" i="4"/>
  <c r="D125" i="4"/>
  <c r="A126" i="4"/>
  <c r="E124" i="4"/>
  <c r="B126" i="4" l="1"/>
  <c r="C126" i="4"/>
  <c r="F126" i="4"/>
  <c r="E125" i="4"/>
  <c r="D126" i="4"/>
  <c r="A127" i="4"/>
  <c r="C127" i="4" l="1"/>
  <c r="D127" i="4" s="1"/>
  <c r="B127" i="4"/>
  <c r="F127" i="4"/>
  <c r="E126" i="4"/>
  <c r="A128" i="4"/>
  <c r="C128" i="4" l="1"/>
  <c r="B128" i="4"/>
  <c r="F128" i="4"/>
  <c r="E127" i="4"/>
  <c r="D128" i="4"/>
  <c r="A129" i="4"/>
  <c r="B129" i="4" l="1"/>
  <c r="C129" i="4"/>
  <c r="F129" i="4"/>
  <c r="E128" i="4"/>
  <c r="D129" i="4"/>
  <c r="A130" i="4"/>
  <c r="B130" i="4" l="1"/>
  <c r="C130" i="4"/>
  <c r="F130" i="4"/>
  <c r="E129" i="4"/>
  <c r="D130" i="4"/>
  <c r="A131" i="4"/>
  <c r="B131" i="4" l="1"/>
  <c r="C131" i="4"/>
  <c r="F131" i="4"/>
  <c r="E130" i="4"/>
  <c r="D131" i="4" l="1"/>
  <c r="E131" i="4" s="1"/>
  <c r="B5" i="5"/>
  <c r="A3" i="5" l="1"/>
  <c r="C5" i="5" l="1"/>
  <c r="A6" i="5"/>
  <c r="A7" i="5" s="1"/>
  <c r="A8" i="5" s="1"/>
  <c r="A9" i="5" s="1"/>
  <c r="A10" i="5" s="1"/>
  <c r="A11" i="5" s="1"/>
  <c r="A12" i="5" s="1"/>
  <c r="A13" i="5" s="1"/>
  <c r="A14" i="5" s="1"/>
  <c r="A15" i="5" s="1"/>
  <c r="B6" i="5"/>
  <c r="H2" i="5"/>
  <c r="B9" i="5" l="1"/>
  <c r="B8" i="5"/>
  <c r="B7" i="5"/>
  <c r="C6" i="5"/>
  <c r="B10" i="5" l="1"/>
  <c r="C10" i="5" l="1"/>
  <c r="B11" i="5"/>
  <c r="C11" i="5" l="1"/>
  <c r="B12" i="5"/>
  <c r="C12" i="5" l="1"/>
  <c r="B13" i="5"/>
  <c r="C13" i="5" l="1"/>
  <c r="B14" i="5"/>
  <c r="C15" i="5" l="1"/>
  <c r="C14" i="5"/>
  <c r="B15" i="5"/>
  <c r="E8" i="5" l="1"/>
  <c r="E6" i="5"/>
  <c r="C7" i="5" s="1"/>
  <c r="E9" i="5"/>
  <c r="E7" i="5"/>
  <c r="E10" i="5"/>
  <c r="E12" i="5"/>
  <c r="E11" i="5"/>
  <c r="E13" i="5"/>
  <c r="E14" i="5"/>
  <c r="E15" i="5"/>
  <c r="E4" i="5" l="1"/>
  <c r="C8" i="5"/>
  <c r="C9" i="5" s="1"/>
  <c r="F14" i="5" l="1"/>
  <c r="F15" i="5"/>
  <c r="F11" i="5" l="1"/>
  <c r="F10" i="4"/>
  <c r="F10" i="5"/>
  <c r="F9" i="5"/>
  <c r="F8" i="5"/>
  <c r="F7" i="5"/>
  <c r="F6" i="5"/>
  <c r="F13" i="5"/>
  <c r="F12" i="5"/>
  <c r="D10" i="4" l="1"/>
  <c r="F4" i="4" s="1"/>
  <c r="F5" i="4" s="1"/>
  <c r="D9" i="5"/>
  <c r="D15" i="5"/>
  <c r="D12" i="5"/>
  <c r="D6" i="5"/>
  <c r="D11" i="5"/>
  <c r="D13" i="5"/>
  <c r="D8" i="5"/>
  <c r="D7" i="5"/>
  <c r="D14" i="5"/>
  <c r="D10" i="5"/>
  <c r="F4" i="5"/>
  <c r="D4" i="5" l="1"/>
  <c r="H11" i="5"/>
  <c r="H13" i="5"/>
  <c r="H14" i="5"/>
  <c r="H6" i="5"/>
  <c r="H9" i="5"/>
  <c r="H12" i="5"/>
  <c r="H8" i="5"/>
  <c r="H15" i="5"/>
  <c r="H10" i="5"/>
  <c r="H7" i="5"/>
  <c r="G9" i="5"/>
  <c r="G15" i="5"/>
  <c r="G14" i="5"/>
  <c r="G6" i="5"/>
  <c r="G13" i="5"/>
  <c r="G8" i="5"/>
  <c r="G7" i="5"/>
  <c r="G11" i="5"/>
  <c r="G10" i="5"/>
  <c r="G12" i="5"/>
  <c r="H4" i="5" l="1"/>
  <c r="G4" i="5"/>
  <c r="I14" i="5"/>
  <c r="I7" i="5"/>
  <c r="I13" i="5"/>
  <c r="I9" i="5"/>
  <c r="I15" i="5"/>
  <c r="I11" i="5"/>
  <c r="I6" i="5"/>
  <c r="I10" i="5"/>
  <c r="I8" i="5"/>
  <c r="I12" i="5"/>
  <c r="I4" i="5" l="1"/>
  <c r="J11" i="5"/>
  <c r="J15" i="5"/>
  <c r="J7" i="5"/>
  <c r="J6" i="5"/>
  <c r="J9" i="5"/>
  <c r="J8" i="5"/>
  <c r="J10" i="5"/>
  <c r="J14" i="5"/>
  <c r="J12" i="5"/>
  <c r="J13" i="5"/>
  <c r="J4" i="5" l="1"/>
</calcChain>
</file>

<file path=xl/sharedStrings.xml><?xml version="1.0" encoding="utf-8"?>
<sst xmlns="http://schemas.openxmlformats.org/spreadsheetml/2006/main" count="36" uniqueCount="30">
  <si>
    <t>Caractéristiques du crédit :</t>
  </si>
  <si>
    <t>Montant emprunté :</t>
  </si>
  <si>
    <t>Taux d'intérêt annuel :</t>
  </si>
  <si>
    <t>Durée en mois:</t>
  </si>
  <si>
    <t>Intérêts Bruts :</t>
  </si>
  <si>
    <t>Tableau d'amortissement Mensuel</t>
  </si>
  <si>
    <t>Numéro d'Échéance</t>
  </si>
  <si>
    <t>Date</t>
  </si>
  <si>
    <t>Restant dû</t>
  </si>
  <si>
    <t>Intérêts Bruts</t>
  </si>
  <si>
    <t>Principal</t>
  </si>
  <si>
    <t>Échéance Brut</t>
  </si>
  <si>
    <t>IR</t>
  </si>
  <si>
    <t>CSG/CRDS</t>
  </si>
  <si>
    <t>Intérêts Nets</t>
  </si>
  <si>
    <t>Échéance Net</t>
  </si>
  <si>
    <t>Totaux ►</t>
  </si>
  <si>
    <t>PRÊTUP</t>
  </si>
  <si>
    <t>Montant mensualité Brut :</t>
  </si>
  <si>
    <t>N°</t>
  </si>
  <si>
    <t>Date échéance</t>
  </si>
  <si>
    <t>Part de Capital</t>
  </si>
  <si>
    <t>Part Intérêts</t>
  </si>
  <si>
    <t>Montant viré</t>
  </si>
  <si>
    <t xml:space="preserve">   Date du Déblocage du Prêt ►</t>
  </si>
  <si>
    <r>
      <t xml:space="preserve">Intérêts Brut Intercalaires s'ajoutent à l'Échéance </t>
    </r>
    <r>
      <rPr>
        <b/>
        <sz val="12"/>
        <color rgb="FFFF0000"/>
        <rFont val="Times New Roman"/>
        <family val="1"/>
      </rPr>
      <t>N° 1</t>
    </r>
  </si>
  <si>
    <t xml:space="preserve">                       Date 1ère Échéance ►</t>
  </si>
  <si>
    <t xml:space="preserve">            Durée Intercalaire en jours ►</t>
  </si>
  <si>
    <t>Date d'échéance :</t>
  </si>
  <si>
    <t>Capital + Intérêts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</si>
</sst>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&quot;€&quot;#,##0.00_);[Red]\(&quot;€&quot;#,##0.00\)"/>
    <numFmt numFmtId="165" formatCode="#,##0.00\ &quot;€&quot;"/>
    <numFmt numFmtId="167" formatCode="0&quot; mois&quot;"/>
    <numFmt numFmtId="168" formatCode="dd/mm/yyyy;;"/>
    <numFmt numFmtId="169" formatCode="#,##0.00\ &quot;€&quot;;;"/>
    <numFmt numFmtId="170" formatCode="[&lt;=1]0&quot; Jour&quot;;[&gt;1]0&quot; Jours&quot;"/>
    <numFmt numFmtId="171" formatCode="#,##0.00\ &quot;€&quot;;[Red]#,##0.00\ &quot;€&quot;"/>
    <numFmt numFmtId="172" formatCode="#,##0.00000\ &quot;€&quot;"/>
    <numFmt numFmtId="173" formatCode="#,##0.00\ _€"/>
    <numFmt numFmtId="174" formatCode="#,##0.00000000"/>
    <numFmt numFmtId="175" formatCode="&quot;N° &quot;00"/>
  </numFmts>
  <fonts count="9" x14ac:knownFonts="1">
    <font>
      <sz val="12"/>
      <color theme="1"/>
      <name val="Times New Roman"/>
      <family val="2"/>
    </font>
    <font>
      <sz val="16"/>
      <color theme="1"/>
      <name val="Times New Roman"/>
      <family val="1"/>
    </font>
    <font>
      <b/>
      <i/>
      <sz val="18"/>
      <color theme="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2"/>
      <name val="Times New Roman"/>
      <family val="1"/>
    </font>
    <font>
      <sz val="11"/>
      <color theme="1"/>
      <name val="Calibri"/>
      <family val="2"/>
      <scheme val="minor"/>
    </font>
    <font>
      <b/>
      <sz val="12"/>
      <color rgb="FFFF0000"/>
      <name val="Times New Roman"/>
      <family val="1"/>
    </font>
    <font>
      <b/>
      <i/>
      <sz val="14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7030A0"/>
      </left>
      <right style="thick">
        <color rgb="FFFF0000"/>
      </right>
      <top style="thick">
        <color rgb="FFFF0000"/>
      </top>
      <bottom style="thick">
        <color rgb="FF7030A0"/>
      </bottom>
      <diagonal/>
    </border>
    <border>
      <left/>
      <right style="thick">
        <color rgb="FFFF0000"/>
      </right>
      <top style="thick">
        <color rgb="FF7030A0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</borders>
  <cellStyleXfs count="2">
    <xf numFmtId="0" fontId="0" fillId="0" borderId="0"/>
    <xf numFmtId="0" fontId="6" fillId="0" borderId="0"/>
  </cellStyleXfs>
  <cellXfs count="85">
    <xf numFmtId="0" fontId="0" fillId="0" borderId="0" xfId="0"/>
    <xf numFmtId="165" fontId="0" fillId="4" borderId="4" xfId="0" applyNumberFormat="1" applyFill="1" applyBorder="1"/>
    <xf numFmtId="165" fontId="4" fillId="3" borderId="4" xfId="0" applyNumberFormat="1" applyFont="1" applyFill="1" applyBorder="1"/>
    <xf numFmtId="10" fontId="0" fillId="4" borderId="4" xfId="0" applyNumberFormat="1" applyFill="1" applyBorder="1"/>
    <xf numFmtId="167" fontId="0" fillId="4" borderId="4" xfId="0" applyNumberFormat="1" applyFill="1" applyBorder="1"/>
    <xf numFmtId="10" fontId="3" fillId="4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168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169" fontId="5" fillId="0" borderId="4" xfId="0" applyNumberFormat="1" applyFont="1" applyBorder="1" applyAlignment="1" applyProtection="1">
      <alignment horizontal="center" vertical="center"/>
      <protection hidden="1"/>
    </xf>
    <xf numFmtId="164" fontId="0" fillId="0" borderId="0" xfId="0" applyNumberFormat="1"/>
    <xf numFmtId="0" fontId="3" fillId="0" borderId="4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165" fontId="3" fillId="0" borderId="4" xfId="0" applyNumberFormat="1" applyFont="1" applyFill="1" applyBorder="1" applyAlignment="1" applyProtection="1">
      <alignment horizontal="center" vertical="center" wrapText="1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14" fontId="3" fillId="0" borderId="4" xfId="0" applyNumberFormat="1" applyFont="1" applyBorder="1" applyAlignment="1" applyProtection="1">
      <alignment horizontal="right" vertical="center"/>
      <protection hidden="1"/>
    </xf>
    <xf numFmtId="165" fontId="3" fillId="0" borderId="4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Border="1" applyAlignment="1">
      <alignment horizontal="center"/>
    </xf>
    <xf numFmtId="0" fontId="0" fillId="0" borderId="0" xfId="0" applyBorder="1"/>
    <xf numFmtId="0" fontId="0" fillId="0" borderId="11" xfId="0" applyBorder="1"/>
    <xf numFmtId="0" fontId="0" fillId="0" borderId="10" xfId="0" applyBorder="1"/>
    <xf numFmtId="14" fontId="0" fillId="0" borderId="0" xfId="0" applyNumberFormat="1"/>
    <xf numFmtId="0" fontId="0" fillId="0" borderId="0" xfId="0" applyNumberFormat="1"/>
    <xf numFmtId="165" fontId="0" fillId="0" borderId="14" xfId="0" applyNumberFormat="1" applyBorder="1" applyAlignment="1">
      <alignment horizontal="center"/>
    </xf>
    <xf numFmtId="165" fontId="0" fillId="0" borderId="0" xfId="0" applyNumberFormat="1"/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14" fontId="7" fillId="4" borderId="15" xfId="0" applyNumberFormat="1" applyFont="1" applyFill="1" applyBorder="1" applyAlignment="1">
      <alignment horizontal="center"/>
    </xf>
    <xf numFmtId="14" fontId="0" fillId="0" borderId="16" xfId="0" applyNumberFormat="1" applyBorder="1"/>
    <xf numFmtId="0" fontId="0" fillId="0" borderId="0" xfId="0" applyBorder="1" applyAlignment="1">
      <alignment horizontal="center"/>
    </xf>
    <xf numFmtId="170" fontId="0" fillId="0" borderId="11" xfId="0" applyNumberFormat="1" applyBorder="1" applyAlignment="1">
      <alignment horizontal="center"/>
    </xf>
    <xf numFmtId="165" fontId="0" fillId="0" borderId="12" xfId="0" applyNumberFormat="1" applyFill="1" applyBorder="1" applyAlignment="1">
      <alignment horizontal="center"/>
    </xf>
    <xf numFmtId="0" fontId="0" fillId="0" borderId="19" xfId="0" applyBorder="1"/>
    <xf numFmtId="169" fontId="0" fillId="5" borderId="4" xfId="0" applyNumberFormat="1" applyFill="1" applyBorder="1" applyAlignment="1">
      <alignment horizontal="center"/>
    </xf>
    <xf numFmtId="169" fontId="5" fillId="5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13" xfId="0" applyBorder="1"/>
    <xf numFmtId="171" fontId="3" fillId="0" borderId="4" xfId="0" applyNumberFormat="1" applyFont="1" applyBorder="1" applyAlignment="1" applyProtection="1">
      <alignment horizontal="center" vertical="center"/>
      <protection hidden="1"/>
    </xf>
    <xf numFmtId="171" fontId="4" fillId="3" borderId="4" xfId="0" applyNumberFormat="1" applyFont="1" applyFill="1" applyBorder="1"/>
    <xf numFmtId="0" fontId="0" fillId="0" borderId="0" xfId="0" applyFill="1"/>
    <xf numFmtId="10" fontId="4" fillId="0" borderId="0" xfId="0" applyNumberFormat="1" applyFont="1" applyAlignment="1">
      <alignment horizontal="center"/>
    </xf>
    <xf numFmtId="4" fontId="0" fillId="0" borderId="0" xfId="0" applyNumberFormat="1"/>
    <xf numFmtId="172" fontId="0" fillId="0" borderId="0" xfId="0" applyNumberFormat="1"/>
    <xf numFmtId="173" fontId="0" fillId="0" borderId="0" xfId="0" applyNumberFormat="1"/>
    <xf numFmtId="164" fontId="0" fillId="0" borderId="0" xfId="0" applyNumberFormat="1"/>
    <xf numFmtId="2" fontId="0" fillId="0" borderId="0" xfId="0" applyNumberFormat="1"/>
    <xf numFmtId="174" fontId="0" fillId="0" borderId="0" xfId="0" applyNumberFormat="1"/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3" fillId="3" borderId="4" xfId="0" applyFont="1" applyFill="1" applyBorder="1" applyAlignment="1" applyProtection="1">
      <alignment horizontal="right" vertical="center"/>
      <protection hidden="1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0" xfId="0" applyBorder="1" applyAlignment="1">
      <alignment horizontal="left"/>
    </xf>
    <xf numFmtId="165" fontId="4" fillId="5" borderId="17" xfId="0" applyNumberFormat="1" applyFont="1" applyFill="1" applyBorder="1" applyAlignment="1">
      <alignment horizontal="center"/>
    </xf>
    <xf numFmtId="165" fontId="4" fillId="5" borderId="18" xfId="0" applyNumberFormat="1" applyFont="1" applyFill="1" applyBorder="1" applyAlignment="1">
      <alignment horizontal="center"/>
    </xf>
    <xf numFmtId="0" fontId="3" fillId="0" borderId="1" xfId="0" applyFont="1" applyBorder="1" applyAlignment="1" applyProtection="1">
      <alignment horizontal="right" vertical="center"/>
      <protection hidden="1"/>
    </xf>
    <xf numFmtId="0" fontId="3" fillId="0" borderId="2" xfId="0" applyFont="1" applyBorder="1" applyAlignment="1" applyProtection="1">
      <alignment horizontal="right" vertical="center"/>
      <protection hidden="1"/>
    </xf>
    <xf numFmtId="0" fontId="3" fillId="0" borderId="3" xfId="0" applyFont="1" applyBorder="1" applyAlignment="1" applyProtection="1">
      <alignment horizontal="right" vertical="center"/>
      <protection hidden="1"/>
    </xf>
    <xf numFmtId="0" fontId="2" fillId="2" borderId="7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6" xfId="0" applyFont="1" applyBorder="1" applyAlignment="1" applyProtection="1">
      <alignment horizontal="center" vertical="center" wrapText="1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5" xfId="0" applyFont="1" applyFill="1" applyBorder="1" applyAlignment="1" applyProtection="1">
      <alignment horizontal="center" vertical="center" wrapText="1"/>
      <protection hidden="1"/>
    </xf>
    <xf numFmtId="0" fontId="3" fillId="0" borderId="6" xfId="0" applyFont="1" applyFill="1" applyBorder="1" applyAlignment="1" applyProtection="1">
      <alignment horizontal="center"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175" fontId="0" fillId="0" borderId="4" xfId="0" applyNumberFormat="1" applyBorder="1" applyAlignment="1">
      <alignment horizontal="center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165" fontId="3" fillId="0" borderId="0" xfId="0" applyNumberFormat="1" applyFont="1" applyFill="1" applyBorder="1" applyAlignment="1" applyProtection="1">
      <alignment horizontal="center" vertical="center"/>
      <protection hidden="1"/>
    </xf>
    <xf numFmtId="165" fontId="0" fillId="0" borderId="0" xfId="0" applyNumberFormat="1" applyFill="1" applyBorder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vertical="center"/>
    </xf>
    <xf numFmtId="14" fontId="0" fillId="6" borderId="4" xfId="0" applyNumberFormat="1" applyFill="1" applyBorder="1"/>
  </cellXfs>
  <cellStyles count="2">
    <cellStyle name="Normal" xfId="0" builtinId="0"/>
    <cellStyle name="Normal 2" xfId="1"/>
  </cellStyles>
  <dxfs count="5"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10</xdr:col>
      <xdr:colOff>0</xdr:colOff>
      <xdr:row>1</xdr:row>
      <xdr:rowOff>83820</xdr:rowOff>
    </xdr:to>
    <xdr:sp macro="[0]!Convertir" textlink="">
      <xdr:nvSpPr>
        <xdr:cNvPr id="2" name="Rectangle à coins arrondis 1"/>
        <xdr:cNvSpPr/>
      </xdr:nvSpPr>
      <xdr:spPr>
        <a:xfrm>
          <a:off x="8008620" y="0"/>
          <a:ext cx="853440" cy="28194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OMMATION/CROWDFUNDING%202019/PR&#202;TUP/Les%20Pr&#234;ts%20PR&#202;TUP/CONSOMMATION/Crowdfunding/LES%20ENTREPR&#202;TEURS/WashCar/WashCa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shCar"/>
      <sheetName val="Essai1"/>
      <sheetName val="Feuil3"/>
      <sheetName val="Amortissement Mensuel"/>
      <sheetName val="Amortissement Anuel"/>
      <sheetName val="Feuil1"/>
      <sheetName val="Feuil2"/>
    </sheetNames>
    <sheetDataSet>
      <sheetData sheetId="0">
        <row r="10">
          <cell r="C10" t="str">
            <v>Date</v>
          </cell>
        </row>
        <row r="13">
          <cell r="C13">
            <v>43235</v>
          </cell>
        </row>
        <row r="14">
          <cell r="C14">
            <v>43266</v>
          </cell>
        </row>
        <row r="15">
          <cell r="C15">
            <v>43296</v>
          </cell>
        </row>
        <row r="16">
          <cell r="C16">
            <v>43327</v>
          </cell>
        </row>
        <row r="17">
          <cell r="C17">
            <v>43358</v>
          </cell>
        </row>
        <row r="18">
          <cell r="C18">
            <v>43388</v>
          </cell>
        </row>
        <row r="19">
          <cell r="C19">
            <v>43419</v>
          </cell>
        </row>
        <row r="20">
          <cell r="C20">
            <v>43449</v>
          </cell>
        </row>
        <row r="21">
          <cell r="C21">
            <v>43480</v>
          </cell>
        </row>
        <row r="22">
          <cell r="C22">
            <v>43511</v>
          </cell>
        </row>
        <row r="23">
          <cell r="C23">
            <v>43539</v>
          </cell>
        </row>
        <row r="24">
          <cell r="C24">
            <v>43570</v>
          </cell>
        </row>
        <row r="25">
          <cell r="C25">
            <v>43600</v>
          </cell>
        </row>
        <row r="26">
          <cell r="C26">
            <v>43631</v>
          </cell>
        </row>
        <row r="27">
          <cell r="C27">
            <v>43661</v>
          </cell>
        </row>
        <row r="28">
          <cell r="C28">
            <v>43692</v>
          </cell>
        </row>
        <row r="29">
          <cell r="C29">
            <v>43723</v>
          </cell>
        </row>
        <row r="30">
          <cell r="C30">
            <v>43753</v>
          </cell>
        </row>
        <row r="31">
          <cell r="C31">
            <v>43784</v>
          </cell>
        </row>
        <row r="32">
          <cell r="C32">
            <v>43814</v>
          </cell>
        </row>
        <row r="33">
          <cell r="C33">
            <v>43845</v>
          </cell>
        </row>
        <row r="34">
          <cell r="C34">
            <v>43876</v>
          </cell>
        </row>
        <row r="35">
          <cell r="C35">
            <v>43905</v>
          </cell>
        </row>
        <row r="36">
          <cell r="C36">
            <v>43936</v>
          </cell>
        </row>
        <row r="37">
          <cell r="C37">
            <v>43966</v>
          </cell>
        </row>
        <row r="38">
          <cell r="C38">
            <v>43997</v>
          </cell>
        </row>
        <row r="39">
          <cell r="C39">
            <v>44027</v>
          </cell>
        </row>
        <row r="40">
          <cell r="C40">
            <v>44058</v>
          </cell>
        </row>
        <row r="41">
          <cell r="C41">
            <v>44089</v>
          </cell>
        </row>
        <row r="42">
          <cell r="C42">
            <v>44119</v>
          </cell>
        </row>
        <row r="43">
          <cell r="C43">
            <v>44150</v>
          </cell>
        </row>
        <row r="44">
          <cell r="C44">
            <v>44180</v>
          </cell>
        </row>
        <row r="45">
          <cell r="C45">
            <v>44211</v>
          </cell>
        </row>
        <row r="46">
          <cell r="C46">
            <v>44242</v>
          </cell>
        </row>
        <row r="47">
          <cell r="C47">
            <v>44270</v>
          </cell>
        </row>
        <row r="48">
          <cell r="C48">
            <v>44301</v>
          </cell>
        </row>
        <row r="49">
          <cell r="C49">
            <v>44331</v>
          </cell>
        </row>
        <row r="50">
          <cell r="C50" t="str">
            <v/>
          </cell>
        </row>
        <row r="51">
          <cell r="C51" t="str">
            <v/>
          </cell>
        </row>
        <row r="52">
          <cell r="C52" t="str">
            <v/>
          </cell>
        </row>
        <row r="53">
          <cell r="C53" t="str">
            <v/>
          </cell>
        </row>
        <row r="54">
          <cell r="C54" t="str">
            <v/>
          </cell>
        </row>
        <row r="55">
          <cell r="C55" t="str">
            <v/>
          </cell>
        </row>
        <row r="56">
          <cell r="C56" t="str">
            <v/>
          </cell>
        </row>
        <row r="57">
          <cell r="C57" t="str">
            <v/>
          </cell>
        </row>
        <row r="58">
          <cell r="C58" t="str">
            <v/>
          </cell>
        </row>
        <row r="59">
          <cell r="C59" t="str">
            <v/>
          </cell>
        </row>
        <row r="60">
          <cell r="C60" t="str">
            <v/>
          </cell>
        </row>
        <row r="61">
          <cell r="C61" t="str">
            <v/>
          </cell>
        </row>
        <row r="62">
          <cell r="C62" t="str">
            <v/>
          </cell>
        </row>
        <row r="63">
          <cell r="C63" t="str">
            <v/>
          </cell>
        </row>
        <row r="64">
          <cell r="C64" t="str">
            <v/>
          </cell>
        </row>
        <row r="65">
          <cell r="C65" t="str">
            <v/>
          </cell>
        </row>
        <row r="66">
          <cell r="C66" t="str">
            <v/>
          </cell>
        </row>
        <row r="67">
          <cell r="C67" t="str">
            <v/>
          </cell>
        </row>
        <row r="68">
          <cell r="C68" t="str">
            <v/>
          </cell>
        </row>
        <row r="69">
          <cell r="C69" t="str">
            <v/>
          </cell>
        </row>
        <row r="70">
          <cell r="C70" t="str">
            <v/>
          </cell>
        </row>
        <row r="71">
          <cell r="C71" t="str">
            <v/>
          </cell>
        </row>
        <row r="72">
          <cell r="C72" t="str">
            <v/>
          </cell>
        </row>
        <row r="73">
          <cell r="C73" t="str">
            <v/>
          </cell>
        </row>
        <row r="74">
          <cell r="C74" t="str">
            <v/>
          </cell>
        </row>
        <row r="75">
          <cell r="C75" t="str">
            <v/>
          </cell>
        </row>
        <row r="76">
          <cell r="C76" t="str">
            <v/>
          </cell>
        </row>
        <row r="77">
          <cell r="C77" t="str">
            <v/>
          </cell>
        </row>
        <row r="78">
          <cell r="C78" t="str">
            <v/>
          </cell>
        </row>
        <row r="79">
          <cell r="C79" t="str">
            <v/>
          </cell>
        </row>
        <row r="80">
          <cell r="C80" t="str">
            <v/>
          </cell>
        </row>
        <row r="81">
          <cell r="C81" t="str">
            <v/>
          </cell>
        </row>
        <row r="82">
          <cell r="C82" t="str">
            <v/>
          </cell>
        </row>
        <row r="83">
          <cell r="C83" t="str">
            <v/>
          </cell>
        </row>
        <row r="84">
          <cell r="C84" t="str">
            <v/>
          </cell>
        </row>
        <row r="85">
          <cell r="C85" t="str">
            <v/>
          </cell>
        </row>
        <row r="86">
          <cell r="C86" t="str">
            <v/>
          </cell>
        </row>
        <row r="87">
          <cell r="C87" t="str">
            <v/>
          </cell>
        </row>
        <row r="88">
          <cell r="C88" t="str">
            <v/>
          </cell>
        </row>
        <row r="89">
          <cell r="C89" t="str">
            <v/>
          </cell>
        </row>
        <row r="90">
          <cell r="C90" t="str">
            <v/>
          </cell>
        </row>
        <row r="91">
          <cell r="C91" t="str">
            <v/>
          </cell>
        </row>
        <row r="92">
          <cell r="C92" t="str">
            <v/>
          </cell>
        </row>
        <row r="93">
          <cell r="C93" t="str">
            <v/>
          </cell>
        </row>
        <row r="94">
          <cell r="C94" t="str">
            <v/>
          </cell>
        </row>
        <row r="95">
          <cell r="C95" t="str">
            <v/>
          </cell>
        </row>
        <row r="96">
          <cell r="C96" t="str">
            <v/>
          </cell>
        </row>
        <row r="97">
          <cell r="C97" t="str">
            <v/>
          </cell>
        </row>
        <row r="98">
          <cell r="C98" t="str">
            <v/>
          </cell>
        </row>
        <row r="99">
          <cell r="C99" t="str">
            <v/>
          </cell>
        </row>
        <row r="100">
          <cell r="C100" t="str">
            <v/>
          </cell>
        </row>
        <row r="101">
          <cell r="C101" t="str">
            <v/>
          </cell>
        </row>
        <row r="102">
          <cell r="C102" t="str">
            <v/>
          </cell>
        </row>
        <row r="103">
          <cell r="C103" t="str">
            <v/>
          </cell>
        </row>
        <row r="104">
          <cell r="C104" t="str">
            <v/>
          </cell>
        </row>
        <row r="105">
          <cell r="C105" t="str">
            <v/>
          </cell>
        </row>
        <row r="106">
          <cell r="C106" t="str">
            <v/>
          </cell>
        </row>
        <row r="107">
          <cell r="C107" t="str">
            <v/>
          </cell>
        </row>
        <row r="108">
          <cell r="C108" t="str">
            <v/>
          </cell>
        </row>
        <row r="109">
          <cell r="C109" t="str">
            <v/>
          </cell>
        </row>
        <row r="110">
          <cell r="C110" t="str">
            <v/>
          </cell>
        </row>
        <row r="111">
          <cell r="C111" t="str">
            <v/>
          </cell>
        </row>
        <row r="112">
          <cell r="C112" t="str">
            <v/>
          </cell>
        </row>
        <row r="113">
          <cell r="C113" t="str">
            <v/>
          </cell>
        </row>
        <row r="114">
          <cell r="C114" t="str">
            <v/>
          </cell>
        </row>
        <row r="115">
          <cell r="C115" t="str">
            <v/>
          </cell>
        </row>
        <row r="116">
          <cell r="C116" t="str">
            <v/>
          </cell>
        </row>
        <row r="117">
          <cell r="C117" t="str">
            <v/>
          </cell>
        </row>
        <row r="118">
          <cell r="C118" t="str">
            <v/>
          </cell>
        </row>
        <row r="119">
          <cell r="C119" t="str">
            <v/>
          </cell>
        </row>
        <row r="120">
          <cell r="C120" t="str">
            <v/>
          </cell>
        </row>
        <row r="121">
          <cell r="C121" t="str">
            <v/>
          </cell>
        </row>
        <row r="122">
          <cell r="C122" t="str">
            <v/>
          </cell>
        </row>
        <row r="123">
          <cell r="C123" t="str">
            <v/>
          </cell>
        </row>
        <row r="124">
          <cell r="C124" t="str">
            <v/>
          </cell>
        </row>
        <row r="125">
          <cell r="C125" t="str">
            <v/>
          </cell>
        </row>
        <row r="126">
          <cell r="C126" t="str">
            <v/>
          </cell>
        </row>
        <row r="127">
          <cell r="C127" t="str">
            <v/>
          </cell>
        </row>
        <row r="128">
          <cell r="C128" t="str">
            <v/>
          </cell>
        </row>
        <row r="129">
          <cell r="C129" t="str">
            <v/>
          </cell>
        </row>
        <row r="130">
          <cell r="C130" t="str">
            <v/>
          </cell>
        </row>
        <row r="131">
          <cell r="C131" t="str">
            <v/>
          </cell>
        </row>
        <row r="132">
          <cell r="C132" t="str">
            <v/>
          </cell>
        </row>
        <row r="133">
          <cell r="C133" t="str">
            <v/>
          </cell>
        </row>
        <row r="134">
          <cell r="C134" t="str">
            <v/>
          </cell>
        </row>
        <row r="135">
          <cell r="C135" t="str">
            <v/>
          </cell>
        </row>
        <row r="136">
          <cell r="C136" t="str">
            <v/>
          </cell>
        </row>
        <row r="137">
          <cell r="C137" t="str">
            <v/>
          </cell>
        </row>
        <row r="138">
          <cell r="C138" t="str">
            <v/>
          </cell>
        </row>
        <row r="139">
          <cell r="C139" t="str">
            <v/>
          </cell>
        </row>
        <row r="140">
          <cell r="C140" t="str">
            <v/>
          </cell>
        </row>
        <row r="141">
          <cell r="C141" t="str">
            <v/>
          </cell>
        </row>
        <row r="142">
          <cell r="C142" t="str">
            <v/>
          </cell>
        </row>
        <row r="143">
          <cell r="C143" t="str">
            <v/>
          </cell>
        </row>
        <row r="144">
          <cell r="C144" t="str">
            <v/>
          </cell>
        </row>
        <row r="145">
          <cell r="C145" t="str">
            <v/>
          </cell>
        </row>
        <row r="146">
          <cell r="C146" t="str">
            <v/>
          </cell>
        </row>
        <row r="147">
          <cell r="C147" t="str">
            <v/>
          </cell>
        </row>
        <row r="148">
          <cell r="C148" t="str">
            <v/>
          </cell>
        </row>
        <row r="149">
          <cell r="C149" t="str">
            <v/>
          </cell>
        </row>
        <row r="150">
          <cell r="C150" t="str">
            <v/>
          </cell>
        </row>
        <row r="151">
          <cell r="C151" t="str">
            <v/>
          </cell>
        </row>
        <row r="152">
          <cell r="C152" t="str">
            <v/>
          </cell>
        </row>
        <row r="153">
          <cell r="C153" t="str">
            <v/>
          </cell>
        </row>
        <row r="154">
          <cell r="C154" t="str">
            <v/>
          </cell>
        </row>
        <row r="155">
          <cell r="C155" t="str">
            <v/>
          </cell>
        </row>
        <row r="156">
          <cell r="C156" t="str">
            <v/>
          </cell>
        </row>
        <row r="157">
          <cell r="C157" t="str">
            <v/>
          </cell>
        </row>
        <row r="158">
          <cell r="C158" t="str">
            <v/>
          </cell>
        </row>
        <row r="159">
          <cell r="C159" t="str">
            <v/>
          </cell>
        </row>
        <row r="160">
          <cell r="C160" t="str">
            <v/>
          </cell>
        </row>
        <row r="161">
          <cell r="C161" t="str">
            <v/>
          </cell>
        </row>
        <row r="162">
          <cell r="C162" t="str">
            <v/>
          </cell>
        </row>
        <row r="163">
          <cell r="C163" t="str">
            <v/>
          </cell>
        </row>
        <row r="164">
          <cell r="C164" t="str">
            <v/>
          </cell>
        </row>
        <row r="165">
          <cell r="C165" t="str">
            <v/>
          </cell>
        </row>
        <row r="166">
          <cell r="C166" t="str">
            <v/>
          </cell>
        </row>
        <row r="167">
          <cell r="C167" t="str">
            <v/>
          </cell>
        </row>
        <row r="168">
          <cell r="C168" t="str">
            <v/>
          </cell>
        </row>
        <row r="169">
          <cell r="C169" t="str">
            <v/>
          </cell>
        </row>
        <row r="170">
          <cell r="C170" t="str">
            <v/>
          </cell>
        </row>
        <row r="171">
          <cell r="C171" t="str">
            <v/>
          </cell>
        </row>
        <row r="172">
          <cell r="C172" t="str">
            <v/>
          </cell>
        </row>
        <row r="173">
          <cell r="C173" t="str">
            <v/>
          </cell>
        </row>
        <row r="174">
          <cell r="C174" t="str">
            <v/>
          </cell>
        </row>
        <row r="175">
          <cell r="C175" t="str">
            <v/>
          </cell>
        </row>
        <row r="176">
          <cell r="C176" t="str">
            <v/>
          </cell>
        </row>
        <row r="177">
          <cell r="C177" t="str">
            <v/>
          </cell>
        </row>
        <row r="178">
          <cell r="C178" t="str">
            <v/>
          </cell>
        </row>
        <row r="179">
          <cell r="C179" t="str">
            <v/>
          </cell>
        </row>
        <row r="180">
          <cell r="C180" t="str">
            <v/>
          </cell>
        </row>
        <row r="181">
          <cell r="C181" t="str">
            <v/>
          </cell>
        </row>
        <row r="182">
          <cell r="C182" t="str">
            <v/>
          </cell>
        </row>
        <row r="183">
          <cell r="C183" t="str">
            <v/>
          </cell>
        </row>
        <row r="184">
          <cell r="C184" t="str">
            <v/>
          </cell>
        </row>
        <row r="185">
          <cell r="C185" t="str">
            <v/>
          </cell>
        </row>
        <row r="186">
          <cell r="C186" t="str">
            <v/>
          </cell>
        </row>
        <row r="187">
          <cell r="C187" t="str">
            <v/>
          </cell>
        </row>
        <row r="188">
          <cell r="C188" t="str">
            <v/>
          </cell>
        </row>
        <row r="189">
          <cell r="C189" t="str">
            <v/>
          </cell>
        </row>
        <row r="190">
          <cell r="C190" t="str">
            <v/>
          </cell>
        </row>
        <row r="191">
          <cell r="C191" t="str">
            <v/>
          </cell>
        </row>
        <row r="192">
          <cell r="C192" t="str">
            <v/>
          </cell>
        </row>
        <row r="193">
          <cell r="C193" t="str">
            <v/>
          </cell>
        </row>
        <row r="194">
          <cell r="C194" t="str">
            <v/>
          </cell>
        </row>
        <row r="195">
          <cell r="C195" t="str">
            <v/>
          </cell>
        </row>
        <row r="196">
          <cell r="C196" t="str">
            <v/>
          </cell>
        </row>
        <row r="197">
          <cell r="C197" t="str">
            <v/>
          </cell>
        </row>
        <row r="198">
          <cell r="C198" t="str">
            <v/>
          </cell>
        </row>
        <row r="199">
          <cell r="C199" t="str">
            <v/>
          </cell>
        </row>
        <row r="200">
          <cell r="C200" t="str">
            <v/>
          </cell>
        </row>
        <row r="201">
          <cell r="C201" t="str">
            <v/>
          </cell>
        </row>
        <row r="202">
          <cell r="C202" t="str">
            <v/>
          </cell>
        </row>
        <row r="203">
          <cell r="C203" t="str">
            <v/>
          </cell>
        </row>
        <row r="204">
          <cell r="C204" t="str">
            <v/>
          </cell>
        </row>
        <row r="205">
          <cell r="C205" t="str">
            <v/>
          </cell>
        </row>
        <row r="206">
          <cell r="C206" t="str">
            <v/>
          </cell>
        </row>
        <row r="207">
          <cell r="C207" t="str">
            <v/>
          </cell>
        </row>
        <row r="208">
          <cell r="C208" t="str">
            <v/>
          </cell>
        </row>
        <row r="209">
          <cell r="C209" t="str">
            <v/>
          </cell>
        </row>
        <row r="210">
          <cell r="C210" t="str">
            <v/>
          </cell>
        </row>
        <row r="211">
          <cell r="C211" t="str">
            <v/>
          </cell>
        </row>
        <row r="212">
          <cell r="C212" t="str">
            <v/>
          </cell>
        </row>
        <row r="213">
          <cell r="C213" t="str">
            <v/>
          </cell>
        </row>
        <row r="214">
          <cell r="C214" t="str">
            <v/>
          </cell>
        </row>
        <row r="215">
          <cell r="C215" t="str">
            <v/>
          </cell>
        </row>
        <row r="216">
          <cell r="C216" t="str">
            <v/>
          </cell>
        </row>
        <row r="217">
          <cell r="C217" t="str">
            <v/>
          </cell>
        </row>
        <row r="218">
          <cell r="C218" t="str">
            <v/>
          </cell>
        </row>
        <row r="219">
          <cell r="C219" t="str">
            <v/>
          </cell>
        </row>
        <row r="220">
          <cell r="C220" t="str">
            <v/>
          </cell>
        </row>
        <row r="221">
          <cell r="C221" t="str">
            <v/>
          </cell>
        </row>
        <row r="222">
          <cell r="C222" t="str">
            <v/>
          </cell>
        </row>
        <row r="223">
          <cell r="C223" t="str">
            <v/>
          </cell>
        </row>
        <row r="224">
          <cell r="C224" t="str">
            <v/>
          </cell>
        </row>
        <row r="225">
          <cell r="C225" t="str">
            <v/>
          </cell>
        </row>
        <row r="226">
          <cell r="C226" t="str">
            <v/>
          </cell>
        </row>
        <row r="227">
          <cell r="C227" t="str">
            <v/>
          </cell>
        </row>
        <row r="228">
          <cell r="C228" t="str">
            <v/>
          </cell>
        </row>
        <row r="229">
          <cell r="C229" t="str">
            <v/>
          </cell>
        </row>
        <row r="230">
          <cell r="C230" t="str">
            <v/>
          </cell>
        </row>
        <row r="231">
          <cell r="C231" t="str">
            <v/>
          </cell>
        </row>
        <row r="232">
          <cell r="C232" t="str">
            <v/>
          </cell>
        </row>
        <row r="233">
          <cell r="C233" t="str">
            <v/>
          </cell>
        </row>
        <row r="234">
          <cell r="C234" t="str">
            <v/>
          </cell>
        </row>
        <row r="235">
          <cell r="C235" t="str">
            <v/>
          </cell>
        </row>
        <row r="236">
          <cell r="C236" t="str">
            <v/>
          </cell>
        </row>
        <row r="237">
          <cell r="C237" t="str">
            <v/>
          </cell>
        </row>
        <row r="238">
          <cell r="C238" t="str">
            <v/>
          </cell>
        </row>
        <row r="239">
          <cell r="C239" t="str">
            <v/>
          </cell>
        </row>
        <row r="240">
          <cell r="C240" t="str">
            <v/>
          </cell>
        </row>
        <row r="241">
          <cell r="C241" t="str">
            <v/>
          </cell>
        </row>
        <row r="242">
          <cell r="C242" t="str">
            <v/>
          </cell>
        </row>
        <row r="243">
          <cell r="C243" t="str">
            <v/>
          </cell>
        </row>
        <row r="244">
          <cell r="C244" t="str">
            <v/>
          </cell>
        </row>
        <row r="245">
          <cell r="C245" t="str">
            <v/>
          </cell>
        </row>
        <row r="246">
          <cell r="C246" t="str">
            <v/>
          </cell>
        </row>
        <row r="247">
          <cell r="C247" t="str">
            <v/>
          </cell>
        </row>
        <row r="248">
          <cell r="C248" t="str">
            <v/>
          </cell>
        </row>
        <row r="249">
          <cell r="C249" t="str">
            <v/>
          </cell>
        </row>
        <row r="250">
          <cell r="C250" t="str">
            <v/>
          </cell>
        </row>
        <row r="251">
          <cell r="C251" t="str">
            <v/>
          </cell>
        </row>
        <row r="252">
          <cell r="C252" t="str">
            <v/>
          </cell>
        </row>
        <row r="253">
          <cell r="C253" t="str">
            <v/>
          </cell>
        </row>
        <row r="254">
          <cell r="C254" t="str">
            <v/>
          </cell>
        </row>
        <row r="255">
          <cell r="C255" t="str">
            <v/>
          </cell>
        </row>
        <row r="256">
          <cell r="C256" t="str">
            <v/>
          </cell>
        </row>
        <row r="257">
          <cell r="C257" t="str">
            <v/>
          </cell>
        </row>
        <row r="258">
          <cell r="C258" t="str">
            <v/>
          </cell>
        </row>
        <row r="259">
          <cell r="C259" t="str">
            <v/>
          </cell>
        </row>
        <row r="260">
          <cell r="C260" t="str">
            <v/>
          </cell>
        </row>
        <row r="261">
          <cell r="C261" t="str">
            <v/>
          </cell>
        </row>
        <row r="262">
          <cell r="C262" t="str">
            <v/>
          </cell>
        </row>
        <row r="263">
          <cell r="C263" t="str">
            <v/>
          </cell>
        </row>
        <row r="264">
          <cell r="C264" t="str">
            <v/>
          </cell>
        </row>
        <row r="265">
          <cell r="C265" t="str">
            <v/>
          </cell>
        </row>
        <row r="266">
          <cell r="C266" t="str">
            <v/>
          </cell>
        </row>
        <row r="267">
          <cell r="C267" t="str">
            <v/>
          </cell>
        </row>
        <row r="268">
          <cell r="C268" t="str">
            <v/>
          </cell>
        </row>
        <row r="269">
          <cell r="C269" t="str">
            <v/>
          </cell>
        </row>
        <row r="270">
          <cell r="C270" t="str">
            <v/>
          </cell>
        </row>
        <row r="271">
          <cell r="C271" t="str">
            <v/>
          </cell>
        </row>
        <row r="272">
          <cell r="C272" t="str">
            <v/>
          </cell>
        </row>
        <row r="273">
          <cell r="C273" t="str">
            <v/>
          </cell>
        </row>
        <row r="274">
          <cell r="C274" t="str">
            <v/>
          </cell>
        </row>
        <row r="275">
          <cell r="C275" t="str">
            <v/>
          </cell>
        </row>
        <row r="276">
          <cell r="C276" t="str">
            <v/>
          </cell>
        </row>
        <row r="277">
          <cell r="C277" t="str">
            <v/>
          </cell>
        </row>
        <row r="278">
          <cell r="C278" t="str">
            <v/>
          </cell>
        </row>
        <row r="279">
          <cell r="C279" t="str">
            <v/>
          </cell>
        </row>
        <row r="280">
          <cell r="C280" t="str">
            <v/>
          </cell>
        </row>
        <row r="281">
          <cell r="C281" t="str">
            <v/>
          </cell>
        </row>
        <row r="282">
          <cell r="C282" t="str">
            <v/>
          </cell>
        </row>
        <row r="283">
          <cell r="C283" t="str">
            <v/>
          </cell>
        </row>
        <row r="284">
          <cell r="C284" t="str">
            <v/>
          </cell>
        </row>
        <row r="285">
          <cell r="C285" t="str">
            <v/>
          </cell>
        </row>
        <row r="286">
          <cell r="C286" t="str">
            <v/>
          </cell>
        </row>
        <row r="287">
          <cell r="C287" t="str">
            <v/>
          </cell>
        </row>
        <row r="288">
          <cell r="C288" t="str">
            <v/>
          </cell>
        </row>
        <row r="289">
          <cell r="C289" t="str">
            <v/>
          </cell>
        </row>
        <row r="290">
          <cell r="C290" t="str">
            <v/>
          </cell>
        </row>
        <row r="291">
          <cell r="C291" t="str">
            <v/>
          </cell>
        </row>
        <row r="292">
          <cell r="C292" t="str">
            <v/>
          </cell>
        </row>
        <row r="293">
          <cell r="C293" t="str">
            <v/>
          </cell>
        </row>
        <row r="294">
          <cell r="C294" t="str">
            <v/>
          </cell>
        </row>
        <row r="295">
          <cell r="C295" t="str">
            <v/>
          </cell>
        </row>
        <row r="296">
          <cell r="C296" t="str">
            <v/>
          </cell>
        </row>
        <row r="297">
          <cell r="C297" t="str">
            <v/>
          </cell>
        </row>
        <row r="298">
          <cell r="C298" t="str">
            <v/>
          </cell>
        </row>
        <row r="299">
          <cell r="C299" t="str">
            <v/>
          </cell>
        </row>
        <row r="300">
          <cell r="C300" t="str">
            <v/>
          </cell>
        </row>
        <row r="301">
          <cell r="C301" t="str">
            <v/>
          </cell>
        </row>
        <row r="302">
          <cell r="C302" t="str">
            <v/>
          </cell>
        </row>
        <row r="303">
          <cell r="C303" t="str">
            <v/>
          </cell>
        </row>
        <row r="304">
          <cell r="C304" t="str">
            <v/>
          </cell>
        </row>
        <row r="305">
          <cell r="C305" t="str">
            <v/>
          </cell>
        </row>
        <row r="306">
          <cell r="C306" t="str">
            <v/>
          </cell>
        </row>
        <row r="307">
          <cell r="C307" t="str">
            <v/>
          </cell>
        </row>
        <row r="308">
          <cell r="C308" t="str">
            <v/>
          </cell>
        </row>
        <row r="309">
          <cell r="C309" t="str">
            <v/>
          </cell>
        </row>
        <row r="310">
          <cell r="C310" t="str">
            <v/>
          </cell>
        </row>
        <row r="311">
          <cell r="C311" t="str">
            <v/>
          </cell>
        </row>
        <row r="312">
          <cell r="C312" t="str">
            <v/>
          </cell>
        </row>
        <row r="313">
          <cell r="C313" t="str">
            <v/>
          </cell>
        </row>
        <row r="314">
          <cell r="C314" t="str">
            <v/>
          </cell>
        </row>
        <row r="315">
          <cell r="C315" t="str">
            <v/>
          </cell>
        </row>
        <row r="316">
          <cell r="C316" t="str">
            <v/>
          </cell>
        </row>
        <row r="317">
          <cell r="C317" t="str">
            <v/>
          </cell>
        </row>
        <row r="318">
          <cell r="C318" t="str">
            <v/>
          </cell>
        </row>
        <row r="319">
          <cell r="C319" t="str">
            <v/>
          </cell>
        </row>
        <row r="320">
          <cell r="C320" t="str">
            <v/>
          </cell>
        </row>
        <row r="321">
          <cell r="C321" t="str">
            <v/>
          </cell>
        </row>
        <row r="322">
          <cell r="C322" t="str">
            <v/>
          </cell>
        </row>
        <row r="323">
          <cell r="C323" t="str">
            <v/>
          </cell>
        </row>
        <row r="324">
          <cell r="C324" t="str">
            <v/>
          </cell>
        </row>
        <row r="325">
          <cell r="C325" t="str">
            <v/>
          </cell>
        </row>
        <row r="326">
          <cell r="C326" t="str">
            <v/>
          </cell>
        </row>
        <row r="327">
          <cell r="C327" t="str">
            <v/>
          </cell>
        </row>
        <row r="328">
          <cell r="C328" t="str">
            <v/>
          </cell>
        </row>
        <row r="329">
          <cell r="C329" t="str">
            <v/>
          </cell>
        </row>
        <row r="330">
          <cell r="C330" t="str">
            <v/>
          </cell>
        </row>
        <row r="331">
          <cell r="C331" t="str">
            <v/>
          </cell>
        </row>
        <row r="332">
          <cell r="C332" t="str">
            <v/>
          </cell>
        </row>
        <row r="333">
          <cell r="C333" t="str">
            <v/>
          </cell>
        </row>
        <row r="334">
          <cell r="C334" t="str">
            <v/>
          </cell>
        </row>
        <row r="335">
          <cell r="C335" t="str">
            <v/>
          </cell>
        </row>
        <row r="336">
          <cell r="C336" t="str">
            <v/>
          </cell>
        </row>
        <row r="337">
          <cell r="C337" t="str">
            <v/>
          </cell>
        </row>
        <row r="338">
          <cell r="C338" t="str">
            <v/>
          </cell>
        </row>
        <row r="339">
          <cell r="C339" t="str">
            <v/>
          </cell>
        </row>
        <row r="340">
          <cell r="C340" t="str">
            <v/>
          </cell>
        </row>
        <row r="341">
          <cell r="C341" t="str">
            <v/>
          </cell>
        </row>
        <row r="342">
          <cell r="C342" t="str">
            <v/>
          </cell>
        </row>
        <row r="343">
          <cell r="C343" t="str">
            <v/>
          </cell>
        </row>
        <row r="344">
          <cell r="C344" t="str">
            <v/>
          </cell>
        </row>
        <row r="345">
          <cell r="C345" t="str">
            <v/>
          </cell>
        </row>
        <row r="346">
          <cell r="C346" t="str">
            <v/>
          </cell>
        </row>
        <row r="347">
          <cell r="C347" t="str">
            <v/>
          </cell>
        </row>
        <row r="348">
          <cell r="C348" t="str">
            <v/>
          </cell>
        </row>
        <row r="349">
          <cell r="C349" t="str">
            <v/>
          </cell>
        </row>
        <row r="350">
          <cell r="C350" t="str">
            <v/>
          </cell>
        </row>
        <row r="351">
          <cell r="C351" t="str">
            <v/>
          </cell>
        </row>
        <row r="352">
          <cell r="C352" t="str">
            <v/>
          </cell>
        </row>
        <row r="353">
          <cell r="C353" t="str">
            <v/>
          </cell>
        </row>
        <row r="354">
          <cell r="C354" t="str">
            <v/>
          </cell>
        </row>
        <row r="355">
          <cell r="C355" t="str">
            <v/>
          </cell>
        </row>
        <row r="356">
          <cell r="C356" t="str">
            <v/>
          </cell>
        </row>
        <row r="357">
          <cell r="C357" t="str">
            <v/>
          </cell>
        </row>
        <row r="358">
          <cell r="C358" t="str">
            <v/>
          </cell>
        </row>
        <row r="359">
          <cell r="C359" t="str">
            <v/>
          </cell>
        </row>
        <row r="360">
          <cell r="C360" t="str">
            <v/>
          </cell>
        </row>
        <row r="361">
          <cell r="C361" t="str">
            <v/>
          </cell>
        </row>
        <row r="362">
          <cell r="C362" t="str">
            <v/>
          </cell>
        </row>
        <row r="363">
          <cell r="C363" t="str">
            <v/>
          </cell>
        </row>
        <row r="364">
          <cell r="C364" t="str">
            <v/>
          </cell>
        </row>
        <row r="365">
          <cell r="C365" t="str">
            <v/>
          </cell>
        </row>
        <row r="366">
          <cell r="C366" t="str">
            <v/>
          </cell>
        </row>
        <row r="367">
          <cell r="C367" t="str">
            <v/>
          </cell>
        </row>
        <row r="368">
          <cell r="C368" t="str">
            <v/>
          </cell>
        </row>
        <row r="369">
          <cell r="C369" t="str">
            <v/>
          </cell>
        </row>
        <row r="370">
          <cell r="C370" t="str">
            <v/>
          </cell>
        </row>
        <row r="371">
          <cell r="C371" t="str">
            <v/>
          </cell>
        </row>
        <row r="372">
          <cell r="C372" t="str">
            <v/>
          </cell>
        </row>
        <row r="373">
          <cell r="C373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1"/>
  <sheetViews>
    <sheetView tabSelected="1" workbookViewId="0">
      <pane ySplit="10" topLeftCell="A11" activePane="bottomLeft" state="frozen"/>
      <selection pane="bottomLeft" activeCell="I5" sqref="I5:J5"/>
    </sheetView>
  </sheetViews>
  <sheetFormatPr baseColWidth="10" defaultRowHeight="15.6" x14ac:dyDescent="0.3"/>
  <cols>
    <col min="3" max="3" width="11.3984375" bestFit="1" customWidth="1"/>
    <col min="9" max="9" width="12.19921875" bestFit="1" customWidth="1"/>
  </cols>
  <sheetData>
    <row r="1" spans="1:12" ht="22.2" thickTop="1" thickBot="1" x14ac:dyDescent="0.45">
      <c r="A1" s="51"/>
      <c r="B1" s="51"/>
      <c r="C1" s="52"/>
      <c r="D1" s="52"/>
      <c r="E1" s="52"/>
      <c r="F1" s="52"/>
      <c r="H1" s="56" t="s">
        <v>24</v>
      </c>
      <c r="I1" s="57"/>
      <c r="J1" s="57"/>
      <c r="K1" s="28">
        <v>43239</v>
      </c>
    </row>
    <row r="2" spans="1:12" ht="22.8" thickTop="1" x14ac:dyDescent="0.3">
      <c r="A2" s="53" t="s">
        <v>0</v>
      </c>
      <c r="B2" s="54"/>
      <c r="C2" s="54"/>
      <c r="D2" s="54"/>
      <c r="E2" s="54"/>
      <c r="F2" s="54"/>
      <c r="H2" s="21" t="s">
        <v>26</v>
      </c>
      <c r="I2" s="19"/>
      <c r="J2" s="19"/>
      <c r="K2" s="29">
        <f>DATE(YEAR(K1),MONTH(K1)+1,DAY(1))</f>
        <v>43252</v>
      </c>
      <c r="L2" s="22"/>
    </row>
    <row r="3" spans="1:12" ht="15.6" customHeight="1" x14ac:dyDescent="0.3">
      <c r="A3" s="55" t="s">
        <v>1</v>
      </c>
      <c r="B3" s="55"/>
      <c r="C3" s="1">
        <v>7138.35</v>
      </c>
      <c r="D3" s="55" t="s">
        <v>18</v>
      </c>
      <c r="E3" s="55"/>
      <c r="F3" s="2">
        <f>ROUNDUP(-PMT(C4/12,C5,C3),2)</f>
        <v>199.39</v>
      </c>
      <c r="H3" s="58" t="s">
        <v>27</v>
      </c>
      <c r="I3" s="59"/>
      <c r="J3" s="59"/>
      <c r="K3" s="31">
        <f>DAYS360(K1-1,K2,TRUE)</f>
        <v>13</v>
      </c>
    </row>
    <row r="4" spans="1:12" ht="16.2" thickBot="1" x14ac:dyDescent="0.35">
      <c r="A4" s="55" t="s">
        <v>2</v>
      </c>
      <c r="B4" s="55"/>
      <c r="C4" s="3">
        <v>3.5999999999999999E-3</v>
      </c>
      <c r="D4" s="55" t="s">
        <v>4</v>
      </c>
      <c r="E4" s="55"/>
      <c r="F4" s="38">
        <f>D10</f>
        <v>40.619999999999997</v>
      </c>
      <c r="G4" s="44"/>
      <c r="H4" s="21" t="s">
        <v>25</v>
      </c>
      <c r="I4" s="30"/>
      <c r="J4" s="30"/>
      <c r="K4" s="20"/>
    </row>
    <row r="5" spans="1:12" ht="16.8" thickTop="1" thickBot="1" x14ac:dyDescent="0.35">
      <c r="A5" s="55" t="s">
        <v>3</v>
      </c>
      <c r="B5" s="55"/>
      <c r="C5" s="4">
        <v>36</v>
      </c>
      <c r="D5" s="55" t="s">
        <v>29</v>
      </c>
      <c r="E5" s="55"/>
      <c r="F5" s="38">
        <f>E10+F4</f>
        <v>7178.9699999999984</v>
      </c>
      <c r="G5" s="25"/>
      <c r="H5" s="33"/>
      <c r="I5" s="60">
        <f>ROUND(($C$3*$C$4*K3)/365,2)</f>
        <v>0.92</v>
      </c>
      <c r="J5" s="61"/>
      <c r="K5" s="31"/>
    </row>
    <row r="6" spans="1:12" ht="16.8" thickTop="1" thickBot="1" x14ac:dyDescent="0.35">
      <c r="A6" s="55" t="s">
        <v>28</v>
      </c>
      <c r="B6" s="55"/>
      <c r="C6" s="84">
        <f>DATE(YEAR(K2),MONTH(K2)-1,DAY(K2))</f>
        <v>43221</v>
      </c>
      <c r="G6" s="25"/>
      <c r="H6" s="32"/>
      <c r="I6" s="36"/>
      <c r="J6" s="36"/>
      <c r="K6" s="24"/>
      <c r="L6" s="22"/>
    </row>
    <row r="7" spans="1:12" ht="22.8" thickTop="1" x14ac:dyDescent="0.3">
      <c r="A7" s="65" t="s">
        <v>5</v>
      </c>
      <c r="B7" s="65"/>
      <c r="C7" s="65"/>
      <c r="D7" s="65"/>
      <c r="E7" s="65"/>
      <c r="F7" s="65"/>
      <c r="G7" s="83"/>
      <c r="H7" s="83"/>
      <c r="I7" s="83"/>
      <c r="J7" s="83"/>
      <c r="L7" s="22"/>
    </row>
    <row r="8" spans="1:12" ht="15.6" customHeight="1" x14ac:dyDescent="0.3">
      <c r="A8" s="66" t="s">
        <v>6</v>
      </c>
      <c r="B8" s="68" t="s">
        <v>7</v>
      </c>
      <c r="C8" s="68" t="s">
        <v>8</v>
      </c>
      <c r="D8" s="69" t="s">
        <v>9</v>
      </c>
      <c r="E8" s="70" t="s">
        <v>10</v>
      </c>
      <c r="F8" s="69" t="s">
        <v>11</v>
      </c>
      <c r="G8" s="80"/>
      <c r="H8" s="77"/>
      <c r="I8" s="78"/>
      <c r="J8" s="77"/>
      <c r="K8" s="43"/>
      <c r="L8" s="23"/>
    </row>
    <row r="9" spans="1:12" x14ac:dyDescent="0.3">
      <c r="A9" s="67"/>
      <c r="B9" s="68"/>
      <c r="C9" s="68"/>
      <c r="D9" s="69"/>
      <c r="E9" s="70"/>
      <c r="F9" s="69"/>
      <c r="G9" s="80"/>
      <c r="H9" s="77"/>
      <c r="I9" s="78"/>
      <c r="J9" s="77"/>
      <c r="K9" s="23"/>
      <c r="L9" s="22"/>
    </row>
    <row r="10" spans="1:12" x14ac:dyDescent="0.3">
      <c r="A10" s="62" t="s">
        <v>16</v>
      </c>
      <c r="B10" s="63"/>
      <c r="C10" s="64"/>
      <c r="D10" s="37">
        <f>SUM(D12:D99)</f>
        <v>40.619999999999997</v>
      </c>
      <c r="E10" s="37">
        <f>SUM(E12:E99)</f>
        <v>7138.3499999999985</v>
      </c>
      <c r="F10" s="37">
        <f t="shared" ref="F10" si="0">SUM(F12:F99)</f>
        <v>7178.9700000000021</v>
      </c>
      <c r="G10" s="81"/>
      <c r="H10" s="82"/>
      <c r="I10" s="82"/>
      <c r="J10" s="82"/>
      <c r="K10" s="41"/>
    </row>
    <row r="11" spans="1:12" hidden="1" x14ac:dyDescent="0.3">
      <c r="A11" s="76">
        <v>0</v>
      </c>
      <c r="B11" s="18">
        <f>C6</f>
        <v>43221</v>
      </c>
      <c r="C11" s="8">
        <f>ROUND(C3,2)</f>
        <v>7138.35</v>
      </c>
      <c r="D11" s="8">
        <v>0</v>
      </c>
      <c r="E11" s="8">
        <v>0</v>
      </c>
      <c r="F11" s="8">
        <v>0</v>
      </c>
      <c r="G11" s="81"/>
      <c r="H11" s="79"/>
      <c r="I11" s="79"/>
      <c r="J11" s="81"/>
      <c r="K11" s="25"/>
      <c r="L11" s="25"/>
    </row>
    <row r="12" spans="1:12" x14ac:dyDescent="0.3">
      <c r="A12" s="76">
        <f>IF(A11&lt;$C$5,A11+1,"-")</f>
        <v>1</v>
      </c>
      <c r="B12" s="7">
        <f>IF(ISNUMBER(A12),DATE(YEAR($B$11),MONTH($B$11)+A12*1,DAY($B$11)),"")</f>
        <v>43252</v>
      </c>
      <c r="C12" s="9">
        <f>IF(ISNUMBER(A12),ROUND(C11-E11,2),0)</f>
        <v>7138.35</v>
      </c>
      <c r="D12" s="34">
        <f>IFERROR(ROUND(C12*$C$4/12,2),0)+I5</f>
        <v>3.06</v>
      </c>
      <c r="E12" s="35">
        <f>IF(A12=$C$5,C12,ROUND(-PPMT($C$4/12,A12,$C$5,$C$3),2))</f>
        <v>197.25</v>
      </c>
      <c r="F12" s="34">
        <f>D12+E12</f>
        <v>200.31</v>
      </c>
      <c r="G12" s="79"/>
      <c r="H12" s="79"/>
      <c r="I12" s="79"/>
      <c r="J12" s="79"/>
      <c r="K12" s="42"/>
      <c r="L12" s="25"/>
    </row>
    <row r="13" spans="1:12" x14ac:dyDescent="0.3">
      <c r="A13" s="76">
        <f t="shared" ref="A13:A76" si="1">IF(A12&lt;$C$5,A12+1,"-")</f>
        <v>2</v>
      </c>
      <c r="B13" s="7">
        <f t="shared" ref="B13:B76" si="2">IF(ISNUMBER(A13),DATE(YEAR($B$11),MONTH($B$11)+A13*1,DAY($B$11)),"")</f>
        <v>43282</v>
      </c>
      <c r="C13" s="9">
        <f t="shared" ref="C13:C76" si="3">IF(ISNUMBER(A13),ROUND(C12-E12,2),0)</f>
        <v>6941.1</v>
      </c>
      <c r="D13" s="9">
        <f>IFERROR(ROUND(C13*$C$4/12,2),0)</f>
        <v>2.08</v>
      </c>
      <c r="E13" s="10">
        <f>IFERROR(IF(A13=$C$5,C13,F13-D13),0)</f>
        <v>197.30999999999997</v>
      </c>
      <c r="F13" s="9">
        <f>IF(A13=$C$5,C13+D13,IF(ISNUMBER(A13),ROUND(-PMT($C$4/12,$C$5,$C$3),2),0))</f>
        <v>199.39</v>
      </c>
      <c r="G13" s="79"/>
      <c r="H13" s="79"/>
      <c r="I13" s="79"/>
      <c r="J13" s="79"/>
      <c r="K13" s="46"/>
    </row>
    <row r="14" spans="1:12" x14ac:dyDescent="0.3">
      <c r="A14" s="76">
        <f t="shared" si="1"/>
        <v>3</v>
      </c>
      <c r="B14" s="7">
        <f t="shared" si="2"/>
        <v>43313</v>
      </c>
      <c r="C14" s="9">
        <f t="shared" si="3"/>
        <v>6743.79</v>
      </c>
      <c r="D14" s="9">
        <f t="shared" ref="D14:D77" si="4">IFERROR(ROUND(C14*$C$4/12,2),0)</f>
        <v>2.02</v>
      </c>
      <c r="E14" s="10">
        <f t="shared" ref="E14:E77" si="5">IFERROR(IF(A14=$C$5,C14,F14-D14),0)</f>
        <v>197.36999999999998</v>
      </c>
      <c r="F14" s="9">
        <f t="shared" ref="F14:F77" si="6">IF(A14=$C$5,C14+D14,IF(ISNUMBER(A14),ROUND(-PMT($C$4/12,$C$5,$C$3),2),0))</f>
        <v>199.39</v>
      </c>
      <c r="G14" s="79"/>
      <c r="H14" s="79"/>
      <c r="I14" s="79"/>
      <c r="J14" s="79"/>
      <c r="K14" s="39"/>
    </row>
    <row r="15" spans="1:12" x14ac:dyDescent="0.3">
      <c r="A15" s="76">
        <f t="shared" si="1"/>
        <v>4</v>
      </c>
      <c r="B15" s="7">
        <f t="shared" si="2"/>
        <v>43344</v>
      </c>
      <c r="C15" s="9">
        <f t="shared" si="3"/>
        <v>6546.42</v>
      </c>
      <c r="D15" s="9">
        <f t="shared" si="4"/>
        <v>1.96</v>
      </c>
      <c r="E15" s="10">
        <f t="shared" si="5"/>
        <v>197.42999999999998</v>
      </c>
      <c r="F15" s="9">
        <f t="shared" si="6"/>
        <v>199.39</v>
      </c>
      <c r="G15" s="79"/>
      <c r="H15" s="79"/>
      <c r="I15" s="79"/>
      <c r="J15" s="79"/>
      <c r="K15" s="23"/>
    </row>
    <row r="16" spans="1:12" x14ac:dyDescent="0.3">
      <c r="A16" s="76">
        <f t="shared" si="1"/>
        <v>5</v>
      </c>
      <c r="B16" s="7">
        <f t="shared" si="2"/>
        <v>43374</v>
      </c>
      <c r="C16" s="9">
        <f t="shared" si="3"/>
        <v>6348.99</v>
      </c>
      <c r="D16" s="9">
        <f t="shared" si="4"/>
        <v>1.9</v>
      </c>
      <c r="E16" s="10">
        <f t="shared" si="5"/>
        <v>197.48999999999998</v>
      </c>
      <c r="F16" s="9">
        <f t="shared" si="6"/>
        <v>199.39</v>
      </c>
      <c r="G16" s="79"/>
      <c r="H16" s="79"/>
      <c r="I16" s="79"/>
      <c r="J16" s="79"/>
    </row>
    <row r="17" spans="1:10" x14ac:dyDescent="0.3">
      <c r="A17" s="76">
        <f t="shared" si="1"/>
        <v>6</v>
      </c>
      <c r="B17" s="7">
        <f t="shared" si="2"/>
        <v>43405</v>
      </c>
      <c r="C17" s="9">
        <f t="shared" si="3"/>
        <v>6151.5</v>
      </c>
      <c r="D17" s="9">
        <f t="shared" si="4"/>
        <v>1.85</v>
      </c>
      <c r="E17" s="10">
        <f t="shared" si="5"/>
        <v>197.54</v>
      </c>
      <c r="F17" s="9">
        <f t="shared" si="6"/>
        <v>199.39</v>
      </c>
      <c r="G17" s="79"/>
      <c r="H17" s="79"/>
      <c r="I17" s="79"/>
      <c r="J17" s="79"/>
    </row>
    <row r="18" spans="1:10" x14ac:dyDescent="0.3">
      <c r="A18" s="76">
        <f t="shared" si="1"/>
        <v>7</v>
      </c>
      <c r="B18" s="7">
        <f t="shared" si="2"/>
        <v>43435</v>
      </c>
      <c r="C18" s="9">
        <f t="shared" si="3"/>
        <v>5953.96</v>
      </c>
      <c r="D18" s="9">
        <f t="shared" si="4"/>
        <v>1.79</v>
      </c>
      <c r="E18" s="10">
        <f t="shared" si="5"/>
        <v>197.6</v>
      </c>
      <c r="F18" s="9">
        <f t="shared" si="6"/>
        <v>199.39</v>
      </c>
      <c r="G18" s="79"/>
      <c r="H18" s="79"/>
      <c r="I18" s="79"/>
      <c r="J18" s="79"/>
    </row>
    <row r="19" spans="1:10" x14ac:dyDescent="0.3">
      <c r="A19" s="76">
        <f t="shared" si="1"/>
        <v>8</v>
      </c>
      <c r="B19" s="7">
        <f t="shared" si="2"/>
        <v>43466</v>
      </c>
      <c r="C19" s="9">
        <f t="shared" si="3"/>
        <v>5756.36</v>
      </c>
      <c r="D19" s="9">
        <f t="shared" si="4"/>
        <v>1.73</v>
      </c>
      <c r="E19" s="10">
        <f t="shared" si="5"/>
        <v>197.66</v>
      </c>
      <c r="F19" s="9">
        <f t="shared" si="6"/>
        <v>199.39</v>
      </c>
      <c r="G19" s="79"/>
      <c r="H19" s="79"/>
      <c r="I19" s="79"/>
      <c r="J19" s="79"/>
    </row>
    <row r="20" spans="1:10" x14ac:dyDescent="0.3">
      <c r="A20" s="76">
        <f t="shared" si="1"/>
        <v>9</v>
      </c>
      <c r="B20" s="7">
        <f t="shared" si="2"/>
        <v>43497</v>
      </c>
      <c r="C20" s="9">
        <f t="shared" si="3"/>
        <v>5558.7</v>
      </c>
      <c r="D20" s="9">
        <f t="shared" si="4"/>
        <v>1.67</v>
      </c>
      <c r="E20" s="10">
        <f t="shared" si="5"/>
        <v>197.72</v>
      </c>
      <c r="F20" s="9">
        <f t="shared" si="6"/>
        <v>199.39</v>
      </c>
      <c r="G20" s="79"/>
      <c r="H20" s="79"/>
      <c r="I20" s="79"/>
      <c r="J20" s="79"/>
    </row>
    <row r="21" spans="1:10" x14ac:dyDescent="0.3">
      <c r="A21" s="76">
        <f t="shared" si="1"/>
        <v>10</v>
      </c>
      <c r="B21" s="7">
        <f t="shared" si="2"/>
        <v>43525</v>
      </c>
      <c r="C21" s="9">
        <f t="shared" si="3"/>
        <v>5360.98</v>
      </c>
      <c r="D21" s="9">
        <f t="shared" si="4"/>
        <v>1.61</v>
      </c>
      <c r="E21" s="10">
        <f t="shared" si="5"/>
        <v>197.77999999999997</v>
      </c>
      <c r="F21" s="9">
        <f t="shared" si="6"/>
        <v>199.39</v>
      </c>
      <c r="G21" s="79"/>
      <c r="H21" s="79"/>
      <c r="I21" s="79"/>
      <c r="J21" s="79"/>
    </row>
    <row r="22" spans="1:10" x14ac:dyDescent="0.3">
      <c r="A22" s="76">
        <f t="shared" si="1"/>
        <v>11</v>
      </c>
      <c r="B22" s="7">
        <f t="shared" si="2"/>
        <v>43556</v>
      </c>
      <c r="C22" s="9">
        <f t="shared" si="3"/>
        <v>5163.2</v>
      </c>
      <c r="D22" s="9">
        <f t="shared" si="4"/>
        <v>1.55</v>
      </c>
      <c r="E22" s="10">
        <f t="shared" si="5"/>
        <v>197.83999999999997</v>
      </c>
      <c r="F22" s="9">
        <f t="shared" si="6"/>
        <v>199.39</v>
      </c>
      <c r="G22" s="79"/>
      <c r="H22" s="79"/>
      <c r="I22" s="79"/>
      <c r="J22" s="79"/>
    </row>
    <row r="23" spans="1:10" x14ac:dyDescent="0.3">
      <c r="A23" s="76">
        <f t="shared" si="1"/>
        <v>12</v>
      </c>
      <c r="B23" s="7">
        <f t="shared" si="2"/>
        <v>43586</v>
      </c>
      <c r="C23" s="9">
        <f t="shared" si="3"/>
        <v>4965.3599999999997</v>
      </c>
      <c r="D23" s="9">
        <f t="shared" si="4"/>
        <v>1.49</v>
      </c>
      <c r="E23" s="10">
        <f t="shared" si="5"/>
        <v>197.89999999999998</v>
      </c>
      <c r="F23" s="9">
        <f t="shared" si="6"/>
        <v>199.39</v>
      </c>
      <c r="G23" s="79"/>
      <c r="H23" s="79"/>
      <c r="I23" s="79"/>
      <c r="J23" s="79"/>
    </row>
    <row r="24" spans="1:10" x14ac:dyDescent="0.3">
      <c r="A24" s="76">
        <f t="shared" si="1"/>
        <v>13</v>
      </c>
      <c r="B24" s="7">
        <f t="shared" si="2"/>
        <v>43617</v>
      </c>
      <c r="C24" s="9">
        <f t="shared" si="3"/>
        <v>4767.46</v>
      </c>
      <c r="D24" s="9">
        <f t="shared" si="4"/>
        <v>1.43</v>
      </c>
      <c r="E24" s="10">
        <f t="shared" si="5"/>
        <v>197.95999999999998</v>
      </c>
      <c r="F24" s="9">
        <f t="shared" si="6"/>
        <v>199.39</v>
      </c>
      <c r="G24" s="79"/>
      <c r="H24" s="79"/>
      <c r="I24" s="79"/>
      <c r="J24" s="79"/>
    </row>
    <row r="25" spans="1:10" x14ac:dyDescent="0.3">
      <c r="A25" s="76">
        <f t="shared" si="1"/>
        <v>14</v>
      </c>
      <c r="B25" s="7">
        <f t="shared" si="2"/>
        <v>43647</v>
      </c>
      <c r="C25" s="9">
        <f t="shared" si="3"/>
        <v>4569.5</v>
      </c>
      <c r="D25" s="9">
        <f t="shared" si="4"/>
        <v>1.37</v>
      </c>
      <c r="E25" s="10">
        <f t="shared" si="5"/>
        <v>198.01999999999998</v>
      </c>
      <c r="F25" s="9">
        <f t="shared" si="6"/>
        <v>199.39</v>
      </c>
      <c r="G25" s="79"/>
      <c r="H25" s="79"/>
      <c r="I25" s="79"/>
      <c r="J25" s="79"/>
    </row>
    <row r="26" spans="1:10" x14ac:dyDescent="0.3">
      <c r="A26" s="76">
        <f t="shared" si="1"/>
        <v>15</v>
      </c>
      <c r="B26" s="7">
        <f t="shared" si="2"/>
        <v>43678</v>
      </c>
      <c r="C26" s="9">
        <f t="shared" si="3"/>
        <v>4371.4799999999996</v>
      </c>
      <c r="D26" s="9">
        <f t="shared" si="4"/>
        <v>1.31</v>
      </c>
      <c r="E26" s="10">
        <f t="shared" si="5"/>
        <v>198.07999999999998</v>
      </c>
      <c r="F26" s="9">
        <f t="shared" si="6"/>
        <v>199.39</v>
      </c>
      <c r="G26" s="79"/>
      <c r="H26" s="79"/>
      <c r="I26" s="79"/>
      <c r="J26" s="79"/>
    </row>
    <row r="27" spans="1:10" x14ac:dyDescent="0.3">
      <c r="A27" s="76">
        <f t="shared" si="1"/>
        <v>16</v>
      </c>
      <c r="B27" s="7">
        <f t="shared" si="2"/>
        <v>43709</v>
      </c>
      <c r="C27" s="9">
        <f t="shared" si="3"/>
        <v>4173.3999999999996</v>
      </c>
      <c r="D27" s="9">
        <f t="shared" si="4"/>
        <v>1.25</v>
      </c>
      <c r="E27" s="10">
        <f t="shared" si="5"/>
        <v>198.14</v>
      </c>
      <c r="F27" s="9">
        <f t="shared" si="6"/>
        <v>199.39</v>
      </c>
      <c r="G27" s="79"/>
      <c r="H27" s="79"/>
      <c r="I27" s="79"/>
      <c r="J27" s="79"/>
    </row>
    <row r="28" spans="1:10" x14ac:dyDescent="0.3">
      <c r="A28" s="76">
        <f t="shared" si="1"/>
        <v>17</v>
      </c>
      <c r="B28" s="7">
        <f t="shared" si="2"/>
        <v>43739</v>
      </c>
      <c r="C28" s="9">
        <f t="shared" si="3"/>
        <v>3975.26</v>
      </c>
      <c r="D28" s="9">
        <f t="shared" si="4"/>
        <v>1.19</v>
      </c>
      <c r="E28" s="10">
        <f t="shared" si="5"/>
        <v>198.2</v>
      </c>
      <c r="F28" s="9">
        <f t="shared" si="6"/>
        <v>199.39</v>
      </c>
      <c r="G28" s="79"/>
      <c r="H28" s="79"/>
      <c r="I28" s="79"/>
      <c r="J28" s="79"/>
    </row>
    <row r="29" spans="1:10" x14ac:dyDescent="0.3">
      <c r="A29" s="76">
        <f t="shared" si="1"/>
        <v>18</v>
      </c>
      <c r="B29" s="7">
        <f t="shared" si="2"/>
        <v>43770</v>
      </c>
      <c r="C29" s="9">
        <f t="shared" si="3"/>
        <v>3777.06</v>
      </c>
      <c r="D29" s="9">
        <f t="shared" si="4"/>
        <v>1.1299999999999999</v>
      </c>
      <c r="E29" s="10">
        <f t="shared" si="5"/>
        <v>198.26</v>
      </c>
      <c r="F29" s="9">
        <f t="shared" si="6"/>
        <v>199.39</v>
      </c>
      <c r="G29" s="79"/>
      <c r="H29" s="79"/>
      <c r="I29" s="79"/>
      <c r="J29" s="79"/>
    </row>
    <row r="30" spans="1:10" x14ac:dyDescent="0.3">
      <c r="A30" s="76">
        <f t="shared" si="1"/>
        <v>19</v>
      </c>
      <c r="B30" s="7">
        <f t="shared" si="2"/>
        <v>43800</v>
      </c>
      <c r="C30" s="9">
        <f t="shared" si="3"/>
        <v>3578.8</v>
      </c>
      <c r="D30" s="9">
        <f t="shared" si="4"/>
        <v>1.07</v>
      </c>
      <c r="E30" s="10">
        <f t="shared" si="5"/>
        <v>198.32</v>
      </c>
      <c r="F30" s="9">
        <f t="shared" si="6"/>
        <v>199.39</v>
      </c>
      <c r="G30" s="79"/>
      <c r="H30" s="79"/>
      <c r="I30" s="79"/>
      <c r="J30" s="79"/>
    </row>
    <row r="31" spans="1:10" x14ac:dyDescent="0.3">
      <c r="A31" s="76">
        <f t="shared" si="1"/>
        <v>20</v>
      </c>
      <c r="B31" s="7">
        <f t="shared" si="2"/>
        <v>43831</v>
      </c>
      <c r="C31" s="9">
        <f t="shared" si="3"/>
        <v>3380.48</v>
      </c>
      <c r="D31" s="9">
        <f t="shared" si="4"/>
        <v>1.01</v>
      </c>
      <c r="E31" s="10">
        <f t="shared" si="5"/>
        <v>198.38</v>
      </c>
      <c r="F31" s="9">
        <f t="shared" si="6"/>
        <v>199.39</v>
      </c>
      <c r="G31" s="79"/>
      <c r="H31" s="79"/>
      <c r="I31" s="79"/>
      <c r="J31" s="79"/>
    </row>
    <row r="32" spans="1:10" x14ac:dyDescent="0.3">
      <c r="A32" s="76">
        <f t="shared" si="1"/>
        <v>21</v>
      </c>
      <c r="B32" s="7">
        <f t="shared" si="2"/>
        <v>43862</v>
      </c>
      <c r="C32" s="9">
        <f t="shared" si="3"/>
        <v>3182.1</v>
      </c>
      <c r="D32" s="9">
        <f t="shared" si="4"/>
        <v>0.95</v>
      </c>
      <c r="E32" s="10">
        <f t="shared" si="5"/>
        <v>198.44</v>
      </c>
      <c r="F32" s="9">
        <f t="shared" si="6"/>
        <v>199.39</v>
      </c>
      <c r="G32" s="79"/>
      <c r="H32" s="79"/>
      <c r="I32" s="79"/>
      <c r="J32" s="79"/>
    </row>
    <row r="33" spans="1:12" x14ac:dyDescent="0.3">
      <c r="A33" s="76">
        <f t="shared" si="1"/>
        <v>22</v>
      </c>
      <c r="B33" s="7">
        <f t="shared" si="2"/>
        <v>43891</v>
      </c>
      <c r="C33" s="9">
        <f t="shared" si="3"/>
        <v>2983.66</v>
      </c>
      <c r="D33" s="9">
        <f t="shared" si="4"/>
        <v>0.9</v>
      </c>
      <c r="E33" s="10">
        <f t="shared" si="5"/>
        <v>198.48999999999998</v>
      </c>
      <c r="F33" s="9">
        <f t="shared" si="6"/>
        <v>199.39</v>
      </c>
      <c r="G33" s="79"/>
      <c r="H33" s="79"/>
      <c r="I33" s="79"/>
      <c r="J33" s="79"/>
    </row>
    <row r="34" spans="1:12" x14ac:dyDescent="0.3">
      <c r="A34" s="76">
        <f t="shared" si="1"/>
        <v>23</v>
      </c>
      <c r="B34" s="7">
        <f t="shared" si="2"/>
        <v>43922</v>
      </c>
      <c r="C34" s="9">
        <f t="shared" si="3"/>
        <v>2785.17</v>
      </c>
      <c r="D34" s="9">
        <f t="shared" si="4"/>
        <v>0.84</v>
      </c>
      <c r="E34" s="10">
        <f t="shared" si="5"/>
        <v>198.54999999999998</v>
      </c>
      <c r="F34" s="9">
        <f t="shared" si="6"/>
        <v>199.39</v>
      </c>
      <c r="G34" s="79"/>
      <c r="H34" s="79"/>
      <c r="I34" s="79"/>
      <c r="J34" s="79"/>
    </row>
    <row r="35" spans="1:12" x14ac:dyDescent="0.3">
      <c r="A35" s="76">
        <f t="shared" si="1"/>
        <v>24</v>
      </c>
      <c r="B35" s="7">
        <f t="shared" si="2"/>
        <v>43952</v>
      </c>
      <c r="C35" s="9">
        <f t="shared" si="3"/>
        <v>2586.62</v>
      </c>
      <c r="D35" s="9">
        <f t="shared" si="4"/>
        <v>0.78</v>
      </c>
      <c r="E35" s="10">
        <f t="shared" si="5"/>
        <v>198.60999999999999</v>
      </c>
      <c r="F35" s="9">
        <f t="shared" si="6"/>
        <v>199.39</v>
      </c>
      <c r="G35" s="79"/>
      <c r="H35" s="79"/>
      <c r="I35" s="79"/>
      <c r="J35" s="79"/>
      <c r="K35" s="45"/>
    </row>
    <row r="36" spans="1:12" x14ac:dyDescent="0.3">
      <c r="A36" s="76">
        <f t="shared" si="1"/>
        <v>25</v>
      </c>
      <c r="B36" s="7">
        <f t="shared" si="2"/>
        <v>43983</v>
      </c>
      <c r="C36" s="9">
        <f t="shared" si="3"/>
        <v>2388.0100000000002</v>
      </c>
      <c r="D36" s="9">
        <f t="shared" si="4"/>
        <v>0.72</v>
      </c>
      <c r="E36" s="10">
        <f t="shared" si="5"/>
        <v>198.67</v>
      </c>
      <c r="F36" s="9">
        <f t="shared" si="6"/>
        <v>199.39</v>
      </c>
      <c r="G36" s="79"/>
      <c r="H36" s="79"/>
      <c r="I36" s="79"/>
      <c r="J36" s="79"/>
    </row>
    <row r="37" spans="1:12" x14ac:dyDescent="0.3">
      <c r="A37" s="76">
        <f t="shared" si="1"/>
        <v>26</v>
      </c>
      <c r="B37" s="7">
        <f t="shared" si="2"/>
        <v>44013</v>
      </c>
      <c r="C37" s="9">
        <f t="shared" si="3"/>
        <v>2189.34</v>
      </c>
      <c r="D37" s="9">
        <f t="shared" si="4"/>
        <v>0.66</v>
      </c>
      <c r="E37" s="10">
        <f t="shared" si="5"/>
        <v>198.73</v>
      </c>
      <c r="F37" s="9">
        <f t="shared" si="6"/>
        <v>199.39</v>
      </c>
      <c r="G37" s="79"/>
      <c r="H37" s="79"/>
      <c r="I37" s="79"/>
      <c r="J37" s="79"/>
    </row>
    <row r="38" spans="1:12" x14ac:dyDescent="0.3">
      <c r="A38" s="76">
        <f t="shared" si="1"/>
        <v>27</v>
      </c>
      <c r="B38" s="7">
        <f t="shared" si="2"/>
        <v>44044</v>
      </c>
      <c r="C38" s="9">
        <f t="shared" si="3"/>
        <v>1990.61</v>
      </c>
      <c r="D38" s="9">
        <f t="shared" si="4"/>
        <v>0.6</v>
      </c>
      <c r="E38" s="10">
        <f t="shared" si="5"/>
        <v>198.79</v>
      </c>
      <c r="F38" s="9">
        <f t="shared" si="6"/>
        <v>199.39</v>
      </c>
      <c r="G38" s="79"/>
      <c r="H38" s="79"/>
      <c r="I38" s="79"/>
      <c r="J38" s="79"/>
    </row>
    <row r="39" spans="1:12" x14ac:dyDescent="0.3">
      <c r="A39" s="76">
        <f t="shared" si="1"/>
        <v>28</v>
      </c>
      <c r="B39" s="7">
        <f t="shared" si="2"/>
        <v>44075</v>
      </c>
      <c r="C39" s="9">
        <f t="shared" si="3"/>
        <v>1791.82</v>
      </c>
      <c r="D39" s="9">
        <f t="shared" si="4"/>
        <v>0.54</v>
      </c>
      <c r="E39" s="10">
        <f t="shared" si="5"/>
        <v>198.85</v>
      </c>
      <c r="F39" s="9">
        <f t="shared" si="6"/>
        <v>199.39</v>
      </c>
      <c r="G39" s="79"/>
      <c r="H39" s="79"/>
      <c r="I39" s="79"/>
      <c r="J39" s="79"/>
    </row>
    <row r="40" spans="1:12" x14ac:dyDescent="0.3">
      <c r="A40" s="76">
        <f t="shared" si="1"/>
        <v>29</v>
      </c>
      <c r="B40" s="7">
        <f t="shared" si="2"/>
        <v>44105</v>
      </c>
      <c r="C40" s="9">
        <f t="shared" si="3"/>
        <v>1592.97</v>
      </c>
      <c r="D40" s="9">
        <f t="shared" si="4"/>
        <v>0.48</v>
      </c>
      <c r="E40" s="10">
        <f t="shared" si="5"/>
        <v>198.91</v>
      </c>
      <c r="F40" s="9">
        <f t="shared" si="6"/>
        <v>199.39</v>
      </c>
      <c r="G40" s="79"/>
      <c r="H40" s="79"/>
      <c r="I40" s="79"/>
      <c r="J40" s="79"/>
    </row>
    <row r="41" spans="1:12" x14ac:dyDescent="0.3">
      <c r="A41" s="76">
        <f t="shared" si="1"/>
        <v>30</v>
      </c>
      <c r="B41" s="7">
        <f t="shared" si="2"/>
        <v>44136</v>
      </c>
      <c r="C41" s="9">
        <f t="shared" si="3"/>
        <v>1394.06</v>
      </c>
      <c r="D41" s="9">
        <f t="shared" si="4"/>
        <v>0.42</v>
      </c>
      <c r="E41" s="10">
        <f t="shared" si="5"/>
        <v>198.97</v>
      </c>
      <c r="F41" s="9">
        <f t="shared" si="6"/>
        <v>199.39</v>
      </c>
      <c r="G41" s="79"/>
      <c r="H41" s="79"/>
      <c r="I41" s="79"/>
      <c r="J41" s="79"/>
    </row>
    <row r="42" spans="1:12" x14ac:dyDescent="0.3">
      <c r="A42" s="76">
        <f t="shared" si="1"/>
        <v>31</v>
      </c>
      <c r="B42" s="7">
        <f t="shared" si="2"/>
        <v>44166</v>
      </c>
      <c r="C42" s="9">
        <f t="shared" si="3"/>
        <v>1195.0899999999999</v>
      </c>
      <c r="D42" s="9">
        <f t="shared" si="4"/>
        <v>0.36</v>
      </c>
      <c r="E42" s="10">
        <f t="shared" si="5"/>
        <v>199.02999999999997</v>
      </c>
      <c r="F42" s="9">
        <f t="shared" si="6"/>
        <v>199.39</v>
      </c>
      <c r="G42" s="79"/>
      <c r="H42" s="79"/>
      <c r="I42" s="79"/>
      <c r="J42" s="79"/>
    </row>
    <row r="43" spans="1:12" x14ac:dyDescent="0.3">
      <c r="A43" s="76">
        <f t="shared" si="1"/>
        <v>32</v>
      </c>
      <c r="B43" s="7">
        <f t="shared" si="2"/>
        <v>44197</v>
      </c>
      <c r="C43" s="9">
        <f t="shared" si="3"/>
        <v>996.06</v>
      </c>
      <c r="D43" s="9">
        <f t="shared" si="4"/>
        <v>0.3</v>
      </c>
      <c r="E43" s="10">
        <f t="shared" si="5"/>
        <v>199.08999999999997</v>
      </c>
      <c r="F43" s="9">
        <f t="shared" si="6"/>
        <v>199.39</v>
      </c>
      <c r="G43" s="79"/>
      <c r="H43" s="79"/>
      <c r="I43" s="79"/>
      <c r="J43" s="79"/>
    </row>
    <row r="44" spans="1:12" x14ac:dyDescent="0.3">
      <c r="A44" s="76">
        <f t="shared" si="1"/>
        <v>33</v>
      </c>
      <c r="B44" s="7">
        <f t="shared" si="2"/>
        <v>44228</v>
      </c>
      <c r="C44" s="9">
        <f t="shared" si="3"/>
        <v>796.97</v>
      </c>
      <c r="D44" s="9">
        <f t="shared" si="4"/>
        <v>0.24</v>
      </c>
      <c r="E44" s="10">
        <f t="shared" si="5"/>
        <v>199.14999999999998</v>
      </c>
      <c r="F44" s="9">
        <f t="shared" si="6"/>
        <v>199.39</v>
      </c>
      <c r="G44" s="79"/>
      <c r="H44" s="79"/>
      <c r="I44" s="79"/>
      <c r="J44" s="79"/>
      <c r="K44" s="11"/>
      <c r="L44" s="11"/>
    </row>
    <row r="45" spans="1:12" x14ac:dyDescent="0.3">
      <c r="A45" s="76">
        <f t="shared" si="1"/>
        <v>34</v>
      </c>
      <c r="B45" s="7">
        <f t="shared" si="2"/>
        <v>44256</v>
      </c>
      <c r="C45" s="9">
        <f t="shared" si="3"/>
        <v>597.82000000000005</v>
      </c>
      <c r="D45" s="9">
        <f t="shared" si="4"/>
        <v>0.18</v>
      </c>
      <c r="E45" s="10">
        <f t="shared" si="5"/>
        <v>199.20999999999998</v>
      </c>
      <c r="F45" s="9">
        <f t="shared" si="6"/>
        <v>199.39</v>
      </c>
      <c r="G45" s="79"/>
      <c r="H45" s="79"/>
      <c r="I45" s="79"/>
      <c r="J45" s="79"/>
      <c r="K45" s="11"/>
      <c r="L45" s="11"/>
    </row>
    <row r="46" spans="1:12" x14ac:dyDescent="0.3">
      <c r="A46" s="76">
        <f t="shared" si="1"/>
        <v>35</v>
      </c>
      <c r="B46" s="7">
        <f t="shared" si="2"/>
        <v>44287</v>
      </c>
      <c r="C46" s="9">
        <f t="shared" si="3"/>
        <v>398.61</v>
      </c>
      <c r="D46" s="9">
        <f t="shared" si="4"/>
        <v>0.12</v>
      </c>
      <c r="E46" s="10">
        <f t="shared" si="5"/>
        <v>199.26999999999998</v>
      </c>
      <c r="F46" s="9">
        <f t="shared" si="6"/>
        <v>199.39</v>
      </c>
      <c r="G46" s="79"/>
      <c r="H46" s="79"/>
      <c r="I46" s="79"/>
      <c r="J46" s="79"/>
      <c r="K46" s="11"/>
      <c r="L46" s="11"/>
    </row>
    <row r="47" spans="1:12" x14ac:dyDescent="0.3">
      <c r="A47" s="76">
        <f t="shared" si="1"/>
        <v>36</v>
      </c>
      <c r="B47" s="7">
        <f t="shared" si="2"/>
        <v>44317</v>
      </c>
      <c r="C47" s="9">
        <f t="shared" si="3"/>
        <v>199.34</v>
      </c>
      <c r="D47" s="9">
        <f t="shared" si="4"/>
        <v>0.06</v>
      </c>
      <c r="E47" s="10">
        <f t="shared" si="5"/>
        <v>199.34</v>
      </c>
      <c r="F47" s="9">
        <f t="shared" si="6"/>
        <v>199.4</v>
      </c>
      <c r="G47" s="79"/>
      <c r="H47" s="79"/>
      <c r="I47" s="79"/>
      <c r="J47" s="79"/>
      <c r="K47" s="11"/>
      <c r="L47" s="11"/>
    </row>
    <row r="48" spans="1:12" x14ac:dyDescent="0.3">
      <c r="A48" s="76" t="str">
        <f t="shared" si="1"/>
        <v>-</v>
      </c>
      <c r="B48" s="7" t="str">
        <f t="shared" si="2"/>
        <v/>
      </c>
      <c r="C48" s="9">
        <f t="shared" si="3"/>
        <v>0</v>
      </c>
      <c r="D48" s="9">
        <f t="shared" si="4"/>
        <v>0</v>
      </c>
      <c r="E48" s="10">
        <f t="shared" si="5"/>
        <v>0</v>
      </c>
      <c r="F48" s="9">
        <f t="shared" si="6"/>
        <v>0</v>
      </c>
      <c r="G48" s="79"/>
      <c r="H48" s="79"/>
      <c r="I48" s="79"/>
      <c r="J48" s="79"/>
    </row>
    <row r="49" spans="1:10" x14ac:dyDescent="0.3">
      <c r="A49" s="76" t="str">
        <f t="shared" si="1"/>
        <v>-</v>
      </c>
      <c r="B49" s="7" t="str">
        <f t="shared" si="2"/>
        <v/>
      </c>
      <c r="C49" s="9">
        <f t="shared" si="3"/>
        <v>0</v>
      </c>
      <c r="D49" s="9">
        <f t="shared" si="4"/>
        <v>0</v>
      </c>
      <c r="E49" s="10">
        <f t="shared" si="5"/>
        <v>0</v>
      </c>
      <c r="F49" s="9">
        <f t="shared" si="6"/>
        <v>0</v>
      </c>
      <c r="G49" s="79"/>
      <c r="H49" s="79"/>
      <c r="I49" s="79"/>
      <c r="J49" s="79"/>
    </row>
    <row r="50" spans="1:10" x14ac:dyDescent="0.3">
      <c r="A50" s="76" t="str">
        <f t="shared" si="1"/>
        <v>-</v>
      </c>
      <c r="B50" s="7" t="str">
        <f t="shared" si="2"/>
        <v/>
      </c>
      <c r="C50" s="9">
        <f t="shared" si="3"/>
        <v>0</v>
      </c>
      <c r="D50" s="9">
        <f t="shared" si="4"/>
        <v>0</v>
      </c>
      <c r="E50" s="10">
        <f t="shared" si="5"/>
        <v>0</v>
      </c>
      <c r="F50" s="9">
        <f t="shared" si="6"/>
        <v>0</v>
      </c>
      <c r="G50" s="79"/>
      <c r="H50" s="79"/>
      <c r="I50" s="79"/>
      <c r="J50" s="79"/>
    </row>
    <row r="51" spans="1:10" x14ac:dyDescent="0.3">
      <c r="A51" s="76" t="str">
        <f t="shared" si="1"/>
        <v>-</v>
      </c>
      <c r="B51" s="7" t="str">
        <f t="shared" si="2"/>
        <v/>
      </c>
      <c r="C51" s="9">
        <f t="shared" si="3"/>
        <v>0</v>
      </c>
      <c r="D51" s="9">
        <f t="shared" si="4"/>
        <v>0</v>
      </c>
      <c r="E51" s="10">
        <f t="shared" si="5"/>
        <v>0</v>
      </c>
      <c r="F51" s="9">
        <f t="shared" si="6"/>
        <v>0</v>
      </c>
      <c r="G51" s="79"/>
      <c r="H51" s="79"/>
      <c r="I51" s="79"/>
      <c r="J51" s="79"/>
    </row>
    <row r="52" spans="1:10" x14ac:dyDescent="0.3">
      <c r="A52" s="76" t="str">
        <f t="shared" si="1"/>
        <v>-</v>
      </c>
      <c r="B52" s="7" t="str">
        <f t="shared" si="2"/>
        <v/>
      </c>
      <c r="C52" s="9">
        <f t="shared" si="3"/>
        <v>0</v>
      </c>
      <c r="D52" s="9">
        <f t="shared" si="4"/>
        <v>0</v>
      </c>
      <c r="E52" s="10">
        <f t="shared" si="5"/>
        <v>0</v>
      </c>
      <c r="F52" s="9">
        <f t="shared" si="6"/>
        <v>0</v>
      </c>
      <c r="G52" s="79"/>
      <c r="H52" s="79"/>
      <c r="I52" s="79"/>
      <c r="J52" s="79"/>
    </row>
    <row r="53" spans="1:10" x14ac:dyDescent="0.3">
      <c r="A53" s="76" t="str">
        <f t="shared" si="1"/>
        <v>-</v>
      </c>
      <c r="B53" s="7" t="str">
        <f t="shared" si="2"/>
        <v/>
      </c>
      <c r="C53" s="9">
        <f t="shared" si="3"/>
        <v>0</v>
      </c>
      <c r="D53" s="9">
        <f t="shared" si="4"/>
        <v>0</v>
      </c>
      <c r="E53" s="10">
        <f t="shared" si="5"/>
        <v>0</v>
      </c>
      <c r="F53" s="9">
        <f t="shared" si="6"/>
        <v>0</v>
      </c>
      <c r="G53" s="79"/>
      <c r="H53" s="79"/>
      <c r="I53" s="79"/>
      <c r="J53" s="79"/>
    </row>
    <row r="54" spans="1:10" x14ac:dyDescent="0.3">
      <c r="A54" s="76" t="str">
        <f t="shared" si="1"/>
        <v>-</v>
      </c>
      <c r="B54" s="7" t="str">
        <f t="shared" si="2"/>
        <v/>
      </c>
      <c r="C54" s="9">
        <f t="shared" si="3"/>
        <v>0</v>
      </c>
      <c r="D54" s="9">
        <f t="shared" si="4"/>
        <v>0</v>
      </c>
      <c r="E54" s="10">
        <f t="shared" si="5"/>
        <v>0</v>
      </c>
      <c r="F54" s="9">
        <f t="shared" si="6"/>
        <v>0</v>
      </c>
      <c r="G54" s="79"/>
      <c r="H54" s="79"/>
      <c r="I54" s="79"/>
      <c r="J54" s="79"/>
    </row>
    <row r="55" spans="1:10" x14ac:dyDescent="0.3">
      <c r="A55" s="76" t="str">
        <f t="shared" si="1"/>
        <v>-</v>
      </c>
      <c r="B55" s="7" t="str">
        <f t="shared" si="2"/>
        <v/>
      </c>
      <c r="C55" s="9">
        <f t="shared" si="3"/>
        <v>0</v>
      </c>
      <c r="D55" s="9">
        <f t="shared" si="4"/>
        <v>0</v>
      </c>
      <c r="E55" s="10">
        <f t="shared" si="5"/>
        <v>0</v>
      </c>
      <c r="F55" s="9">
        <f t="shared" si="6"/>
        <v>0</v>
      </c>
      <c r="G55" s="79"/>
      <c r="H55" s="79"/>
      <c r="I55" s="79"/>
      <c r="J55" s="79"/>
    </row>
    <row r="56" spans="1:10" x14ac:dyDescent="0.3">
      <c r="A56" s="76" t="str">
        <f t="shared" si="1"/>
        <v>-</v>
      </c>
      <c r="B56" s="7" t="str">
        <f t="shared" si="2"/>
        <v/>
      </c>
      <c r="C56" s="9">
        <f t="shared" si="3"/>
        <v>0</v>
      </c>
      <c r="D56" s="9">
        <f t="shared" si="4"/>
        <v>0</v>
      </c>
      <c r="E56" s="10">
        <f t="shared" si="5"/>
        <v>0</v>
      </c>
      <c r="F56" s="9">
        <f t="shared" si="6"/>
        <v>0</v>
      </c>
      <c r="G56" s="79"/>
      <c r="H56" s="79"/>
      <c r="I56" s="79"/>
      <c r="J56" s="79"/>
    </row>
    <row r="57" spans="1:10" x14ac:dyDescent="0.3">
      <c r="A57" s="76" t="str">
        <f t="shared" si="1"/>
        <v>-</v>
      </c>
      <c r="B57" s="7" t="str">
        <f t="shared" si="2"/>
        <v/>
      </c>
      <c r="C57" s="9">
        <f t="shared" si="3"/>
        <v>0</v>
      </c>
      <c r="D57" s="9">
        <f t="shared" si="4"/>
        <v>0</v>
      </c>
      <c r="E57" s="10">
        <f t="shared" si="5"/>
        <v>0</v>
      </c>
      <c r="F57" s="9">
        <f t="shared" si="6"/>
        <v>0</v>
      </c>
      <c r="G57" s="79"/>
      <c r="H57" s="79"/>
      <c r="I57" s="79"/>
      <c r="J57" s="79"/>
    </row>
    <row r="58" spans="1:10" x14ac:dyDescent="0.3">
      <c r="A58" s="76" t="str">
        <f t="shared" si="1"/>
        <v>-</v>
      </c>
      <c r="B58" s="7" t="str">
        <f t="shared" si="2"/>
        <v/>
      </c>
      <c r="C58" s="9">
        <f t="shared" si="3"/>
        <v>0</v>
      </c>
      <c r="D58" s="9">
        <f t="shared" si="4"/>
        <v>0</v>
      </c>
      <c r="E58" s="10">
        <f t="shared" si="5"/>
        <v>0</v>
      </c>
      <c r="F58" s="9">
        <f t="shared" si="6"/>
        <v>0</v>
      </c>
      <c r="G58" s="79"/>
      <c r="H58" s="79"/>
      <c r="I58" s="79"/>
      <c r="J58" s="79"/>
    </row>
    <row r="59" spans="1:10" x14ac:dyDescent="0.3">
      <c r="A59" s="76" t="str">
        <f t="shared" si="1"/>
        <v>-</v>
      </c>
      <c r="B59" s="7" t="str">
        <f t="shared" si="2"/>
        <v/>
      </c>
      <c r="C59" s="9">
        <f t="shared" si="3"/>
        <v>0</v>
      </c>
      <c r="D59" s="9">
        <f t="shared" si="4"/>
        <v>0</v>
      </c>
      <c r="E59" s="10">
        <f t="shared" si="5"/>
        <v>0</v>
      </c>
      <c r="F59" s="9">
        <f t="shared" si="6"/>
        <v>0</v>
      </c>
      <c r="G59" s="79"/>
      <c r="H59" s="79"/>
      <c r="I59" s="79"/>
      <c r="J59" s="79"/>
    </row>
    <row r="60" spans="1:10" x14ac:dyDescent="0.3">
      <c r="A60" s="76" t="str">
        <f t="shared" si="1"/>
        <v>-</v>
      </c>
      <c r="B60" s="7" t="str">
        <f t="shared" si="2"/>
        <v/>
      </c>
      <c r="C60" s="9">
        <f t="shared" si="3"/>
        <v>0</v>
      </c>
      <c r="D60" s="9">
        <f t="shared" si="4"/>
        <v>0</v>
      </c>
      <c r="E60" s="10">
        <f t="shared" si="5"/>
        <v>0</v>
      </c>
      <c r="F60" s="9">
        <f t="shared" si="6"/>
        <v>0</v>
      </c>
      <c r="G60" s="79"/>
      <c r="H60" s="79"/>
      <c r="I60" s="79"/>
      <c r="J60" s="79"/>
    </row>
    <row r="61" spans="1:10" x14ac:dyDescent="0.3">
      <c r="A61" s="76" t="str">
        <f t="shared" si="1"/>
        <v>-</v>
      </c>
      <c r="B61" s="7" t="str">
        <f t="shared" si="2"/>
        <v/>
      </c>
      <c r="C61" s="9">
        <f t="shared" si="3"/>
        <v>0</v>
      </c>
      <c r="D61" s="9">
        <f t="shared" si="4"/>
        <v>0</v>
      </c>
      <c r="E61" s="10">
        <f t="shared" si="5"/>
        <v>0</v>
      </c>
      <c r="F61" s="9">
        <f t="shared" si="6"/>
        <v>0</v>
      </c>
      <c r="G61" s="79"/>
      <c r="H61" s="79"/>
      <c r="I61" s="79"/>
      <c r="J61" s="79"/>
    </row>
    <row r="62" spans="1:10" x14ac:dyDescent="0.3">
      <c r="A62" s="76" t="str">
        <f t="shared" si="1"/>
        <v>-</v>
      </c>
      <c r="B62" s="7" t="str">
        <f t="shared" si="2"/>
        <v/>
      </c>
      <c r="C62" s="9">
        <f t="shared" si="3"/>
        <v>0</v>
      </c>
      <c r="D62" s="9">
        <f t="shared" si="4"/>
        <v>0</v>
      </c>
      <c r="E62" s="10">
        <f t="shared" si="5"/>
        <v>0</v>
      </c>
      <c r="F62" s="9">
        <f t="shared" si="6"/>
        <v>0</v>
      </c>
      <c r="G62" s="79"/>
      <c r="H62" s="79"/>
      <c r="I62" s="79"/>
      <c r="J62" s="79"/>
    </row>
    <row r="63" spans="1:10" x14ac:dyDescent="0.3">
      <c r="A63" s="76" t="str">
        <f t="shared" si="1"/>
        <v>-</v>
      </c>
      <c r="B63" s="7" t="str">
        <f t="shared" si="2"/>
        <v/>
      </c>
      <c r="C63" s="9">
        <f t="shared" si="3"/>
        <v>0</v>
      </c>
      <c r="D63" s="9">
        <f t="shared" si="4"/>
        <v>0</v>
      </c>
      <c r="E63" s="10">
        <f t="shared" si="5"/>
        <v>0</v>
      </c>
      <c r="F63" s="9">
        <f t="shared" si="6"/>
        <v>0</v>
      </c>
      <c r="G63" s="79"/>
      <c r="H63" s="79"/>
      <c r="I63" s="79"/>
      <c r="J63" s="79"/>
    </row>
    <row r="64" spans="1:10" x14ac:dyDescent="0.3">
      <c r="A64" s="76" t="str">
        <f t="shared" si="1"/>
        <v>-</v>
      </c>
      <c r="B64" s="7" t="str">
        <f t="shared" si="2"/>
        <v/>
      </c>
      <c r="C64" s="9">
        <f t="shared" si="3"/>
        <v>0</v>
      </c>
      <c r="D64" s="9">
        <f t="shared" si="4"/>
        <v>0</v>
      </c>
      <c r="E64" s="10">
        <f t="shared" si="5"/>
        <v>0</v>
      </c>
      <c r="F64" s="9">
        <f t="shared" si="6"/>
        <v>0</v>
      </c>
      <c r="G64" s="79"/>
      <c r="H64" s="79"/>
      <c r="I64" s="79"/>
      <c r="J64" s="79"/>
    </row>
    <row r="65" spans="1:10" x14ac:dyDescent="0.3">
      <c r="A65" s="76" t="str">
        <f t="shared" si="1"/>
        <v>-</v>
      </c>
      <c r="B65" s="7" t="str">
        <f t="shared" si="2"/>
        <v/>
      </c>
      <c r="C65" s="9">
        <f t="shared" si="3"/>
        <v>0</v>
      </c>
      <c r="D65" s="9">
        <f t="shared" si="4"/>
        <v>0</v>
      </c>
      <c r="E65" s="10">
        <f t="shared" si="5"/>
        <v>0</v>
      </c>
      <c r="F65" s="9">
        <f t="shared" si="6"/>
        <v>0</v>
      </c>
      <c r="G65" s="79"/>
      <c r="H65" s="79"/>
      <c r="I65" s="79"/>
      <c r="J65" s="79"/>
    </row>
    <row r="66" spans="1:10" x14ac:dyDescent="0.3">
      <c r="A66" s="76" t="str">
        <f t="shared" si="1"/>
        <v>-</v>
      </c>
      <c r="B66" s="7" t="str">
        <f t="shared" si="2"/>
        <v/>
      </c>
      <c r="C66" s="9">
        <f t="shared" si="3"/>
        <v>0</v>
      </c>
      <c r="D66" s="9">
        <f t="shared" si="4"/>
        <v>0</v>
      </c>
      <c r="E66" s="10">
        <f t="shared" si="5"/>
        <v>0</v>
      </c>
      <c r="F66" s="9">
        <f t="shared" si="6"/>
        <v>0</v>
      </c>
      <c r="G66" s="79"/>
      <c r="H66" s="79"/>
      <c r="I66" s="79"/>
      <c r="J66" s="79"/>
    </row>
    <row r="67" spans="1:10" x14ac:dyDescent="0.3">
      <c r="A67" s="76" t="str">
        <f t="shared" si="1"/>
        <v>-</v>
      </c>
      <c r="B67" s="7" t="str">
        <f t="shared" si="2"/>
        <v/>
      </c>
      <c r="C67" s="9">
        <f t="shared" si="3"/>
        <v>0</v>
      </c>
      <c r="D67" s="9">
        <f t="shared" si="4"/>
        <v>0</v>
      </c>
      <c r="E67" s="10">
        <f t="shared" si="5"/>
        <v>0</v>
      </c>
      <c r="F67" s="9">
        <f t="shared" si="6"/>
        <v>0</v>
      </c>
      <c r="G67" s="79"/>
      <c r="H67" s="79"/>
      <c r="I67" s="79"/>
      <c r="J67" s="79"/>
    </row>
    <row r="68" spans="1:10" x14ac:dyDescent="0.3">
      <c r="A68" s="76" t="str">
        <f t="shared" si="1"/>
        <v>-</v>
      </c>
      <c r="B68" s="7" t="str">
        <f t="shared" si="2"/>
        <v/>
      </c>
      <c r="C68" s="9">
        <f t="shared" si="3"/>
        <v>0</v>
      </c>
      <c r="D68" s="9">
        <f t="shared" si="4"/>
        <v>0</v>
      </c>
      <c r="E68" s="10">
        <f t="shared" si="5"/>
        <v>0</v>
      </c>
      <c r="F68" s="9">
        <f t="shared" si="6"/>
        <v>0</v>
      </c>
      <c r="G68" s="79"/>
      <c r="H68" s="79"/>
      <c r="I68" s="79"/>
      <c r="J68" s="79"/>
    </row>
    <row r="69" spans="1:10" x14ac:dyDescent="0.3">
      <c r="A69" s="76" t="str">
        <f t="shared" si="1"/>
        <v>-</v>
      </c>
      <c r="B69" s="7" t="str">
        <f t="shared" si="2"/>
        <v/>
      </c>
      <c r="C69" s="9">
        <f t="shared" si="3"/>
        <v>0</v>
      </c>
      <c r="D69" s="9">
        <f t="shared" si="4"/>
        <v>0</v>
      </c>
      <c r="E69" s="10">
        <f t="shared" si="5"/>
        <v>0</v>
      </c>
      <c r="F69" s="9">
        <f t="shared" si="6"/>
        <v>0</v>
      </c>
      <c r="G69" s="79"/>
      <c r="H69" s="79"/>
      <c r="I69" s="79"/>
      <c r="J69" s="79"/>
    </row>
    <row r="70" spans="1:10" x14ac:dyDescent="0.3">
      <c r="A70" s="76" t="str">
        <f t="shared" si="1"/>
        <v>-</v>
      </c>
      <c r="B70" s="7" t="str">
        <f t="shared" si="2"/>
        <v/>
      </c>
      <c r="C70" s="9">
        <f t="shared" si="3"/>
        <v>0</v>
      </c>
      <c r="D70" s="9">
        <f t="shared" si="4"/>
        <v>0</v>
      </c>
      <c r="E70" s="10">
        <f t="shared" si="5"/>
        <v>0</v>
      </c>
      <c r="F70" s="9">
        <f t="shared" si="6"/>
        <v>0</v>
      </c>
      <c r="G70" s="79"/>
      <c r="H70" s="79"/>
      <c r="I70" s="79"/>
      <c r="J70" s="79"/>
    </row>
    <row r="71" spans="1:10" x14ac:dyDescent="0.3">
      <c r="A71" s="76" t="str">
        <f t="shared" si="1"/>
        <v>-</v>
      </c>
      <c r="B71" s="7" t="str">
        <f t="shared" si="2"/>
        <v/>
      </c>
      <c r="C71" s="9">
        <f t="shared" si="3"/>
        <v>0</v>
      </c>
      <c r="D71" s="9">
        <f t="shared" si="4"/>
        <v>0</v>
      </c>
      <c r="E71" s="10">
        <f t="shared" si="5"/>
        <v>0</v>
      </c>
      <c r="F71" s="9">
        <f t="shared" si="6"/>
        <v>0</v>
      </c>
      <c r="G71" s="79"/>
      <c r="H71" s="79"/>
      <c r="I71" s="79"/>
      <c r="J71" s="79"/>
    </row>
    <row r="72" spans="1:10" x14ac:dyDescent="0.3">
      <c r="A72" s="76" t="str">
        <f t="shared" si="1"/>
        <v>-</v>
      </c>
      <c r="B72" s="7" t="str">
        <f t="shared" si="2"/>
        <v/>
      </c>
      <c r="C72" s="9">
        <f t="shared" si="3"/>
        <v>0</v>
      </c>
      <c r="D72" s="9">
        <f t="shared" si="4"/>
        <v>0</v>
      </c>
      <c r="E72" s="10">
        <f t="shared" si="5"/>
        <v>0</v>
      </c>
      <c r="F72" s="9">
        <f t="shared" si="6"/>
        <v>0</v>
      </c>
      <c r="G72" s="79"/>
      <c r="H72" s="79"/>
      <c r="I72" s="79"/>
      <c r="J72" s="79"/>
    </row>
    <row r="73" spans="1:10" x14ac:dyDescent="0.3">
      <c r="A73" s="76" t="str">
        <f t="shared" si="1"/>
        <v>-</v>
      </c>
      <c r="B73" s="7" t="str">
        <f t="shared" si="2"/>
        <v/>
      </c>
      <c r="C73" s="9">
        <f t="shared" si="3"/>
        <v>0</v>
      </c>
      <c r="D73" s="9">
        <f t="shared" si="4"/>
        <v>0</v>
      </c>
      <c r="E73" s="10">
        <f t="shared" si="5"/>
        <v>0</v>
      </c>
      <c r="F73" s="9">
        <f t="shared" si="6"/>
        <v>0</v>
      </c>
      <c r="G73" s="79"/>
      <c r="H73" s="79"/>
      <c r="I73" s="79"/>
      <c r="J73" s="79"/>
    </row>
    <row r="74" spans="1:10" x14ac:dyDescent="0.3">
      <c r="A74" s="76" t="str">
        <f t="shared" si="1"/>
        <v>-</v>
      </c>
      <c r="B74" s="7" t="str">
        <f t="shared" si="2"/>
        <v/>
      </c>
      <c r="C74" s="9">
        <f t="shared" si="3"/>
        <v>0</v>
      </c>
      <c r="D74" s="9">
        <f t="shared" si="4"/>
        <v>0</v>
      </c>
      <c r="E74" s="10">
        <f t="shared" si="5"/>
        <v>0</v>
      </c>
      <c r="F74" s="9">
        <f t="shared" si="6"/>
        <v>0</v>
      </c>
      <c r="G74" s="79"/>
      <c r="H74" s="79"/>
      <c r="I74" s="79"/>
      <c r="J74" s="79"/>
    </row>
    <row r="75" spans="1:10" x14ac:dyDescent="0.3">
      <c r="A75" s="76" t="str">
        <f t="shared" si="1"/>
        <v>-</v>
      </c>
      <c r="B75" s="7" t="str">
        <f t="shared" si="2"/>
        <v/>
      </c>
      <c r="C75" s="9">
        <f t="shared" si="3"/>
        <v>0</v>
      </c>
      <c r="D75" s="9">
        <f t="shared" si="4"/>
        <v>0</v>
      </c>
      <c r="E75" s="10">
        <f t="shared" si="5"/>
        <v>0</v>
      </c>
      <c r="F75" s="9">
        <f t="shared" si="6"/>
        <v>0</v>
      </c>
      <c r="G75" s="79"/>
      <c r="H75" s="79"/>
      <c r="I75" s="79"/>
      <c r="J75" s="79"/>
    </row>
    <row r="76" spans="1:10" x14ac:dyDescent="0.3">
      <c r="A76" s="76" t="str">
        <f t="shared" si="1"/>
        <v>-</v>
      </c>
      <c r="B76" s="7" t="str">
        <f t="shared" si="2"/>
        <v/>
      </c>
      <c r="C76" s="9">
        <f t="shared" si="3"/>
        <v>0</v>
      </c>
      <c r="D76" s="9">
        <f t="shared" si="4"/>
        <v>0</v>
      </c>
      <c r="E76" s="10">
        <f t="shared" si="5"/>
        <v>0</v>
      </c>
      <c r="F76" s="9">
        <f t="shared" si="6"/>
        <v>0</v>
      </c>
      <c r="G76" s="79"/>
      <c r="H76" s="79"/>
      <c r="I76" s="79"/>
      <c r="J76" s="79"/>
    </row>
    <row r="77" spans="1:10" x14ac:dyDescent="0.3">
      <c r="A77" s="76" t="str">
        <f t="shared" ref="A77:A131" si="7">IF(A76&lt;$C$5,A76+1,"-")</f>
        <v>-</v>
      </c>
      <c r="B77" s="7" t="str">
        <f t="shared" ref="B77:B131" si="8">IF(ISNUMBER(A77),DATE(YEAR($B$11),MONTH($B$11)+A77*1,DAY($B$11)),"")</f>
        <v/>
      </c>
      <c r="C77" s="9">
        <f t="shared" ref="C77:C131" si="9">IF(ISNUMBER(A77),ROUND(C76-E76,2),0)</f>
        <v>0</v>
      </c>
      <c r="D77" s="9">
        <f t="shared" si="4"/>
        <v>0</v>
      </c>
      <c r="E77" s="10">
        <f t="shared" si="5"/>
        <v>0</v>
      </c>
      <c r="F77" s="9">
        <f t="shared" si="6"/>
        <v>0</v>
      </c>
      <c r="G77" s="79"/>
      <c r="H77" s="79"/>
      <c r="I77" s="79"/>
      <c r="J77" s="79"/>
    </row>
    <row r="78" spans="1:10" x14ac:dyDescent="0.3">
      <c r="A78" s="76" t="str">
        <f t="shared" si="7"/>
        <v>-</v>
      </c>
      <c r="B78" s="7" t="str">
        <f t="shared" si="8"/>
        <v/>
      </c>
      <c r="C78" s="9">
        <f t="shared" si="9"/>
        <v>0</v>
      </c>
      <c r="D78" s="9">
        <f t="shared" ref="D78:D131" si="10">IFERROR(ROUND(C78*$C$4/12,2),0)</f>
        <v>0</v>
      </c>
      <c r="E78" s="10">
        <f t="shared" ref="E78:E131" si="11">IFERROR(IF(A78=$C$5,C78,F78-D78),0)</f>
        <v>0</v>
      </c>
      <c r="F78" s="9">
        <f t="shared" ref="F78:F131" si="12">IF(A78=$C$5,C78+D78,IF(ISNUMBER(A78),ROUND(-PMT($C$4/12,$C$5,$C$3),2),0))</f>
        <v>0</v>
      </c>
      <c r="G78" s="79"/>
      <c r="H78" s="79"/>
      <c r="I78" s="79"/>
      <c r="J78" s="79"/>
    </row>
    <row r="79" spans="1:10" x14ac:dyDescent="0.3">
      <c r="A79" s="76" t="str">
        <f t="shared" si="7"/>
        <v>-</v>
      </c>
      <c r="B79" s="7" t="str">
        <f t="shared" si="8"/>
        <v/>
      </c>
      <c r="C79" s="9">
        <f t="shared" si="9"/>
        <v>0</v>
      </c>
      <c r="D79" s="9">
        <f t="shared" si="10"/>
        <v>0</v>
      </c>
      <c r="E79" s="10">
        <f t="shared" si="11"/>
        <v>0</v>
      </c>
      <c r="F79" s="9">
        <f t="shared" si="12"/>
        <v>0</v>
      </c>
      <c r="G79" s="79"/>
      <c r="H79" s="79"/>
      <c r="I79" s="79"/>
      <c r="J79" s="79"/>
    </row>
    <row r="80" spans="1:10" x14ac:dyDescent="0.3">
      <c r="A80" s="76" t="str">
        <f t="shared" si="7"/>
        <v>-</v>
      </c>
      <c r="B80" s="7" t="str">
        <f t="shared" si="8"/>
        <v/>
      </c>
      <c r="C80" s="9">
        <f t="shared" si="9"/>
        <v>0</v>
      </c>
      <c r="D80" s="9">
        <f t="shared" si="10"/>
        <v>0</v>
      </c>
      <c r="E80" s="10">
        <f t="shared" si="11"/>
        <v>0</v>
      </c>
      <c r="F80" s="9">
        <f t="shared" si="12"/>
        <v>0</v>
      </c>
      <c r="G80" s="79"/>
      <c r="H80" s="79"/>
      <c r="I80" s="79"/>
      <c r="J80" s="79"/>
    </row>
    <row r="81" spans="1:10" x14ac:dyDescent="0.3">
      <c r="A81" s="76" t="str">
        <f t="shared" si="7"/>
        <v>-</v>
      </c>
      <c r="B81" s="7" t="str">
        <f t="shared" si="8"/>
        <v/>
      </c>
      <c r="C81" s="9">
        <f t="shared" si="9"/>
        <v>0</v>
      </c>
      <c r="D81" s="9">
        <f t="shared" si="10"/>
        <v>0</v>
      </c>
      <c r="E81" s="10">
        <f t="shared" si="11"/>
        <v>0</v>
      </c>
      <c r="F81" s="9">
        <f t="shared" si="12"/>
        <v>0</v>
      </c>
      <c r="G81" s="79"/>
      <c r="H81" s="79"/>
      <c r="I81" s="79"/>
      <c r="J81" s="79"/>
    </row>
    <row r="82" spans="1:10" x14ac:dyDescent="0.3">
      <c r="A82" s="76" t="str">
        <f t="shared" si="7"/>
        <v>-</v>
      </c>
      <c r="B82" s="7" t="str">
        <f t="shared" si="8"/>
        <v/>
      </c>
      <c r="C82" s="9">
        <f t="shared" si="9"/>
        <v>0</v>
      </c>
      <c r="D82" s="9">
        <f t="shared" si="10"/>
        <v>0</v>
      </c>
      <c r="E82" s="10">
        <f t="shared" si="11"/>
        <v>0</v>
      </c>
      <c r="F82" s="9">
        <f t="shared" si="12"/>
        <v>0</v>
      </c>
      <c r="G82" s="79"/>
      <c r="H82" s="79"/>
      <c r="I82" s="79"/>
      <c r="J82" s="79"/>
    </row>
    <row r="83" spans="1:10" x14ac:dyDescent="0.3">
      <c r="A83" s="76" t="str">
        <f t="shared" si="7"/>
        <v>-</v>
      </c>
      <c r="B83" s="7" t="str">
        <f t="shared" si="8"/>
        <v/>
      </c>
      <c r="C83" s="9">
        <f t="shared" si="9"/>
        <v>0</v>
      </c>
      <c r="D83" s="9">
        <f t="shared" si="10"/>
        <v>0</v>
      </c>
      <c r="E83" s="10">
        <f t="shared" si="11"/>
        <v>0</v>
      </c>
      <c r="F83" s="9">
        <f t="shared" si="12"/>
        <v>0</v>
      </c>
      <c r="G83" s="79"/>
      <c r="H83" s="79"/>
      <c r="I83" s="79"/>
      <c r="J83" s="79"/>
    </row>
    <row r="84" spans="1:10" x14ac:dyDescent="0.3">
      <c r="A84" s="76" t="str">
        <f t="shared" si="7"/>
        <v>-</v>
      </c>
      <c r="B84" s="7" t="str">
        <f t="shared" si="8"/>
        <v/>
      </c>
      <c r="C84" s="9">
        <f t="shared" si="9"/>
        <v>0</v>
      </c>
      <c r="D84" s="9">
        <f t="shared" si="10"/>
        <v>0</v>
      </c>
      <c r="E84" s="10">
        <f t="shared" si="11"/>
        <v>0</v>
      </c>
      <c r="F84" s="9">
        <f t="shared" si="12"/>
        <v>0</v>
      </c>
      <c r="G84" s="79"/>
      <c r="H84" s="79"/>
      <c r="I84" s="79"/>
      <c r="J84" s="79"/>
    </row>
    <row r="85" spans="1:10" x14ac:dyDescent="0.3">
      <c r="A85" s="76" t="str">
        <f t="shared" si="7"/>
        <v>-</v>
      </c>
      <c r="B85" s="7" t="str">
        <f t="shared" si="8"/>
        <v/>
      </c>
      <c r="C85" s="9">
        <f t="shared" si="9"/>
        <v>0</v>
      </c>
      <c r="D85" s="9">
        <f t="shared" si="10"/>
        <v>0</v>
      </c>
      <c r="E85" s="10">
        <f t="shared" si="11"/>
        <v>0</v>
      </c>
      <c r="F85" s="9">
        <f t="shared" si="12"/>
        <v>0</v>
      </c>
      <c r="G85" s="79"/>
      <c r="H85" s="79"/>
      <c r="I85" s="79"/>
      <c r="J85" s="79"/>
    </row>
    <row r="86" spans="1:10" x14ac:dyDescent="0.3">
      <c r="A86" s="76" t="str">
        <f t="shared" si="7"/>
        <v>-</v>
      </c>
      <c r="B86" s="7" t="str">
        <f t="shared" si="8"/>
        <v/>
      </c>
      <c r="C86" s="9">
        <f t="shared" si="9"/>
        <v>0</v>
      </c>
      <c r="D86" s="9">
        <f t="shared" si="10"/>
        <v>0</v>
      </c>
      <c r="E86" s="10">
        <f t="shared" si="11"/>
        <v>0</v>
      </c>
      <c r="F86" s="9">
        <f t="shared" si="12"/>
        <v>0</v>
      </c>
      <c r="G86" s="79"/>
      <c r="H86" s="79"/>
      <c r="I86" s="79"/>
      <c r="J86" s="79"/>
    </row>
    <row r="87" spans="1:10" x14ac:dyDescent="0.3">
      <c r="A87" s="76" t="str">
        <f t="shared" si="7"/>
        <v>-</v>
      </c>
      <c r="B87" s="7" t="str">
        <f t="shared" si="8"/>
        <v/>
      </c>
      <c r="C87" s="9">
        <f t="shared" si="9"/>
        <v>0</v>
      </c>
      <c r="D87" s="9">
        <f t="shared" si="10"/>
        <v>0</v>
      </c>
      <c r="E87" s="10">
        <f t="shared" si="11"/>
        <v>0</v>
      </c>
      <c r="F87" s="9">
        <f t="shared" si="12"/>
        <v>0</v>
      </c>
      <c r="G87" s="79"/>
      <c r="H87" s="79"/>
      <c r="I87" s="79"/>
      <c r="J87" s="79"/>
    </row>
    <row r="88" spans="1:10" x14ac:dyDescent="0.3">
      <c r="A88" s="76" t="str">
        <f t="shared" si="7"/>
        <v>-</v>
      </c>
      <c r="B88" s="7" t="str">
        <f t="shared" si="8"/>
        <v/>
      </c>
      <c r="C88" s="9">
        <f t="shared" si="9"/>
        <v>0</v>
      </c>
      <c r="D88" s="9">
        <f t="shared" si="10"/>
        <v>0</v>
      </c>
      <c r="E88" s="10">
        <f t="shared" si="11"/>
        <v>0</v>
      </c>
      <c r="F88" s="9">
        <f t="shared" si="12"/>
        <v>0</v>
      </c>
      <c r="G88" s="79"/>
      <c r="H88" s="79"/>
      <c r="I88" s="79"/>
      <c r="J88" s="79"/>
    </row>
    <row r="89" spans="1:10" x14ac:dyDescent="0.3">
      <c r="A89" s="76" t="str">
        <f t="shared" si="7"/>
        <v>-</v>
      </c>
      <c r="B89" s="7" t="str">
        <f t="shared" si="8"/>
        <v/>
      </c>
      <c r="C89" s="9">
        <f t="shared" si="9"/>
        <v>0</v>
      </c>
      <c r="D89" s="9">
        <f t="shared" si="10"/>
        <v>0</v>
      </c>
      <c r="E89" s="10">
        <f t="shared" si="11"/>
        <v>0</v>
      </c>
      <c r="F89" s="9">
        <f t="shared" si="12"/>
        <v>0</v>
      </c>
      <c r="G89" s="79"/>
      <c r="H89" s="79"/>
      <c r="I89" s="79"/>
      <c r="J89" s="79"/>
    </row>
    <row r="90" spans="1:10" x14ac:dyDescent="0.3">
      <c r="A90" s="76" t="str">
        <f t="shared" si="7"/>
        <v>-</v>
      </c>
      <c r="B90" s="7" t="str">
        <f t="shared" si="8"/>
        <v/>
      </c>
      <c r="C90" s="9">
        <f t="shared" si="9"/>
        <v>0</v>
      </c>
      <c r="D90" s="9">
        <f t="shared" si="10"/>
        <v>0</v>
      </c>
      <c r="E90" s="10">
        <f t="shared" si="11"/>
        <v>0</v>
      </c>
      <c r="F90" s="9">
        <f t="shared" si="12"/>
        <v>0</v>
      </c>
      <c r="G90" s="79"/>
      <c r="H90" s="79"/>
      <c r="I90" s="79"/>
      <c r="J90" s="79"/>
    </row>
    <row r="91" spans="1:10" x14ac:dyDescent="0.3">
      <c r="A91" s="76" t="str">
        <f t="shared" si="7"/>
        <v>-</v>
      </c>
      <c r="B91" s="7" t="str">
        <f t="shared" si="8"/>
        <v/>
      </c>
      <c r="C91" s="9">
        <f t="shared" si="9"/>
        <v>0</v>
      </c>
      <c r="D91" s="9">
        <f t="shared" si="10"/>
        <v>0</v>
      </c>
      <c r="E91" s="10">
        <f t="shared" si="11"/>
        <v>0</v>
      </c>
      <c r="F91" s="9">
        <f t="shared" si="12"/>
        <v>0</v>
      </c>
      <c r="G91" s="79"/>
      <c r="H91" s="79"/>
      <c r="I91" s="79"/>
      <c r="J91" s="79"/>
    </row>
    <row r="92" spans="1:10" x14ac:dyDescent="0.3">
      <c r="A92" s="76" t="str">
        <f t="shared" si="7"/>
        <v>-</v>
      </c>
      <c r="B92" s="7" t="str">
        <f t="shared" si="8"/>
        <v/>
      </c>
      <c r="C92" s="9">
        <f t="shared" si="9"/>
        <v>0</v>
      </c>
      <c r="D92" s="9">
        <f t="shared" si="10"/>
        <v>0</v>
      </c>
      <c r="E92" s="10">
        <f t="shared" si="11"/>
        <v>0</v>
      </c>
      <c r="F92" s="9">
        <f t="shared" si="12"/>
        <v>0</v>
      </c>
      <c r="G92" s="79"/>
      <c r="H92" s="79"/>
      <c r="I92" s="79"/>
      <c r="J92" s="79"/>
    </row>
    <row r="93" spans="1:10" x14ac:dyDescent="0.3">
      <c r="A93" s="76" t="str">
        <f t="shared" si="7"/>
        <v>-</v>
      </c>
      <c r="B93" s="7" t="str">
        <f t="shared" si="8"/>
        <v/>
      </c>
      <c r="C93" s="9">
        <f t="shared" si="9"/>
        <v>0</v>
      </c>
      <c r="D93" s="9">
        <f t="shared" si="10"/>
        <v>0</v>
      </c>
      <c r="E93" s="10">
        <f t="shared" si="11"/>
        <v>0</v>
      </c>
      <c r="F93" s="9">
        <f t="shared" si="12"/>
        <v>0</v>
      </c>
      <c r="G93" s="79"/>
      <c r="H93" s="79"/>
      <c r="I93" s="79"/>
      <c r="J93" s="79"/>
    </row>
    <row r="94" spans="1:10" x14ac:dyDescent="0.3">
      <c r="A94" s="76" t="str">
        <f t="shared" si="7"/>
        <v>-</v>
      </c>
      <c r="B94" s="7" t="str">
        <f t="shared" si="8"/>
        <v/>
      </c>
      <c r="C94" s="9">
        <f t="shared" si="9"/>
        <v>0</v>
      </c>
      <c r="D94" s="9">
        <f t="shared" si="10"/>
        <v>0</v>
      </c>
      <c r="E94" s="10">
        <f t="shared" si="11"/>
        <v>0</v>
      </c>
      <c r="F94" s="9">
        <f t="shared" si="12"/>
        <v>0</v>
      </c>
      <c r="G94" s="79"/>
      <c r="H94" s="79"/>
      <c r="I94" s="79"/>
      <c r="J94" s="79"/>
    </row>
    <row r="95" spans="1:10" x14ac:dyDescent="0.3">
      <c r="A95" s="76" t="str">
        <f t="shared" si="7"/>
        <v>-</v>
      </c>
      <c r="B95" s="7" t="str">
        <f t="shared" si="8"/>
        <v/>
      </c>
      <c r="C95" s="9">
        <f t="shared" si="9"/>
        <v>0</v>
      </c>
      <c r="D95" s="9">
        <f t="shared" si="10"/>
        <v>0</v>
      </c>
      <c r="E95" s="10">
        <f t="shared" si="11"/>
        <v>0</v>
      </c>
      <c r="F95" s="9">
        <f t="shared" si="12"/>
        <v>0</v>
      </c>
      <c r="G95" s="79"/>
      <c r="H95" s="79"/>
      <c r="I95" s="79"/>
      <c r="J95" s="79"/>
    </row>
    <row r="96" spans="1:10" x14ac:dyDescent="0.3">
      <c r="A96" s="76" t="str">
        <f t="shared" si="7"/>
        <v>-</v>
      </c>
      <c r="B96" s="7" t="str">
        <f t="shared" si="8"/>
        <v/>
      </c>
      <c r="C96" s="9">
        <f t="shared" si="9"/>
        <v>0</v>
      </c>
      <c r="D96" s="9">
        <f t="shared" si="10"/>
        <v>0</v>
      </c>
      <c r="E96" s="10">
        <f t="shared" si="11"/>
        <v>0</v>
      </c>
      <c r="F96" s="9">
        <f t="shared" si="12"/>
        <v>0</v>
      </c>
      <c r="G96" s="79"/>
      <c r="H96" s="79"/>
      <c r="I96" s="79"/>
      <c r="J96" s="79"/>
    </row>
    <row r="97" spans="1:10" x14ac:dyDescent="0.3">
      <c r="A97" s="76" t="str">
        <f t="shared" si="7"/>
        <v>-</v>
      </c>
      <c r="B97" s="7" t="str">
        <f t="shared" si="8"/>
        <v/>
      </c>
      <c r="C97" s="9">
        <f t="shared" si="9"/>
        <v>0</v>
      </c>
      <c r="D97" s="9">
        <f t="shared" si="10"/>
        <v>0</v>
      </c>
      <c r="E97" s="10">
        <f t="shared" si="11"/>
        <v>0</v>
      </c>
      <c r="F97" s="9">
        <f t="shared" si="12"/>
        <v>0</v>
      </c>
      <c r="G97" s="79"/>
      <c r="H97" s="79"/>
      <c r="I97" s="79"/>
      <c r="J97" s="79"/>
    </row>
    <row r="98" spans="1:10" x14ac:dyDescent="0.3">
      <c r="A98" s="76" t="str">
        <f t="shared" si="7"/>
        <v>-</v>
      </c>
      <c r="B98" s="7" t="str">
        <f t="shared" si="8"/>
        <v/>
      </c>
      <c r="C98" s="9">
        <f t="shared" si="9"/>
        <v>0</v>
      </c>
      <c r="D98" s="9">
        <f t="shared" si="10"/>
        <v>0</v>
      </c>
      <c r="E98" s="10">
        <f t="shared" si="11"/>
        <v>0</v>
      </c>
      <c r="F98" s="9">
        <f t="shared" si="12"/>
        <v>0</v>
      </c>
      <c r="G98" s="79"/>
      <c r="H98" s="79"/>
      <c r="I98" s="79"/>
      <c r="J98" s="79"/>
    </row>
    <row r="99" spans="1:10" x14ac:dyDescent="0.3">
      <c r="A99" s="76" t="str">
        <f t="shared" si="7"/>
        <v>-</v>
      </c>
      <c r="B99" s="7" t="str">
        <f t="shared" si="8"/>
        <v/>
      </c>
      <c r="C99" s="9">
        <f t="shared" si="9"/>
        <v>0</v>
      </c>
      <c r="D99" s="9">
        <f t="shared" si="10"/>
        <v>0</v>
      </c>
      <c r="E99" s="10">
        <f t="shared" si="11"/>
        <v>0</v>
      </c>
      <c r="F99" s="9">
        <f t="shared" si="12"/>
        <v>0</v>
      </c>
      <c r="G99" s="79"/>
      <c r="H99" s="79"/>
      <c r="I99" s="79"/>
      <c r="J99" s="79"/>
    </row>
    <row r="100" spans="1:10" x14ac:dyDescent="0.3">
      <c r="A100" s="76" t="str">
        <f t="shared" si="7"/>
        <v>-</v>
      </c>
      <c r="B100" s="7" t="str">
        <f t="shared" si="8"/>
        <v/>
      </c>
      <c r="C100" s="9">
        <f t="shared" si="9"/>
        <v>0</v>
      </c>
      <c r="D100" s="9">
        <f t="shared" si="10"/>
        <v>0</v>
      </c>
      <c r="E100" s="10">
        <f t="shared" si="11"/>
        <v>0</v>
      </c>
      <c r="F100" s="9">
        <f t="shared" si="12"/>
        <v>0</v>
      </c>
      <c r="G100" s="79"/>
      <c r="H100" s="79"/>
      <c r="I100" s="79"/>
      <c r="J100" s="79"/>
    </row>
    <row r="101" spans="1:10" x14ac:dyDescent="0.3">
      <c r="A101" s="76" t="str">
        <f t="shared" si="7"/>
        <v>-</v>
      </c>
      <c r="B101" s="7" t="str">
        <f t="shared" si="8"/>
        <v/>
      </c>
      <c r="C101" s="9">
        <f t="shared" si="9"/>
        <v>0</v>
      </c>
      <c r="D101" s="9">
        <f t="shared" si="10"/>
        <v>0</v>
      </c>
      <c r="E101" s="10">
        <f t="shared" si="11"/>
        <v>0</v>
      </c>
      <c r="F101" s="9">
        <f t="shared" si="12"/>
        <v>0</v>
      </c>
      <c r="G101" s="79"/>
      <c r="H101" s="79"/>
      <c r="I101" s="79"/>
      <c r="J101" s="79"/>
    </row>
    <row r="102" spans="1:10" x14ac:dyDescent="0.3">
      <c r="A102" s="76" t="str">
        <f t="shared" si="7"/>
        <v>-</v>
      </c>
      <c r="B102" s="7" t="str">
        <f t="shared" si="8"/>
        <v/>
      </c>
      <c r="C102" s="9">
        <f t="shared" si="9"/>
        <v>0</v>
      </c>
      <c r="D102" s="9">
        <f t="shared" si="10"/>
        <v>0</v>
      </c>
      <c r="E102" s="10">
        <f t="shared" si="11"/>
        <v>0</v>
      </c>
      <c r="F102" s="9">
        <f t="shared" si="12"/>
        <v>0</v>
      </c>
      <c r="G102" s="79"/>
      <c r="H102" s="79"/>
      <c r="I102" s="79"/>
      <c r="J102" s="79"/>
    </row>
    <row r="103" spans="1:10" x14ac:dyDescent="0.3">
      <c r="A103" s="76" t="str">
        <f t="shared" si="7"/>
        <v>-</v>
      </c>
      <c r="B103" s="7" t="str">
        <f t="shared" si="8"/>
        <v/>
      </c>
      <c r="C103" s="9">
        <f t="shared" si="9"/>
        <v>0</v>
      </c>
      <c r="D103" s="9">
        <f t="shared" si="10"/>
        <v>0</v>
      </c>
      <c r="E103" s="10">
        <f t="shared" si="11"/>
        <v>0</v>
      </c>
      <c r="F103" s="9">
        <f t="shared" si="12"/>
        <v>0</v>
      </c>
      <c r="G103" s="79"/>
      <c r="H103" s="79"/>
      <c r="I103" s="79"/>
      <c r="J103" s="79"/>
    </row>
    <row r="104" spans="1:10" x14ac:dyDescent="0.3">
      <c r="A104" s="76" t="str">
        <f t="shared" si="7"/>
        <v>-</v>
      </c>
      <c r="B104" s="7" t="str">
        <f t="shared" si="8"/>
        <v/>
      </c>
      <c r="C104" s="9">
        <f t="shared" si="9"/>
        <v>0</v>
      </c>
      <c r="D104" s="9">
        <f t="shared" si="10"/>
        <v>0</v>
      </c>
      <c r="E104" s="10">
        <f t="shared" si="11"/>
        <v>0</v>
      </c>
      <c r="F104" s="9">
        <f t="shared" si="12"/>
        <v>0</v>
      </c>
      <c r="G104" s="79"/>
      <c r="H104" s="79"/>
      <c r="I104" s="79"/>
      <c r="J104" s="79"/>
    </row>
    <row r="105" spans="1:10" x14ac:dyDescent="0.3">
      <c r="A105" s="76" t="str">
        <f t="shared" si="7"/>
        <v>-</v>
      </c>
      <c r="B105" s="7" t="str">
        <f t="shared" si="8"/>
        <v/>
      </c>
      <c r="C105" s="9">
        <f t="shared" si="9"/>
        <v>0</v>
      </c>
      <c r="D105" s="9">
        <f t="shared" si="10"/>
        <v>0</v>
      </c>
      <c r="E105" s="10">
        <f t="shared" si="11"/>
        <v>0</v>
      </c>
      <c r="F105" s="9">
        <f t="shared" si="12"/>
        <v>0</v>
      </c>
      <c r="G105" s="79"/>
      <c r="H105" s="79"/>
      <c r="I105" s="79"/>
      <c r="J105" s="79"/>
    </row>
    <row r="106" spans="1:10" x14ac:dyDescent="0.3">
      <c r="A106" s="76" t="str">
        <f t="shared" si="7"/>
        <v>-</v>
      </c>
      <c r="B106" s="7" t="str">
        <f t="shared" si="8"/>
        <v/>
      </c>
      <c r="C106" s="9">
        <f t="shared" si="9"/>
        <v>0</v>
      </c>
      <c r="D106" s="9">
        <f t="shared" si="10"/>
        <v>0</v>
      </c>
      <c r="E106" s="10">
        <f t="shared" si="11"/>
        <v>0</v>
      </c>
      <c r="F106" s="9">
        <f t="shared" si="12"/>
        <v>0</v>
      </c>
      <c r="G106" s="79"/>
      <c r="H106" s="79"/>
      <c r="I106" s="79"/>
      <c r="J106" s="79"/>
    </row>
    <row r="107" spans="1:10" x14ac:dyDescent="0.3">
      <c r="A107" s="76" t="str">
        <f t="shared" si="7"/>
        <v>-</v>
      </c>
      <c r="B107" s="7" t="str">
        <f t="shared" si="8"/>
        <v/>
      </c>
      <c r="C107" s="9">
        <f t="shared" si="9"/>
        <v>0</v>
      </c>
      <c r="D107" s="9">
        <f t="shared" si="10"/>
        <v>0</v>
      </c>
      <c r="E107" s="10">
        <f t="shared" si="11"/>
        <v>0</v>
      </c>
      <c r="F107" s="9">
        <f t="shared" si="12"/>
        <v>0</v>
      </c>
      <c r="G107" s="79"/>
      <c r="H107" s="79"/>
      <c r="I107" s="79"/>
      <c r="J107" s="79"/>
    </row>
    <row r="108" spans="1:10" x14ac:dyDescent="0.3">
      <c r="A108" s="76" t="str">
        <f t="shared" si="7"/>
        <v>-</v>
      </c>
      <c r="B108" s="7" t="str">
        <f t="shared" si="8"/>
        <v/>
      </c>
      <c r="C108" s="9">
        <f t="shared" si="9"/>
        <v>0</v>
      </c>
      <c r="D108" s="9">
        <f t="shared" si="10"/>
        <v>0</v>
      </c>
      <c r="E108" s="10">
        <f t="shared" si="11"/>
        <v>0</v>
      </c>
      <c r="F108" s="9">
        <f t="shared" si="12"/>
        <v>0</v>
      </c>
      <c r="G108" s="79"/>
      <c r="H108" s="79"/>
      <c r="I108" s="79"/>
      <c r="J108" s="79"/>
    </row>
    <row r="109" spans="1:10" x14ac:dyDescent="0.3">
      <c r="A109" s="76" t="str">
        <f t="shared" si="7"/>
        <v>-</v>
      </c>
      <c r="B109" s="7" t="str">
        <f t="shared" si="8"/>
        <v/>
      </c>
      <c r="C109" s="9">
        <f t="shared" si="9"/>
        <v>0</v>
      </c>
      <c r="D109" s="9">
        <f t="shared" si="10"/>
        <v>0</v>
      </c>
      <c r="E109" s="10">
        <f t="shared" si="11"/>
        <v>0</v>
      </c>
      <c r="F109" s="9">
        <f t="shared" si="12"/>
        <v>0</v>
      </c>
      <c r="G109" s="79"/>
      <c r="H109" s="79"/>
      <c r="I109" s="79"/>
      <c r="J109" s="79"/>
    </row>
    <row r="110" spans="1:10" x14ac:dyDescent="0.3">
      <c r="A110" s="76" t="str">
        <f t="shared" si="7"/>
        <v>-</v>
      </c>
      <c r="B110" s="7" t="str">
        <f t="shared" si="8"/>
        <v/>
      </c>
      <c r="C110" s="9">
        <f t="shared" si="9"/>
        <v>0</v>
      </c>
      <c r="D110" s="9">
        <f t="shared" si="10"/>
        <v>0</v>
      </c>
      <c r="E110" s="10">
        <f t="shared" si="11"/>
        <v>0</v>
      </c>
      <c r="F110" s="9">
        <f t="shared" si="12"/>
        <v>0</v>
      </c>
      <c r="G110" s="79"/>
      <c r="H110" s="79"/>
      <c r="I110" s="79"/>
      <c r="J110" s="79"/>
    </row>
    <row r="111" spans="1:10" x14ac:dyDescent="0.3">
      <c r="A111" s="76" t="str">
        <f t="shared" si="7"/>
        <v>-</v>
      </c>
      <c r="B111" s="7" t="str">
        <f t="shared" si="8"/>
        <v/>
      </c>
      <c r="C111" s="9">
        <f t="shared" si="9"/>
        <v>0</v>
      </c>
      <c r="D111" s="9">
        <f t="shared" si="10"/>
        <v>0</v>
      </c>
      <c r="E111" s="10">
        <f t="shared" si="11"/>
        <v>0</v>
      </c>
      <c r="F111" s="9">
        <f t="shared" si="12"/>
        <v>0</v>
      </c>
      <c r="G111" s="79"/>
      <c r="H111" s="79"/>
      <c r="I111" s="79"/>
      <c r="J111" s="79"/>
    </row>
    <row r="112" spans="1:10" x14ac:dyDescent="0.3">
      <c r="A112" s="76" t="str">
        <f t="shared" si="7"/>
        <v>-</v>
      </c>
      <c r="B112" s="7" t="str">
        <f t="shared" si="8"/>
        <v/>
      </c>
      <c r="C112" s="9">
        <f t="shared" si="9"/>
        <v>0</v>
      </c>
      <c r="D112" s="9">
        <f t="shared" si="10"/>
        <v>0</v>
      </c>
      <c r="E112" s="10">
        <f t="shared" si="11"/>
        <v>0</v>
      </c>
      <c r="F112" s="9">
        <f t="shared" si="12"/>
        <v>0</v>
      </c>
      <c r="G112" s="79"/>
      <c r="H112" s="79"/>
      <c r="I112" s="79"/>
      <c r="J112" s="79"/>
    </row>
    <row r="113" spans="1:10" x14ac:dyDescent="0.3">
      <c r="A113" s="76" t="str">
        <f t="shared" si="7"/>
        <v>-</v>
      </c>
      <c r="B113" s="7" t="str">
        <f t="shared" si="8"/>
        <v/>
      </c>
      <c r="C113" s="9">
        <f t="shared" si="9"/>
        <v>0</v>
      </c>
      <c r="D113" s="9">
        <f t="shared" si="10"/>
        <v>0</v>
      </c>
      <c r="E113" s="10">
        <f t="shared" si="11"/>
        <v>0</v>
      </c>
      <c r="F113" s="9">
        <f t="shared" si="12"/>
        <v>0</v>
      </c>
      <c r="G113" s="79"/>
      <c r="H113" s="79"/>
      <c r="I113" s="79"/>
      <c r="J113" s="79"/>
    </row>
    <row r="114" spans="1:10" x14ac:dyDescent="0.3">
      <c r="A114" s="76" t="str">
        <f t="shared" si="7"/>
        <v>-</v>
      </c>
      <c r="B114" s="7" t="str">
        <f t="shared" si="8"/>
        <v/>
      </c>
      <c r="C114" s="9">
        <f t="shared" si="9"/>
        <v>0</v>
      </c>
      <c r="D114" s="9">
        <f t="shared" si="10"/>
        <v>0</v>
      </c>
      <c r="E114" s="10">
        <f t="shared" si="11"/>
        <v>0</v>
      </c>
      <c r="F114" s="9">
        <f t="shared" si="12"/>
        <v>0</v>
      </c>
      <c r="G114" s="79"/>
      <c r="H114" s="79"/>
      <c r="I114" s="79"/>
      <c r="J114" s="79"/>
    </row>
    <row r="115" spans="1:10" x14ac:dyDescent="0.3">
      <c r="A115" s="76" t="str">
        <f t="shared" si="7"/>
        <v>-</v>
      </c>
      <c r="B115" s="7" t="str">
        <f t="shared" si="8"/>
        <v/>
      </c>
      <c r="C115" s="9">
        <f t="shared" si="9"/>
        <v>0</v>
      </c>
      <c r="D115" s="9">
        <f t="shared" si="10"/>
        <v>0</v>
      </c>
      <c r="E115" s="10">
        <f t="shared" si="11"/>
        <v>0</v>
      </c>
      <c r="F115" s="9">
        <f t="shared" si="12"/>
        <v>0</v>
      </c>
      <c r="G115" s="79"/>
      <c r="H115" s="79"/>
      <c r="I115" s="79"/>
      <c r="J115" s="79"/>
    </row>
    <row r="116" spans="1:10" x14ac:dyDescent="0.3">
      <c r="A116" s="76" t="str">
        <f t="shared" si="7"/>
        <v>-</v>
      </c>
      <c r="B116" s="7" t="str">
        <f t="shared" si="8"/>
        <v/>
      </c>
      <c r="C116" s="9">
        <f t="shared" si="9"/>
        <v>0</v>
      </c>
      <c r="D116" s="9">
        <f t="shared" si="10"/>
        <v>0</v>
      </c>
      <c r="E116" s="10">
        <f t="shared" si="11"/>
        <v>0</v>
      </c>
      <c r="F116" s="9">
        <f t="shared" si="12"/>
        <v>0</v>
      </c>
      <c r="G116" s="79"/>
      <c r="H116" s="79"/>
      <c r="I116" s="79"/>
      <c r="J116" s="79"/>
    </row>
    <row r="117" spans="1:10" x14ac:dyDescent="0.3">
      <c r="A117" s="76" t="str">
        <f t="shared" si="7"/>
        <v>-</v>
      </c>
      <c r="B117" s="7" t="str">
        <f t="shared" si="8"/>
        <v/>
      </c>
      <c r="C117" s="9">
        <f t="shared" si="9"/>
        <v>0</v>
      </c>
      <c r="D117" s="9">
        <f t="shared" si="10"/>
        <v>0</v>
      </c>
      <c r="E117" s="10">
        <f t="shared" si="11"/>
        <v>0</v>
      </c>
      <c r="F117" s="9">
        <f t="shared" si="12"/>
        <v>0</v>
      </c>
      <c r="G117" s="79"/>
      <c r="H117" s="79"/>
      <c r="I117" s="79"/>
      <c r="J117" s="79"/>
    </row>
    <row r="118" spans="1:10" x14ac:dyDescent="0.3">
      <c r="A118" s="76" t="str">
        <f t="shared" si="7"/>
        <v>-</v>
      </c>
      <c r="B118" s="7" t="str">
        <f t="shared" si="8"/>
        <v/>
      </c>
      <c r="C118" s="9">
        <f t="shared" si="9"/>
        <v>0</v>
      </c>
      <c r="D118" s="9">
        <f t="shared" si="10"/>
        <v>0</v>
      </c>
      <c r="E118" s="10">
        <f t="shared" si="11"/>
        <v>0</v>
      </c>
      <c r="F118" s="9">
        <f t="shared" si="12"/>
        <v>0</v>
      </c>
      <c r="G118" s="79"/>
      <c r="H118" s="79"/>
      <c r="I118" s="79"/>
      <c r="J118" s="79"/>
    </row>
    <row r="119" spans="1:10" x14ac:dyDescent="0.3">
      <c r="A119" s="76" t="str">
        <f t="shared" si="7"/>
        <v>-</v>
      </c>
      <c r="B119" s="7" t="str">
        <f t="shared" si="8"/>
        <v/>
      </c>
      <c r="C119" s="9">
        <f t="shared" si="9"/>
        <v>0</v>
      </c>
      <c r="D119" s="9">
        <f t="shared" si="10"/>
        <v>0</v>
      </c>
      <c r="E119" s="10">
        <f t="shared" si="11"/>
        <v>0</v>
      </c>
      <c r="F119" s="9">
        <f t="shared" si="12"/>
        <v>0</v>
      </c>
      <c r="G119" s="79"/>
      <c r="H119" s="79"/>
      <c r="I119" s="79"/>
      <c r="J119" s="79"/>
    </row>
    <row r="120" spans="1:10" x14ac:dyDescent="0.3">
      <c r="A120" s="76" t="str">
        <f t="shared" si="7"/>
        <v>-</v>
      </c>
      <c r="B120" s="7" t="str">
        <f t="shared" si="8"/>
        <v/>
      </c>
      <c r="C120" s="9">
        <f t="shared" si="9"/>
        <v>0</v>
      </c>
      <c r="D120" s="9">
        <f t="shared" si="10"/>
        <v>0</v>
      </c>
      <c r="E120" s="10">
        <f t="shared" si="11"/>
        <v>0</v>
      </c>
      <c r="F120" s="9">
        <f t="shared" si="12"/>
        <v>0</v>
      </c>
      <c r="G120" s="79"/>
      <c r="H120" s="79"/>
      <c r="I120" s="79"/>
      <c r="J120" s="79"/>
    </row>
    <row r="121" spans="1:10" x14ac:dyDescent="0.3">
      <c r="A121" s="76" t="str">
        <f t="shared" si="7"/>
        <v>-</v>
      </c>
      <c r="B121" s="7" t="str">
        <f t="shared" si="8"/>
        <v/>
      </c>
      <c r="C121" s="9">
        <f t="shared" si="9"/>
        <v>0</v>
      </c>
      <c r="D121" s="9">
        <f t="shared" si="10"/>
        <v>0</v>
      </c>
      <c r="E121" s="10">
        <f t="shared" si="11"/>
        <v>0</v>
      </c>
      <c r="F121" s="9">
        <f t="shared" si="12"/>
        <v>0</v>
      </c>
      <c r="G121" s="79"/>
      <c r="H121" s="79"/>
      <c r="I121" s="79"/>
      <c r="J121" s="79"/>
    </row>
    <row r="122" spans="1:10" x14ac:dyDescent="0.3">
      <c r="A122" s="76" t="str">
        <f t="shared" si="7"/>
        <v>-</v>
      </c>
      <c r="B122" s="7" t="str">
        <f t="shared" si="8"/>
        <v/>
      </c>
      <c r="C122" s="9">
        <f t="shared" si="9"/>
        <v>0</v>
      </c>
      <c r="D122" s="9">
        <f t="shared" si="10"/>
        <v>0</v>
      </c>
      <c r="E122" s="10">
        <f t="shared" si="11"/>
        <v>0</v>
      </c>
      <c r="F122" s="9">
        <f t="shared" si="12"/>
        <v>0</v>
      </c>
      <c r="G122" s="79"/>
      <c r="H122" s="79"/>
      <c r="I122" s="79"/>
      <c r="J122" s="79"/>
    </row>
    <row r="123" spans="1:10" x14ac:dyDescent="0.3">
      <c r="A123" s="76" t="str">
        <f t="shared" si="7"/>
        <v>-</v>
      </c>
      <c r="B123" s="7" t="str">
        <f t="shared" si="8"/>
        <v/>
      </c>
      <c r="C123" s="9">
        <f t="shared" si="9"/>
        <v>0</v>
      </c>
      <c r="D123" s="9">
        <f t="shared" si="10"/>
        <v>0</v>
      </c>
      <c r="E123" s="10">
        <f t="shared" si="11"/>
        <v>0</v>
      </c>
      <c r="F123" s="9">
        <f t="shared" si="12"/>
        <v>0</v>
      </c>
      <c r="G123" s="79"/>
      <c r="H123" s="79"/>
      <c r="I123" s="79"/>
      <c r="J123" s="79"/>
    </row>
    <row r="124" spans="1:10" x14ac:dyDescent="0.3">
      <c r="A124" s="76" t="str">
        <f t="shared" si="7"/>
        <v>-</v>
      </c>
      <c r="B124" s="7" t="str">
        <f t="shared" si="8"/>
        <v/>
      </c>
      <c r="C124" s="9">
        <f t="shared" si="9"/>
        <v>0</v>
      </c>
      <c r="D124" s="9">
        <f t="shared" si="10"/>
        <v>0</v>
      </c>
      <c r="E124" s="10">
        <f t="shared" si="11"/>
        <v>0</v>
      </c>
      <c r="F124" s="9">
        <f t="shared" si="12"/>
        <v>0</v>
      </c>
      <c r="G124" s="79"/>
      <c r="H124" s="79"/>
      <c r="I124" s="79"/>
      <c r="J124" s="79"/>
    </row>
    <row r="125" spans="1:10" x14ac:dyDescent="0.3">
      <c r="A125" s="76" t="str">
        <f t="shared" si="7"/>
        <v>-</v>
      </c>
      <c r="B125" s="7" t="str">
        <f t="shared" si="8"/>
        <v/>
      </c>
      <c r="C125" s="9">
        <f t="shared" si="9"/>
        <v>0</v>
      </c>
      <c r="D125" s="9">
        <f t="shared" si="10"/>
        <v>0</v>
      </c>
      <c r="E125" s="10">
        <f t="shared" si="11"/>
        <v>0</v>
      </c>
      <c r="F125" s="9">
        <f t="shared" si="12"/>
        <v>0</v>
      </c>
      <c r="G125" s="79"/>
      <c r="H125" s="79"/>
      <c r="I125" s="79"/>
      <c r="J125" s="79"/>
    </row>
    <row r="126" spans="1:10" x14ac:dyDescent="0.3">
      <c r="A126" s="76" t="str">
        <f t="shared" si="7"/>
        <v>-</v>
      </c>
      <c r="B126" s="7" t="str">
        <f t="shared" si="8"/>
        <v/>
      </c>
      <c r="C126" s="9">
        <f t="shared" si="9"/>
        <v>0</v>
      </c>
      <c r="D126" s="9">
        <f t="shared" si="10"/>
        <v>0</v>
      </c>
      <c r="E126" s="10">
        <f t="shared" si="11"/>
        <v>0</v>
      </c>
      <c r="F126" s="9">
        <f t="shared" si="12"/>
        <v>0</v>
      </c>
      <c r="G126" s="79"/>
      <c r="H126" s="79"/>
      <c r="I126" s="79"/>
      <c r="J126" s="79"/>
    </row>
    <row r="127" spans="1:10" x14ac:dyDescent="0.3">
      <c r="A127" s="76" t="str">
        <f t="shared" si="7"/>
        <v>-</v>
      </c>
      <c r="B127" s="7" t="str">
        <f t="shared" si="8"/>
        <v/>
      </c>
      <c r="C127" s="9">
        <f t="shared" si="9"/>
        <v>0</v>
      </c>
      <c r="D127" s="9">
        <f t="shared" si="10"/>
        <v>0</v>
      </c>
      <c r="E127" s="10">
        <f t="shared" si="11"/>
        <v>0</v>
      </c>
      <c r="F127" s="9">
        <f t="shared" si="12"/>
        <v>0</v>
      </c>
      <c r="G127" s="79"/>
      <c r="H127" s="79"/>
      <c r="I127" s="79"/>
      <c r="J127" s="79"/>
    </row>
    <row r="128" spans="1:10" x14ac:dyDescent="0.3">
      <c r="A128" s="76" t="str">
        <f t="shared" si="7"/>
        <v>-</v>
      </c>
      <c r="B128" s="7" t="str">
        <f t="shared" si="8"/>
        <v/>
      </c>
      <c r="C128" s="9">
        <f t="shared" si="9"/>
        <v>0</v>
      </c>
      <c r="D128" s="9">
        <f t="shared" si="10"/>
        <v>0</v>
      </c>
      <c r="E128" s="10">
        <f t="shared" si="11"/>
        <v>0</v>
      </c>
      <c r="F128" s="9">
        <f t="shared" si="12"/>
        <v>0</v>
      </c>
      <c r="G128" s="79"/>
      <c r="H128" s="79"/>
      <c r="I128" s="79"/>
      <c r="J128" s="79"/>
    </row>
    <row r="129" spans="1:10" x14ac:dyDescent="0.3">
      <c r="A129" s="76" t="str">
        <f t="shared" si="7"/>
        <v>-</v>
      </c>
      <c r="B129" s="7" t="str">
        <f t="shared" si="8"/>
        <v/>
      </c>
      <c r="C129" s="9">
        <f t="shared" si="9"/>
        <v>0</v>
      </c>
      <c r="D129" s="9">
        <f t="shared" si="10"/>
        <v>0</v>
      </c>
      <c r="E129" s="10">
        <f t="shared" si="11"/>
        <v>0</v>
      </c>
      <c r="F129" s="9">
        <f t="shared" si="12"/>
        <v>0</v>
      </c>
      <c r="G129" s="79"/>
      <c r="H129" s="79"/>
      <c r="I129" s="79"/>
      <c r="J129" s="79"/>
    </row>
    <row r="130" spans="1:10" x14ac:dyDescent="0.3">
      <c r="A130" s="76" t="str">
        <f t="shared" si="7"/>
        <v>-</v>
      </c>
      <c r="B130" s="7" t="str">
        <f t="shared" si="8"/>
        <v/>
      </c>
      <c r="C130" s="9">
        <f t="shared" si="9"/>
        <v>0</v>
      </c>
      <c r="D130" s="9">
        <f t="shared" si="10"/>
        <v>0</v>
      </c>
      <c r="E130" s="10">
        <f t="shared" si="11"/>
        <v>0</v>
      </c>
      <c r="F130" s="9">
        <f t="shared" si="12"/>
        <v>0</v>
      </c>
      <c r="G130" s="79"/>
      <c r="H130" s="79"/>
      <c r="I130" s="79"/>
      <c r="J130" s="79"/>
    </row>
    <row r="131" spans="1:10" x14ac:dyDescent="0.3">
      <c r="A131" s="76" t="str">
        <f t="shared" si="7"/>
        <v>-</v>
      </c>
      <c r="B131" s="7" t="str">
        <f t="shared" si="8"/>
        <v/>
      </c>
      <c r="C131" s="9">
        <f t="shared" si="9"/>
        <v>0</v>
      </c>
      <c r="D131" s="9">
        <f t="shared" si="10"/>
        <v>0</v>
      </c>
      <c r="E131" s="10">
        <f t="shared" si="11"/>
        <v>0</v>
      </c>
      <c r="F131" s="9">
        <f t="shared" si="12"/>
        <v>0</v>
      </c>
      <c r="G131" s="79"/>
      <c r="H131" s="79"/>
      <c r="I131" s="79"/>
      <c r="J131" s="79"/>
    </row>
  </sheetData>
  <mergeCells count="25">
    <mergeCell ref="G8:G9"/>
    <mergeCell ref="H8:H9"/>
    <mergeCell ref="I8:I9"/>
    <mergeCell ref="J8:J9"/>
    <mergeCell ref="F8:F9"/>
    <mergeCell ref="A10:C10"/>
    <mergeCell ref="A6:B6"/>
    <mergeCell ref="D5:E5"/>
    <mergeCell ref="A7:F7"/>
    <mergeCell ref="A8:A9"/>
    <mergeCell ref="B8:B9"/>
    <mergeCell ref="C8:C9"/>
    <mergeCell ref="D8:D9"/>
    <mergeCell ref="E8:E9"/>
    <mergeCell ref="A1:B1"/>
    <mergeCell ref="C1:F1"/>
    <mergeCell ref="A2:F2"/>
    <mergeCell ref="A3:B3"/>
    <mergeCell ref="D3:E3"/>
    <mergeCell ref="A4:B4"/>
    <mergeCell ref="A5:B5"/>
    <mergeCell ref="D4:E4"/>
    <mergeCell ref="H1:J1"/>
    <mergeCell ref="H3:J3"/>
    <mergeCell ref="I5:J5"/>
  </mergeCells>
  <conditionalFormatting sqref="H12:H131">
    <cfRule type="expression" dxfId="4" priority="4">
      <formula>AND(H12&lt;&gt;0,D12=H12)</formula>
    </cfRule>
  </conditionalFormatting>
  <conditionalFormatting sqref="I12:I131">
    <cfRule type="expression" dxfId="3" priority="3">
      <formula>AND(I12&lt;&gt;0,E12=I12)</formula>
    </cfRule>
  </conditionalFormatting>
  <conditionalFormatting sqref="J12:J131">
    <cfRule type="expression" dxfId="2" priority="2">
      <formula>AND(J12&lt;&gt;0,F12=J12)</formula>
    </cfRule>
  </conditionalFormatting>
  <conditionalFormatting sqref="G12:G131">
    <cfRule type="expression" dxfId="1" priority="1">
      <formula>AND(G12&lt;&gt;0,C12=G12)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"/>
  <sheetViews>
    <sheetView workbookViewId="0">
      <selection activeCell="A5" sqref="A5"/>
    </sheetView>
  </sheetViews>
  <sheetFormatPr baseColWidth="10" defaultRowHeight="15.6" x14ac:dyDescent="0.3"/>
  <sheetData>
    <row r="1" spans="1:11" x14ac:dyDescent="0.3">
      <c r="A1" s="13"/>
      <c r="B1" s="13"/>
      <c r="C1" s="68" t="s">
        <v>8</v>
      </c>
      <c r="D1" s="69" t="s">
        <v>9</v>
      </c>
      <c r="E1" s="70" t="s">
        <v>10</v>
      </c>
      <c r="F1" s="72" t="s">
        <v>11</v>
      </c>
      <c r="G1" s="12" t="s">
        <v>12</v>
      </c>
      <c r="H1" s="12" t="s">
        <v>13</v>
      </c>
      <c r="I1" s="71" t="s">
        <v>14</v>
      </c>
      <c r="J1" s="72" t="s">
        <v>15</v>
      </c>
    </row>
    <row r="2" spans="1:11" x14ac:dyDescent="0.3">
      <c r="A2" s="13"/>
      <c r="B2" s="13"/>
      <c r="C2" s="68"/>
      <c r="D2" s="69"/>
      <c r="E2" s="70"/>
      <c r="F2" s="73"/>
      <c r="G2" s="5">
        <v>0.128</v>
      </c>
      <c r="H2" s="5">
        <f>15.5%+1.7%</f>
        <v>0.17199999999999999</v>
      </c>
      <c r="I2" s="71"/>
      <c r="J2" s="73"/>
    </row>
    <row r="3" spans="1:11" ht="22.2" x14ac:dyDescent="0.3">
      <c r="A3" s="65" t="str">
        <f>"Tableau d'amortissement Annuel"&amp;" "&amp;"►"&amp;" "&amp;xxx!C1&amp;" ►"&amp;K3</f>
        <v>Tableau d'amortissement Annuel ►  ►PRÊTUP</v>
      </c>
      <c r="B3" s="65"/>
      <c r="C3" s="65"/>
      <c r="D3" s="65"/>
      <c r="E3" s="65"/>
      <c r="F3" s="65"/>
      <c r="G3" s="65"/>
      <c r="H3" s="65"/>
      <c r="I3" s="65"/>
      <c r="J3" s="65"/>
      <c r="K3" t="s">
        <v>17</v>
      </c>
    </row>
    <row r="4" spans="1:11" x14ac:dyDescent="0.3">
      <c r="A4" s="40">
        <f>xxx!C4</f>
        <v>3.5999999999999999E-3</v>
      </c>
      <c r="B4" s="74" t="s">
        <v>16</v>
      </c>
      <c r="C4" s="75"/>
      <c r="D4" s="14" t="e">
        <f>SUM(D6:D15)</f>
        <v>#VALUE!</v>
      </c>
      <c r="E4" s="14" t="e">
        <f t="shared" ref="E4:J4" si="0">SUM(E6:E15)</f>
        <v>#VALUE!</v>
      </c>
      <c r="F4" s="14" t="e">
        <f t="shared" si="0"/>
        <v>#VALUE!</v>
      </c>
      <c r="G4" s="14" t="e">
        <f t="shared" si="0"/>
        <v>#REF!</v>
      </c>
      <c r="H4" s="14" t="e">
        <f t="shared" si="0"/>
        <v>#REF!</v>
      </c>
      <c r="I4" s="14" t="e">
        <f t="shared" si="0"/>
        <v>#REF!</v>
      </c>
      <c r="J4" s="14" t="e">
        <f t="shared" si="0"/>
        <v>#REF!</v>
      </c>
    </row>
    <row r="5" spans="1:11" x14ac:dyDescent="0.3">
      <c r="A5" s="15">
        <v>0</v>
      </c>
      <c r="B5" s="16">
        <f>xxx!C6</f>
        <v>43221</v>
      </c>
      <c r="C5" s="17">
        <f>xxx!C3</f>
        <v>7138.35</v>
      </c>
      <c r="D5" s="8">
        <v>0</v>
      </c>
      <c r="E5" s="8">
        <v>0</v>
      </c>
      <c r="F5" s="8">
        <v>0</v>
      </c>
      <c r="G5" s="8">
        <v>0</v>
      </c>
      <c r="H5" s="8">
        <v>0</v>
      </c>
      <c r="I5" s="8">
        <v>0</v>
      </c>
      <c r="J5" s="8">
        <v>0</v>
      </c>
    </row>
    <row r="6" spans="1:11" x14ac:dyDescent="0.3">
      <c r="A6" s="6">
        <f>IF(A5&lt;xxx!$C$5/12,A5+1,"-")</f>
        <v>1</v>
      </c>
      <c r="B6" s="6">
        <f>YEAR(B5)</f>
        <v>2018</v>
      </c>
      <c r="C6" s="8">
        <f>IF(ISNUMBER(A6),C5-E5,0)</f>
        <v>7138.35</v>
      </c>
      <c r="D6" s="8" t="e">
        <f>SUMPRODUCT((YEAR(xxx!$B$12:$B$131)=$B6)*xxx!D$12:D$131)</f>
        <v>#VALUE!</v>
      </c>
      <c r="E6" s="8" t="e">
        <f>SUMPRODUCT((YEAR(xxx!$B$12:$B$131)=$B6)*xxx!E$12:E$131)</f>
        <v>#VALUE!</v>
      </c>
      <c r="F6" s="8" t="e">
        <f>SUMPRODUCT((YEAR(xxx!$B$12:$B$131)=$B6)*xxx!F$12:F$131)</f>
        <v>#VALUE!</v>
      </c>
      <c r="G6" s="8" t="e">
        <f>SUMPRODUCT((YEAR(xxx!$B$12:$B$131)=$B6)*xxx!#REF!)</f>
        <v>#REF!</v>
      </c>
      <c r="H6" s="8" t="e">
        <f>SUMPRODUCT((YEAR(xxx!$B$12:$B$131)=$B6)*xxx!#REF!)</f>
        <v>#REF!</v>
      </c>
      <c r="I6" s="8" t="e">
        <f>SUMPRODUCT((YEAR(xxx!$B$12:$B$131)=$B6)*xxx!#REF!)</f>
        <v>#REF!</v>
      </c>
      <c r="J6" s="8" t="e">
        <f>SUMPRODUCT((YEAR(xxx!$B$12:$B$131)=$B6)*xxx!#REF!)</f>
        <v>#REF!</v>
      </c>
    </row>
    <row r="7" spans="1:11" x14ac:dyDescent="0.3">
      <c r="A7" s="6">
        <f>IF(A6&lt;xxx!$C$5/12,A6+1,"-")</f>
        <v>2</v>
      </c>
      <c r="B7" s="6">
        <f t="shared" ref="B7:B15" si="1">IFERROR($B$6+A6,"-")</f>
        <v>2019</v>
      </c>
      <c r="C7" s="8" t="e">
        <f>IF(ISNUMBER(A7),C6-E6,0)</f>
        <v>#VALUE!</v>
      </c>
      <c r="D7" s="8" t="e">
        <f>SUMPRODUCT((YEAR(xxx!$B$12:$B$131)=$B7)*xxx!D$12:D$131)</f>
        <v>#VALUE!</v>
      </c>
      <c r="E7" s="8" t="e">
        <f>SUMPRODUCT((YEAR(xxx!$B$12:$B$131)=$B7)*xxx!E$12:E$131)</f>
        <v>#VALUE!</v>
      </c>
      <c r="F7" s="8" t="e">
        <f>SUMPRODUCT((YEAR(xxx!$B$12:$B$131)=$B7)*xxx!F$12:F$131)</f>
        <v>#VALUE!</v>
      </c>
      <c r="G7" s="8" t="e">
        <f>SUMPRODUCT((YEAR(xxx!$B$12:$B$131)=$B7)*xxx!#REF!)</f>
        <v>#REF!</v>
      </c>
      <c r="H7" s="8" t="e">
        <f>SUMPRODUCT((YEAR(xxx!$B$12:$B$131)=$B7)*xxx!#REF!)</f>
        <v>#REF!</v>
      </c>
      <c r="I7" s="8" t="e">
        <f>SUMPRODUCT((YEAR(xxx!$B$12:$B$131)=$B7)*xxx!#REF!)</f>
        <v>#REF!</v>
      </c>
      <c r="J7" s="8" t="e">
        <f>SUMPRODUCT((YEAR(xxx!$B$12:$B$131)=$B7)*xxx!#REF!)</f>
        <v>#REF!</v>
      </c>
    </row>
    <row r="8" spans="1:11" x14ac:dyDescent="0.3">
      <c r="A8" s="6">
        <f>IF(A7&lt;xxx!$C$5/12,A7+1,"-")</f>
        <v>3</v>
      </c>
      <c r="B8" s="6">
        <f t="shared" si="1"/>
        <v>2020</v>
      </c>
      <c r="C8" s="8" t="e">
        <f t="shared" ref="C8:C15" si="2">IF(ISNUMBER(A8),C7-E7,0)</f>
        <v>#VALUE!</v>
      </c>
      <c r="D8" s="8" t="e">
        <f>SUMPRODUCT((YEAR(xxx!$B$12:$B$131)=$B8)*xxx!D$12:D$131)</f>
        <v>#VALUE!</v>
      </c>
      <c r="E8" s="8" t="e">
        <f>SUMPRODUCT((YEAR(xxx!$B$12:$B$131)=$B8)*xxx!E$12:E$131)</f>
        <v>#VALUE!</v>
      </c>
      <c r="F8" s="8" t="e">
        <f>SUMPRODUCT((YEAR(xxx!$B$12:$B$131)=$B8)*xxx!F$12:F$131)</f>
        <v>#VALUE!</v>
      </c>
      <c r="G8" s="8" t="e">
        <f>SUMPRODUCT((YEAR(xxx!$B$12:$B$131)=$B8)*xxx!#REF!)</f>
        <v>#REF!</v>
      </c>
      <c r="H8" s="8" t="e">
        <f>SUMPRODUCT((YEAR(xxx!$B$12:$B$131)=$B8)*xxx!#REF!)</f>
        <v>#REF!</v>
      </c>
      <c r="I8" s="8" t="e">
        <f>SUMPRODUCT((YEAR(xxx!$B$12:$B$131)=$B8)*xxx!#REF!)</f>
        <v>#REF!</v>
      </c>
      <c r="J8" s="8" t="e">
        <f>SUMPRODUCT((YEAR(xxx!$B$12:$B$131)=$B8)*xxx!#REF!)</f>
        <v>#REF!</v>
      </c>
    </row>
    <row r="9" spans="1:11" x14ac:dyDescent="0.3">
      <c r="A9" s="6" t="str">
        <f>IF(A8&lt;xxx!$C$5/12,A8+1,"-")</f>
        <v>-</v>
      </c>
      <c r="B9" s="6">
        <f t="shared" si="1"/>
        <v>2021</v>
      </c>
      <c r="C9" s="8">
        <f t="shared" si="2"/>
        <v>0</v>
      </c>
      <c r="D9" s="8" t="e">
        <f>SUMPRODUCT((YEAR(xxx!$B$12:$B$131)=$B9)*xxx!D$12:D$131)</f>
        <v>#VALUE!</v>
      </c>
      <c r="E9" s="8" t="e">
        <f>SUMPRODUCT((YEAR(xxx!$B$12:$B$131)=$B9)*xxx!E$12:E$131)</f>
        <v>#VALUE!</v>
      </c>
      <c r="F9" s="8" t="e">
        <f>SUMPRODUCT((YEAR(xxx!$B$12:$B$131)=$B9)*xxx!F$12:F$131)</f>
        <v>#VALUE!</v>
      </c>
      <c r="G9" s="8" t="e">
        <f>SUMPRODUCT((YEAR(xxx!$B$12:$B$131)=$B9)*xxx!#REF!)</f>
        <v>#REF!</v>
      </c>
      <c r="H9" s="8" t="e">
        <f>SUMPRODUCT((YEAR(xxx!$B$12:$B$131)=$B9)*xxx!#REF!)</f>
        <v>#REF!</v>
      </c>
      <c r="I9" s="8" t="e">
        <f>SUMPRODUCT((YEAR(xxx!$B$12:$B$131)=$B9)*xxx!#REF!)</f>
        <v>#REF!</v>
      </c>
      <c r="J9" s="8" t="e">
        <f>SUMPRODUCT((YEAR(xxx!$B$12:$B$131)=$B9)*xxx!#REF!)</f>
        <v>#REF!</v>
      </c>
    </row>
    <row r="10" spans="1:11" x14ac:dyDescent="0.3">
      <c r="A10" s="6" t="str">
        <f>IF(A9&lt;xxx!$C$5/12,A9+1,"-")</f>
        <v>-</v>
      </c>
      <c r="B10" s="6" t="str">
        <f t="shared" si="1"/>
        <v>-</v>
      </c>
      <c r="C10" s="8">
        <f t="shared" si="2"/>
        <v>0</v>
      </c>
      <c r="D10" s="8" t="e">
        <f>SUMPRODUCT((YEAR(xxx!$B$12:$B$131)=$B10)*xxx!D$12:D$131)</f>
        <v>#VALUE!</v>
      </c>
      <c r="E10" s="8" t="e">
        <f>SUMPRODUCT((YEAR(xxx!$B$12:$B$131)=$B10)*xxx!E$12:E$131)</f>
        <v>#VALUE!</v>
      </c>
      <c r="F10" s="8" t="e">
        <f>SUMPRODUCT((YEAR(xxx!$B$12:$B$131)=$B10)*xxx!F$12:F$131)</f>
        <v>#VALUE!</v>
      </c>
      <c r="G10" s="8" t="e">
        <f>SUMPRODUCT((YEAR(xxx!$B$12:$B$131)=$B10)*xxx!#REF!)</f>
        <v>#REF!</v>
      </c>
      <c r="H10" s="8" t="e">
        <f>SUMPRODUCT((YEAR(xxx!$B$12:$B$131)=$B10)*xxx!#REF!)</f>
        <v>#REF!</v>
      </c>
      <c r="I10" s="8" t="e">
        <f>SUMPRODUCT((YEAR(xxx!$B$12:$B$131)=$B10)*xxx!#REF!)</f>
        <v>#REF!</v>
      </c>
      <c r="J10" s="8" t="e">
        <f>SUMPRODUCT((YEAR(xxx!$B$12:$B$131)=$B10)*xxx!#REF!)</f>
        <v>#REF!</v>
      </c>
    </row>
    <row r="11" spans="1:11" x14ac:dyDescent="0.3">
      <c r="A11" s="6" t="str">
        <f>IF(A10&lt;xxx!$C$5/12,A10+1,"-")</f>
        <v>-</v>
      </c>
      <c r="B11" s="6" t="str">
        <f t="shared" si="1"/>
        <v>-</v>
      </c>
      <c r="C11" s="8">
        <f t="shared" si="2"/>
        <v>0</v>
      </c>
      <c r="D11" s="8" t="e">
        <f>SUMPRODUCT((YEAR(xxx!$B$12:$B$131)=$B11)*xxx!D$12:D$131)</f>
        <v>#VALUE!</v>
      </c>
      <c r="E11" s="8" t="e">
        <f>SUMPRODUCT((YEAR(xxx!$B$12:$B$131)=$B11)*xxx!E$12:E$131)</f>
        <v>#VALUE!</v>
      </c>
      <c r="F11" s="8" t="e">
        <f>SUMPRODUCT((YEAR(xxx!$B$12:$B$131)=$B11)*xxx!F$12:F$131)</f>
        <v>#VALUE!</v>
      </c>
      <c r="G11" s="8" t="e">
        <f>SUMPRODUCT((YEAR(xxx!$B$12:$B$131)=$B11)*xxx!#REF!)</f>
        <v>#REF!</v>
      </c>
      <c r="H11" s="8" t="e">
        <f>SUMPRODUCT((YEAR(xxx!$B$12:$B$131)=$B11)*xxx!#REF!)</f>
        <v>#REF!</v>
      </c>
      <c r="I11" s="8" t="e">
        <f>SUMPRODUCT((YEAR(xxx!$B$12:$B$131)=$B11)*xxx!#REF!)</f>
        <v>#REF!</v>
      </c>
      <c r="J11" s="8" t="e">
        <f>SUMPRODUCT((YEAR(xxx!$B$12:$B$131)=$B11)*xxx!#REF!)</f>
        <v>#REF!</v>
      </c>
    </row>
    <row r="12" spans="1:11" x14ac:dyDescent="0.3">
      <c r="A12" s="6" t="str">
        <f>IF(A11&lt;xxx!$C$5/12,A11+1,"-")</f>
        <v>-</v>
      </c>
      <c r="B12" s="6" t="str">
        <f t="shared" si="1"/>
        <v>-</v>
      </c>
      <c r="C12" s="8">
        <f t="shared" si="2"/>
        <v>0</v>
      </c>
      <c r="D12" s="8" t="e">
        <f>SUMPRODUCT((YEAR(xxx!$B$12:$B$131)=$B12)*xxx!D$12:D$131)</f>
        <v>#VALUE!</v>
      </c>
      <c r="E12" s="8" t="e">
        <f>SUMPRODUCT((YEAR(xxx!$B$12:$B$131)=$B12)*xxx!E$12:E$131)</f>
        <v>#VALUE!</v>
      </c>
      <c r="F12" s="8" t="e">
        <f>SUMPRODUCT((YEAR(xxx!$B$12:$B$131)=$B12)*xxx!F$12:F$131)</f>
        <v>#VALUE!</v>
      </c>
      <c r="G12" s="8" t="e">
        <f>SUMPRODUCT((YEAR(xxx!$B$12:$B$131)=$B12)*xxx!#REF!)</f>
        <v>#REF!</v>
      </c>
      <c r="H12" s="8" t="e">
        <f>SUMPRODUCT((YEAR(xxx!$B$12:$B$131)=$B12)*xxx!#REF!)</f>
        <v>#REF!</v>
      </c>
      <c r="I12" s="8" t="e">
        <f>SUMPRODUCT((YEAR(xxx!$B$12:$B$131)=$B12)*xxx!#REF!)</f>
        <v>#REF!</v>
      </c>
      <c r="J12" s="8" t="e">
        <f>SUMPRODUCT((YEAR(xxx!$B$12:$B$131)=$B12)*xxx!#REF!)</f>
        <v>#REF!</v>
      </c>
    </row>
    <row r="13" spans="1:11" x14ac:dyDescent="0.3">
      <c r="A13" s="6" t="str">
        <f>IF(A12&lt;xxx!$C$5/12,A12+1,"-")</f>
        <v>-</v>
      </c>
      <c r="B13" s="6" t="str">
        <f t="shared" si="1"/>
        <v>-</v>
      </c>
      <c r="C13" s="8">
        <f t="shared" si="2"/>
        <v>0</v>
      </c>
      <c r="D13" s="8" t="e">
        <f>SUMPRODUCT((YEAR(xxx!$B$12:$B$131)=$B13)*xxx!D$12:D$131)</f>
        <v>#VALUE!</v>
      </c>
      <c r="E13" s="8" t="e">
        <f>SUMPRODUCT((YEAR(xxx!$B$12:$B$131)=$B13)*xxx!E$12:E$131)</f>
        <v>#VALUE!</v>
      </c>
      <c r="F13" s="8" t="e">
        <f>SUMPRODUCT((YEAR(xxx!$B$12:$B$131)=$B13)*xxx!F$12:F$131)</f>
        <v>#VALUE!</v>
      </c>
      <c r="G13" s="8" t="e">
        <f>SUMPRODUCT((YEAR(xxx!$B$12:$B$131)=$B13)*xxx!#REF!)</f>
        <v>#REF!</v>
      </c>
      <c r="H13" s="8" t="e">
        <f>SUMPRODUCT((YEAR(xxx!$B$12:$B$131)=$B13)*xxx!#REF!)</f>
        <v>#REF!</v>
      </c>
      <c r="I13" s="8" t="e">
        <f>SUMPRODUCT((YEAR(xxx!$B$12:$B$131)=$B13)*xxx!#REF!)</f>
        <v>#REF!</v>
      </c>
      <c r="J13" s="8" t="e">
        <f>SUMPRODUCT((YEAR(xxx!$B$12:$B$131)=$B13)*xxx!#REF!)</f>
        <v>#REF!</v>
      </c>
    </row>
    <row r="14" spans="1:11" x14ac:dyDescent="0.3">
      <c r="A14" s="6" t="str">
        <f>IF(A13&lt;xxx!$C$5/12,A13+1,"-")</f>
        <v>-</v>
      </c>
      <c r="B14" s="6" t="str">
        <f t="shared" si="1"/>
        <v>-</v>
      </c>
      <c r="C14" s="8">
        <f t="shared" si="2"/>
        <v>0</v>
      </c>
      <c r="D14" s="8" t="e">
        <f>SUMPRODUCT((YEAR(xxx!$B$12:$B$131)=$B14)*xxx!D$12:D$131)</f>
        <v>#VALUE!</v>
      </c>
      <c r="E14" s="8" t="e">
        <f>SUMPRODUCT((YEAR(xxx!$B$12:$B$131)=$B14)*xxx!E$12:E$131)</f>
        <v>#VALUE!</v>
      </c>
      <c r="F14" s="8" t="e">
        <f>SUMPRODUCT((YEAR(xxx!$B$12:$B$131)=$B14)*xxx!F$12:F$131)</f>
        <v>#VALUE!</v>
      </c>
      <c r="G14" s="8" t="e">
        <f>SUMPRODUCT((YEAR(xxx!$B$12:$B$131)=$B14)*xxx!#REF!)</f>
        <v>#REF!</v>
      </c>
      <c r="H14" s="8" t="e">
        <f>SUMPRODUCT((YEAR(xxx!$B$12:$B$131)=$B14)*xxx!#REF!)</f>
        <v>#REF!</v>
      </c>
      <c r="I14" s="8" t="e">
        <f>SUMPRODUCT((YEAR(xxx!$B$12:$B$131)=$B14)*xxx!#REF!)</f>
        <v>#REF!</v>
      </c>
      <c r="J14" s="8" t="e">
        <f>SUMPRODUCT((YEAR(xxx!$B$12:$B$131)=$B14)*xxx!#REF!)</f>
        <v>#REF!</v>
      </c>
    </row>
    <row r="15" spans="1:11" x14ac:dyDescent="0.3">
      <c r="A15" s="6" t="str">
        <f>IF(A14&lt;xxx!$C$5/12,A14+1,"-")</f>
        <v>-</v>
      </c>
      <c r="B15" s="6" t="str">
        <f t="shared" si="1"/>
        <v>-</v>
      </c>
      <c r="C15" s="8">
        <f t="shared" si="2"/>
        <v>0</v>
      </c>
      <c r="D15" s="8" t="e">
        <f>SUMPRODUCT((YEAR(xxx!$B$12:$B$131)=$B15)*xxx!D$12:D$131)</f>
        <v>#VALUE!</v>
      </c>
      <c r="E15" s="8" t="e">
        <f>SUMPRODUCT((YEAR(xxx!$B$12:$B$131)=$B15)*xxx!E$12:E$131)</f>
        <v>#VALUE!</v>
      </c>
      <c r="F15" s="8" t="e">
        <f>SUMPRODUCT((YEAR(xxx!$B$12:$B$131)=$B15)*xxx!F$12:F$131)</f>
        <v>#VALUE!</v>
      </c>
      <c r="G15" s="8" t="e">
        <f>SUMPRODUCT((YEAR(xxx!$B$12:$B$131)=$B15)*xxx!#REF!)</f>
        <v>#REF!</v>
      </c>
      <c r="H15" s="8" t="e">
        <f>SUMPRODUCT((YEAR(xxx!$B$12:$B$131)=$B15)*xxx!#REF!)</f>
        <v>#REF!</v>
      </c>
      <c r="I15" s="8" t="e">
        <f>SUMPRODUCT((YEAR(xxx!$B$12:$B$131)=$B15)*xxx!#REF!)</f>
        <v>#REF!</v>
      </c>
      <c r="J15" s="8" t="e">
        <f>SUMPRODUCT((YEAR(xxx!$B$12:$B$131)=$B15)*xxx!#REF!)</f>
        <v>#REF!</v>
      </c>
    </row>
  </sheetData>
  <mergeCells count="8">
    <mergeCell ref="B4:C4"/>
    <mergeCell ref="A3:J3"/>
    <mergeCell ref="C1:C2"/>
    <mergeCell ref="D1:D2"/>
    <mergeCell ref="E1:E2"/>
    <mergeCell ref="F1:F2"/>
    <mergeCell ref="I1:I2"/>
    <mergeCell ref="J1:J2"/>
  </mergeCells>
  <conditionalFormatting sqref="A6:J15">
    <cfRule type="expression" dxfId="0" priority="1">
      <formula>$B6=YEAR(TODAY())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45"/>
  <sheetViews>
    <sheetView workbookViewId="0">
      <selection activeCell="D9" sqref="D9"/>
    </sheetView>
  </sheetViews>
  <sheetFormatPr baseColWidth="10" defaultRowHeight="15.6" x14ac:dyDescent="0.3"/>
  <cols>
    <col min="1" max="1" width="11.19921875" style="13"/>
    <col min="2" max="2" width="13.09765625" bestFit="1" customWidth="1"/>
    <col min="3" max="3" width="10.09765625" style="25" bestFit="1" customWidth="1"/>
    <col min="4" max="4" width="13.69921875" style="25" bestFit="1" customWidth="1"/>
    <col min="5" max="5" width="11.59765625" style="25" bestFit="1" customWidth="1"/>
    <col min="6" max="6" width="11.796875" style="25" bestFit="1" customWidth="1"/>
    <col min="8" max="8" width="11.19921875" style="47"/>
    <col min="9" max="9" width="11.19921875" style="39"/>
  </cols>
  <sheetData>
    <row r="1" spans="1:9" x14ac:dyDescent="0.3">
      <c r="A1" s="26" t="s">
        <v>19</v>
      </c>
      <c r="B1" s="26" t="s">
        <v>20</v>
      </c>
      <c r="C1" s="27" t="s">
        <v>8</v>
      </c>
      <c r="D1" s="27" t="s">
        <v>21</v>
      </c>
      <c r="E1" s="27" t="s">
        <v>22</v>
      </c>
      <c r="F1" s="27" t="s">
        <v>23</v>
      </c>
      <c r="I1" s="48"/>
    </row>
    <row r="2" spans="1:9" x14ac:dyDescent="0.3">
      <c r="A2" s="50"/>
      <c r="B2" s="22"/>
      <c r="H2" s="49"/>
      <c r="I2" s="48"/>
    </row>
    <row r="3" spans="1:9" x14ac:dyDescent="0.3">
      <c r="B3" s="22"/>
      <c r="I3" s="48"/>
    </row>
    <row r="4" spans="1:9" x14ac:dyDescent="0.3">
      <c r="B4" s="22"/>
      <c r="H4" s="49"/>
      <c r="I4" s="48"/>
    </row>
    <row r="5" spans="1:9" x14ac:dyDescent="0.3">
      <c r="B5" s="22"/>
      <c r="I5" s="48"/>
    </row>
    <row r="6" spans="1:9" x14ac:dyDescent="0.3">
      <c r="B6" s="22"/>
      <c r="H6" s="49"/>
      <c r="I6" s="48"/>
    </row>
    <row r="7" spans="1:9" x14ac:dyDescent="0.3">
      <c r="B7" s="22"/>
      <c r="I7" s="48"/>
    </row>
    <row r="8" spans="1:9" x14ac:dyDescent="0.3">
      <c r="B8" s="22"/>
      <c r="H8" s="49"/>
      <c r="I8" s="48"/>
    </row>
    <row r="9" spans="1:9" x14ac:dyDescent="0.3">
      <c r="B9" s="22"/>
      <c r="I9" s="48"/>
    </row>
    <row r="10" spans="1:9" x14ac:dyDescent="0.3">
      <c r="B10" s="22"/>
      <c r="H10" s="49"/>
      <c r="I10" s="48"/>
    </row>
    <row r="11" spans="1:9" x14ac:dyDescent="0.3">
      <c r="B11" s="22"/>
      <c r="I11" s="48"/>
    </row>
    <row r="12" spans="1:9" x14ac:dyDescent="0.3">
      <c r="B12" s="22"/>
      <c r="H12" s="49"/>
      <c r="I12" s="48"/>
    </row>
    <row r="13" spans="1:9" x14ac:dyDescent="0.3">
      <c r="B13" s="22"/>
      <c r="I13" s="48"/>
    </row>
    <row r="14" spans="1:9" x14ac:dyDescent="0.3">
      <c r="B14" s="22"/>
      <c r="H14" s="49"/>
      <c r="I14" s="48"/>
    </row>
    <row r="15" spans="1:9" x14ac:dyDescent="0.3">
      <c r="B15" s="22"/>
      <c r="I15" s="48"/>
    </row>
    <row r="16" spans="1:9" x14ac:dyDescent="0.3">
      <c r="B16" s="22"/>
      <c r="H16" s="49"/>
      <c r="I16" s="48"/>
    </row>
    <row r="17" spans="2:9" x14ac:dyDescent="0.3">
      <c r="B17" s="22"/>
      <c r="I17" s="48"/>
    </row>
    <row r="18" spans="2:9" x14ac:dyDescent="0.3">
      <c r="B18" s="22"/>
      <c r="H18" s="49"/>
      <c r="I18" s="48"/>
    </row>
    <row r="19" spans="2:9" x14ac:dyDescent="0.3">
      <c r="B19" s="22"/>
      <c r="I19" s="48"/>
    </row>
    <row r="20" spans="2:9" x14ac:dyDescent="0.3">
      <c r="B20" s="22"/>
      <c r="H20" s="49"/>
      <c r="I20" s="48"/>
    </row>
    <row r="21" spans="2:9" x14ac:dyDescent="0.3">
      <c r="B21" s="22"/>
      <c r="I21" s="48"/>
    </row>
    <row r="22" spans="2:9" x14ac:dyDescent="0.3">
      <c r="B22" s="22"/>
      <c r="H22" s="49"/>
      <c r="I22" s="48"/>
    </row>
    <row r="23" spans="2:9" x14ac:dyDescent="0.3">
      <c r="B23" s="22"/>
      <c r="I23" s="48"/>
    </row>
    <row r="24" spans="2:9" x14ac:dyDescent="0.3">
      <c r="B24" s="22"/>
      <c r="H24" s="49"/>
      <c r="I24" s="48"/>
    </row>
    <row r="25" spans="2:9" x14ac:dyDescent="0.3">
      <c r="B25" s="22"/>
      <c r="I25" s="48"/>
    </row>
    <row r="26" spans="2:9" x14ac:dyDescent="0.3">
      <c r="B26" s="22"/>
      <c r="H26" s="49"/>
      <c r="I26" s="48"/>
    </row>
    <row r="27" spans="2:9" x14ac:dyDescent="0.3">
      <c r="B27" s="22"/>
      <c r="I27" s="48"/>
    </row>
    <row r="28" spans="2:9" x14ac:dyDescent="0.3">
      <c r="B28" s="22"/>
      <c r="H28" s="49"/>
      <c r="I28" s="48"/>
    </row>
    <row r="29" spans="2:9" x14ac:dyDescent="0.3">
      <c r="B29" s="22"/>
      <c r="I29" s="48"/>
    </row>
    <row r="30" spans="2:9" x14ac:dyDescent="0.3">
      <c r="B30" s="22"/>
      <c r="H30" s="49"/>
      <c r="I30" s="48"/>
    </row>
    <row r="31" spans="2:9" x14ac:dyDescent="0.3">
      <c r="B31" s="22"/>
      <c r="I31" s="48"/>
    </row>
    <row r="32" spans="2:9" x14ac:dyDescent="0.3">
      <c r="B32" s="22"/>
      <c r="H32" s="49"/>
      <c r="I32" s="48"/>
    </row>
    <row r="33" spans="2:9" x14ac:dyDescent="0.3">
      <c r="B33" s="22"/>
      <c r="I33" s="48"/>
    </row>
    <row r="34" spans="2:9" x14ac:dyDescent="0.3">
      <c r="B34" s="22"/>
      <c r="H34" s="49"/>
      <c r="I34" s="48"/>
    </row>
    <row r="35" spans="2:9" x14ac:dyDescent="0.3">
      <c r="B35" s="22"/>
      <c r="I35" s="48"/>
    </row>
    <row r="36" spans="2:9" x14ac:dyDescent="0.3">
      <c r="B36" s="22"/>
      <c r="H36" s="49"/>
      <c r="I36" s="48"/>
    </row>
    <row r="37" spans="2:9" x14ac:dyDescent="0.3">
      <c r="B37" s="22"/>
      <c r="I37" s="48"/>
    </row>
    <row r="38" spans="2:9" x14ac:dyDescent="0.3">
      <c r="H38" s="49"/>
      <c r="I38" s="48"/>
    </row>
    <row r="39" spans="2:9" x14ac:dyDescent="0.3">
      <c r="I39" s="48"/>
    </row>
    <row r="40" spans="2:9" x14ac:dyDescent="0.3">
      <c r="H40" s="49"/>
      <c r="I40" s="48"/>
    </row>
    <row r="41" spans="2:9" x14ac:dyDescent="0.3">
      <c r="I41" s="48"/>
    </row>
    <row r="42" spans="2:9" x14ac:dyDescent="0.3">
      <c r="H42" s="49"/>
      <c r="I42" s="48"/>
    </row>
    <row r="43" spans="2:9" x14ac:dyDescent="0.3">
      <c r="I43" s="48"/>
    </row>
    <row r="44" spans="2:9" x14ac:dyDescent="0.3">
      <c r="H44" s="49"/>
      <c r="I44" s="48"/>
    </row>
    <row r="45" spans="2:9" x14ac:dyDescent="0.3">
      <c r="I45" s="48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xxx</vt:lpstr>
      <vt:lpstr>Amortissement Anuel</vt:lpstr>
      <vt:lpstr>Contrôle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2018-05-18T11:37:13Z</dcterms:created>
  <dcterms:modified xsi:type="dcterms:W3CDTF">2019-05-05T18:10:50Z</dcterms:modified>
</cp:coreProperties>
</file>