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9612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 a="1"/>
  <c r="B7" i="1" s="1"/>
  <c r="H7" i="1" a="1"/>
  <c r="H7" i="1" s="1"/>
  <c r="H6" i="1" a="1"/>
  <c r="H6" i="1" s="1"/>
  <c r="B8" i="1" a="1"/>
  <c r="B8" i="1" s="1"/>
  <c r="I526" i="1" l="1"/>
  <c r="F526" i="1"/>
  <c r="E526" i="1"/>
  <c r="D526" i="1"/>
  <c r="I525" i="1"/>
  <c r="F525" i="1"/>
  <c r="E525" i="1"/>
  <c r="D525" i="1"/>
  <c r="I524" i="1"/>
  <c r="F524" i="1"/>
  <c r="E524" i="1"/>
  <c r="D524" i="1"/>
  <c r="I523" i="1"/>
  <c r="F523" i="1"/>
  <c r="E523" i="1"/>
  <c r="D523" i="1"/>
  <c r="I522" i="1"/>
  <c r="F522" i="1"/>
  <c r="E522" i="1"/>
  <c r="D522" i="1"/>
  <c r="I521" i="1"/>
  <c r="F521" i="1"/>
  <c r="E521" i="1"/>
  <c r="D521" i="1"/>
  <c r="I520" i="1"/>
  <c r="F520" i="1"/>
  <c r="E520" i="1"/>
  <c r="D520" i="1"/>
  <c r="I519" i="1"/>
  <c r="F519" i="1"/>
  <c r="E519" i="1"/>
  <c r="D519" i="1"/>
  <c r="I518" i="1"/>
  <c r="F518" i="1"/>
  <c r="E518" i="1"/>
  <c r="D518" i="1"/>
  <c r="I517" i="1"/>
  <c r="F517" i="1"/>
  <c r="E517" i="1"/>
  <c r="D517" i="1"/>
  <c r="I516" i="1"/>
  <c r="F516" i="1"/>
  <c r="E516" i="1"/>
  <c r="D516" i="1"/>
  <c r="I515" i="1"/>
  <c r="F515" i="1"/>
  <c r="E515" i="1"/>
  <c r="D515" i="1"/>
  <c r="I514" i="1"/>
  <c r="F514" i="1"/>
  <c r="E514" i="1"/>
  <c r="D514" i="1"/>
  <c r="I513" i="1"/>
  <c r="F513" i="1"/>
  <c r="E513" i="1"/>
  <c r="D513" i="1"/>
  <c r="I512" i="1"/>
  <c r="F512" i="1"/>
  <c r="E512" i="1"/>
  <c r="D512" i="1"/>
  <c r="I511" i="1"/>
  <c r="F511" i="1"/>
  <c r="E511" i="1"/>
  <c r="D511" i="1"/>
  <c r="I510" i="1"/>
  <c r="F510" i="1"/>
  <c r="E510" i="1"/>
  <c r="D510" i="1"/>
  <c r="I509" i="1"/>
  <c r="F509" i="1"/>
  <c r="E509" i="1"/>
  <c r="D509" i="1"/>
  <c r="I508" i="1"/>
  <c r="F508" i="1"/>
  <c r="E508" i="1"/>
  <c r="D508" i="1"/>
  <c r="I507" i="1"/>
  <c r="F507" i="1"/>
  <c r="E507" i="1"/>
  <c r="D507" i="1"/>
  <c r="I506" i="1"/>
  <c r="F506" i="1"/>
  <c r="E506" i="1"/>
  <c r="D506" i="1"/>
  <c r="I505" i="1"/>
  <c r="F505" i="1"/>
  <c r="E505" i="1"/>
  <c r="D505" i="1"/>
  <c r="I504" i="1"/>
  <c r="F504" i="1"/>
  <c r="E504" i="1"/>
  <c r="D504" i="1"/>
  <c r="I503" i="1"/>
  <c r="F503" i="1"/>
  <c r="E503" i="1"/>
  <c r="D503" i="1"/>
  <c r="I502" i="1"/>
  <c r="F502" i="1"/>
  <c r="E502" i="1"/>
  <c r="D502" i="1"/>
  <c r="I501" i="1"/>
  <c r="F501" i="1"/>
  <c r="E501" i="1"/>
  <c r="D501" i="1"/>
  <c r="I500" i="1"/>
  <c r="F500" i="1"/>
  <c r="E500" i="1"/>
  <c r="D500" i="1"/>
  <c r="I499" i="1"/>
  <c r="F499" i="1"/>
  <c r="E499" i="1"/>
  <c r="D499" i="1"/>
  <c r="I498" i="1"/>
  <c r="F498" i="1"/>
  <c r="E498" i="1"/>
  <c r="D498" i="1"/>
  <c r="I497" i="1"/>
  <c r="F497" i="1"/>
  <c r="E497" i="1"/>
  <c r="D497" i="1"/>
  <c r="I496" i="1"/>
  <c r="F496" i="1"/>
  <c r="E496" i="1"/>
  <c r="D496" i="1"/>
  <c r="I495" i="1"/>
  <c r="F495" i="1"/>
  <c r="E495" i="1"/>
  <c r="D495" i="1"/>
  <c r="I494" i="1"/>
  <c r="F494" i="1"/>
  <c r="E494" i="1"/>
  <c r="D494" i="1"/>
  <c r="I493" i="1"/>
  <c r="F493" i="1"/>
  <c r="E493" i="1"/>
  <c r="D493" i="1"/>
  <c r="I492" i="1"/>
  <c r="F492" i="1"/>
  <c r="E492" i="1"/>
  <c r="D492" i="1"/>
  <c r="I491" i="1"/>
  <c r="F491" i="1"/>
  <c r="E491" i="1"/>
  <c r="D491" i="1"/>
  <c r="I490" i="1"/>
  <c r="F490" i="1"/>
  <c r="E490" i="1"/>
  <c r="D490" i="1"/>
  <c r="I489" i="1"/>
  <c r="F489" i="1"/>
  <c r="E489" i="1"/>
  <c r="D489" i="1"/>
  <c r="I488" i="1"/>
  <c r="F488" i="1"/>
  <c r="E488" i="1"/>
  <c r="D488" i="1"/>
  <c r="I487" i="1"/>
  <c r="F487" i="1"/>
  <c r="E487" i="1"/>
  <c r="D487" i="1"/>
  <c r="I486" i="1"/>
  <c r="F486" i="1"/>
  <c r="E486" i="1"/>
  <c r="D486" i="1"/>
  <c r="I485" i="1"/>
  <c r="F485" i="1"/>
  <c r="E485" i="1"/>
  <c r="D485" i="1"/>
  <c r="I484" i="1"/>
  <c r="F484" i="1"/>
  <c r="E484" i="1"/>
  <c r="D484" i="1"/>
  <c r="I483" i="1"/>
  <c r="F483" i="1"/>
  <c r="E483" i="1"/>
  <c r="D483" i="1"/>
  <c r="I482" i="1"/>
  <c r="F482" i="1"/>
  <c r="E482" i="1"/>
  <c r="D482" i="1"/>
  <c r="I481" i="1"/>
  <c r="F481" i="1"/>
  <c r="E481" i="1"/>
  <c r="D481" i="1"/>
  <c r="I480" i="1"/>
  <c r="F480" i="1"/>
  <c r="E480" i="1"/>
  <c r="D480" i="1"/>
  <c r="I479" i="1"/>
  <c r="F479" i="1"/>
  <c r="E479" i="1"/>
  <c r="D479" i="1"/>
  <c r="I478" i="1"/>
  <c r="F478" i="1"/>
  <c r="E478" i="1"/>
  <c r="D478" i="1"/>
  <c r="I477" i="1"/>
  <c r="F477" i="1"/>
  <c r="E477" i="1"/>
  <c r="D477" i="1"/>
  <c r="I476" i="1"/>
  <c r="F476" i="1"/>
  <c r="E476" i="1"/>
  <c r="D476" i="1"/>
  <c r="I475" i="1"/>
  <c r="F475" i="1"/>
  <c r="E475" i="1"/>
  <c r="D475" i="1"/>
  <c r="I474" i="1"/>
  <c r="F474" i="1"/>
  <c r="E474" i="1"/>
  <c r="D474" i="1"/>
  <c r="I473" i="1"/>
  <c r="F473" i="1"/>
  <c r="E473" i="1"/>
  <c r="D473" i="1"/>
  <c r="I472" i="1"/>
  <c r="F472" i="1"/>
  <c r="E472" i="1"/>
  <c r="D472" i="1"/>
  <c r="I471" i="1"/>
  <c r="F471" i="1"/>
  <c r="E471" i="1"/>
  <c r="D471" i="1"/>
  <c r="I470" i="1"/>
  <c r="F470" i="1"/>
  <c r="E470" i="1"/>
  <c r="D470" i="1"/>
  <c r="I469" i="1"/>
  <c r="F469" i="1"/>
  <c r="E469" i="1"/>
  <c r="D469" i="1"/>
  <c r="I468" i="1"/>
  <c r="F468" i="1"/>
  <c r="E468" i="1"/>
  <c r="D468" i="1"/>
  <c r="I467" i="1"/>
  <c r="F467" i="1"/>
  <c r="E467" i="1"/>
  <c r="D467" i="1"/>
  <c r="I466" i="1"/>
  <c r="F466" i="1"/>
  <c r="E466" i="1"/>
  <c r="D466" i="1"/>
  <c r="I465" i="1"/>
  <c r="F465" i="1"/>
  <c r="E465" i="1"/>
  <c r="D465" i="1"/>
  <c r="I464" i="1"/>
  <c r="F464" i="1"/>
  <c r="E464" i="1"/>
  <c r="D464" i="1"/>
  <c r="I463" i="1"/>
  <c r="F463" i="1"/>
  <c r="E463" i="1"/>
  <c r="D463" i="1"/>
  <c r="I462" i="1"/>
  <c r="F462" i="1"/>
  <c r="E462" i="1"/>
  <c r="D462" i="1"/>
  <c r="I461" i="1"/>
  <c r="F461" i="1"/>
  <c r="E461" i="1"/>
  <c r="D461" i="1"/>
  <c r="I460" i="1"/>
  <c r="F460" i="1"/>
  <c r="E460" i="1"/>
  <c r="D460" i="1"/>
  <c r="I459" i="1"/>
  <c r="F459" i="1"/>
  <c r="E459" i="1"/>
  <c r="D459" i="1"/>
  <c r="I458" i="1"/>
  <c r="F458" i="1"/>
  <c r="E458" i="1"/>
  <c r="D458" i="1"/>
  <c r="I457" i="1"/>
  <c r="F457" i="1"/>
  <c r="E457" i="1"/>
  <c r="D457" i="1"/>
  <c r="I456" i="1"/>
  <c r="F456" i="1"/>
  <c r="E456" i="1"/>
  <c r="D456" i="1"/>
  <c r="I455" i="1"/>
  <c r="F455" i="1"/>
  <c r="E455" i="1"/>
  <c r="D455" i="1"/>
  <c r="I454" i="1"/>
  <c r="F454" i="1"/>
  <c r="E454" i="1"/>
  <c r="D454" i="1"/>
  <c r="I453" i="1"/>
  <c r="F453" i="1"/>
  <c r="E453" i="1"/>
  <c r="D453" i="1"/>
  <c r="I452" i="1"/>
  <c r="F452" i="1"/>
  <c r="E452" i="1"/>
  <c r="D452" i="1"/>
  <c r="I451" i="1"/>
  <c r="F451" i="1"/>
  <c r="E451" i="1"/>
  <c r="D451" i="1"/>
  <c r="I450" i="1"/>
  <c r="F450" i="1"/>
  <c r="E450" i="1"/>
  <c r="D450" i="1"/>
  <c r="I449" i="1"/>
  <c r="F449" i="1"/>
  <c r="E449" i="1"/>
  <c r="D449" i="1"/>
  <c r="I448" i="1"/>
  <c r="F448" i="1"/>
  <c r="E448" i="1"/>
  <c r="D448" i="1"/>
  <c r="I447" i="1"/>
  <c r="F447" i="1"/>
  <c r="E447" i="1"/>
  <c r="D447" i="1"/>
  <c r="I446" i="1"/>
  <c r="F446" i="1"/>
  <c r="E446" i="1"/>
  <c r="D446" i="1"/>
  <c r="I445" i="1"/>
  <c r="F445" i="1"/>
  <c r="E445" i="1"/>
  <c r="D445" i="1"/>
  <c r="I444" i="1"/>
  <c r="F444" i="1"/>
  <c r="E444" i="1"/>
  <c r="D444" i="1"/>
  <c r="I443" i="1"/>
  <c r="F443" i="1"/>
  <c r="E443" i="1"/>
  <c r="D443" i="1"/>
  <c r="I442" i="1"/>
  <c r="F442" i="1"/>
  <c r="E442" i="1"/>
  <c r="D442" i="1"/>
  <c r="I441" i="1"/>
  <c r="F441" i="1"/>
  <c r="E441" i="1"/>
  <c r="D441" i="1"/>
  <c r="I440" i="1"/>
  <c r="F440" i="1"/>
  <c r="E440" i="1"/>
  <c r="D440" i="1"/>
  <c r="I439" i="1"/>
  <c r="F439" i="1"/>
  <c r="E439" i="1"/>
  <c r="D439" i="1"/>
  <c r="I438" i="1"/>
  <c r="F438" i="1"/>
  <c r="E438" i="1"/>
  <c r="D438" i="1"/>
  <c r="I437" i="1"/>
  <c r="F437" i="1"/>
  <c r="E437" i="1"/>
  <c r="D437" i="1"/>
  <c r="I436" i="1"/>
  <c r="F436" i="1"/>
  <c r="E436" i="1"/>
  <c r="D436" i="1"/>
  <c r="I435" i="1"/>
  <c r="F435" i="1"/>
  <c r="E435" i="1"/>
  <c r="D435" i="1"/>
  <c r="I434" i="1"/>
  <c r="F434" i="1"/>
  <c r="E434" i="1"/>
  <c r="D434" i="1"/>
  <c r="I433" i="1"/>
  <c r="F433" i="1"/>
  <c r="E433" i="1"/>
  <c r="D433" i="1"/>
  <c r="I432" i="1"/>
  <c r="F432" i="1"/>
  <c r="E432" i="1"/>
  <c r="D432" i="1"/>
  <c r="I431" i="1"/>
  <c r="F431" i="1"/>
  <c r="E431" i="1"/>
  <c r="D431" i="1"/>
  <c r="I430" i="1"/>
  <c r="F430" i="1"/>
  <c r="E430" i="1"/>
  <c r="D430" i="1"/>
  <c r="I429" i="1"/>
  <c r="F429" i="1"/>
  <c r="E429" i="1"/>
  <c r="D429" i="1"/>
  <c r="I428" i="1"/>
  <c r="F428" i="1"/>
  <c r="E428" i="1"/>
  <c r="D428" i="1"/>
  <c r="I427" i="1"/>
  <c r="F427" i="1"/>
  <c r="E427" i="1"/>
  <c r="D427" i="1"/>
  <c r="I426" i="1"/>
  <c r="F426" i="1"/>
  <c r="E426" i="1"/>
  <c r="D426" i="1"/>
  <c r="I425" i="1"/>
  <c r="F425" i="1"/>
  <c r="E425" i="1"/>
  <c r="D425" i="1"/>
  <c r="I424" i="1"/>
  <c r="F424" i="1"/>
  <c r="E424" i="1"/>
  <c r="D424" i="1"/>
  <c r="I423" i="1"/>
  <c r="F423" i="1"/>
  <c r="E423" i="1"/>
  <c r="D423" i="1"/>
  <c r="I422" i="1"/>
  <c r="F422" i="1"/>
  <c r="E422" i="1"/>
  <c r="D422" i="1"/>
  <c r="I421" i="1"/>
  <c r="F421" i="1"/>
  <c r="E421" i="1"/>
  <c r="D421" i="1"/>
  <c r="I420" i="1"/>
  <c r="F420" i="1"/>
  <c r="E420" i="1"/>
  <c r="D420" i="1"/>
  <c r="I419" i="1"/>
  <c r="F419" i="1"/>
  <c r="E419" i="1"/>
  <c r="D419" i="1"/>
  <c r="I418" i="1"/>
  <c r="F418" i="1"/>
  <c r="E418" i="1"/>
  <c r="D418" i="1"/>
  <c r="I417" i="1"/>
  <c r="F417" i="1"/>
  <c r="E417" i="1"/>
  <c r="D417" i="1"/>
  <c r="I416" i="1"/>
  <c r="F416" i="1"/>
  <c r="E416" i="1"/>
  <c r="D416" i="1"/>
  <c r="I415" i="1"/>
  <c r="F415" i="1"/>
  <c r="E415" i="1"/>
  <c r="D415" i="1"/>
  <c r="I414" i="1"/>
  <c r="F414" i="1"/>
  <c r="E414" i="1"/>
  <c r="D414" i="1"/>
  <c r="I413" i="1"/>
  <c r="F413" i="1"/>
  <c r="E413" i="1"/>
  <c r="D413" i="1"/>
  <c r="I412" i="1"/>
  <c r="F412" i="1"/>
  <c r="E412" i="1"/>
  <c r="D412" i="1"/>
  <c r="I411" i="1"/>
  <c r="F411" i="1"/>
  <c r="E411" i="1"/>
  <c r="D411" i="1"/>
  <c r="I410" i="1"/>
  <c r="F410" i="1"/>
  <c r="E410" i="1"/>
  <c r="D410" i="1"/>
  <c r="I409" i="1"/>
  <c r="F409" i="1"/>
  <c r="E409" i="1"/>
  <c r="D409" i="1"/>
  <c r="I408" i="1"/>
  <c r="F408" i="1"/>
  <c r="E408" i="1"/>
  <c r="D408" i="1"/>
  <c r="I407" i="1"/>
  <c r="F407" i="1"/>
  <c r="E407" i="1"/>
  <c r="D407" i="1"/>
  <c r="I406" i="1"/>
  <c r="F406" i="1"/>
  <c r="E406" i="1"/>
  <c r="D406" i="1"/>
  <c r="I405" i="1"/>
  <c r="F405" i="1"/>
  <c r="E405" i="1"/>
  <c r="D405" i="1"/>
  <c r="I404" i="1"/>
  <c r="F404" i="1"/>
  <c r="E404" i="1"/>
  <c r="D404" i="1"/>
  <c r="I403" i="1"/>
  <c r="F403" i="1"/>
  <c r="E403" i="1"/>
  <c r="D403" i="1"/>
  <c r="I402" i="1"/>
  <c r="F402" i="1"/>
  <c r="E402" i="1"/>
  <c r="D402" i="1"/>
  <c r="I401" i="1"/>
  <c r="F401" i="1"/>
  <c r="E401" i="1"/>
  <c r="D401" i="1"/>
  <c r="I400" i="1"/>
  <c r="F400" i="1"/>
  <c r="E400" i="1"/>
  <c r="D400" i="1"/>
  <c r="I399" i="1"/>
  <c r="F399" i="1"/>
  <c r="E399" i="1"/>
  <c r="D399" i="1"/>
  <c r="I398" i="1"/>
  <c r="F398" i="1"/>
  <c r="E398" i="1"/>
  <c r="D398" i="1"/>
  <c r="I397" i="1"/>
  <c r="F397" i="1"/>
  <c r="E397" i="1"/>
  <c r="D397" i="1"/>
  <c r="I396" i="1"/>
  <c r="F396" i="1"/>
  <c r="E396" i="1"/>
  <c r="D396" i="1"/>
  <c r="I395" i="1"/>
  <c r="F395" i="1"/>
  <c r="E395" i="1"/>
  <c r="D395" i="1"/>
  <c r="I394" i="1"/>
  <c r="F394" i="1"/>
  <c r="E394" i="1"/>
  <c r="D394" i="1"/>
  <c r="I393" i="1"/>
  <c r="F393" i="1"/>
  <c r="E393" i="1"/>
  <c r="D393" i="1"/>
  <c r="I392" i="1"/>
  <c r="F392" i="1"/>
  <c r="E392" i="1"/>
  <c r="D392" i="1"/>
  <c r="I391" i="1"/>
  <c r="F391" i="1"/>
  <c r="E391" i="1"/>
  <c r="D391" i="1"/>
  <c r="I390" i="1"/>
  <c r="F390" i="1"/>
  <c r="E390" i="1"/>
  <c r="D390" i="1"/>
  <c r="I389" i="1"/>
  <c r="F389" i="1"/>
  <c r="E389" i="1"/>
  <c r="D389" i="1"/>
  <c r="I388" i="1"/>
  <c r="F388" i="1"/>
  <c r="E388" i="1"/>
  <c r="D388" i="1"/>
  <c r="I387" i="1"/>
  <c r="F387" i="1"/>
  <c r="E387" i="1"/>
  <c r="D387" i="1"/>
  <c r="I386" i="1"/>
  <c r="F386" i="1"/>
  <c r="E386" i="1"/>
  <c r="D386" i="1"/>
  <c r="I385" i="1"/>
  <c r="F385" i="1"/>
  <c r="E385" i="1"/>
  <c r="D385" i="1"/>
  <c r="I384" i="1"/>
  <c r="F384" i="1"/>
  <c r="E384" i="1"/>
  <c r="D384" i="1"/>
  <c r="I383" i="1"/>
  <c r="F383" i="1"/>
  <c r="E383" i="1"/>
  <c r="D383" i="1"/>
  <c r="I382" i="1"/>
  <c r="F382" i="1"/>
  <c r="E382" i="1"/>
  <c r="D382" i="1"/>
  <c r="I381" i="1"/>
  <c r="F381" i="1"/>
  <c r="E381" i="1"/>
  <c r="D381" i="1"/>
  <c r="I380" i="1"/>
  <c r="F380" i="1"/>
  <c r="E380" i="1"/>
  <c r="D380" i="1"/>
  <c r="I379" i="1"/>
  <c r="F379" i="1"/>
  <c r="E379" i="1"/>
  <c r="D379" i="1"/>
  <c r="I378" i="1"/>
  <c r="F378" i="1"/>
  <c r="E378" i="1"/>
  <c r="D378" i="1"/>
  <c r="I377" i="1"/>
  <c r="F377" i="1"/>
  <c r="E377" i="1"/>
  <c r="D377" i="1"/>
  <c r="I376" i="1"/>
  <c r="F376" i="1"/>
  <c r="E376" i="1"/>
  <c r="D376" i="1"/>
  <c r="I375" i="1"/>
  <c r="F375" i="1"/>
  <c r="E375" i="1"/>
  <c r="D375" i="1"/>
  <c r="I374" i="1"/>
  <c r="F374" i="1"/>
  <c r="E374" i="1"/>
  <c r="D374" i="1"/>
  <c r="I373" i="1"/>
  <c r="F373" i="1"/>
  <c r="E373" i="1"/>
  <c r="D373" i="1"/>
  <c r="I372" i="1"/>
  <c r="F372" i="1"/>
  <c r="E372" i="1"/>
  <c r="D372" i="1"/>
  <c r="I371" i="1"/>
  <c r="F371" i="1"/>
  <c r="E371" i="1"/>
  <c r="D371" i="1"/>
  <c r="I370" i="1"/>
  <c r="F370" i="1"/>
  <c r="E370" i="1"/>
  <c r="D370" i="1"/>
  <c r="I369" i="1"/>
  <c r="F369" i="1"/>
  <c r="E369" i="1"/>
  <c r="D369" i="1"/>
  <c r="I368" i="1"/>
  <c r="F368" i="1"/>
  <c r="E368" i="1"/>
  <c r="D368" i="1"/>
  <c r="I367" i="1"/>
  <c r="F367" i="1"/>
  <c r="E367" i="1"/>
  <c r="D367" i="1"/>
  <c r="I366" i="1"/>
  <c r="F366" i="1"/>
  <c r="E366" i="1"/>
  <c r="D366" i="1"/>
  <c r="I365" i="1"/>
  <c r="F365" i="1"/>
  <c r="E365" i="1"/>
  <c r="D365" i="1"/>
  <c r="I364" i="1"/>
  <c r="F364" i="1"/>
  <c r="E364" i="1"/>
  <c r="D364" i="1"/>
  <c r="I363" i="1"/>
  <c r="F363" i="1"/>
  <c r="E363" i="1"/>
  <c r="D363" i="1"/>
  <c r="I362" i="1"/>
  <c r="F362" i="1"/>
  <c r="E362" i="1"/>
  <c r="D362" i="1"/>
  <c r="I361" i="1"/>
  <c r="F361" i="1"/>
  <c r="E361" i="1"/>
  <c r="D361" i="1"/>
  <c r="I360" i="1"/>
  <c r="F360" i="1"/>
  <c r="E360" i="1"/>
  <c r="D360" i="1"/>
  <c r="I359" i="1"/>
  <c r="F359" i="1"/>
  <c r="E359" i="1"/>
  <c r="D359" i="1"/>
  <c r="I358" i="1"/>
  <c r="F358" i="1"/>
  <c r="E358" i="1"/>
  <c r="D358" i="1"/>
  <c r="I357" i="1"/>
  <c r="F357" i="1"/>
  <c r="E357" i="1"/>
  <c r="D357" i="1"/>
  <c r="I356" i="1"/>
  <c r="F356" i="1"/>
  <c r="E356" i="1"/>
  <c r="D356" i="1"/>
  <c r="I355" i="1"/>
  <c r="F355" i="1"/>
  <c r="E355" i="1"/>
  <c r="D355" i="1"/>
  <c r="I354" i="1"/>
  <c r="F354" i="1"/>
  <c r="E354" i="1"/>
  <c r="D354" i="1"/>
  <c r="I353" i="1"/>
  <c r="F353" i="1"/>
  <c r="E353" i="1"/>
  <c r="D353" i="1"/>
  <c r="I352" i="1"/>
  <c r="F352" i="1"/>
  <c r="E352" i="1"/>
  <c r="D352" i="1"/>
  <c r="I351" i="1"/>
  <c r="F351" i="1"/>
  <c r="E351" i="1"/>
  <c r="D351" i="1"/>
  <c r="I350" i="1"/>
  <c r="F350" i="1"/>
  <c r="E350" i="1"/>
  <c r="D350" i="1"/>
  <c r="I349" i="1"/>
  <c r="F349" i="1"/>
  <c r="E349" i="1"/>
  <c r="D349" i="1"/>
  <c r="I348" i="1"/>
  <c r="F348" i="1"/>
  <c r="E348" i="1"/>
  <c r="D348" i="1"/>
  <c r="I347" i="1"/>
  <c r="F347" i="1"/>
  <c r="E347" i="1"/>
  <c r="D347" i="1"/>
  <c r="I346" i="1"/>
  <c r="F346" i="1"/>
  <c r="E346" i="1"/>
  <c r="D346" i="1"/>
  <c r="I345" i="1"/>
  <c r="F345" i="1"/>
  <c r="E345" i="1"/>
  <c r="D345" i="1"/>
  <c r="I344" i="1"/>
  <c r="F344" i="1"/>
  <c r="E344" i="1"/>
  <c r="D344" i="1"/>
  <c r="I343" i="1"/>
  <c r="F343" i="1"/>
  <c r="E343" i="1"/>
  <c r="D343" i="1"/>
  <c r="I342" i="1"/>
  <c r="F342" i="1"/>
  <c r="E342" i="1"/>
  <c r="D342" i="1"/>
  <c r="I341" i="1"/>
  <c r="F341" i="1"/>
  <c r="E341" i="1"/>
  <c r="D341" i="1"/>
  <c r="I340" i="1"/>
  <c r="F340" i="1"/>
  <c r="E340" i="1"/>
  <c r="D340" i="1"/>
  <c r="I339" i="1"/>
  <c r="F339" i="1"/>
  <c r="E339" i="1"/>
  <c r="D339" i="1"/>
  <c r="I338" i="1"/>
  <c r="F338" i="1"/>
  <c r="E338" i="1"/>
  <c r="D338" i="1"/>
  <c r="I337" i="1"/>
  <c r="F337" i="1"/>
  <c r="E337" i="1"/>
  <c r="D337" i="1"/>
  <c r="I336" i="1"/>
  <c r="F336" i="1"/>
  <c r="E336" i="1"/>
  <c r="D336" i="1"/>
  <c r="I335" i="1"/>
  <c r="F335" i="1"/>
  <c r="E335" i="1"/>
  <c r="D335" i="1"/>
  <c r="I334" i="1"/>
  <c r="F334" i="1"/>
  <c r="E334" i="1"/>
  <c r="D334" i="1"/>
  <c r="I333" i="1"/>
  <c r="F333" i="1"/>
  <c r="E333" i="1"/>
  <c r="D333" i="1"/>
  <c r="I332" i="1"/>
  <c r="F332" i="1"/>
  <c r="E332" i="1"/>
  <c r="D332" i="1"/>
  <c r="I331" i="1"/>
  <c r="F331" i="1"/>
  <c r="E331" i="1"/>
  <c r="D331" i="1"/>
  <c r="I330" i="1"/>
  <c r="F330" i="1"/>
  <c r="E330" i="1"/>
  <c r="D330" i="1"/>
  <c r="I329" i="1"/>
  <c r="F329" i="1"/>
  <c r="E329" i="1"/>
  <c r="D329" i="1"/>
  <c r="I328" i="1"/>
  <c r="F328" i="1"/>
  <c r="E328" i="1"/>
  <c r="D328" i="1"/>
  <c r="I327" i="1"/>
  <c r="F327" i="1"/>
  <c r="E327" i="1"/>
  <c r="D327" i="1"/>
  <c r="I326" i="1"/>
  <c r="F326" i="1"/>
  <c r="E326" i="1"/>
  <c r="D326" i="1"/>
  <c r="I325" i="1"/>
  <c r="F325" i="1"/>
  <c r="E325" i="1"/>
  <c r="D325" i="1"/>
  <c r="I324" i="1"/>
  <c r="F324" i="1"/>
  <c r="E324" i="1"/>
  <c r="D324" i="1"/>
  <c r="I323" i="1"/>
  <c r="F323" i="1"/>
  <c r="E323" i="1"/>
  <c r="D323" i="1"/>
  <c r="I322" i="1"/>
  <c r="F322" i="1"/>
  <c r="E322" i="1"/>
  <c r="D322" i="1"/>
  <c r="I321" i="1"/>
  <c r="F321" i="1"/>
  <c r="E321" i="1"/>
  <c r="D321" i="1"/>
  <c r="I320" i="1"/>
  <c r="F320" i="1"/>
  <c r="E320" i="1"/>
  <c r="D320" i="1"/>
  <c r="I319" i="1"/>
  <c r="F319" i="1"/>
  <c r="E319" i="1"/>
  <c r="D319" i="1"/>
  <c r="I318" i="1"/>
  <c r="F318" i="1"/>
  <c r="E318" i="1"/>
  <c r="D318" i="1"/>
  <c r="I317" i="1"/>
  <c r="F317" i="1"/>
  <c r="E317" i="1"/>
  <c r="D317" i="1"/>
  <c r="I316" i="1"/>
  <c r="F316" i="1"/>
  <c r="E316" i="1"/>
  <c r="D316" i="1"/>
  <c r="I315" i="1"/>
  <c r="F315" i="1"/>
  <c r="E315" i="1"/>
  <c r="D315" i="1"/>
  <c r="I314" i="1"/>
  <c r="F314" i="1"/>
  <c r="E314" i="1"/>
  <c r="D314" i="1"/>
  <c r="I313" i="1"/>
  <c r="F313" i="1"/>
  <c r="E313" i="1"/>
  <c r="D313" i="1"/>
  <c r="I312" i="1"/>
  <c r="F312" i="1"/>
  <c r="E312" i="1"/>
  <c r="D312" i="1"/>
  <c r="I311" i="1"/>
  <c r="F311" i="1"/>
  <c r="E311" i="1"/>
  <c r="D311" i="1"/>
  <c r="I310" i="1"/>
  <c r="F310" i="1"/>
  <c r="E310" i="1"/>
  <c r="D310" i="1"/>
  <c r="I309" i="1"/>
  <c r="F309" i="1"/>
  <c r="E309" i="1"/>
  <c r="D309" i="1"/>
  <c r="I308" i="1"/>
  <c r="F308" i="1"/>
  <c r="E308" i="1"/>
  <c r="D308" i="1"/>
  <c r="I307" i="1"/>
  <c r="F307" i="1"/>
  <c r="E307" i="1"/>
  <c r="D307" i="1"/>
  <c r="I306" i="1"/>
  <c r="F306" i="1"/>
  <c r="E306" i="1"/>
  <c r="D306" i="1"/>
  <c r="I305" i="1"/>
  <c r="F305" i="1"/>
  <c r="E305" i="1"/>
  <c r="D305" i="1"/>
  <c r="I304" i="1"/>
  <c r="F304" i="1"/>
  <c r="E304" i="1"/>
  <c r="D304" i="1"/>
  <c r="I303" i="1"/>
  <c r="F303" i="1"/>
  <c r="E303" i="1"/>
  <c r="D303" i="1"/>
  <c r="I302" i="1"/>
  <c r="F302" i="1"/>
  <c r="E302" i="1"/>
  <c r="D302" i="1"/>
  <c r="I301" i="1"/>
  <c r="F301" i="1"/>
  <c r="E301" i="1"/>
  <c r="D301" i="1"/>
  <c r="I300" i="1"/>
  <c r="F300" i="1"/>
  <c r="E300" i="1"/>
  <c r="D300" i="1"/>
  <c r="I299" i="1"/>
  <c r="F299" i="1"/>
  <c r="E299" i="1"/>
  <c r="D299" i="1"/>
  <c r="I298" i="1"/>
  <c r="F298" i="1"/>
  <c r="E298" i="1"/>
  <c r="D298" i="1"/>
  <c r="I297" i="1"/>
  <c r="F297" i="1"/>
  <c r="E297" i="1"/>
  <c r="D297" i="1"/>
  <c r="I296" i="1"/>
  <c r="F296" i="1"/>
  <c r="E296" i="1"/>
  <c r="D296" i="1"/>
  <c r="I295" i="1"/>
  <c r="F295" i="1"/>
  <c r="E295" i="1"/>
  <c r="D295" i="1"/>
  <c r="I294" i="1"/>
  <c r="F294" i="1"/>
  <c r="E294" i="1"/>
  <c r="D294" i="1"/>
  <c r="I293" i="1"/>
  <c r="F293" i="1"/>
  <c r="E293" i="1"/>
  <c r="D293" i="1"/>
  <c r="I292" i="1"/>
  <c r="F292" i="1"/>
  <c r="E292" i="1"/>
  <c r="D292" i="1"/>
  <c r="I291" i="1"/>
  <c r="F291" i="1"/>
  <c r="E291" i="1"/>
  <c r="D291" i="1"/>
  <c r="I290" i="1"/>
  <c r="F290" i="1"/>
  <c r="E290" i="1"/>
  <c r="D290" i="1"/>
  <c r="I289" i="1"/>
  <c r="F289" i="1"/>
  <c r="E289" i="1"/>
  <c r="D289" i="1"/>
  <c r="I288" i="1"/>
  <c r="F288" i="1"/>
  <c r="E288" i="1"/>
  <c r="D288" i="1"/>
  <c r="I287" i="1"/>
  <c r="F287" i="1"/>
  <c r="E287" i="1"/>
  <c r="D287" i="1"/>
  <c r="I286" i="1"/>
  <c r="F286" i="1"/>
  <c r="E286" i="1"/>
  <c r="D286" i="1"/>
  <c r="I285" i="1"/>
  <c r="F285" i="1"/>
  <c r="E285" i="1"/>
  <c r="D285" i="1"/>
  <c r="I284" i="1"/>
  <c r="F284" i="1"/>
  <c r="E284" i="1"/>
  <c r="D284" i="1"/>
  <c r="I283" i="1"/>
  <c r="F283" i="1"/>
  <c r="E283" i="1"/>
  <c r="D283" i="1"/>
  <c r="I282" i="1"/>
  <c r="F282" i="1"/>
  <c r="E282" i="1"/>
  <c r="D282" i="1"/>
  <c r="I281" i="1"/>
  <c r="F281" i="1"/>
  <c r="E281" i="1"/>
  <c r="D281" i="1"/>
  <c r="I280" i="1"/>
  <c r="F280" i="1"/>
  <c r="E280" i="1"/>
  <c r="D280" i="1"/>
  <c r="I279" i="1"/>
  <c r="F279" i="1"/>
  <c r="E279" i="1"/>
  <c r="D279" i="1"/>
  <c r="I278" i="1"/>
  <c r="F278" i="1"/>
  <c r="E278" i="1"/>
  <c r="D278" i="1"/>
  <c r="I277" i="1"/>
  <c r="F277" i="1"/>
  <c r="E277" i="1"/>
  <c r="D277" i="1"/>
  <c r="I276" i="1"/>
  <c r="F276" i="1"/>
  <c r="E276" i="1"/>
  <c r="D276" i="1"/>
  <c r="I275" i="1"/>
  <c r="F275" i="1"/>
  <c r="E275" i="1"/>
  <c r="D275" i="1"/>
  <c r="I274" i="1"/>
  <c r="F274" i="1"/>
  <c r="E274" i="1"/>
  <c r="D274" i="1"/>
  <c r="I273" i="1"/>
  <c r="F273" i="1"/>
  <c r="E273" i="1"/>
  <c r="D273" i="1"/>
  <c r="I272" i="1"/>
  <c r="F272" i="1"/>
  <c r="E272" i="1"/>
  <c r="D272" i="1"/>
  <c r="I271" i="1"/>
  <c r="F271" i="1"/>
  <c r="E271" i="1"/>
  <c r="D271" i="1"/>
  <c r="I270" i="1"/>
  <c r="F270" i="1"/>
  <c r="E270" i="1"/>
  <c r="D270" i="1"/>
  <c r="I269" i="1"/>
  <c r="F269" i="1"/>
  <c r="E269" i="1"/>
  <c r="D269" i="1"/>
  <c r="I268" i="1"/>
  <c r="F268" i="1"/>
  <c r="E268" i="1"/>
  <c r="D268" i="1"/>
  <c r="I267" i="1"/>
  <c r="F267" i="1"/>
  <c r="E267" i="1"/>
  <c r="D267" i="1"/>
  <c r="I266" i="1"/>
  <c r="F266" i="1"/>
  <c r="E266" i="1"/>
  <c r="D266" i="1"/>
  <c r="I265" i="1"/>
  <c r="F265" i="1"/>
  <c r="E265" i="1"/>
  <c r="D265" i="1"/>
  <c r="I264" i="1"/>
  <c r="F264" i="1"/>
  <c r="E264" i="1"/>
  <c r="D264" i="1"/>
  <c r="I263" i="1"/>
  <c r="F263" i="1"/>
  <c r="E263" i="1"/>
  <c r="D263" i="1"/>
  <c r="I262" i="1"/>
  <c r="F262" i="1"/>
  <c r="E262" i="1"/>
  <c r="D262" i="1"/>
  <c r="I261" i="1"/>
  <c r="F261" i="1"/>
  <c r="E261" i="1"/>
  <c r="D261" i="1"/>
  <c r="I260" i="1"/>
  <c r="F260" i="1"/>
  <c r="E260" i="1"/>
  <c r="D260" i="1"/>
  <c r="I259" i="1"/>
  <c r="F259" i="1"/>
  <c r="E259" i="1"/>
  <c r="D259" i="1"/>
  <c r="I258" i="1"/>
  <c r="F258" i="1"/>
  <c r="E258" i="1"/>
  <c r="D258" i="1"/>
  <c r="I257" i="1"/>
  <c r="F257" i="1"/>
  <c r="E257" i="1"/>
  <c r="D257" i="1"/>
  <c r="I256" i="1"/>
  <c r="F256" i="1"/>
  <c r="E256" i="1"/>
  <c r="D256" i="1"/>
  <c r="I255" i="1"/>
  <c r="F255" i="1"/>
  <c r="E255" i="1"/>
  <c r="D255" i="1"/>
  <c r="I254" i="1"/>
  <c r="F254" i="1"/>
  <c r="E254" i="1"/>
  <c r="D254" i="1"/>
  <c r="I253" i="1"/>
  <c r="F253" i="1"/>
  <c r="E253" i="1"/>
  <c r="D253" i="1"/>
  <c r="I252" i="1"/>
  <c r="F252" i="1"/>
  <c r="E252" i="1"/>
  <c r="D252" i="1"/>
  <c r="I251" i="1"/>
  <c r="F251" i="1"/>
  <c r="E251" i="1"/>
  <c r="D251" i="1"/>
  <c r="I250" i="1"/>
  <c r="F250" i="1"/>
  <c r="E250" i="1"/>
  <c r="D250" i="1"/>
  <c r="I249" i="1"/>
  <c r="F249" i="1"/>
  <c r="E249" i="1"/>
  <c r="D249" i="1"/>
  <c r="I248" i="1"/>
  <c r="F248" i="1"/>
  <c r="E248" i="1"/>
  <c r="D248" i="1"/>
  <c r="I247" i="1"/>
  <c r="F247" i="1"/>
  <c r="E247" i="1"/>
  <c r="D247" i="1"/>
  <c r="I246" i="1"/>
  <c r="F246" i="1"/>
  <c r="E246" i="1"/>
  <c r="D246" i="1"/>
  <c r="I245" i="1"/>
  <c r="F245" i="1"/>
  <c r="E245" i="1"/>
  <c r="D245" i="1"/>
  <c r="I244" i="1"/>
  <c r="F244" i="1"/>
  <c r="E244" i="1"/>
  <c r="D244" i="1"/>
  <c r="I243" i="1"/>
  <c r="F243" i="1"/>
  <c r="E243" i="1"/>
  <c r="D243" i="1"/>
  <c r="I242" i="1"/>
  <c r="F242" i="1"/>
  <c r="E242" i="1"/>
  <c r="D242" i="1"/>
  <c r="I241" i="1"/>
  <c r="F241" i="1"/>
  <c r="E241" i="1"/>
  <c r="D241" i="1"/>
  <c r="I240" i="1"/>
  <c r="F240" i="1"/>
  <c r="E240" i="1"/>
  <c r="D240" i="1"/>
  <c r="I239" i="1"/>
  <c r="F239" i="1"/>
  <c r="E239" i="1"/>
  <c r="D239" i="1"/>
  <c r="I238" i="1"/>
  <c r="F238" i="1"/>
  <c r="E238" i="1"/>
  <c r="D238" i="1"/>
  <c r="I237" i="1"/>
  <c r="F237" i="1"/>
  <c r="E237" i="1"/>
  <c r="D237" i="1"/>
  <c r="I236" i="1"/>
  <c r="F236" i="1"/>
  <c r="E236" i="1"/>
  <c r="D236" i="1"/>
  <c r="I235" i="1"/>
  <c r="F235" i="1"/>
  <c r="E235" i="1"/>
  <c r="D235" i="1"/>
  <c r="I234" i="1"/>
  <c r="F234" i="1"/>
  <c r="E234" i="1"/>
  <c r="D234" i="1"/>
  <c r="I233" i="1"/>
  <c r="F233" i="1"/>
  <c r="E233" i="1"/>
  <c r="D233" i="1"/>
  <c r="I232" i="1"/>
  <c r="F232" i="1"/>
  <c r="E232" i="1"/>
  <c r="D232" i="1"/>
  <c r="I231" i="1"/>
  <c r="F231" i="1"/>
  <c r="E231" i="1"/>
  <c r="D231" i="1"/>
  <c r="I230" i="1"/>
  <c r="F230" i="1"/>
  <c r="E230" i="1"/>
  <c r="D230" i="1"/>
  <c r="I229" i="1"/>
  <c r="F229" i="1"/>
  <c r="E229" i="1"/>
  <c r="D229" i="1"/>
  <c r="I228" i="1"/>
  <c r="F228" i="1"/>
  <c r="E228" i="1"/>
  <c r="D228" i="1"/>
  <c r="I227" i="1"/>
  <c r="F227" i="1"/>
  <c r="E227" i="1"/>
  <c r="D227" i="1"/>
  <c r="I226" i="1"/>
  <c r="F226" i="1"/>
  <c r="E226" i="1"/>
  <c r="D226" i="1"/>
  <c r="I225" i="1"/>
  <c r="F225" i="1"/>
  <c r="E225" i="1"/>
  <c r="D225" i="1"/>
  <c r="I224" i="1"/>
  <c r="F224" i="1"/>
  <c r="E224" i="1"/>
  <c r="D224" i="1"/>
  <c r="I223" i="1"/>
  <c r="F223" i="1"/>
  <c r="E223" i="1"/>
  <c r="D223" i="1"/>
  <c r="I222" i="1"/>
  <c r="F222" i="1"/>
  <c r="E222" i="1"/>
  <c r="D222" i="1"/>
  <c r="I221" i="1"/>
  <c r="F221" i="1"/>
  <c r="E221" i="1"/>
  <c r="D221" i="1"/>
  <c r="I220" i="1"/>
  <c r="F220" i="1"/>
  <c r="E220" i="1"/>
  <c r="D220" i="1"/>
  <c r="I219" i="1"/>
  <c r="F219" i="1"/>
  <c r="E219" i="1"/>
  <c r="D219" i="1"/>
  <c r="I218" i="1"/>
  <c r="F218" i="1"/>
  <c r="E218" i="1"/>
  <c r="D218" i="1"/>
  <c r="I217" i="1"/>
  <c r="F217" i="1"/>
  <c r="E217" i="1"/>
  <c r="D217" i="1"/>
  <c r="I216" i="1"/>
  <c r="F216" i="1"/>
  <c r="E216" i="1"/>
  <c r="D216" i="1"/>
  <c r="I215" i="1"/>
  <c r="F215" i="1"/>
  <c r="E215" i="1"/>
  <c r="D215" i="1"/>
  <c r="I214" i="1"/>
  <c r="F214" i="1"/>
  <c r="E214" i="1"/>
  <c r="D214" i="1"/>
  <c r="I213" i="1"/>
  <c r="F213" i="1"/>
  <c r="E213" i="1"/>
  <c r="D213" i="1"/>
  <c r="I212" i="1"/>
  <c r="F212" i="1"/>
  <c r="E212" i="1"/>
  <c r="D212" i="1"/>
  <c r="I211" i="1"/>
  <c r="F211" i="1"/>
  <c r="E211" i="1"/>
  <c r="D211" i="1"/>
  <c r="I210" i="1"/>
  <c r="F210" i="1"/>
  <c r="E210" i="1"/>
  <c r="D210" i="1"/>
  <c r="I209" i="1"/>
  <c r="F209" i="1"/>
  <c r="E209" i="1"/>
  <c r="D209" i="1"/>
  <c r="I208" i="1"/>
  <c r="F208" i="1"/>
  <c r="E208" i="1"/>
  <c r="D208" i="1"/>
  <c r="I207" i="1"/>
  <c r="F207" i="1"/>
  <c r="E207" i="1"/>
  <c r="D207" i="1"/>
  <c r="I206" i="1"/>
  <c r="F206" i="1"/>
  <c r="E206" i="1"/>
  <c r="D206" i="1"/>
  <c r="I205" i="1"/>
  <c r="F205" i="1"/>
  <c r="E205" i="1"/>
  <c r="D205" i="1"/>
  <c r="I204" i="1"/>
  <c r="F204" i="1"/>
  <c r="E204" i="1"/>
  <c r="D204" i="1"/>
  <c r="I203" i="1"/>
  <c r="F203" i="1"/>
  <c r="E203" i="1"/>
  <c r="D203" i="1"/>
  <c r="I202" i="1"/>
  <c r="F202" i="1"/>
  <c r="E202" i="1"/>
  <c r="D202" i="1"/>
  <c r="I201" i="1"/>
  <c r="F201" i="1"/>
  <c r="E201" i="1"/>
  <c r="D201" i="1"/>
  <c r="I200" i="1"/>
  <c r="F200" i="1"/>
  <c r="E200" i="1"/>
  <c r="D200" i="1"/>
  <c r="I199" i="1"/>
  <c r="F199" i="1"/>
  <c r="E199" i="1"/>
  <c r="D199" i="1"/>
  <c r="I198" i="1"/>
  <c r="F198" i="1"/>
  <c r="E198" i="1"/>
  <c r="D198" i="1"/>
  <c r="I197" i="1"/>
  <c r="F197" i="1"/>
  <c r="E197" i="1"/>
  <c r="D197" i="1"/>
  <c r="I196" i="1"/>
  <c r="F196" i="1"/>
  <c r="E196" i="1"/>
  <c r="D196" i="1"/>
  <c r="I195" i="1"/>
  <c r="F195" i="1"/>
  <c r="E195" i="1"/>
  <c r="D195" i="1"/>
  <c r="I194" i="1"/>
  <c r="F194" i="1"/>
  <c r="E194" i="1"/>
  <c r="D194" i="1"/>
  <c r="I193" i="1"/>
  <c r="F193" i="1"/>
  <c r="E193" i="1"/>
  <c r="D193" i="1"/>
  <c r="I192" i="1"/>
  <c r="F192" i="1"/>
  <c r="E192" i="1"/>
  <c r="D192" i="1"/>
  <c r="I191" i="1"/>
  <c r="F191" i="1"/>
  <c r="E191" i="1"/>
  <c r="D191" i="1"/>
  <c r="I190" i="1"/>
  <c r="F190" i="1"/>
  <c r="E190" i="1"/>
  <c r="D190" i="1"/>
  <c r="I189" i="1"/>
  <c r="F189" i="1"/>
  <c r="E189" i="1"/>
  <c r="D189" i="1"/>
  <c r="I188" i="1"/>
  <c r="F188" i="1"/>
  <c r="E188" i="1"/>
  <c r="D188" i="1"/>
  <c r="I187" i="1"/>
  <c r="F187" i="1"/>
  <c r="E187" i="1"/>
  <c r="D187" i="1"/>
  <c r="I186" i="1"/>
  <c r="F186" i="1"/>
  <c r="E186" i="1"/>
  <c r="D186" i="1"/>
  <c r="I185" i="1"/>
  <c r="F185" i="1"/>
  <c r="E185" i="1"/>
  <c r="D185" i="1"/>
  <c r="I184" i="1"/>
  <c r="F184" i="1"/>
  <c r="E184" i="1"/>
  <c r="D184" i="1"/>
  <c r="I183" i="1"/>
  <c r="F183" i="1"/>
  <c r="E183" i="1"/>
  <c r="D183" i="1"/>
  <c r="I182" i="1"/>
  <c r="F182" i="1"/>
  <c r="E182" i="1"/>
  <c r="D182" i="1"/>
  <c r="I181" i="1"/>
  <c r="F181" i="1"/>
  <c r="E181" i="1"/>
  <c r="D181" i="1"/>
  <c r="I180" i="1"/>
  <c r="F180" i="1"/>
  <c r="E180" i="1"/>
  <c r="D180" i="1"/>
  <c r="I179" i="1"/>
  <c r="F179" i="1"/>
  <c r="E179" i="1"/>
  <c r="D179" i="1"/>
  <c r="I178" i="1"/>
  <c r="F178" i="1"/>
  <c r="E178" i="1"/>
  <c r="D178" i="1"/>
  <c r="I177" i="1"/>
  <c r="F177" i="1"/>
  <c r="E177" i="1"/>
  <c r="D177" i="1"/>
  <c r="I176" i="1"/>
  <c r="F176" i="1"/>
  <c r="E176" i="1"/>
  <c r="D176" i="1"/>
  <c r="I175" i="1"/>
  <c r="F175" i="1"/>
  <c r="E175" i="1"/>
  <c r="D175" i="1"/>
  <c r="I174" i="1"/>
  <c r="F174" i="1"/>
  <c r="E174" i="1"/>
  <c r="D174" i="1"/>
  <c r="I173" i="1"/>
  <c r="F173" i="1"/>
  <c r="E173" i="1"/>
  <c r="D173" i="1"/>
  <c r="I172" i="1"/>
  <c r="F172" i="1"/>
  <c r="E172" i="1"/>
  <c r="D172" i="1"/>
  <c r="I171" i="1"/>
  <c r="F171" i="1"/>
  <c r="E171" i="1"/>
  <c r="D171" i="1"/>
  <c r="I170" i="1"/>
  <c r="F170" i="1"/>
  <c r="E170" i="1"/>
  <c r="D170" i="1"/>
  <c r="I169" i="1"/>
  <c r="F169" i="1"/>
  <c r="E169" i="1"/>
  <c r="D169" i="1"/>
  <c r="I168" i="1"/>
  <c r="F168" i="1"/>
  <c r="E168" i="1"/>
  <c r="D168" i="1"/>
  <c r="I167" i="1"/>
  <c r="F167" i="1"/>
  <c r="E167" i="1"/>
  <c r="D167" i="1"/>
  <c r="I166" i="1"/>
  <c r="F166" i="1"/>
  <c r="E166" i="1"/>
  <c r="D166" i="1"/>
  <c r="I165" i="1"/>
  <c r="F165" i="1"/>
  <c r="E165" i="1"/>
  <c r="D165" i="1"/>
  <c r="I164" i="1"/>
  <c r="F164" i="1"/>
  <c r="E164" i="1"/>
  <c r="D164" i="1"/>
  <c r="I163" i="1"/>
  <c r="F163" i="1"/>
  <c r="E163" i="1"/>
  <c r="D163" i="1"/>
  <c r="I162" i="1"/>
  <c r="F162" i="1"/>
  <c r="E162" i="1"/>
  <c r="D162" i="1"/>
  <c r="I161" i="1"/>
  <c r="F161" i="1"/>
  <c r="E161" i="1"/>
  <c r="D161" i="1"/>
  <c r="I160" i="1"/>
  <c r="F160" i="1"/>
  <c r="E160" i="1"/>
  <c r="D160" i="1"/>
  <c r="I159" i="1"/>
  <c r="F159" i="1"/>
  <c r="E159" i="1"/>
  <c r="D159" i="1"/>
  <c r="I158" i="1"/>
  <c r="F158" i="1"/>
  <c r="E158" i="1"/>
  <c r="D158" i="1"/>
  <c r="I157" i="1"/>
  <c r="F157" i="1"/>
  <c r="E157" i="1"/>
  <c r="D157" i="1"/>
  <c r="I156" i="1"/>
  <c r="F156" i="1"/>
  <c r="E156" i="1"/>
  <c r="D156" i="1"/>
  <c r="I155" i="1"/>
  <c r="F155" i="1"/>
  <c r="E155" i="1"/>
  <c r="D155" i="1"/>
  <c r="I154" i="1"/>
  <c r="F154" i="1"/>
  <c r="E154" i="1"/>
  <c r="D154" i="1"/>
  <c r="I153" i="1"/>
  <c r="F153" i="1"/>
  <c r="E153" i="1"/>
  <c r="D153" i="1"/>
  <c r="I152" i="1"/>
  <c r="F152" i="1"/>
  <c r="E152" i="1"/>
  <c r="D152" i="1"/>
  <c r="I151" i="1"/>
  <c r="F151" i="1"/>
  <c r="E151" i="1"/>
  <c r="D151" i="1"/>
  <c r="I150" i="1"/>
  <c r="F150" i="1"/>
  <c r="E150" i="1"/>
  <c r="D150" i="1"/>
  <c r="I149" i="1"/>
  <c r="F149" i="1"/>
  <c r="E149" i="1"/>
  <c r="D149" i="1"/>
  <c r="I148" i="1"/>
  <c r="F148" i="1"/>
  <c r="E148" i="1"/>
  <c r="D148" i="1"/>
  <c r="I147" i="1"/>
  <c r="F147" i="1"/>
  <c r="E147" i="1"/>
  <c r="D147" i="1"/>
  <c r="I146" i="1"/>
  <c r="F146" i="1"/>
  <c r="E146" i="1"/>
  <c r="D146" i="1"/>
  <c r="I145" i="1"/>
  <c r="F145" i="1"/>
  <c r="E145" i="1"/>
  <c r="D145" i="1"/>
  <c r="I144" i="1"/>
  <c r="F144" i="1"/>
  <c r="E144" i="1"/>
  <c r="D144" i="1"/>
  <c r="I143" i="1"/>
  <c r="F143" i="1"/>
  <c r="E143" i="1"/>
  <c r="D143" i="1"/>
  <c r="I142" i="1"/>
  <c r="F142" i="1"/>
  <c r="E142" i="1"/>
  <c r="D142" i="1"/>
  <c r="I141" i="1"/>
  <c r="F141" i="1"/>
  <c r="E141" i="1"/>
  <c r="D141" i="1"/>
  <c r="I140" i="1"/>
  <c r="F140" i="1"/>
  <c r="E140" i="1"/>
  <c r="D140" i="1"/>
  <c r="I139" i="1"/>
  <c r="F139" i="1"/>
  <c r="E139" i="1"/>
  <c r="D139" i="1"/>
  <c r="I138" i="1"/>
  <c r="F138" i="1"/>
  <c r="E138" i="1"/>
  <c r="D138" i="1"/>
  <c r="I137" i="1"/>
  <c r="F137" i="1"/>
  <c r="E137" i="1"/>
  <c r="D137" i="1"/>
  <c r="I136" i="1"/>
  <c r="F136" i="1"/>
  <c r="E136" i="1"/>
  <c r="D136" i="1"/>
  <c r="I135" i="1"/>
  <c r="F135" i="1"/>
  <c r="E135" i="1"/>
  <c r="D135" i="1"/>
  <c r="I134" i="1"/>
  <c r="F134" i="1"/>
  <c r="E134" i="1"/>
  <c r="D134" i="1"/>
  <c r="I133" i="1"/>
  <c r="F133" i="1"/>
  <c r="E133" i="1"/>
  <c r="D133" i="1"/>
  <c r="I132" i="1"/>
  <c r="F132" i="1"/>
  <c r="E132" i="1"/>
  <c r="D132" i="1"/>
  <c r="I131" i="1"/>
  <c r="F131" i="1"/>
  <c r="E131" i="1"/>
  <c r="D131" i="1"/>
  <c r="I130" i="1"/>
  <c r="F130" i="1"/>
  <c r="E130" i="1"/>
  <c r="D130" i="1"/>
  <c r="I129" i="1"/>
  <c r="F129" i="1"/>
  <c r="E129" i="1"/>
  <c r="D129" i="1"/>
  <c r="I128" i="1"/>
  <c r="F128" i="1"/>
  <c r="E128" i="1"/>
  <c r="D128" i="1"/>
  <c r="I127" i="1"/>
  <c r="F127" i="1"/>
  <c r="E127" i="1"/>
  <c r="D127" i="1"/>
  <c r="I126" i="1"/>
  <c r="F126" i="1"/>
  <c r="E126" i="1"/>
  <c r="D126" i="1"/>
  <c r="I125" i="1"/>
  <c r="F125" i="1"/>
  <c r="E125" i="1"/>
  <c r="D125" i="1"/>
  <c r="I124" i="1"/>
  <c r="F124" i="1"/>
  <c r="E124" i="1"/>
  <c r="D124" i="1"/>
  <c r="I123" i="1"/>
  <c r="F123" i="1"/>
  <c r="E123" i="1"/>
  <c r="D123" i="1"/>
  <c r="I122" i="1"/>
  <c r="F122" i="1"/>
  <c r="E122" i="1"/>
  <c r="D122" i="1"/>
  <c r="I121" i="1"/>
  <c r="F121" i="1"/>
  <c r="E121" i="1"/>
  <c r="D121" i="1"/>
  <c r="I120" i="1"/>
  <c r="F120" i="1"/>
  <c r="E120" i="1"/>
  <c r="D120" i="1"/>
  <c r="I119" i="1"/>
  <c r="F119" i="1"/>
  <c r="E119" i="1"/>
  <c r="D119" i="1"/>
  <c r="I118" i="1"/>
  <c r="F118" i="1"/>
  <c r="E118" i="1"/>
  <c r="D118" i="1"/>
  <c r="I117" i="1"/>
  <c r="F117" i="1"/>
  <c r="E117" i="1"/>
  <c r="D117" i="1"/>
  <c r="I116" i="1"/>
  <c r="F116" i="1"/>
  <c r="E116" i="1"/>
  <c r="D116" i="1"/>
  <c r="I115" i="1"/>
  <c r="F115" i="1"/>
  <c r="E115" i="1"/>
  <c r="D115" i="1"/>
  <c r="I114" i="1"/>
  <c r="F114" i="1"/>
  <c r="E114" i="1"/>
  <c r="D114" i="1"/>
  <c r="I113" i="1"/>
  <c r="F113" i="1"/>
  <c r="E113" i="1"/>
  <c r="D113" i="1"/>
  <c r="I112" i="1"/>
  <c r="F112" i="1"/>
  <c r="E112" i="1"/>
  <c r="D112" i="1"/>
  <c r="I111" i="1"/>
  <c r="F111" i="1"/>
  <c r="E111" i="1"/>
  <c r="D111" i="1"/>
  <c r="I110" i="1"/>
  <c r="F110" i="1"/>
  <c r="E110" i="1"/>
  <c r="D110" i="1"/>
  <c r="I109" i="1"/>
  <c r="F109" i="1"/>
  <c r="E109" i="1"/>
  <c r="D109" i="1"/>
  <c r="I108" i="1"/>
  <c r="F108" i="1"/>
  <c r="E108" i="1"/>
  <c r="D108" i="1"/>
  <c r="I107" i="1"/>
  <c r="F107" i="1"/>
  <c r="E107" i="1"/>
  <c r="D107" i="1"/>
  <c r="I106" i="1"/>
  <c r="F106" i="1"/>
  <c r="E106" i="1"/>
  <c r="D106" i="1"/>
  <c r="I105" i="1"/>
  <c r="F105" i="1"/>
  <c r="E105" i="1"/>
  <c r="D105" i="1"/>
  <c r="I104" i="1"/>
  <c r="F104" i="1"/>
  <c r="E104" i="1"/>
  <c r="D104" i="1"/>
  <c r="I103" i="1"/>
  <c r="F103" i="1"/>
  <c r="E103" i="1"/>
  <c r="D103" i="1"/>
  <c r="I102" i="1"/>
  <c r="F102" i="1"/>
  <c r="E102" i="1"/>
  <c r="D102" i="1"/>
  <c r="I101" i="1"/>
  <c r="F101" i="1"/>
  <c r="E101" i="1"/>
  <c r="D101" i="1"/>
  <c r="I100" i="1"/>
  <c r="F100" i="1"/>
  <c r="E100" i="1"/>
  <c r="D100" i="1"/>
  <c r="I99" i="1"/>
  <c r="F99" i="1"/>
  <c r="E99" i="1"/>
  <c r="D99" i="1"/>
  <c r="I98" i="1"/>
  <c r="F98" i="1"/>
  <c r="E98" i="1"/>
  <c r="D98" i="1"/>
  <c r="I97" i="1"/>
  <c r="F97" i="1"/>
  <c r="E97" i="1"/>
  <c r="D97" i="1"/>
  <c r="I96" i="1"/>
  <c r="F96" i="1"/>
  <c r="E96" i="1"/>
  <c r="D96" i="1"/>
  <c r="I95" i="1"/>
  <c r="F95" i="1"/>
  <c r="E95" i="1"/>
  <c r="D95" i="1"/>
  <c r="I94" i="1"/>
  <c r="F94" i="1"/>
  <c r="E94" i="1"/>
  <c r="D94" i="1"/>
  <c r="I93" i="1"/>
  <c r="F93" i="1"/>
  <c r="E93" i="1"/>
  <c r="D93" i="1"/>
  <c r="I92" i="1"/>
  <c r="F92" i="1"/>
  <c r="E92" i="1"/>
  <c r="D92" i="1"/>
  <c r="I91" i="1"/>
  <c r="F91" i="1"/>
  <c r="E91" i="1"/>
  <c r="D91" i="1"/>
  <c r="I90" i="1"/>
  <c r="F90" i="1"/>
  <c r="E90" i="1"/>
  <c r="D90" i="1"/>
  <c r="I89" i="1"/>
  <c r="F89" i="1"/>
  <c r="E89" i="1"/>
  <c r="D89" i="1"/>
  <c r="I88" i="1"/>
  <c r="F88" i="1"/>
  <c r="E88" i="1"/>
  <c r="D88" i="1"/>
  <c r="I87" i="1"/>
  <c r="F87" i="1"/>
  <c r="E87" i="1"/>
  <c r="D87" i="1"/>
  <c r="I86" i="1"/>
  <c r="F86" i="1"/>
  <c r="E86" i="1"/>
  <c r="D86" i="1"/>
  <c r="I85" i="1"/>
  <c r="F85" i="1"/>
  <c r="E85" i="1"/>
  <c r="D85" i="1"/>
  <c r="I84" i="1"/>
  <c r="F84" i="1"/>
  <c r="E84" i="1"/>
  <c r="D84" i="1"/>
  <c r="I83" i="1"/>
  <c r="F83" i="1"/>
  <c r="E83" i="1"/>
  <c r="D83" i="1"/>
  <c r="I82" i="1"/>
  <c r="F82" i="1"/>
  <c r="E82" i="1"/>
  <c r="D82" i="1"/>
  <c r="I81" i="1"/>
  <c r="F81" i="1"/>
  <c r="E81" i="1"/>
  <c r="D81" i="1"/>
  <c r="I80" i="1"/>
  <c r="F80" i="1"/>
  <c r="E80" i="1"/>
  <c r="D80" i="1"/>
  <c r="I79" i="1"/>
  <c r="F79" i="1"/>
  <c r="E79" i="1"/>
  <c r="D79" i="1"/>
  <c r="I78" i="1"/>
  <c r="F78" i="1"/>
  <c r="E78" i="1"/>
  <c r="D78" i="1"/>
  <c r="I77" i="1"/>
  <c r="F77" i="1"/>
  <c r="E77" i="1"/>
  <c r="D77" i="1"/>
  <c r="I76" i="1"/>
  <c r="F76" i="1"/>
  <c r="E76" i="1"/>
  <c r="D76" i="1"/>
  <c r="I75" i="1"/>
  <c r="F75" i="1"/>
  <c r="E75" i="1"/>
  <c r="D75" i="1"/>
  <c r="I74" i="1"/>
  <c r="F74" i="1"/>
  <c r="E74" i="1"/>
  <c r="D74" i="1"/>
  <c r="I73" i="1"/>
  <c r="F73" i="1"/>
  <c r="E73" i="1"/>
  <c r="D73" i="1"/>
  <c r="I72" i="1"/>
  <c r="F72" i="1"/>
  <c r="E72" i="1"/>
  <c r="D72" i="1"/>
  <c r="I71" i="1"/>
  <c r="F71" i="1"/>
  <c r="E71" i="1"/>
  <c r="D71" i="1"/>
  <c r="I70" i="1"/>
  <c r="F70" i="1"/>
  <c r="E70" i="1"/>
  <c r="D70" i="1"/>
  <c r="I69" i="1"/>
  <c r="F69" i="1"/>
  <c r="E69" i="1"/>
  <c r="D69" i="1"/>
  <c r="I68" i="1"/>
  <c r="F68" i="1"/>
  <c r="E68" i="1"/>
  <c r="D68" i="1"/>
  <c r="H13" i="1"/>
  <c r="I13" i="1" s="1"/>
  <c r="F6" i="1" s="1"/>
  <c r="G13" i="1"/>
  <c r="B6" i="1"/>
  <c r="D7" i="1" l="1"/>
  <c r="D6" i="1"/>
  <c r="F7" i="1"/>
</calcChain>
</file>

<file path=xl/sharedStrings.xml><?xml version="1.0" encoding="utf-8"?>
<sst xmlns="http://schemas.openxmlformats.org/spreadsheetml/2006/main" count="182" uniqueCount="126">
  <si>
    <t>s</t>
  </si>
  <si>
    <t>Résultats au :</t>
  </si>
  <si>
    <t>Nb adhérents</t>
  </si>
  <si>
    <t>Taux de DN 2018</t>
  </si>
  <si>
    <t>Evolution CA Direct vs N-1</t>
  </si>
  <si>
    <r>
      <t>2018 à date Clients CA</t>
    </r>
    <r>
      <rPr>
        <b/>
        <u/>
        <sz val="8"/>
        <color theme="1" tint="0.249977111117893"/>
        <rFont val="Arial"/>
        <family val="2"/>
      </rPr>
      <t xml:space="preserve"> &gt;= 500 €</t>
    </r>
    <r>
      <rPr>
        <sz val="8"/>
        <color theme="1" tint="0.249977111117893"/>
        <rFont val="Arial"/>
        <family val="2"/>
      </rPr>
      <t xml:space="preserve"> :</t>
    </r>
  </si>
  <si>
    <t>Nb clients depuis Janvier 2018 dès 1 €</t>
  </si>
  <si>
    <r>
      <t xml:space="preserve">Evolution Nb clients 
vs N-1à date </t>
    </r>
    <r>
      <rPr>
        <b/>
        <u/>
        <sz val="8.5"/>
        <color theme="1" tint="0.34998626667073579"/>
        <rFont val="Arial"/>
        <family val="2"/>
      </rPr>
      <t>dès 1 €</t>
    </r>
  </si>
  <si>
    <r>
      <t xml:space="preserve">Evolution Nb clients 
vs N-1à date dt </t>
    </r>
    <r>
      <rPr>
        <b/>
        <u/>
        <sz val="8.5"/>
        <color theme="1" tint="0.34998626667073579"/>
        <rFont val="Arial"/>
        <family val="2"/>
      </rPr>
      <t>CA &gt;= 500 €</t>
    </r>
  </si>
  <si>
    <r>
      <t>2017 à date Clients CA</t>
    </r>
    <r>
      <rPr>
        <b/>
        <u/>
        <sz val="8"/>
        <color theme="1" tint="0.249977111117893"/>
        <rFont val="Arial"/>
        <family val="2"/>
      </rPr>
      <t xml:space="preserve"> &gt;= 500 €</t>
    </r>
    <r>
      <rPr>
        <sz val="8"/>
        <color theme="1" tint="0.249977111117893"/>
        <rFont val="Arial"/>
        <family val="2"/>
      </rPr>
      <t xml:space="preserve"> :</t>
    </r>
  </si>
  <si>
    <t>Nb clients sur 2017 dès 1 €</t>
  </si>
  <si>
    <t>Tableau à complèter</t>
  </si>
  <si>
    <t>CHIFFRES D'AFFAIRES</t>
  </si>
  <si>
    <t>LABOS</t>
  </si>
  <si>
    <t>Gamme de Produits</t>
  </si>
  <si>
    <t>Cd CIP Client</t>
  </si>
  <si>
    <t>Adhérent</t>
  </si>
  <si>
    <t>CP Adhérent</t>
  </si>
  <si>
    <t>Ville Adhérent</t>
  </si>
  <si>
    <t>Janv/Sept 2017</t>
  </si>
  <si>
    <t>Janv/Sept 2018</t>
  </si>
  <si>
    <t>% Evolution</t>
  </si>
  <si>
    <t>SM EUROPE</t>
  </si>
  <si>
    <t>PHARMACIE PORTES DES ALPES</t>
  </si>
  <si>
    <t>SAINT PRIEST</t>
  </si>
  <si>
    <t xml:space="preserve">PHARMACIE DES RESIDENCES MADRID
</t>
  </si>
  <si>
    <t>BELFORT</t>
  </si>
  <si>
    <t>PHARMACIE DU CENTRE</t>
  </si>
  <si>
    <t>GIGNAC</t>
  </si>
  <si>
    <t xml:space="preserve">PHARMACIE DU POINT MEDICAL </t>
  </si>
  <si>
    <t>DIJON</t>
  </si>
  <si>
    <t>PHARMACIE DES ALLAGNIERS</t>
  </si>
  <si>
    <t>RILLIEUX-LA-PAPE</t>
  </si>
  <si>
    <t>PHARMACIE DES TROIS GRACES (LA GRANDE)</t>
  </si>
  <si>
    <t>ROANNE</t>
  </si>
  <si>
    <t>PHARMACIE DE LA MARINADE</t>
  </si>
  <si>
    <t>ST LAURENT DE LA SALANQUE</t>
  </si>
  <si>
    <t>PHARMACIE DU CARREFOUR</t>
  </si>
  <si>
    <t>01000</t>
  </si>
  <si>
    <t>BOURG EN BRESSE</t>
  </si>
  <si>
    <t>PHARMACIE D’ODYSSEUM (LA GRANDE)</t>
  </si>
  <si>
    <t>MONTPELLIER</t>
  </si>
  <si>
    <t xml:space="preserve">PHARMACIE ESPACE SANTE
</t>
  </si>
  <si>
    <t>MULHOUSE</t>
  </si>
  <si>
    <t>PHARMACIE DE BARJAC</t>
  </si>
  <si>
    <t>BARJAC</t>
  </si>
  <si>
    <t xml:space="preserve">PHARMACIE LALAURIE </t>
  </si>
  <si>
    <t>OUVEILLAN</t>
  </si>
  <si>
    <t>PHARMACIE LOVISI</t>
  </si>
  <si>
    <t>SAUSSET LES PINS</t>
  </si>
  <si>
    <t>PHARMACIE DE LA DOMITIENNE SNC</t>
  </si>
  <si>
    <t xml:space="preserve">COLOMBIERS </t>
  </si>
  <si>
    <t xml:space="preserve">PHARMACIE CORSY </t>
  </si>
  <si>
    <t>AIX EN PROVENCE</t>
  </si>
  <si>
    <t>PHARMACIE DE CAPESTANG</t>
  </si>
  <si>
    <t>CAPESTANG</t>
  </si>
  <si>
    <t>PHARMACIE LAFAYETTE</t>
  </si>
  <si>
    <t>St Rémy de Provence</t>
  </si>
  <si>
    <t>PHARMACIE DU VILLAGE LA GRANDE PHARMACIE BY MEDIPRIX</t>
  </si>
  <si>
    <t>PEROLS</t>
  </si>
  <si>
    <t xml:space="preserve">PHARMACIE DES SOURCES </t>
  </si>
  <si>
    <t>VITTEL</t>
  </si>
  <si>
    <t>PHARMACIE DES LUMIERES</t>
  </si>
  <si>
    <t>MEYZIEU</t>
  </si>
  <si>
    <t>PHARMACIE DU LAS</t>
  </si>
  <si>
    <t>TOULON</t>
  </si>
  <si>
    <t>PHARMACIE ROSSI</t>
  </si>
  <si>
    <t>ALERIA</t>
  </si>
  <si>
    <t>PHARMACIE CENTRALE</t>
  </si>
  <si>
    <t>PLAN DE CUQUES</t>
  </si>
  <si>
    <t>PHARMACIE D’AUBAIS</t>
  </si>
  <si>
    <t>AUBAIS</t>
  </si>
  <si>
    <t>PHARMACIE TADDEI</t>
  </si>
  <si>
    <t>PRUNELLI DI FIUMORBO</t>
  </si>
  <si>
    <t>PHARMACIE DU THEATRE</t>
  </si>
  <si>
    <t>NARBONNE</t>
  </si>
  <si>
    <t>PHARMACIE SAUVEPLANE</t>
  </si>
  <si>
    <t>BEZIERS</t>
  </si>
  <si>
    <t>PHARMACIE TRIFONTAINE</t>
  </si>
  <si>
    <t>ST CLEMENT DE RIVIERE</t>
  </si>
  <si>
    <t>PHARMACIE BRON-GENAS</t>
  </si>
  <si>
    <t>BRON</t>
  </si>
  <si>
    <t>PHARMACIE CALUIRE II</t>
  </si>
  <si>
    <t>CALUIRE ET CUIRE</t>
  </si>
  <si>
    <t>PHARMACIE DES BALMES (GRANDE)</t>
  </si>
  <si>
    <t>CORBAS</t>
  </si>
  <si>
    <t>PHARMACIE CANINO</t>
  </si>
  <si>
    <t>MARSEILLE</t>
  </si>
  <si>
    <t>PHARMACIE PLEIN SUD</t>
  </si>
  <si>
    <t>PHARMACIE DE L'OLIVIER</t>
  </si>
  <si>
    <t>CLERMONT L'HERAULT</t>
  </si>
  <si>
    <t>PHARMACIE DU CHATEAU</t>
  </si>
  <si>
    <t>SALSES LE CHÂTEAU</t>
  </si>
  <si>
    <t>PHARMACIE FOURNIER</t>
  </si>
  <si>
    <t>LES PENNES MIRABEAU</t>
  </si>
  <si>
    <t xml:space="preserve">PHARMACIE DE BOUCONNE </t>
  </si>
  <si>
    <t>PIBRAC</t>
  </si>
  <si>
    <t>PHARMACIE NOUVELLE</t>
  </si>
  <si>
    <t>ILLZACH</t>
  </si>
  <si>
    <t>PHARMACIE DE DAMPARIS</t>
  </si>
  <si>
    <t>DAMPARIS</t>
  </si>
  <si>
    <t>PHARMACIE DE LA LIBERTE</t>
  </si>
  <si>
    <t xml:space="preserve">PHARMACIE MOLNAR </t>
  </si>
  <si>
    <t>RAMBERVILLIERS</t>
  </si>
  <si>
    <t>VENTABREN</t>
  </si>
  <si>
    <t>PHARMACIE ST EXUPERY</t>
  </si>
  <si>
    <t>TOULOUSE</t>
  </si>
  <si>
    <t>PHARMACIE GAMBETTA</t>
  </si>
  <si>
    <t>PHARMACIE DE LA FONETTE</t>
  </si>
  <si>
    <t>PAULHAN</t>
  </si>
  <si>
    <t>PHARMACIE CAP COSTIERES</t>
  </si>
  <si>
    <t>NIMES</t>
  </si>
  <si>
    <t>PHARMACIE BEAUNOISE (GRANDE)</t>
  </si>
  <si>
    <t>BEAUNE</t>
  </si>
  <si>
    <t>PHARMACIE DE QUENTOVIC</t>
  </si>
  <si>
    <t>LE TOUQUET</t>
  </si>
  <si>
    <t>PHARMACIE ESPACE BOCAUD</t>
  </si>
  <si>
    <t>JACOU</t>
  </si>
  <si>
    <t>PHARMACIE DE L EUROPE</t>
  </si>
  <si>
    <t>LA GRANDE MOTTE</t>
  </si>
  <si>
    <t>PHARMACIE DES ATELIERS</t>
  </si>
  <si>
    <t>ARLES</t>
  </si>
  <si>
    <t>PHARMACIE TRIAIRE</t>
  </si>
  <si>
    <t>LOUPIAN</t>
  </si>
  <si>
    <t>PHARMACIE JACOBIN-CASSE</t>
  </si>
  <si>
    <t>MAUGUIO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</si>
</sst>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lt;=1]#&quot; client 2018 dt CA à date &gt;= 500 €&quot;;[&gt;1]#&quot; clients 2018 dt CA à date &gt;= 500 €&quot;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0"/>
      <color theme="1" tint="0.34998626667073579"/>
      <name val="Arial"/>
      <family val="2"/>
    </font>
    <font>
      <b/>
      <sz val="10"/>
      <color theme="1" tint="0.249977111117893"/>
      <name val="Arial"/>
      <family val="2"/>
    </font>
    <font>
      <b/>
      <sz val="11"/>
      <color theme="0"/>
      <name val="Arial"/>
      <family val="2"/>
    </font>
    <font>
      <b/>
      <sz val="9"/>
      <color theme="1" tint="0.34998626667073579"/>
      <name val="Arial"/>
      <family val="2"/>
    </font>
    <font>
      <b/>
      <sz val="9"/>
      <color theme="1" tint="0.14999847407452621"/>
      <name val="Arial"/>
      <family val="2"/>
    </font>
    <font>
      <sz val="8"/>
      <color theme="1" tint="0.249977111117893"/>
      <name val="Arial"/>
      <family val="2"/>
    </font>
    <font>
      <b/>
      <u/>
      <sz val="8"/>
      <color theme="1" tint="0.249977111117893"/>
      <name val="Arial"/>
      <family val="2"/>
    </font>
    <font>
      <b/>
      <sz val="11"/>
      <color rgb="FFFF0000"/>
      <name val="Calibri"/>
      <family val="2"/>
      <scheme val="minor"/>
    </font>
    <font>
      <b/>
      <sz val="8.5"/>
      <color rgb="FF2E798E"/>
      <name val="Arial"/>
      <family val="2"/>
    </font>
    <font>
      <sz val="8.5"/>
      <color theme="1" tint="0.34998626667073579"/>
      <name val="Arial"/>
      <family val="2"/>
    </font>
    <font>
      <b/>
      <u/>
      <sz val="8.5"/>
      <color theme="1" tint="0.34998626667073579"/>
      <name val="Arial"/>
      <family val="2"/>
    </font>
    <font>
      <sz val="9"/>
      <color theme="1" tint="0.249977111117893"/>
      <name val="Arial"/>
      <family val="2"/>
    </font>
    <font>
      <sz val="11"/>
      <color indexed="8"/>
      <name val="Calibri"/>
      <family val="2"/>
      <charset val="1"/>
    </font>
    <font>
      <sz val="10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57B1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2E3E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medium">
        <color rgb="FF3C9FBA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rgb="FF3C9FBA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7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indent="1"/>
    </xf>
    <xf numFmtId="10" fontId="7" fillId="3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10" fontId="9" fillId="4" borderId="4" xfId="1" applyNumberFormat="1" applyFont="1" applyFill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/>
    </xf>
    <xf numFmtId="1" fontId="12" fillId="0" borderId="0" xfId="0" applyNumberFormat="1" applyFont="1" applyAlignment="1">
      <alignment horizontal="center"/>
    </xf>
    <xf numFmtId="0" fontId="13" fillId="0" borderId="6" xfId="0" applyFont="1" applyBorder="1" applyAlignment="1">
      <alignment vertical="center" wrapText="1"/>
    </xf>
    <xf numFmtId="1" fontId="12" fillId="2" borderId="7" xfId="0" applyNumberFormat="1" applyFont="1" applyFill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3" fontId="0" fillId="2" borderId="0" xfId="0" applyNumberFormat="1" applyFill="1" applyBorder="1" applyAlignment="1">
      <alignment horizontal="center"/>
    </xf>
    <xf numFmtId="0" fontId="14" fillId="0" borderId="5" xfId="2" applyFont="1" applyBorder="1" applyAlignment="1">
      <alignment horizontal="right" vertical="center" wrapText="1" indent="1"/>
    </xf>
    <xf numFmtId="3" fontId="2" fillId="2" borderId="0" xfId="0" applyNumberFormat="1" applyFont="1" applyFill="1" applyBorder="1" applyAlignment="1">
      <alignment horizontal="center"/>
    </xf>
    <xf numFmtId="0" fontId="13" fillId="0" borderId="8" xfId="0" applyFont="1" applyBorder="1" applyAlignment="1">
      <alignment vertical="center" wrapText="1"/>
    </xf>
    <xf numFmtId="1" fontId="12" fillId="2" borderId="9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" fontId="3" fillId="0" borderId="0" xfId="0" applyNumberFormat="1" applyFont="1" applyFill="1" applyBorder="1" applyAlignment="1">
      <alignment horizontal="left"/>
    </xf>
    <xf numFmtId="4" fontId="0" fillId="0" borderId="0" xfId="0" applyNumberFormat="1" applyFill="1" applyBorder="1" applyAlignment="1">
      <alignment horizontal="right"/>
    </xf>
    <xf numFmtId="10" fontId="0" fillId="0" borderId="0" xfId="0" applyNumberFormat="1" applyFill="1" applyBorder="1" applyAlignment="1">
      <alignment horizontal="right"/>
    </xf>
    <xf numFmtId="0" fontId="0" fillId="0" borderId="0" xfId="0" applyFill="1" applyBorder="1"/>
    <xf numFmtId="0" fontId="12" fillId="0" borderId="0" xfId="0" applyFont="1"/>
    <xf numFmtId="10" fontId="0" fillId="0" borderId="13" xfId="0" applyNumberFormat="1" applyBorder="1"/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4" fontId="2" fillId="5" borderId="15" xfId="0" applyNumberFormat="1" applyFont="1" applyFill="1" applyBorder="1" applyAlignment="1">
      <alignment horizontal="center"/>
    </xf>
    <xf numFmtId="10" fontId="2" fillId="5" borderId="16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4" xfId="0" applyFont="1" applyBorder="1"/>
    <xf numFmtId="0" fontId="0" fillId="0" borderId="15" xfId="0" applyBorder="1"/>
    <xf numFmtId="0" fontId="16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165" fontId="16" fillId="0" borderId="19" xfId="0" applyNumberFormat="1" applyFont="1" applyFill="1" applyBorder="1" applyAlignment="1">
      <alignment vertical="center"/>
    </xf>
    <xf numFmtId="165" fontId="16" fillId="6" borderId="20" xfId="0" applyNumberFormat="1" applyFont="1" applyFill="1" applyBorder="1" applyAlignment="1">
      <alignment vertical="center"/>
    </xf>
    <xf numFmtId="10" fontId="0" fillId="0" borderId="15" xfId="0" applyNumberFormat="1" applyBorder="1"/>
    <xf numFmtId="0" fontId="16" fillId="0" borderId="15" xfId="0" applyFont="1" applyBorder="1" applyAlignment="1">
      <alignment horizontal="center" vertical="center"/>
    </xf>
    <xf numFmtId="0" fontId="18" fillId="0" borderId="21" xfId="3" applyFont="1" applyFill="1" applyBorder="1" applyAlignment="1">
      <alignment horizontal="center" vertical="center"/>
    </xf>
    <xf numFmtId="4" fontId="0" fillId="0" borderId="15" xfId="0" applyNumberFormat="1" applyBorder="1" applyAlignment="1">
      <alignment horizontal="right"/>
    </xf>
    <xf numFmtId="4" fontId="2" fillId="5" borderId="10" xfId="0" applyNumberFormat="1" applyFont="1" applyFill="1" applyBorder="1" applyAlignment="1">
      <alignment horizontal="center"/>
    </xf>
    <xf numFmtId="4" fontId="2" fillId="5" borderId="11" xfId="0" applyNumberFormat="1" applyFont="1" applyFill="1" applyBorder="1" applyAlignment="1">
      <alignment horizontal="center"/>
    </xf>
    <xf numFmtId="4" fontId="2" fillId="5" borderId="12" xfId="0" applyNumberFormat="1" applyFont="1" applyFill="1" applyBorder="1" applyAlignment="1">
      <alignment horizontal="center"/>
    </xf>
  </cellXfs>
  <cellStyles count="4">
    <cellStyle name="Excel Built-in Normal" xfId="3"/>
    <cellStyle name="Normal" xfId="0" builtinId="0"/>
    <cellStyle name="Normal 2 2" xfId="2"/>
    <cellStyle name="Pourcentage" xfId="1" builtinId="5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DA0000"/>
        </patternFill>
      </fill>
    </dxf>
    <dxf>
      <font>
        <color theme="0"/>
      </font>
    </dxf>
    <dxf>
      <numFmt numFmtId="14" formatCode="0.00%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4" formatCode="#,##0.00"/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/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COINTRE/AppData/Local/Packages/Microsoft.MicrosoftEdge_8wekyb3d8bbwe/TempState/Downloads/MEDIPRIX/ENVOI%20LABOS%20SM%20EURO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N &amp; N-1"/>
      <sheetName val="CA N &amp; N-1 (2)"/>
      <sheetName val="Conditions RFA"/>
      <sheetName val="Liste Adhérents Mediprix"/>
    </sheetNames>
    <sheetDataSet>
      <sheetData sheetId="0"/>
      <sheetData sheetId="1"/>
      <sheetData sheetId="2"/>
      <sheetData sheetId="3">
        <row r="10">
          <cell r="E10">
            <v>92</v>
          </cell>
        </row>
        <row r="12">
          <cell r="A12" t="str">
            <v>CODE C.I.P.</v>
          </cell>
          <cell r="B12" t="str">
            <v>NOM</v>
          </cell>
          <cell r="C12" t="str">
            <v>Nbre</v>
          </cell>
          <cell r="D12" t="str">
            <v>TYPE D'ADHERENT</v>
          </cell>
          <cell r="E12" t="str">
            <v>Date d'adhésion</v>
          </cell>
          <cell r="F12" t="str">
            <v>n°</v>
          </cell>
          <cell r="G12" t="str">
            <v>Adresse</v>
          </cell>
          <cell r="H12" t="str">
            <v>CP</v>
          </cell>
          <cell r="I12" t="str">
            <v>VILLE</v>
          </cell>
          <cell r="J12" t="str">
            <v>N° SIREN</v>
          </cell>
          <cell r="K12" t="str">
            <v>CODE FINESS</v>
          </cell>
          <cell r="L12" t="str">
            <v>NOM TITULAIRE-SIGNATAIRES-RESPONSABLE</v>
          </cell>
          <cell r="M12" t="str">
            <v>N° TELEPHONE</v>
          </cell>
          <cell r="N12" t="str">
            <v>E MAIL</v>
          </cell>
        </row>
        <row r="13">
          <cell r="A13">
            <v>2096101</v>
          </cell>
          <cell r="B13" t="str">
            <v>PHARMACIE BAGARD</v>
          </cell>
          <cell r="C13">
            <v>1</v>
          </cell>
          <cell r="D13" t="str">
            <v>MARQUE BLANCHE</v>
          </cell>
          <cell r="F13">
            <v>18</v>
          </cell>
          <cell r="G13" t="str">
            <v>Route d'Alès</v>
          </cell>
          <cell r="H13">
            <v>30140</v>
          </cell>
          <cell r="I13" t="str">
            <v>BAGARD</v>
          </cell>
          <cell r="J13" t="str">
            <v>791 347 966</v>
          </cell>
          <cell r="L13" t="str">
            <v>Thomas TEISSONIERE</v>
          </cell>
          <cell r="M13" t="str">
            <v xml:space="preserve">04 66 60 74 67 </v>
          </cell>
          <cell r="N13" t="str">
            <v>pharmacie.bagard@hotmail.fr</v>
          </cell>
        </row>
        <row r="14">
          <cell r="A14">
            <v>2001729</v>
          </cell>
          <cell r="B14" t="str">
            <v>PHARMACIE BEAUNOISE (GRANDE)</v>
          </cell>
          <cell r="C14">
            <v>1</v>
          </cell>
          <cell r="D14" t="str">
            <v>MARQUE BLANCHE</v>
          </cell>
          <cell r="E14">
            <v>43252</v>
          </cell>
          <cell r="F14" t="str">
            <v>125 A</v>
          </cell>
          <cell r="G14" t="str">
            <v>Route de Dijon</v>
          </cell>
          <cell r="H14">
            <v>21200</v>
          </cell>
          <cell r="I14" t="str">
            <v>BEAUNE</v>
          </cell>
          <cell r="J14" t="str">
            <v>814412714</v>
          </cell>
          <cell r="L14" t="str">
            <v>Mme HAIDARE Caroline</v>
          </cell>
          <cell r="M14" t="str">
            <v>03 80 22 34 71</v>
          </cell>
          <cell r="N14" t="str">
            <v>grandepharmaciebeaunoise@gmail.com</v>
          </cell>
        </row>
        <row r="15">
          <cell r="A15">
            <v>2069502</v>
          </cell>
          <cell r="B15" t="str">
            <v>PHARMACIE BERNARD PAGES</v>
          </cell>
          <cell r="C15">
            <v>1</v>
          </cell>
          <cell r="D15" t="str">
            <v>MARQUE BLANCHE</v>
          </cell>
          <cell r="F15">
            <v>1</v>
          </cell>
          <cell r="G15" t="str">
            <v>Place de la République</v>
          </cell>
          <cell r="H15">
            <v>13270</v>
          </cell>
          <cell r="I15" t="str">
            <v>FOS SUR MER</v>
          </cell>
          <cell r="J15" t="str">
            <v>326104080</v>
          </cell>
          <cell r="K15">
            <v>132021759</v>
          </cell>
          <cell r="L15" t="str">
            <v>Mr Bernard PAGES</v>
          </cell>
          <cell r="M15" t="str">
            <v>04 42 05 04 12</v>
          </cell>
          <cell r="N15" t="str">
            <v>bernard.pages351@orange,fr</v>
          </cell>
        </row>
        <row r="16">
          <cell r="A16">
            <v>2012414</v>
          </cell>
          <cell r="B16" t="str">
            <v>PHARMACIE BOYER</v>
          </cell>
          <cell r="C16">
            <v>1</v>
          </cell>
          <cell r="D16" t="str">
            <v>MARQUE BLANCHE</v>
          </cell>
          <cell r="F16">
            <v>18</v>
          </cell>
          <cell r="G16" t="str">
            <v>Rue Basse Bourgade</v>
          </cell>
          <cell r="H16">
            <v>26290</v>
          </cell>
          <cell r="I16" t="str">
            <v>DONZERE</v>
          </cell>
          <cell r="J16" t="str">
            <v>383601853</v>
          </cell>
          <cell r="K16">
            <v>262002819</v>
          </cell>
          <cell r="L16" t="str">
            <v xml:space="preserve">Mmes BOYER Brigitte </v>
          </cell>
          <cell r="M16" t="str">
            <v>04 75 51 72 28</v>
          </cell>
          <cell r="N16" t="str">
            <v>pharmacie.boyer@wanadoo.fr</v>
          </cell>
        </row>
        <row r="17">
          <cell r="A17">
            <v>2175151</v>
          </cell>
          <cell r="B17" t="str">
            <v>PHARMACIE BRON-GENAS</v>
          </cell>
          <cell r="C17">
            <v>1</v>
          </cell>
          <cell r="D17" t="str">
            <v>MARQUE BLANCHE</v>
          </cell>
          <cell r="F17">
            <v>312</v>
          </cell>
          <cell r="G17" t="str">
            <v>Route de Genas</v>
          </cell>
          <cell r="H17">
            <v>69500</v>
          </cell>
          <cell r="I17" t="str">
            <v>BRON</v>
          </cell>
          <cell r="J17" t="str">
            <v>521815076</v>
          </cell>
          <cell r="K17">
            <v>692035652</v>
          </cell>
          <cell r="L17" t="str">
            <v>Mr Pierre COLLANGE</v>
          </cell>
          <cell r="M17" t="str">
            <v>04 78 26 17 05</v>
          </cell>
          <cell r="N17" t="str">
            <v>pcollangepro@gmail.com</v>
          </cell>
        </row>
        <row r="18">
          <cell r="A18">
            <v>2034768</v>
          </cell>
          <cell r="B18" t="str">
            <v>PHARMACIE CALUIRE II</v>
          </cell>
          <cell r="C18">
            <v>1</v>
          </cell>
          <cell r="D18" t="str">
            <v>PLANETE</v>
          </cell>
          <cell r="F18" t="str">
            <v>-</v>
          </cell>
          <cell r="G18" t="str">
            <v>C.Cial CALUIRE 10 Chemin Petit</v>
          </cell>
          <cell r="H18">
            <v>69300</v>
          </cell>
          <cell r="I18" t="str">
            <v>CALUIRE ET CUIRE</v>
          </cell>
          <cell r="J18" t="str">
            <v>479900565</v>
          </cell>
          <cell r="L18" t="str">
            <v>Mrs Daniel ABATE &amp; François KHOURI</v>
          </cell>
          <cell r="M18" t="str">
            <v>04 78 23 60 91</v>
          </cell>
          <cell r="N18" t="str">
            <v>pharmacaluire2@gmail.com</v>
          </cell>
        </row>
        <row r="19">
          <cell r="A19">
            <v>2072714</v>
          </cell>
          <cell r="B19" t="str">
            <v>PHARMACIE CANINO</v>
          </cell>
          <cell r="C19">
            <v>1</v>
          </cell>
          <cell r="D19" t="str">
            <v>MARKET</v>
          </cell>
          <cell r="F19">
            <v>15</v>
          </cell>
          <cell r="G19" t="str">
            <v>Chemin de Château Gombert</v>
          </cell>
          <cell r="H19">
            <v>13013</v>
          </cell>
          <cell r="I19" t="str">
            <v>MARSEILLE</v>
          </cell>
          <cell r="J19" t="str">
            <v>379658123</v>
          </cell>
          <cell r="L19" t="str">
            <v>Mme CANINO</v>
          </cell>
          <cell r="M19" t="str">
            <v>04 91 66 41 42</v>
          </cell>
          <cell r="N19" t="str">
            <v>pharmacanino@gmail.com</v>
          </cell>
        </row>
        <row r="20">
          <cell r="A20">
            <v>2263441</v>
          </cell>
          <cell r="B20" t="str">
            <v>PHARMACIE CAP COSTIERES</v>
          </cell>
          <cell r="C20">
            <v>1</v>
          </cell>
          <cell r="D20" t="str">
            <v>MARKET</v>
          </cell>
          <cell r="F20">
            <v>400</v>
          </cell>
          <cell r="G20" t="str">
            <v>Avenue Claude BAILLET</v>
          </cell>
          <cell r="H20">
            <v>30900</v>
          </cell>
          <cell r="I20" t="str">
            <v>NIMES</v>
          </cell>
          <cell r="J20" t="str">
            <v>379673874</v>
          </cell>
          <cell r="L20" t="str">
            <v>Mr et Mme PELISSIER</v>
          </cell>
          <cell r="M20" t="str">
            <v>04 66 67 26 89</v>
          </cell>
          <cell r="N20" t="str">
            <v>pharmaciecapcostieres@wanadoo.fr</v>
          </cell>
        </row>
        <row r="21">
          <cell r="A21">
            <v>2005365</v>
          </cell>
          <cell r="B21" t="str">
            <v>PHARMACIE CENTRALE</v>
          </cell>
          <cell r="C21">
            <v>1</v>
          </cell>
          <cell r="D21" t="str">
            <v>PLANETE</v>
          </cell>
          <cell r="F21">
            <v>47</v>
          </cell>
          <cell r="G21" t="str">
            <v>Avenue Frédéric CHEVILLON</v>
          </cell>
          <cell r="H21">
            <v>13380</v>
          </cell>
          <cell r="I21" t="str">
            <v>PLAN DE CUQUES</v>
          </cell>
          <cell r="J21" t="str">
            <v>520048810</v>
          </cell>
          <cell r="L21" t="str">
            <v>Mr LEMAITRE</v>
          </cell>
          <cell r="M21" t="str">
            <v>04 91 68 04 42</v>
          </cell>
          <cell r="N21" t="str">
            <v>lapharmaciecentrale@gmail.com</v>
          </cell>
        </row>
        <row r="22">
          <cell r="A22">
            <v>2170499</v>
          </cell>
          <cell r="B22" t="str">
            <v xml:space="preserve">PHARMACIE CLEMENCEAU </v>
          </cell>
          <cell r="C22">
            <v>1</v>
          </cell>
          <cell r="D22" t="str">
            <v>MARKET</v>
          </cell>
          <cell r="F22">
            <v>23</v>
          </cell>
          <cell r="G22" t="str">
            <v>Bld Clémenceau</v>
          </cell>
          <cell r="H22">
            <v>66000</v>
          </cell>
          <cell r="I22" t="str">
            <v>PERPIGNAN</v>
          </cell>
          <cell r="J22" t="str">
            <v>443 738 430</v>
          </cell>
          <cell r="K22">
            <v>662003086</v>
          </cell>
          <cell r="L22" t="str">
            <v>DARNER Florence</v>
          </cell>
          <cell r="M22" t="str">
            <v>04 68 35 18 23</v>
          </cell>
          <cell r="N22" t="str">
            <v>florencedarner@gmail.com</v>
          </cell>
        </row>
        <row r="23">
          <cell r="A23">
            <v>2041995</v>
          </cell>
          <cell r="B23" t="str">
            <v xml:space="preserve">PHARMACIE CLOT MONINO </v>
          </cell>
          <cell r="C23">
            <v>1</v>
          </cell>
          <cell r="D23" t="str">
            <v>PLANETE</v>
          </cell>
          <cell r="F23">
            <v>24</v>
          </cell>
          <cell r="G23" t="str">
            <v>Bd Docteur ARIBAT</v>
          </cell>
          <cell r="H23">
            <v>81100</v>
          </cell>
          <cell r="I23" t="str">
            <v>CASTRES</v>
          </cell>
          <cell r="J23" t="str">
            <v>503859803</v>
          </cell>
          <cell r="L23" t="str">
            <v>Mme C. MONINO et Mr L. CLOT</v>
          </cell>
          <cell r="M23" t="str">
            <v>05 63 35 35 18</v>
          </cell>
          <cell r="N23" t="str">
            <v>lagrandepharmacie81@orange.fr</v>
          </cell>
        </row>
        <row r="24">
          <cell r="A24">
            <v>2279870</v>
          </cell>
          <cell r="B24" t="str">
            <v xml:space="preserve">PHARMACIE CORSY </v>
          </cell>
          <cell r="C24">
            <v>1</v>
          </cell>
          <cell r="D24" t="str">
            <v>MARQUE BLANCHE</v>
          </cell>
          <cell r="F24">
            <v>685</v>
          </cell>
          <cell r="G24" t="str">
            <v>Avenue Jean DELMAS</v>
          </cell>
          <cell r="H24">
            <v>13090</v>
          </cell>
          <cell r="I24" t="str">
            <v>AIX EN PROVENCE</v>
          </cell>
          <cell r="J24" t="str">
            <v>533556346</v>
          </cell>
          <cell r="L24" t="str">
            <v>Mme CHAYIA</v>
          </cell>
          <cell r="M24" t="str">
            <v>04 42 64 46 82</v>
          </cell>
          <cell r="N24" t="str">
            <v>charlottechayia@hotmail.fr</v>
          </cell>
        </row>
        <row r="25">
          <cell r="A25">
            <v>2246007</v>
          </cell>
          <cell r="B25" t="str">
            <v>PHARMACIE D’AUBAIS</v>
          </cell>
          <cell r="C25">
            <v>1</v>
          </cell>
          <cell r="D25" t="str">
            <v>MARQUE BLANCHE</v>
          </cell>
          <cell r="F25">
            <v>24</v>
          </cell>
          <cell r="G25" t="str">
            <v xml:space="preserve">Avenue E. Léonard </v>
          </cell>
          <cell r="H25">
            <v>30250</v>
          </cell>
          <cell r="I25" t="str">
            <v>AUBAIS</v>
          </cell>
          <cell r="J25" t="str">
            <v>750261034</v>
          </cell>
          <cell r="K25">
            <v>302006218</v>
          </cell>
          <cell r="L25" t="str">
            <v>Mr Bertrand PAGES</v>
          </cell>
          <cell r="M25" t="str">
            <v>04-66-80-72,42</v>
          </cell>
          <cell r="N25" t="str">
            <v>pharma.aubais@gmail.com</v>
          </cell>
        </row>
        <row r="26">
          <cell r="A26">
            <v>2283227</v>
          </cell>
          <cell r="B26" t="str">
            <v>PHARMACIE D’ODYSSEUM (LA GRANDE)</v>
          </cell>
          <cell r="C26">
            <v>1</v>
          </cell>
          <cell r="D26" t="str">
            <v>PLANETE</v>
          </cell>
          <cell r="F26">
            <v>2</v>
          </cell>
          <cell r="G26" t="str">
            <v>Place de Lisbonne CC ODYSSEUM</v>
          </cell>
          <cell r="H26">
            <v>34000</v>
          </cell>
          <cell r="I26" t="str">
            <v>MONTPELLIER</v>
          </cell>
          <cell r="J26" t="str">
            <v>518866835</v>
          </cell>
          <cell r="K26">
            <v>342027125</v>
          </cell>
          <cell r="L26" t="str">
            <v xml:space="preserve"> Mme Malvina PAGES</v>
          </cell>
          <cell r="M26" t="str">
            <v>04-67-10-89-09</v>
          </cell>
          <cell r="N26" t="str">
            <v>directionpharmacieodysseum@gmail.com</v>
          </cell>
        </row>
        <row r="27">
          <cell r="A27">
            <v>2096164</v>
          </cell>
          <cell r="B27" t="str">
            <v>PHARMACIE DE BARJAC</v>
          </cell>
          <cell r="C27">
            <v>1</v>
          </cell>
          <cell r="D27" t="str">
            <v>MARQUE BLANCHE</v>
          </cell>
          <cell r="F27" t="str">
            <v>-</v>
          </cell>
          <cell r="G27" t="str">
            <v>Avenue JEAN TASSY</v>
          </cell>
          <cell r="H27">
            <v>30430</v>
          </cell>
          <cell r="I27" t="str">
            <v>BARJAC</v>
          </cell>
          <cell r="J27" t="str">
            <v>333 019 156</v>
          </cell>
          <cell r="L27" t="str">
            <v>Severine BARLE</v>
          </cell>
          <cell r="M27" t="str">
            <v>04 66 24 50 71</v>
          </cell>
          <cell r="N27" t="str">
            <v>pharmaciebarjac@gmail.com</v>
          </cell>
        </row>
        <row r="28">
          <cell r="A28">
            <v>2000914</v>
          </cell>
          <cell r="B28" t="str">
            <v xml:space="preserve">PHARMACIE DE BOUCONNE </v>
          </cell>
          <cell r="C28">
            <v>1</v>
          </cell>
          <cell r="D28" t="str">
            <v>MARQUE BLANCHE</v>
          </cell>
          <cell r="E28">
            <v>43101</v>
          </cell>
          <cell r="F28" t="str">
            <v>-</v>
          </cell>
          <cell r="G28" t="str">
            <v>Route de Toulouse</v>
          </cell>
          <cell r="H28">
            <v>31820</v>
          </cell>
          <cell r="I28" t="str">
            <v>PIBRAC</v>
          </cell>
          <cell r="J28" t="str">
            <v>808 410 211</v>
          </cell>
          <cell r="L28" t="str">
            <v>Mr Jean-Philippe VERA</v>
          </cell>
          <cell r="M28" t="str">
            <v>05 61 86 09 48</v>
          </cell>
          <cell r="N28" t="str">
            <v>pharmaciebouconne@gmail.com</v>
          </cell>
        </row>
        <row r="29">
          <cell r="A29">
            <v>2018065</v>
          </cell>
          <cell r="B29" t="str">
            <v>PHARMACIE DE CAPESTANG</v>
          </cell>
          <cell r="C29">
            <v>1</v>
          </cell>
          <cell r="D29" t="str">
            <v>MARQUE BLANCHE</v>
          </cell>
          <cell r="F29">
            <v>6</v>
          </cell>
          <cell r="G29" t="str">
            <v>Rue Jean JAURES</v>
          </cell>
          <cell r="H29">
            <v>34310</v>
          </cell>
          <cell r="I29" t="str">
            <v>CAPESTANG</v>
          </cell>
          <cell r="J29" t="str">
            <v>821774940</v>
          </cell>
          <cell r="K29">
            <v>340008093</v>
          </cell>
          <cell r="L29" t="str">
            <v>Mrs J. BOUDAUD et H. BRUSCHET</v>
          </cell>
          <cell r="M29" t="str">
            <v xml:space="preserve">04 67 93 31 42 </v>
          </cell>
          <cell r="N29" t="str">
            <v>pharmaciedecapestang@gmail.com</v>
          </cell>
        </row>
        <row r="30">
          <cell r="A30">
            <v>2095857</v>
          </cell>
          <cell r="B30" t="str">
            <v>PHARMACIE DE CLAVIERES</v>
          </cell>
          <cell r="C30">
            <v>1</v>
          </cell>
          <cell r="D30" t="str">
            <v>MARQUE BLANCHE</v>
          </cell>
          <cell r="E30">
            <v>43174</v>
          </cell>
          <cell r="F30" t="str">
            <v>-</v>
          </cell>
          <cell r="G30" t="str">
            <v>Espace Clavières</v>
          </cell>
          <cell r="H30">
            <v>30100</v>
          </cell>
          <cell r="I30" t="str">
            <v>ALES</v>
          </cell>
          <cell r="J30" t="str">
            <v>523 707 578</v>
          </cell>
          <cell r="L30" t="str">
            <v>MR Guillaume JOUTARD</v>
          </cell>
          <cell r="M30" t="str">
            <v>04 66 30 12 86</v>
          </cell>
          <cell r="N30" t="str">
            <v>gjoutard@hotmail.com</v>
          </cell>
        </row>
        <row r="31">
          <cell r="A31">
            <v>2021167</v>
          </cell>
          <cell r="B31" t="str">
            <v>PHARMACIE DE DAMPARIS</v>
          </cell>
          <cell r="C31">
            <v>1</v>
          </cell>
          <cell r="D31" t="str">
            <v>MARQUE BLANCHE</v>
          </cell>
          <cell r="E31">
            <v>43191</v>
          </cell>
          <cell r="F31">
            <v>33</v>
          </cell>
          <cell r="G31" t="str">
            <v>Rue de Dole</v>
          </cell>
          <cell r="H31">
            <v>39500</v>
          </cell>
          <cell r="I31" t="str">
            <v>DAMPARIS</v>
          </cell>
          <cell r="J31" t="str">
            <v>817 421 795</v>
          </cell>
          <cell r="L31" t="str">
            <v>MR RAFFOURT &amp; MME ROUSSEL</v>
          </cell>
          <cell r="M31" t="str">
            <v>03 84 71 43 83</v>
          </cell>
          <cell r="N31" t="str">
            <v>pharmaciededamparis@gmail.com</v>
          </cell>
        </row>
        <row r="32">
          <cell r="A32">
            <v>2043919</v>
          </cell>
          <cell r="B32" t="str">
            <v>PHARMACIE DE L ECLUSE</v>
          </cell>
          <cell r="C32">
            <v>1</v>
          </cell>
          <cell r="D32" t="str">
            <v>PLANETE</v>
          </cell>
          <cell r="F32" t="str">
            <v>-</v>
          </cell>
          <cell r="G32" t="str">
            <v>Ancienne Route St Paul Trois Chateaux C.C. LECLERC</v>
          </cell>
          <cell r="H32">
            <v>84500</v>
          </cell>
          <cell r="I32" t="str">
            <v>BOLLENE</v>
          </cell>
          <cell r="J32" t="str">
            <v>383050788</v>
          </cell>
          <cell r="K32">
            <v>840014054</v>
          </cell>
          <cell r="L32" t="str">
            <v>Mrs BOYER Patrice et Denis REMIA</v>
          </cell>
          <cell r="M32" t="str">
            <v>04 90 40 09 20</v>
          </cell>
          <cell r="N32" t="str">
            <v>dremia@club-internet.fr</v>
          </cell>
        </row>
        <row r="33">
          <cell r="A33">
            <v>2018259</v>
          </cell>
          <cell r="B33" t="str">
            <v>PHARMACIE DE L EUROPE</v>
          </cell>
          <cell r="C33">
            <v>1</v>
          </cell>
          <cell r="D33" t="str">
            <v>MARKET</v>
          </cell>
          <cell r="F33">
            <v>517</v>
          </cell>
          <cell r="G33" t="str">
            <v>Avenue de l'Europe</v>
          </cell>
          <cell r="H33">
            <v>34280</v>
          </cell>
          <cell r="I33" t="str">
            <v>LA GRANDE MOTTE</v>
          </cell>
          <cell r="J33" t="str">
            <v>309965994</v>
          </cell>
          <cell r="L33" t="str">
            <v>Mme Christine-Marie DELMAS</v>
          </cell>
          <cell r="N33" t="str">
            <v>pharmacie-de-l-europe@wanadoo.fr</v>
          </cell>
        </row>
        <row r="34">
          <cell r="A34">
            <v>2096604</v>
          </cell>
          <cell r="B34" t="str">
            <v>PHARMACIE DE LA 113</v>
          </cell>
          <cell r="C34">
            <v>1</v>
          </cell>
          <cell r="D34" t="str">
            <v>MARKET</v>
          </cell>
          <cell r="F34">
            <v>37</v>
          </cell>
          <cell r="G34" t="str">
            <v>Rue de l'Aubepin CC Intermarché</v>
          </cell>
          <cell r="H34">
            <v>30450</v>
          </cell>
          <cell r="I34" t="str">
            <v>MILHAUD</v>
          </cell>
          <cell r="J34" t="str">
            <v>530631738</v>
          </cell>
          <cell r="K34">
            <v>302006051</v>
          </cell>
          <cell r="L34" t="str">
            <v>Mrs Arnaud et Adrien FOURIE</v>
          </cell>
          <cell r="M34" t="str">
            <v>04 66 74 13 99</v>
          </cell>
          <cell r="N34" t="str">
            <v>adrien.fourie@orange.fr</v>
          </cell>
        </row>
        <row r="35">
          <cell r="A35">
            <v>2002868</v>
          </cell>
          <cell r="B35" t="str">
            <v>PHARMACIE DE LA DOMITIENNE SNC</v>
          </cell>
          <cell r="C35">
            <v>1</v>
          </cell>
          <cell r="D35" t="str">
            <v>MARKET</v>
          </cell>
          <cell r="F35" t="str">
            <v>-</v>
          </cell>
          <cell r="G35" t="str">
            <v>Le Port</v>
          </cell>
          <cell r="H35">
            <v>34440</v>
          </cell>
          <cell r="I35" t="str">
            <v xml:space="preserve">COLOMBIERS </v>
          </cell>
          <cell r="J35" t="str">
            <v>381533462</v>
          </cell>
          <cell r="K35">
            <v>342027315</v>
          </cell>
          <cell r="L35" t="str">
            <v>Mr DE GINESTET et CASTEL</v>
          </cell>
          <cell r="M35" t="str">
            <v>04 67 37 63 14 </v>
          </cell>
          <cell r="N35" t="str">
            <v>ph.domi@wanadoo.fr</v>
          </cell>
        </row>
        <row r="36">
          <cell r="A36">
            <v>2265805</v>
          </cell>
          <cell r="B36" t="str">
            <v>PHARMACIE DE LA DURANNE</v>
          </cell>
          <cell r="C36">
            <v>1</v>
          </cell>
          <cell r="D36" t="str">
            <v>MARKET</v>
          </cell>
          <cell r="F36">
            <v>210</v>
          </cell>
          <cell r="G36" t="str">
            <v>Avenue du Grand VALLAT - LES MILLES</v>
          </cell>
          <cell r="H36">
            <v>13100</v>
          </cell>
          <cell r="I36" t="str">
            <v>AIX EN PROVENCE</v>
          </cell>
          <cell r="J36" t="str">
            <v>752913210</v>
          </cell>
          <cell r="K36">
            <v>132040767</v>
          </cell>
          <cell r="L36" t="str">
            <v>Mr Philippe GASSER</v>
          </cell>
          <cell r="M36" t="str">
            <v>04 42 26 02 18</v>
          </cell>
          <cell r="N36" t="str">
            <v>pharmaciedeladuranne@gmail.com</v>
          </cell>
        </row>
        <row r="37">
          <cell r="A37">
            <v>2107694</v>
          </cell>
          <cell r="B37" t="str">
            <v>PHARMACIE DE LA FONETTE</v>
          </cell>
          <cell r="C37">
            <v>1</v>
          </cell>
          <cell r="D37" t="str">
            <v>MARQUE BLANCHE</v>
          </cell>
          <cell r="F37">
            <v>38</v>
          </cell>
          <cell r="G37" t="str">
            <v>Rue de Metz</v>
          </cell>
          <cell r="H37">
            <v>34230</v>
          </cell>
          <cell r="I37" t="str">
            <v>PAULHAN</v>
          </cell>
          <cell r="J37" t="str">
            <v>445344849</v>
          </cell>
          <cell r="L37" t="str">
            <v>Mr Teddy HEU</v>
          </cell>
          <cell r="M37" t="str">
            <v>04 67 25 00 45</v>
          </cell>
          <cell r="N37" t="str">
            <v>pharmaciedelafonette@gmail.com</v>
          </cell>
        </row>
        <row r="38">
          <cell r="A38">
            <v>2043657</v>
          </cell>
          <cell r="B38" t="str">
            <v>PHARMACIE DE LA LIBERTE</v>
          </cell>
          <cell r="C38">
            <v>1</v>
          </cell>
          <cell r="D38" t="str">
            <v>MARKET</v>
          </cell>
          <cell r="F38">
            <v>277</v>
          </cell>
          <cell r="G38" t="str">
            <v>Place de la Liberté</v>
          </cell>
          <cell r="H38">
            <v>83000</v>
          </cell>
          <cell r="I38" t="str">
            <v>TOULON</v>
          </cell>
          <cell r="J38" t="str">
            <v>480670710</v>
          </cell>
          <cell r="L38" t="str">
            <v>Mrs IFTICENE Nazim et REY Alain</v>
          </cell>
          <cell r="M38" t="str">
            <v>04 94 92 20 25</v>
          </cell>
          <cell r="N38" t="str">
            <v>nazim.ifticene@gmail.com</v>
          </cell>
        </row>
        <row r="39">
          <cell r="A39">
            <v>2171204</v>
          </cell>
          <cell r="B39" t="str">
            <v>PHARMACIE DE LA MARINADE</v>
          </cell>
          <cell r="C39">
            <v>1</v>
          </cell>
          <cell r="D39" t="str">
            <v>MARQUE BLANCHE</v>
          </cell>
          <cell r="F39">
            <v>10</v>
          </cell>
          <cell r="G39" t="str">
            <v>Bis Avenue de la Côte Vermeille</v>
          </cell>
          <cell r="H39">
            <v>66250</v>
          </cell>
          <cell r="I39" t="str">
            <v>ST LAURENT DE LA SALANQUE</v>
          </cell>
          <cell r="J39" t="str">
            <v>442878971</v>
          </cell>
          <cell r="L39" t="str">
            <v>Mr CASTRE et Mr DECOURT</v>
          </cell>
          <cell r="M39" t="str">
            <v>04 68 28 63 63</v>
          </cell>
          <cell r="N39" t="str">
            <v>phielamarinade@gmail.com</v>
          </cell>
        </row>
        <row r="40">
          <cell r="A40">
            <v>2006217</v>
          </cell>
          <cell r="B40" t="str">
            <v xml:space="preserve">PHARMACIE DE LA MONTAGNETTE </v>
          </cell>
          <cell r="C40">
            <v>1</v>
          </cell>
          <cell r="D40" t="str">
            <v>MARKET</v>
          </cell>
          <cell r="F40" t="str">
            <v>-</v>
          </cell>
          <cell r="G40" t="str">
            <v>Rue Auguste Chabaud</v>
          </cell>
          <cell r="H40">
            <v>13150</v>
          </cell>
          <cell r="I40" t="str">
            <v>TARASCON</v>
          </cell>
          <cell r="L40" t="str">
            <v xml:space="preserve">DELPECH Chloe 
ROLLIN Charlotte </v>
          </cell>
          <cell r="M40" t="str">
            <v>04 90 91 17 74</v>
          </cell>
          <cell r="N40" t="str">
            <v>chloedelpech@gmail.com</v>
          </cell>
        </row>
        <row r="41">
          <cell r="A41">
            <v>2106088</v>
          </cell>
          <cell r="B41" t="str">
            <v>PHARMACIE DE LA PISCINE</v>
          </cell>
          <cell r="C41">
            <v>1</v>
          </cell>
          <cell r="D41" t="str">
            <v>PLANETE</v>
          </cell>
          <cell r="E41">
            <v>43374</v>
          </cell>
          <cell r="F41">
            <v>55</v>
          </cell>
          <cell r="G41" t="str">
            <v>Avenue de Sete</v>
          </cell>
          <cell r="H41">
            <v>34300</v>
          </cell>
          <cell r="I41" t="str">
            <v>AGDE</v>
          </cell>
          <cell r="L41" t="str">
            <v>MME PIERUCCI LAURA</v>
          </cell>
          <cell r="M41" t="str">
            <v>04 67 21 22 54</v>
          </cell>
          <cell r="N41" t="str">
            <v>pharmacie.delapiscine@gmail.com</v>
          </cell>
        </row>
        <row r="42">
          <cell r="A42">
            <v>2117587</v>
          </cell>
          <cell r="B42" t="str">
            <v>PHARMACIE DE LA PLACE</v>
          </cell>
          <cell r="C42">
            <v>1</v>
          </cell>
          <cell r="D42" t="str">
            <v>MARQUE BLANCHE</v>
          </cell>
          <cell r="E42">
            <v>43374</v>
          </cell>
          <cell r="F42">
            <v>14</v>
          </cell>
          <cell r="G42" t="str">
            <v>Place Paul Doumer</v>
          </cell>
          <cell r="H42">
            <v>38450</v>
          </cell>
          <cell r="I42" t="str">
            <v>HEYRIEUX</v>
          </cell>
          <cell r="J42" t="str">
            <v>842243693</v>
          </cell>
          <cell r="L42" t="str">
            <v>MME AMELIE VAILLANT</v>
          </cell>
          <cell r="M42" t="str">
            <v>09 52 39 18 11</v>
          </cell>
          <cell r="N42" t="str">
            <v>vaillant.amelie@orange.fr</v>
          </cell>
        </row>
        <row r="43">
          <cell r="A43">
            <v>2115878</v>
          </cell>
          <cell r="B43" t="str">
            <v>PHARMACIE DE L'AVENUE</v>
          </cell>
          <cell r="C43">
            <v>1</v>
          </cell>
          <cell r="D43" t="str">
            <v>MARQUE BLANCHE</v>
          </cell>
          <cell r="E43">
            <v>43374</v>
          </cell>
          <cell r="F43">
            <v>44</v>
          </cell>
          <cell r="G43" t="str">
            <v>Avenue Maréchal Leclerc</v>
          </cell>
          <cell r="H43">
            <v>38540</v>
          </cell>
          <cell r="I43" t="str">
            <v>HEYRIEUX</v>
          </cell>
          <cell r="J43" t="str">
            <v>842243693</v>
          </cell>
          <cell r="L43" t="str">
            <v>MR ROMAIN BOASIS</v>
          </cell>
          <cell r="M43" t="str">
            <v>04 78 40 00 02</v>
          </cell>
          <cell r="N43" t="str">
            <v>romainboasis@gmail.com</v>
          </cell>
        </row>
        <row r="44">
          <cell r="A44">
            <v>2252424</v>
          </cell>
          <cell r="B44" t="str">
            <v>PHARMACIE DE L'OLIVIER</v>
          </cell>
          <cell r="C44">
            <v>1</v>
          </cell>
          <cell r="D44" t="str">
            <v>PLANETE</v>
          </cell>
          <cell r="F44">
            <v>2</v>
          </cell>
          <cell r="G44" t="str">
            <v>Bd GAMBETTA</v>
          </cell>
          <cell r="H44">
            <v>34800</v>
          </cell>
          <cell r="I44" t="str">
            <v>CLERMONT L'HERAULT</v>
          </cell>
          <cell r="J44" t="str">
            <v>448935718</v>
          </cell>
          <cell r="L44" t="str">
            <v>Mme AZEMAR Martine</v>
          </cell>
          <cell r="M44" t="str">
            <v>04 67 96 00 06</v>
          </cell>
          <cell r="N44" t="str">
            <v>pharmacie.l-olivier@wanadoo.fr</v>
          </cell>
        </row>
        <row r="45">
          <cell r="A45">
            <v>2014029</v>
          </cell>
          <cell r="B45" t="str">
            <v>PHARMACIE DE PORT CAMARGUE</v>
          </cell>
          <cell r="C45">
            <v>1</v>
          </cell>
          <cell r="D45" t="str">
            <v>MARQUE BLANCHE</v>
          </cell>
          <cell r="F45">
            <v>8</v>
          </cell>
          <cell r="G45" t="str">
            <v>Avenue Jean Lasserre CC 2000 Le Trimaran</v>
          </cell>
          <cell r="H45">
            <v>30240</v>
          </cell>
          <cell r="I45" t="str">
            <v>PORT CAMARGUE</v>
          </cell>
          <cell r="J45" t="str">
            <v>790157028</v>
          </cell>
          <cell r="K45">
            <v>302005806</v>
          </cell>
          <cell r="L45" t="str">
            <v>Mme Stéphanie ESCOJIDO &amp; Mr Christian JANNEL</v>
          </cell>
          <cell r="M45" t="str">
            <v>04-66-51-42-55</v>
          </cell>
          <cell r="N45" t="str">
            <v>pharmacieportcamargue@offisecure.com</v>
          </cell>
        </row>
        <row r="46">
          <cell r="A46">
            <v>2164553</v>
          </cell>
          <cell r="B46" t="str">
            <v>PHARMACIE DE QUENTOVIC</v>
          </cell>
          <cell r="C46">
            <v>1</v>
          </cell>
          <cell r="D46" t="str">
            <v>MARQUE BLANCHE</v>
          </cell>
          <cell r="F46">
            <v>44</v>
          </cell>
          <cell r="G46" t="str">
            <v>Rue de Calais</v>
          </cell>
          <cell r="H46">
            <v>62520</v>
          </cell>
          <cell r="I46" t="str">
            <v>LE TOUQUET</v>
          </cell>
          <cell r="J46" t="str">
            <v>804367456</v>
          </cell>
          <cell r="L46" t="str">
            <v>MR et MME RENAUX</v>
          </cell>
          <cell r="M46" t="str">
            <v xml:space="preserve">03 21 05 24 70 </v>
          </cell>
          <cell r="N46" t="str">
            <v>pharmacie.renaux@gmail.com</v>
          </cell>
        </row>
        <row r="47">
          <cell r="A47">
            <v>2271599</v>
          </cell>
          <cell r="B47" t="str">
            <v>PHARMACIE DES 3 VALLEES</v>
          </cell>
          <cell r="C47">
            <v>1</v>
          </cell>
          <cell r="D47" t="str">
            <v>MARQUE BLANCHE</v>
          </cell>
          <cell r="F47">
            <v>25</v>
          </cell>
          <cell r="G47" t="str">
            <v>Avenue du Onze Novembre</v>
          </cell>
          <cell r="H47" t="str">
            <v>07800</v>
          </cell>
          <cell r="I47" t="str">
            <v>LA VOULTE SUR RHONE</v>
          </cell>
          <cell r="J47" t="str">
            <v>314 036 831</v>
          </cell>
          <cell r="L47" t="str">
            <v xml:space="preserve">Mr Pierre LOCHET </v>
          </cell>
          <cell r="M47" t="str">
            <v>04 75 62 01 01</v>
          </cell>
          <cell r="N47" t="str">
            <v>pierre.lochet@gmail.com</v>
          </cell>
        </row>
        <row r="48">
          <cell r="A48">
            <v>2177541</v>
          </cell>
          <cell r="B48" t="str">
            <v>PHARMACIE DES ALLAGNIERS</v>
          </cell>
          <cell r="C48">
            <v>1</v>
          </cell>
          <cell r="D48" t="str">
            <v>MARQUE BLANCHE</v>
          </cell>
          <cell r="F48">
            <v>28</v>
          </cell>
          <cell r="G48" t="str">
            <v>Avenue de l'Europe</v>
          </cell>
          <cell r="H48">
            <v>69140</v>
          </cell>
          <cell r="I48" t="str">
            <v>RILLIEUX-LA-PAPE</v>
          </cell>
          <cell r="J48" t="str">
            <v>812719763</v>
          </cell>
          <cell r="K48">
            <v>692033731</v>
          </cell>
          <cell r="L48" t="str">
            <v>Mr Mickael ALLOUCH</v>
          </cell>
          <cell r="M48" t="str">
            <v>04 78 88 98 65</v>
          </cell>
          <cell r="N48" t="str">
            <v>mikeallouch@gmail.com</v>
          </cell>
        </row>
        <row r="49">
          <cell r="A49">
            <v>2068928</v>
          </cell>
          <cell r="B49" t="str">
            <v>PHARMACIE DES ATELIERS</v>
          </cell>
          <cell r="C49">
            <v>1</v>
          </cell>
          <cell r="D49" t="str">
            <v>MARQUE BLANCHE</v>
          </cell>
          <cell r="F49">
            <v>10</v>
          </cell>
          <cell r="G49" t="str">
            <v>Place de la Révolution</v>
          </cell>
          <cell r="H49">
            <v>13200</v>
          </cell>
          <cell r="I49" t="str">
            <v>ARLES</v>
          </cell>
          <cell r="J49" t="str">
            <v>837 554 724</v>
          </cell>
          <cell r="K49">
            <v>132081613</v>
          </cell>
          <cell r="L49" t="str">
            <v>MR BURCIA &amp; Mme BLONDIN</v>
          </cell>
          <cell r="M49" t="str">
            <v>04 90 96 04 98</v>
          </cell>
          <cell r="N49" t="str">
            <v xml:space="preserve">phiedesateliers@gmail.com </v>
          </cell>
        </row>
        <row r="50">
          <cell r="A50">
            <v>2034134</v>
          </cell>
          <cell r="B50" t="str">
            <v>PHARMACIE DES BALMES (GRANDE)</v>
          </cell>
          <cell r="C50">
            <v>1</v>
          </cell>
          <cell r="D50" t="str">
            <v>MARKET</v>
          </cell>
          <cell r="F50">
            <v>91</v>
          </cell>
          <cell r="G50" t="str">
            <v>Avenue de Corbetta</v>
          </cell>
          <cell r="H50">
            <v>69960</v>
          </cell>
          <cell r="I50" t="str">
            <v>CORBAS</v>
          </cell>
          <cell r="J50" t="str">
            <v>353895485</v>
          </cell>
          <cell r="K50">
            <v>692033087</v>
          </cell>
          <cell r="L50" t="str">
            <v>Mrs Olivier ABATE &amp; Ignacio CARRICAJO</v>
          </cell>
          <cell r="M50" t="str">
            <v>04 72 50 22 31</v>
          </cell>
          <cell r="N50" t="str">
            <v>pharmaciedesbalmes@orange.fr</v>
          </cell>
        </row>
        <row r="51">
          <cell r="A51">
            <v>2004450</v>
          </cell>
          <cell r="B51" t="str">
            <v>PHARMACIE DES ECOLES</v>
          </cell>
          <cell r="C51">
            <v>1</v>
          </cell>
          <cell r="D51" t="str">
            <v>MARQUE BLANCHE</v>
          </cell>
          <cell r="E51">
            <v>43252</v>
          </cell>
          <cell r="F51">
            <v>5</v>
          </cell>
          <cell r="G51" t="str">
            <v>Bld Chateaudun</v>
          </cell>
          <cell r="H51">
            <v>11200</v>
          </cell>
          <cell r="I51" t="str">
            <v>LEZIGNAN CORBIERES</v>
          </cell>
          <cell r="J51" t="str">
            <v>112030000</v>
          </cell>
          <cell r="L51" t="str">
            <v>MR ET MME TANGUY</v>
          </cell>
          <cell r="M51" t="str">
            <v xml:space="preserve">04 68 27 02 08 </v>
          </cell>
          <cell r="N51" t="str">
            <v>pharmacietanguy@gmail.com</v>
          </cell>
        </row>
        <row r="52">
          <cell r="A52">
            <v>2177515</v>
          </cell>
          <cell r="B52" t="str">
            <v>PHARMACIE DES LUMIERES</v>
          </cell>
          <cell r="C52">
            <v>1</v>
          </cell>
          <cell r="D52" t="str">
            <v>MARQUE BLANCHE</v>
          </cell>
          <cell r="F52">
            <v>67</v>
          </cell>
          <cell r="G52" t="str">
            <v>Rue de la République</v>
          </cell>
          <cell r="H52">
            <v>69330</v>
          </cell>
          <cell r="I52" t="str">
            <v>MEYZIEU</v>
          </cell>
          <cell r="J52" t="str">
            <v>803631464</v>
          </cell>
          <cell r="L52" t="str">
            <v>Mmes Joséphine RICHEZ &amp; Caroline PELON</v>
          </cell>
          <cell r="M52" t="str">
            <v xml:space="preserve">04 78 31 54 64 </v>
          </cell>
          <cell r="N52" t="str">
            <v>phiedeslumieres@gmail.com</v>
          </cell>
        </row>
        <row r="53">
          <cell r="A53">
            <v>2251588</v>
          </cell>
          <cell r="B53" t="str">
            <v>PHARMACIE DES MOULIERES</v>
          </cell>
          <cell r="C53">
            <v>1</v>
          </cell>
          <cell r="D53" t="str">
            <v>PLANETE</v>
          </cell>
          <cell r="F53" t="str">
            <v>-</v>
          </cell>
          <cell r="G53" t="str">
            <v>C.Cial INTERMARCHE</v>
          </cell>
          <cell r="H53">
            <v>13105</v>
          </cell>
          <cell r="I53" t="str">
            <v>MIMET</v>
          </cell>
          <cell r="J53" t="str">
            <v>414464354</v>
          </cell>
          <cell r="L53" t="str">
            <v>Mr MIGHIRIAN</v>
          </cell>
          <cell r="M53" t="str">
            <v>04 42 51 25 85</v>
          </cell>
          <cell r="N53" t="str">
            <v>pharmi@wanadoo.fr</v>
          </cell>
        </row>
        <row r="54">
          <cell r="A54">
            <v>2200397</v>
          </cell>
          <cell r="B54" t="str">
            <v xml:space="preserve">PHARMACIE DES ORMES </v>
          </cell>
          <cell r="C54">
            <v>1</v>
          </cell>
          <cell r="D54" t="str">
            <v>MARQUE BLANCHE</v>
          </cell>
          <cell r="E54">
            <v>43374</v>
          </cell>
          <cell r="F54">
            <v>95</v>
          </cell>
          <cell r="G54" t="str">
            <v>Rue des Ormes</v>
          </cell>
          <cell r="H54">
            <v>77515</v>
          </cell>
          <cell r="I54" t="str">
            <v>FAREMOUTIERS</v>
          </cell>
          <cell r="J54" t="str">
            <v>794 141 176</v>
          </cell>
          <cell r="L54" t="str">
            <v>MME AGNES HORTA
MME EMILIE JOURDAIN</v>
          </cell>
          <cell r="M54" t="str">
            <v>01 64 04 20 62</v>
          </cell>
          <cell r="N54" t="str">
            <v>pharmaciedesormes@gmail.com</v>
          </cell>
        </row>
        <row r="55">
          <cell r="A55">
            <v>2046438</v>
          </cell>
          <cell r="B55" t="str">
            <v xml:space="preserve">PHARMACIE DES RESIDENCES MADRID
</v>
          </cell>
          <cell r="C55">
            <v>1</v>
          </cell>
          <cell r="D55" t="str">
            <v>MARQUE BLANCHE</v>
          </cell>
          <cell r="E55">
            <v>43186</v>
          </cell>
          <cell r="F55">
            <v>2</v>
          </cell>
          <cell r="G55" t="str">
            <v>Rue de Madrid</v>
          </cell>
          <cell r="H55">
            <v>90000</v>
          </cell>
          <cell r="I55" t="str">
            <v>BELFORT</v>
          </cell>
          <cell r="J55" t="str">
            <v>438384737</v>
          </cell>
          <cell r="L55" t="str">
            <v>MME PENIN ET MR MAILLARDAUX</v>
          </cell>
          <cell r="M55" t="str">
            <v>03 84 21 16 10</v>
          </cell>
          <cell r="N55" t="str">
            <v>pharmaciedesresidencesmadrid@gmail.com</v>
          </cell>
        </row>
        <row r="56">
          <cell r="A56">
            <v>2014207</v>
          </cell>
          <cell r="B56" t="str">
            <v xml:space="preserve">PHARMACIE DES SABLAS </v>
          </cell>
          <cell r="C56">
            <v>1</v>
          </cell>
          <cell r="D56" t="str">
            <v>MARKET</v>
          </cell>
          <cell r="F56" t="str">
            <v>-</v>
          </cell>
          <cell r="G56" t="str">
            <v>Route d'ALES C.Cial Les SABLAS</v>
          </cell>
          <cell r="H56">
            <v>30700</v>
          </cell>
          <cell r="I56" t="str">
            <v>MONTAREN SAINT MEDIERS</v>
          </cell>
          <cell r="J56" t="str">
            <v>452402472</v>
          </cell>
          <cell r="K56">
            <v>302005210</v>
          </cell>
          <cell r="L56" t="str">
            <v>Mme C.PAYAN et Mr J. REGNIERS</v>
          </cell>
          <cell r="M56" t="str">
            <v>04 66 22 66 89</v>
          </cell>
          <cell r="N56" t="str">
            <v>pharmacielessablas@perso.alliadis.net</v>
          </cell>
        </row>
        <row r="57">
          <cell r="A57">
            <v>2220806</v>
          </cell>
          <cell r="B57" t="str">
            <v xml:space="preserve">PHARMACIE DES SOURCES </v>
          </cell>
          <cell r="C57">
            <v>1</v>
          </cell>
          <cell r="D57" t="str">
            <v>MARQUE BLANCHE</v>
          </cell>
          <cell r="E57">
            <v>43346</v>
          </cell>
          <cell r="F57">
            <v>80</v>
          </cell>
          <cell r="G57" t="str">
            <v>Place du Général de Gaulle</v>
          </cell>
          <cell r="H57">
            <v>88800</v>
          </cell>
          <cell r="I57" t="str">
            <v>VITTEL</v>
          </cell>
          <cell r="J57" t="str">
            <v>510 675 770</v>
          </cell>
          <cell r="L57" t="str">
            <v>MR JEAN-DAMIEN PICAUT</v>
          </cell>
          <cell r="M57" t="str">
            <v>03 29 08 14 57</v>
          </cell>
          <cell r="N57" t="str">
            <v xml:space="preserve">jdpicaut@hotmail.fr </v>
          </cell>
        </row>
        <row r="58">
          <cell r="A58">
            <v>2288639</v>
          </cell>
          <cell r="B58" t="str">
            <v>PHARMACIE DES TROIS GRACES (LA GRANDE)</v>
          </cell>
          <cell r="C58">
            <v>1</v>
          </cell>
          <cell r="D58" t="str">
            <v>PLANETE</v>
          </cell>
          <cell r="F58">
            <v>12</v>
          </cell>
          <cell r="G58" t="str">
            <v>Rue de Bourgogne</v>
          </cell>
          <cell r="H58">
            <v>42300</v>
          </cell>
          <cell r="I58" t="str">
            <v>ROANNE</v>
          </cell>
          <cell r="J58" t="str">
            <v>800326449</v>
          </cell>
          <cell r="K58">
            <v>422011734</v>
          </cell>
          <cell r="L58" t="str">
            <v>Mr Alexandre BRASSART</v>
          </cell>
          <cell r="M58" t="str">
            <v>04-77-71-89-81</v>
          </cell>
          <cell r="N58" t="str">
            <v>a.brassart.ab@gmail.com</v>
          </cell>
        </row>
        <row r="59">
          <cell r="A59">
            <v>2043149</v>
          </cell>
          <cell r="B59" t="str">
            <v>PHARMACIE DIBO TROIN</v>
          </cell>
          <cell r="C59">
            <v>1</v>
          </cell>
          <cell r="D59" t="str">
            <v>MARQUE BLANCHE</v>
          </cell>
          <cell r="F59">
            <v>62</v>
          </cell>
          <cell r="G59" t="str">
            <v>Rue Général de Gaulle</v>
          </cell>
          <cell r="H59">
            <v>83600</v>
          </cell>
          <cell r="I59" t="str">
            <v>FREJUS</v>
          </cell>
          <cell r="J59" t="str">
            <v>801507302</v>
          </cell>
          <cell r="K59">
            <v>832010300</v>
          </cell>
          <cell r="L59" t="str">
            <v>Mrs DIBO Nicolas &amp; Thomas TROIN</v>
          </cell>
          <cell r="M59" t="str">
            <v>04 94 51 28 98</v>
          </cell>
          <cell r="N59" t="str">
            <v>pharmacieprovencale@yahoo.fr</v>
          </cell>
        </row>
        <row r="60">
          <cell r="A60">
            <v>2000016</v>
          </cell>
          <cell r="B60" t="str">
            <v>PHARMACIE DU CARREFOUR</v>
          </cell>
          <cell r="C60">
            <v>1</v>
          </cell>
          <cell r="D60" t="str">
            <v>PLANETE</v>
          </cell>
          <cell r="E60">
            <v>43101</v>
          </cell>
          <cell r="F60" t="str">
            <v>-</v>
          </cell>
          <cell r="G60" t="str">
            <v>Boulevard Charles De Gaulle</v>
          </cell>
          <cell r="H60" t="str">
            <v>01000</v>
          </cell>
          <cell r="I60" t="str">
            <v>BOURG EN BRESSE</v>
          </cell>
          <cell r="J60" t="str">
            <v>513 468 033</v>
          </cell>
          <cell r="L60" t="str">
            <v>Maud PUGEAT</v>
          </cell>
          <cell r="M60" t="str">
            <v>04 74 45 22 82</v>
          </cell>
          <cell r="N60" t="str">
            <v>phie.carrefour@free.fr</v>
          </cell>
        </row>
        <row r="61">
          <cell r="A61">
            <v>2070696</v>
          </cell>
          <cell r="B61" t="str">
            <v>PHARMACIE DU CENTRE</v>
          </cell>
          <cell r="C61">
            <v>1</v>
          </cell>
          <cell r="D61" t="str">
            <v>MARQUE BLANCHE</v>
          </cell>
          <cell r="F61">
            <v>56</v>
          </cell>
          <cell r="G61" t="str">
            <v>Avenue Charles de Gaulle</v>
          </cell>
          <cell r="H61">
            <v>13122</v>
          </cell>
          <cell r="I61" t="str">
            <v>VENTABREN</v>
          </cell>
          <cell r="J61" t="str">
            <v>823744875</v>
          </cell>
          <cell r="K61">
            <v>132048687</v>
          </cell>
          <cell r="L61" t="str">
            <v>Mr GASSER</v>
          </cell>
          <cell r="M61" t="str">
            <v>04 42 28 75 87</v>
          </cell>
          <cell r="N61" t="str">
            <v>kamille.g@live.fr</v>
          </cell>
        </row>
        <row r="62">
          <cell r="A62">
            <v>2004282</v>
          </cell>
          <cell r="B62" t="str">
            <v>PHARMACIE DU CENTRE</v>
          </cell>
          <cell r="C62">
            <v>1</v>
          </cell>
          <cell r="D62" t="str">
            <v>MARQUE BLANCHE</v>
          </cell>
          <cell r="F62">
            <v>8</v>
          </cell>
          <cell r="G62" t="str">
            <v>Place de la Victoire</v>
          </cell>
          <cell r="H62">
            <v>34150</v>
          </cell>
          <cell r="I62" t="str">
            <v>GIGNAC</v>
          </cell>
          <cell r="J62" t="str">
            <v>534551544</v>
          </cell>
          <cell r="L62" t="str">
            <v>Mr PUY Lionel</v>
          </cell>
          <cell r="M62" t="str">
            <v>04 67 57 52 59</v>
          </cell>
          <cell r="N62" t="str">
            <v>pharma.puytolla@gmail.com</v>
          </cell>
        </row>
        <row r="63">
          <cell r="A63">
            <v>2097812</v>
          </cell>
          <cell r="B63" t="str">
            <v xml:space="preserve">PHARMACIE DU CENTRE </v>
          </cell>
          <cell r="C63">
            <v>1</v>
          </cell>
          <cell r="D63" t="str">
            <v>MARKET</v>
          </cell>
          <cell r="F63" t="str">
            <v>-</v>
          </cell>
          <cell r="G63" t="str">
            <v>Avenue René BOUDON</v>
          </cell>
          <cell r="H63">
            <v>30270</v>
          </cell>
          <cell r="I63" t="str">
            <v>ST JEAN DU GARD</v>
          </cell>
          <cell r="J63" t="str">
            <v>302006572</v>
          </cell>
          <cell r="L63" t="str">
            <v>Mr Simon PELISSIER-COMBESCURE et Mr Pierril LAFITE</v>
          </cell>
          <cell r="M63" t="str">
            <v>04 66 85 10 69</v>
          </cell>
          <cell r="N63" t="str">
            <v>pharmacieducentre30270@gmail.com</v>
          </cell>
        </row>
        <row r="64">
          <cell r="A64">
            <v>2213144</v>
          </cell>
          <cell r="B64" t="str">
            <v xml:space="preserve">PHARMACIE DU CENTRE MAYOL </v>
          </cell>
          <cell r="C64">
            <v>1</v>
          </cell>
          <cell r="D64" t="str">
            <v>MARKET</v>
          </cell>
          <cell r="F64" t="str">
            <v>-</v>
          </cell>
          <cell r="G64" t="str">
            <v>Rue DUTASTA Centre MAYOL</v>
          </cell>
          <cell r="H64">
            <v>83000</v>
          </cell>
          <cell r="I64" t="str">
            <v>TOULON</v>
          </cell>
          <cell r="J64" t="str">
            <v>524712700</v>
          </cell>
          <cell r="K64">
            <v>832009567</v>
          </cell>
          <cell r="L64" t="str">
            <v>Mme Ingrid PORTIER et Mr Marc ROSTAING</v>
          </cell>
          <cell r="M64" t="str">
            <v>04 94 31 00 31</v>
          </cell>
          <cell r="N64" t="str">
            <v>phiemayol@gmail.com</v>
          </cell>
        </row>
        <row r="65">
          <cell r="A65">
            <v>2032289</v>
          </cell>
          <cell r="B65" t="str">
            <v>PHARMACIE DU CHATEAU</v>
          </cell>
          <cell r="C65">
            <v>1</v>
          </cell>
          <cell r="D65" t="str">
            <v>MARQUE BLANCHE</v>
          </cell>
          <cell r="F65">
            <v>33</v>
          </cell>
          <cell r="G65" t="str">
            <v>Avenue Général de Gaulle</v>
          </cell>
          <cell r="H65">
            <v>66600</v>
          </cell>
          <cell r="I65" t="str">
            <v>SALSES LE CHÂTEAU</v>
          </cell>
          <cell r="J65" t="str">
            <v>805301074</v>
          </cell>
          <cell r="K65">
            <v>662004522</v>
          </cell>
          <cell r="L65" t="str">
            <v>Mrs Arnaud JAMME et Youssef AKKARI</v>
          </cell>
          <cell r="M65" t="str">
            <v>04 68 38 60 15</v>
          </cell>
          <cell r="N65" t="str">
            <v>pharmaciedesalses@gmail.com</v>
          </cell>
        </row>
        <row r="66">
          <cell r="A66">
            <v>2005669</v>
          </cell>
          <cell r="B66" t="str">
            <v>PHARMACIE DU CLOS</v>
          </cell>
          <cell r="C66">
            <v>1</v>
          </cell>
          <cell r="D66" t="str">
            <v>MARKET</v>
          </cell>
          <cell r="F66">
            <v>18</v>
          </cell>
          <cell r="G66" t="str">
            <v>Rue Jules FERRY</v>
          </cell>
          <cell r="H66">
            <v>13220</v>
          </cell>
          <cell r="I66" t="str">
            <v xml:space="preserve"> CHATEAUNEUF LES MARTIGUES</v>
          </cell>
          <cell r="J66" t="str">
            <v>509626644</v>
          </cell>
          <cell r="L66" t="str">
            <v>Mr FRAYSINNET et Mr MINASSIAN</v>
          </cell>
          <cell r="M66" t="str">
            <v xml:space="preserve">04 42 79 81 54 </v>
          </cell>
          <cell r="N66" t="str">
            <v>pharmacie.du.clos@orange.fr</v>
          </cell>
        </row>
        <row r="67">
          <cell r="A67">
            <v>2117173</v>
          </cell>
          <cell r="B67" t="str">
            <v xml:space="preserve">PHARMACIE DU COURS </v>
          </cell>
          <cell r="C67">
            <v>1</v>
          </cell>
          <cell r="D67" t="str">
            <v>MARQUE BLANCHE</v>
          </cell>
          <cell r="F67">
            <v>41</v>
          </cell>
          <cell r="G67" t="str">
            <v>Cours Marc antoine BRILLIER</v>
          </cell>
          <cell r="H67">
            <v>38200</v>
          </cell>
          <cell r="I67" t="str">
            <v>VIENNE</v>
          </cell>
          <cell r="J67" t="str">
            <v>830 763 827</v>
          </cell>
          <cell r="L67" t="str">
            <v>Severine LAMBERT
Marion JOMAND</v>
          </cell>
          <cell r="M67" t="str">
            <v xml:space="preserve">04 74 85 18 34 </v>
          </cell>
          <cell r="N67" t="str">
            <v>pharmacieducoursvienne@gmail.com</v>
          </cell>
        </row>
        <row r="68">
          <cell r="A68">
            <v>2181631</v>
          </cell>
          <cell r="B68" t="str">
            <v xml:space="preserve">PHARMACIE DU GEANT </v>
          </cell>
          <cell r="C68">
            <v>1</v>
          </cell>
          <cell r="D68" t="str">
            <v>MARQUE BLANCHE</v>
          </cell>
          <cell r="F68" t="str">
            <v>-</v>
          </cell>
          <cell r="G68" t="str">
            <v>Bld de lattre de tassigny</v>
          </cell>
          <cell r="H68">
            <v>71300</v>
          </cell>
          <cell r="I68" t="str">
            <v>MONTCEAU LES MINES</v>
          </cell>
          <cell r="J68" t="str">
            <v>834 147 779</v>
          </cell>
          <cell r="L68" t="str">
            <v>Anne-sophie MILLI</v>
          </cell>
          <cell r="M68" t="str">
            <v>03 85 57 39 51</v>
          </cell>
          <cell r="N68" t="str">
            <v>pharmacie.geant@outlook.com</v>
          </cell>
        </row>
        <row r="69">
          <cell r="A69">
            <v>2270307</v>
          </cell>
          <cell r="B69" t="str">
            <v>PHARMACIE DU LAS</v>
          </cell>
          <cell r="C69">
            <v>1</v>
          </cell>
          <cell r="D69" t="str">
            <v>MARKET</v>
          </cell>
          <cell r="F69">
            <v>7</v>
          </cell>
          <cell r="G69" t="str">
            <v>Avenue du Las</v>
          </cell>
          <cell r="H69">
            <v>83200</v>
          </cell>
          <cell r="I69" t="str">
            <v>TOULON</v>
          </cell>
          <cell r="J69" t="str">
            <v>497814772</v>
          </cell>
          <cell r="L69" t="str">
            <v>Mme CHAILLOT Béatrice</v>
          </cell>
          <cell r="M69" t="str">
            <v>04 94 22 51 55</v>
          </cell>
          <cell r="N69" t="str">
            <v>pharmaciedulas@gmail.com</v>
          </cell>
        </row>
        <row r="70">
          <cell r="A70">
            <v>2251216</v>
          </cell>
          <cell r="B70" t="str">
            <v xml:space="preserve">PHARMACIE DU POINT MEDICAL </v>
          </cell>
          <cell r="C70">
            <v>1</v>
          </cell>
          <cell r="D70" t="str">
            <v>MARKET</v>
          </cell>
          <cell r="F70" t="str">
            <v>-</v>
          </cell>
          <cell r="G70" t="str">
            <v>Rond point de la NATION</v>
          </cell>
          <cell r="H70">
            <v>21000</v>
          </cell>
          <cell r="I70" t="str">
            <v>DIJON</v>
          </cell>
          <cell r="J70" t="str">
            <v>414 962 852</v>
          </cell>
          <cell r="L70" t="str">
            <v>Pierre OCHALA
Florent FATET</v>
          </cell>
          <cell r="M70" t="str">
            <v>03 80 73 39 88</v>
          </cell>
          <cell r="N70" t="str">
            <v>pharmacie21000@gmail.com</v>
          </cell>
        </row>
        <row r="71">
          <cell r="A71">
            <v>2279666</v>
          </cell>
          <cell r="B71" t="str">
            <v>PHARMACIE DU THEATRE</v>
          </cell>
          <cell r="C71">
            <v>1</v>
          </cell>
          <cell r="D71" t="str">
            <v>PLANETE</v>
          </cell>
          <cell r="F71">
            <v>8</v>
          </cell>
          <cell r="G71" t="str">
            <v>Avenue Maréchal Juin</v>
          </cell>
          <cell r="H71">
            <v>11100</v>
          </cell>
          <cell r="I71" t="str">
            <v>NARBONNE</v>
          </cell>
          <cell r="J71" t="str">
            <v>524112331</v>
          </cell>
          <cell r="K71">
            <v>110790862</v>
          </cell>
          <cell r="L71" t="str">
            <v>Mr Julien BROUSSON</v>
          </cell>
          <cell r="M71" t="str">
            <v>04 68 32 00 75</v>
          </cell>
          <cell r="N71" t="str">
            <v>pharmacietheatrenarbonne@gmail.com</v>
          </cell>
        </row>
        <row r="72">
          <cell r="A72">
            <v>2000056</v>
          </cell>
          <cell r="B72" t="str">
            <v>PHARMACIE DU VILLAGE LA GRANDE PHARMACIE BY MEDIPRIX</v>
          </cell>
          <cell r="C72">
            <v>1</v>
          </cell>
          <cell r="D72" t="str">
            <v>MARKET</v>
          </cell>
          <cell r="F72">
            <v>582</v>
          </cell>
          <cell r="G72" t="str">
            <v>Avenue Marcel Pagnol</v>
          </cell>
          <cell r="H72">
            <v>34470</v>
          </cell>
          <cell r="I72" t="str">
            <v>PEROLS</v>
          </cell>
          <cell r="J72" t="str">
            <v>493413116</v>
          </cell>
          <cell r="K72">
            <v>342025236</v>
          </cell>
          <cell r="L72" t="str">
            <v>Mr Jérôme ESCOJIDO</v>
          </cell>
          <cell r="M72" t="str">
            <v>09 66 82 40 75</v>
          </cell>
          <cell r="N72" t="str">
            <v>pharmaescojido@gmail.com</v>
          </cell>
        </row>
        <row r="73">
          <cell r="A73">
            <v>2261837</v>
          </cell>
          <cell r="B73" t="str">
            <v>PHARMACIE DUPLEIX GRANIER</v>
          </cell>
          <cell r="C73">
            <v>1</v>
          </cell>
          <cell r="D73" t="str">
            <v>MARKET</v>
          </cell>
          <cell r="E73">
            <v>43101</v>
          </cell>
          <cell r="F73" t="str">
            <v>-</v>
          </cell>
          <cell r="G73" t="str">
            <v>Chemein de campagne</v>
          </cell>
          <cell r="H73">
            <v>30250</v>
          </cell>
          <cell r="I73" t="str">
            <v>Sommières</v>
          </cell>
          <cell r="J73" t="str">
            <v>349 016 147</v>
          </cell>
          <cell r="L73" t="str">
            <v>Mme Claire GRANIER et Mme Marie DUPLEIX</v>
          </cell>
          <cell r="M73" t="str">
            <v>04 66 80 02 42</v>
          </cell>
          <cell r="N73" t="str">
            <v>pharmacie.granier-dupleix@wanadoo.fr</v>
          </cell>
        </row>
        <row r="74">
          <cell r="A74">
            <v>2267069</v>
          </cell>
          <cell r="B74" t="str">
            <v>PHARMACIE ESPACE BOCAUD</v>
          </cell>
          <cell r="C74">
            <v>1</v>
          </cell>
          <cell r="D74" t="str">
            <v>PLANETE</v>
          </cell>
          <cell r="F74">
            <v>40</v>
          </cell>
          <cell r="G74" t="str">
            <v xml:space="preserve"> Espace BOCAUD 1 Avenue de Vendargues</v>
          </cell>
          <cell r="H74">
            <v>34830</v>
          </cell>
          <cell r="I74" t="str">
            <v>JACOU</v>
          </cell>
          <cell r="J74" t="str">
            <v>534139134</v>
          </cell>
          <cell r="K74">
            <v>342026218</v>
          </cell>
          <cell r="L74" t="str">
            <v>Mme Marie REMIA &amp; Mr Guy BENOIT</v>
          </cell>
          <cell r="M74" t="str">
            <v>04 67 55 95 70</v>
          </cell>
          <cell r="N74" t="str">
            <v>pharmaciebocaud@gmail.com</v>
          </cell>
        </row>
        <row r="75">
          <cell r="A75">
            <v>2174273</v>
          </cell>
          <cell r="B75" t="str">
            <v xml:space="preserve">PHARMACIE ESPACE SANTE
</v>
          </cell>
          <cell r="C75">
            <v>1</v>
          </cell>
          <cell r="D75" t="str">
            <v>MARKET</v>
          </cell>
          <cell r="E75">
            <v>43251</v>
          </cell>
          <cell r="F75">
            <v>9</v>
          </cell>
          <cell r="G75" t="str">
            <v>Rue du Sauvage</v>
          </cell>
          <cell r="H75">
            <v>68100</v>
          </cell>
          <cell r="I75" t="str">
            <v>MULHOUSE</v>
          </cell>
          <cell r="J75" t="str">
            <v>800368979</v>
          </cell>
          <cell r="L75" t="str">
            <v>MME EMILIE DELEY-MAILLARBAUX</v>
          </cell>
          <cell r="M75" t="str">
            <v>03 89 45 28 29</v>
          </cell>
          <cell r="N75" t="str">
            <v>emilie.deley@yahoo.fr</v>
          </cell>
        </row>
        <row r="76">
          <cell r="A76">
            <v>2070041</v>
          </cell>
          <cell r="B76" t="str">
            <v>PHARMACIE FOURNIER</v>
          </cell>
          <cell r="C76">
            <v>1</v>
          </cell>
          <cell r="D76" t="str">
            <v>MARQUE BLANCHE</v>
          </cell>
          <cell r="F76">
            <v>78</v>
          </cell>
          <cell r="G76" t="str">
            <v>Avenue François Miterrand</v>
          </cell>
          <cell r="H76">
            <v>13170</v>
          </cell>
          <cell r="I76" t="str">
            <v>LES PENNES MIRABEAU</v>
          </cell>
          <cell r="J76" t="str">
            <v>415303536</v>
          </cell>
          <cell r="L76" t="str">
            <v>Mr et Mme FOURNIER</v>
          </cell>
          <cell r="M76" t="str">
            <v>04 91 51 01 61</v>
          </cell>
          <cell r="N76" t="str">
            <v>stephanievivona@yahoo.fr</v>
          </cell>
        </row>
        <row r="77">
          <cell r="A77">
            <v>2258709</v>
          </cell>
          <cell r="B77" t="str">
            <v xml:space="preserve">PHARMACIE FOURNIER </v>
          </cell>
          <cell r="C77">
            <v>1</v>
          </cell>
          <cell r="D77" t="str">
            <v>MARQUE BLANCHE</v>
          </cell>
          <cell r="F77" t="str">
            <v>48a</v>
          </cell>
          <cell r="G77" t="str">
            <v>Impasse des Templiers CC Laure</v>
          </cell>
          <cell r="H77">
            <v>13180</v>
          </cell>
          <cell r="I77" t="str">
            <v>GIGNAC LA NERTHE</v>
          </cell>
          <cell r="J77" t="str">
            <v>827582800</v>
          </cell>
          <cell r="L77" t="str">
            <v>Mr FOURNIER</v>
          </cell>
          <cell r="M77" t="str">
            <v xml:space="preserve">04 42 30 44 92 </v>
          </cell>
          <cell r="N77" t="str">
            <v>pharmaciedelaure@gmail.com</v>
          </cell>
        </row>
        <row r="78">
          <cell r="A78">
            <v>2107406</v>
          </cell>
          <cell r="B78" t="str">
            <v>PHARMACIE FRANCES-GASQUET</v>
          </cell>
          <cell r="C78">
            <v>1</v>
          </cell>
          <cell r="D78" t="str">
            <v>MARQUE BLANCHE</v>
          </cell>
          <cell r="F78">
            <v>34</v>
          </cell>
          <cell r="G78" t="str">
            <v>Bd du Jeu de Paume</v>
          </cell>
          <cell r="H78">
            <v>34000</v>
          </cell>
          <cell r="I78" t="str">
            <v>MONTPELLIER</v>
          </cell>
          <cell r="J78" t="str">
            <v>813620564</v>
          </cell>
          <cell r="L78" t="str">
            <v>Mmes FRANCES Amélie et                  GASQUET Florence</v>
          </cell>
          <cell r="M78" t="str">
            <v xml:space="preserve">04 67 92 76 92 </v>
          </cell>
          <cell r="N78" t="str">
            <v>pharmaciejeudepaume@gmail.com</v>
          </cell>
        </row>
        <row r="79">
          <cell r="A79">
            <v>2211634</v>
          </cell>
          <cell r="B79" t="str">
            <v xml:space="preserve">PHARMACIE FREJUS PLAGE </v>
          </cell>
          <cell r="C79">
            <v>1</v>
          </cell>
          <cell r="D79" t="str">
            <v>PLANETE</v>
          </cell>
          <cell r="F79">
            <v>265</v>
          </cell>
          <cell r="G79" t="str">
            <v>BLD DE LA LIBERATION</v>
          </cell>
          <cell r="H79">
            <v>83600</v>
          </cell>
          <cell r="I79" t="str">
            <v xml:space="preserve">FREJUS </v>
          </cell>
          <cell r="L79" t="str">
            <v>SPAGNOLI Pascale 
SPAGNOLI Alexandre</v>
          </cell>
          <cell r="M79" t="str">
            <v>04 94 51 43 32</v>
          </cell>
          <cell r="N79" t="str">
            <v>spagnoli.family@orange.fr</v>
          </cell>
        </row>
        <row r="80">
          <cell r="A80">
            <v>2107359</v>
          </cell>
          <cell r="B80" t="str">
            <v>PHARMACIE GAMBETTA</v>
          </cell>
          <cell r="C80">
            <v>1</v>
          </cell>
          <cell r="D80" t="str">
            <v>MARKET</v>
          </cell>
          <cell r="F80">
            <v>30</v>
          </cell>
          <cell r="G80" t="str">
            <v>Cours Gambetta</v>
          </cell>
          <cell r="H80">
            <v>34000</v>
          </cell>
          <cell r="I80" t="str">
            <v>MONTPELLIER</v>
          </cell>
          <cell r="J80" t="str">
            <v>512015801</v>
          </cell>
          <cell r="L80" t="str">
            <v>Mr Cédric TRINGA</v>
          </cell>
          <cell r="M80" t="str">
            <v>04 67 92 05 04</v>
          </cell>
          <cell r="N80" t="str">
            <v>pharmacie.gambetta2@gmail.com</v>
          </cell>
        </row>
        <row r="81">
          <cell r="A81">
            <v>2106931</v>
          </cell>
          <cell r="B81" t="str">
            <v>PHARMACIE JACOBIN-CASSE</v>
          </cell>
          <cell r="C81">
            <v>1</v>
          </cell>
          <cell r="D81" t="str">
            <v>PLANETE</v>
          </cell>
          <cell r="F81" t="str">
            <v>-</v>
          </cell>
          <cell r="G81" t="str">
            <v>Angle Rue Vacassy - Bd de la République</v>
          </cell>
          <cell r="H81">
            <v>34130</v>
          </cell>
          <cell r="I81" t="str">
            <v>MAUGUIO</v>
          </cell>
          <cell r="J81" t="str">
            <v>397585639</v>
          </cell>
          <cell r="K81">
            <v>342026762</v>
          </cell>
          <cell r="L81" t="str">
            <v>Mmes S. JACOBIN et F. CASSE</v>
          </cell>
          <cell r="M81" t="str">
            <v xml:space="preserve">04 67 29 58 11 </v>
          </cell>
          <cell r="N81" t="str">
            <v>golgota13@msn.com</v>
          </cell>
        </row>
        <row r="82">
          <cell r="A82">
            <v>2070371</v>
          </cell>
          <cell r="B82" t="str">
            <v>PHARMACIE LAFAYETTE</v>
          </cell>
          <cell r="C82">
            <v>1</v>
          </cell>
          <cell r="D82" t="str">
            <v>MARQUE BLANCHE</v>
          </cell>
          <cell r="F82">
            <v>20</v>
          </cell>
          <cell r="G82" t="str">
            <v>Rue Lafayette</v>
          </cell>
          <cell r="H82">
            <v>13120</v>
          </cell>
          <cell r="I82" t="str">
            <v>St Rémy de Provence</v>
          </cell>
          <cell r="J82" t="str">
            <v>832350417</v>
          </cell>
          <cell r="L82" t="str">
            <v>Mr ALINDADO Fabrice</v>
          </cell>
          <cell r="M82" t="str">
            <v>04 90 92 11 21</v>
          </cell>
          <cell r="N82" t="str">
            <v>pharmacie.lafayette13210@gmail.com</v>
          </cell>
        </row>
        <row r="83">
          <cell r="A83">
            <v>2001535</v>
          </cell>
          <cell r="B83" t="str">
            <v xml:space="preserve">PHARMACIE LALAURIE </v>
          </cell>
          <cell r="C83">
            <v>1</v>
          </cell>
          <cell r="D83" t="str">
            <v>MARQUE BLANCHE</v>
          </cell>
          <cell r="F83">
            <v>2</v>
          </cell>
          <cell r="G83" t="str">
            <v>Rue du Ponant</v>
          </cell>
          <cell r="H83">
            <v>11590</v>
          </cell>
          <cell r="I83" t="str">
            <v>OUVEILLAN</v>
          </cell>
          <cell r="J83" t="str">
            <v>112003504</v>
          </cell>
          <cell r="L83" t="str">
            <v>Mme Clémence LALAURIE</v>
          </cell>
          <cell r="M83" t="str">
            <v>04 68 46 84 90</v>
          </cell>
          <cell r="N83" t="str">
            <v>pharmacie-lalaurie@orange.fr</v>
          </cell>
        </row>
        <row r="84">
          <cell r="A84">
            <v>2070544</v>
          </cell>
          <cell r="B84" t="str">
            <v>PHARMACIE LOVISI</v>
          </cell>
          <cell r="C84">
            <v>1</v>
          </cell>
          <cell r="D84" t="str">
            <v>MARKET</v>
          </cell>
          <cell r="F84">
            <v>4</v>
          </cell>
          <cell r="G84" t="str">
            <v>Avenue Adolphe FOUQUE</v>
          </cell>
          <cell r="H84">
            <v>13960</v>
          </cell>
          <cell r="I84" t="str">
            <v>SAUSSET LES PINS</v>
          </cell>
          <cell r="J84" t="str">
            <v>494908569</v>
          </cell>
          <cell r="L84" t="str">
            <v>Mrs LOVISI Marc &amp; Laurent</v>
          </cell>
          <cell r="M84" t="str">
            <v xml:space="preserve">04 42 44 57 26 </v>
          </cell>
          <cell r="N84" t="str">
            <v>pharmacie.lovisi@orange.fr</v>
          </cell>
        </row>
        <row r="85">
          <cell r="A85">
            <v>2278861</v>
          </cell>
          <cell r="B85" t="str">
            <v xml:space="preserve">PHARMACIE MOLNAR </v>
          </cell>
          <cell r="C85">
            <v>1</v>
          </cell>
          <cell r="D85" t="str">
            <v>MARQUE BLANCHE</v>
          </cell>
          <cell r="E85">
            <v>43346</v>
          </cell>
          <cell r="F85">
            <v>33</v>
          </cell>
          <cell r="G85" t="str">
            <v>AVENUE F2lix Faure</v>
          </cell>
          <cell r="H85">
            <v>88700</v>
          </cell>
          <cell r="I85" t="str">
            <v>RAMBERVILLIERS</v>
          </cell>
          <cell r="J85" t="str">
            <v>403 559 024</v>
          </cell>
          <cell r="L85" t="str">
            <v>MME NATHALIE MOLNAR</v>
          </cell>
          <cell r="M85" t="str">
            <v>03 29 65 03 58</v>
          </cell>
          <cell r="N85" t="str">
            <v>nathalie.molnar@orange.fr</v>
          </cell>
        </row>
        <row r="86">
          <cell r="A86">
            <v>2244895</v>
          </cell>
          <cell r="B86" t="str">
            <v>PHARMACIE MURACCIOLE</v>
          </cell>
          <cell r="C86">
            <v>1</v>
          </cell>
          <cell r="D86" t="str">
            <v>MARQUE BLANCHE</v>
          </cell>
          <cell r="E86">
            <v>43101</v>
          </cell>
          <cell r="F86" t="str">
            <v>-</v>
          </cell>
          <cell r="G86" t="str">
            <v>Résidence REVINCO</v>
          </cell>
          <cell r="H86">
            <v>20290</v>
          </cell>
          <cell r="I86" t="str">
            <v>BORGO</v>
          </cell>
          <cell r="J86" t="str">
            <v>399 049 840</v>
          </cell>
          <cell r="L86" t="str">
            <v>Mme Isabelle MURACCIOLE</v>
          </cell>
          <cell r="M86" t="str">
            <v>04 95 36 02 64</v>
          </cell>
          <cell r="N86" t="str">
            <v>i.murracciole@orange.fr</v>
          </cell>
        </row>
        <row r="87">
          <cell r="A87">
            <v>2003893</v>
          </cell>
          <cell r="B87" t="str">
            <v xml:space="preserve">PHARMACIE NICE VALLEY </v>
          </cell>
          <cell r="C87">
            <v>1</v>
          </cell>
          <cell r="D87" t="str">
            <v>MARQUE BLANCHE</v>
          </cell>
          <cell r="F87">
            <v>9</v>
          </cell>
          <cell r="G87" t="str">
            <v>Allée CAMILLE MUFFAT</v>
          </cell>
          <cell r="H87" t="str">
            <v>06200</v>
          </cell>
          <cell r="I87" t="str">
            <v>NICE</v>
          </cell>
          <cell r="J87" t="str">
            <v>808 270 102</v>
          </cell>
          <cell r="K87">
            <v>62035407</v>
          </cell>
          <cell r="L87" t="str">
            <v>Nicolas COLLOMBIER</v>
          </cell>
          <cell r="M87" t="str">
            <v>04 93 86 25 68</v>
          </cell>
          <cell r="N87" t="str">
            <v>collombier@gmail.com</v>
          </cell>
        </row>
        <row r="88">
          <cell r="A88">
            <v>2277056</v>
          </cell>
          <cell r="B88" t="str">
            <v>PHARMACIE NOUVELLE</v>
          </cell>
          <cell r="C88">
            <v>1</v>
          </cell>
          <cell r="D88" t="str">
            <v>MARQUE BLANCHE</v>
          </cell>
          <cell r="F88">
            <v>42</v>
          </cell>
          <cell r="G88" t="str">
            <v>Rue de Saucheim</v>
          </cell>
          <cell r="H88">
            <v>68110</v>
          </cell>
          <cell r="I88" t="str">
            <v>ILLZACH</v>
          </cell>
          <cell r="J88" t="str">
            <v>813 783 784</v>
          </cell>
          <cell r="L88" t="str">
            <v>MR Thomas BRONNER</v>
          </cell>
          <cell r="M88" t="str">
            <v>03 89 46 34 32</v>
          </cell>
          <cell r="N88" t="str">
            <v>thomas.bronner.pharmacie@gmail.com</v>
          </cell>
        </row>
        <row r="89">
          <cell r="A89">
            <v>2007315</v>
          </cell>
          <cell r="B89" t="str">
            <v>PHARMACIE PARC BONNEVEINE</v>
          </cell>
          <cell r="C89">
            <v>1</v>
          </cell>
          <cell r="D89" t="str">
            <v>MARKET</v>
          </cell>
          <cell r="E89">
            <v>43374</v>
          </cell>
          <cell r="F89">
            <v>94</v>
          </cell>
          <cell r="G89" t="str">
            <v>Avenue André Zenatti</v>
          </cell>
          <cell r="H89">
            <v>13008</v>
          </cell>
          <cell r="I89" t="str">
            <v>MARSEILLE</v>
          </cell>
          <cell r="L89" t="str">
            <v>MR CHARLIE DEPIEDS</v>
          </cell>
          <cell r="M89" t="str">
            <v>04 91 73 33 72</v>
          </cell>
          <cell r="N89" t="str">
            <v>charliedepieds@yahoo.fr</v>
          </cell>
        </row>
        <row r="90">
          <cell r="A90">
            <v>2107715</v>
          </cell>
          <cell r="B90" t="str">
            <v>PHARMACIE PLEIN SUD</v>
          </cell>
          <cell r="C90">
            <v>1</v>
          </cell>
          <cell r="D90" t="str">
            <v>MARKET</v>
          </cell>
          <cell r="F90" t="str">
            <v>-</v>
          </cell>
          <cell r="G90" t="str">
            <v>Route de la Mer C.Cial AUCHAN</v>
          </cell>
          <cell r="H90">
            <v>34470</v>
          </cell>
          <cell r="I90" t="str">
            <v>PEROLS</v>
          </cell>
          <cell r="J90" t="str">
            <v>432868230</v>
          </cell>
          <cell r="K90">
            <v>342024536</v>
          </cell>
          <cell r="L90" t="str">
            <v>Mmes BONNET &amp; MONTGAILLARD</v>
          </cell>
          <cell r="M90" t="str">
            <v xml:space="preserve">04 67 20 15 16 </v>
          </cell>
          <cell r="N90" t="str">
            <v>para.pleinsud@wanadoo.fr</v>
          </cell>
        </row>
        <row r="91">
          <cell r="A91">
            <v>2177651</v>
          </cell>
          <cell r="B91" t="str">
            <v>PHARMACIE PORTES DES ALPES</v>
          </cell>
          <cell r="C91">
            <v>1</v>
          </cell>
          <cell r="D91" t="str">
            <v>PLANETE</v>
          </cell>
          <cell r="F91" t="str">
            <v>-</v>
          </cell>
          <cell r="G91" t="str">
            <v>Bd André Bouloche CC Auchan Lyon</v>
          </cell>
          <cell r="H91">
            <v>69800</v>
          </cell>
          <cell r="I91" t="str">
            <v>SAINT PRIEST</v>
          </cell>
          <cell r="J91" t="str">
            <v>448176933</v>
          </cell>
          <cell r="K91">
            <v>692035595</v>
          </cell>
          <cell r="L91" t="str">
            <v>Mr Jérôme CARTIER</v>
          </cell>
          <cell r="M91" t="str">
            <v>04 72 37 02 31</v>
          </cell>
          <cell r="N91" t="str">
            <v>jerome.cartier@pharmacieportedesalpes.fr</v>
          </cell>
        </row>
        <row r="92">
          <cell r="A92">
            <v>2001566</v>
          </cell>
          <cell r="B92" t="str">
            <v>PHARMACIE PRINCIPALE</v>
          </cell>
          <cell r="C92">
            <v>1</v>
          </cell>
          <cell r="D92" t="str">
            <v>MARKET</v>
          </cell>
          <cell r="F92">
            <v>147</v>
          </cell>
          <cell r="G92" t="str">
            <v>Avenue de L'EUROPE</v>
          </cell>
          <cell r="H92">
            <v>84100</v>
          </cell>
          <cell r="I92" t="str">
            <v>ORANGE</v>
          </cell>
          <cell r="J92" t="str">
            <v>421 094 608</v>
          </cell>
          <cell r="L92" t="str">
            <v>Valerie MAUREL 
Florence TABARDEL</v>
          </cell>
          <cell r="M92" t="str">
            <v xml:space="preserve">04 90 34 00 80 </v>
          </cell>
          <cell r="N92" t="str">
            <v>mautab@wanadoo.fr</v>
          </cell>
        </row>
        <row r="93">
          <cell r="A93">
            <v>2286872</v>
          </cell>
          <cell r="B93" t="str">
            <v>PHARMACIE PROVENCE DAUPHINE</v>
          </cell>
          <cell r="C93">
            <v>1</v>
          </cell>
          <cell r="D93" t="str">
            <v>MARKET</v>
          </cell>
          <cell r="F93">
            <v>81</v>
          </cell>
          <cell r="G93" t="str">
            <v>Avenue du Dauphiné</v>
          </cell>
          <cell r="H93">
            <v>26270</v>
          </cell>
          <cell r="I93" t="str">
            <v>SAULCE SUR RHONE</v>
          </cell>
          <cell r="J93" t="str">
            <v>532104528</v>
          </cell>
          <cell r="K93">
            <v>262070998</v>
          </cell>
          <cell r="L93" t="str">
            <v>FRESQUET CONDAT</v>
          </cell>
          <cell r="M93" t="str">
            <v>04 75 63 01 27</v>
          </cell>
          <cell r="N93" t="str">
            <v>pharmacieprovence@hotmail.fr</v>
          </cell>
        </row>
        <row r="94">
          <cell r="A94">
            <v>2063558</v>
          </cell>
          <cell r="B94" t="str">
            <v>PHARMACIE REMIA RENEVIER</v>
          </cell>
          <cell r="C94">
            <v>1</v>
          </cell>
          <cell r="D94" t="str">
            <v>MARQUE BLANCHE</v>
          </cell>
          <cell r="F94">
            <v>51</v>
          </cell>
          <cell r="G94" t="str">
            <v>Avenue Jean Claude Dupau</v>
          </cell>
          <cell r="H94">
            <v>7250</v>
          </cell>
          <cell r="I94" t="str">
            <v>LE POUZIN</v>
          </cell>
          <cell r="J94" t="str">
            <v>319091641</v>
          </cell>
          <cell r="K94">
            <v>72020696</v>
          </cell>
          <cell r="L94" t="str">
            <v>Mmes Catherine RENEVIER et Véronique REMIA</v>
          </cell>
          <cell r="M94" t="str">
            <v>04 75 63 82 86 </v>
          </cell>
          <cell r="N94" t="str">
            <v>remia.v@orange.fr</v>
          </cell>
        </row>
        <row r="95">
          <cell r="A95">
            <v>2245438</v>
          </cell>
          <cell r="B95" t="str">
            <v>PHARMACIE ROSSI</v>
          </cell>
          <cell r="C95">
            <v>1</v>
          </cell>
          <cell r="D95" t="str">
            <v>MARQUE BLANCHE</v>
          </cell>
          <cell r="F95" t="str">
            <v>-</v>
          </cell>
          <cell r="G95" t="str">
            <v>CATTERAGGIO</v>
          </cell>
          <cell r="H95">
            <v>20270</v>
          </cell>
          <cell r="I95" t="str">
            <v>ALERIA</v>
          </cell>
          <cell r="J95" t="str">
            <v>409581766</v>
          </cell>
          <cell r="K95">
            <v>20204109</v>
          </cell>
          <cell r="L95" t="str">
            <v>Mme Martine ROSSI</v>
          </cell>
          <cell r="M95" t="str">
            <v>04 95 57 00 74</v>
          </cell>
          <cell r="N95" t="str">
            <v>pharmacie-rossi@wanadoo.fr</v>
          </cell>
        </row>
        <row r="96">
          <cell r="A96">
            <v>2241700</v>
          </cell>
          <cell r="B96" t="str">
            <v>PHARMACIE SAINT JEAN</v>
          </cell>
          <cell r="C96">
            <v>1</v>
          </cell>
          <cell r="D96" t="str">
            <v>MARKET</v>
          </cell>
          <cell r="F96" t="str">
            <v>-</v>
          </cell>
          <cell r="G96" t="str">
            <v>Avenue Clément Mille CC Carrefour</v>
          </cell>
          <cell r="H96">
            <v>13110</v>
          </cell>
          <cell r="I96" t="str">
            <v>PORT DE BOUC</v>
          </cell>
          <cell r="J96" t="str">
            <v>525032918</v>
          </cell>
          <cell r="K96">
            <v>132028473</v>
          </cell>
          <cell r="L96" t="str">
            <v>Mme Laure PAGES &amp; Mr Pierre PAGES</v>
          </cell>
          <cell r="M96" t="str">
            <v>04 42 06 32 21</v>
          </cell>
          <cell r="N96" t="str">
            <v>pharmaciesaintjean13@gmail.com</v>
          </cell>
        </row>
        <row r="97">
          <cell r="A97">
            <v>2212800</v>
          </cell>
          <cell r="B97" t="str">
            <v>PHARMACIE SAINT JEAN (LA GRANDE)</v>
          </cell>
          <cell r="C97">
            <v>1</v>
          </cell>
          <cell r="D97" t="str">
            <v>MARQUE BLANCHE</v>
          </cell>
          <cell r="E97">
            <v>43374</v>
          </cell>
          <cell r="F97">
            <v>468</v>
          </cell>
          <cell r="G97" t="str">
            <v>BLD Maréchal Joffre</v>
          </cell>
          <cell r="H97">
            <v>83100</v>
          </cell>
          <cell r="I97" t="str">
            <v>TOULON</v>
          </cell>
          <cell r="L97" t="str">
            <v>MME PORTIER INGRID</v>
          </cell>
          <cell r="M97" t="str">
            <v>04 94 36 71 00</v>
          </cell>
          <cell r="N97" t="str">
            <v>grandepharmaciestjean@gmail.com</v>
          </cell>
        </row>
        <row r="98">
          <cell r="A98">
            <v>2106271</v>
          </cell>
          <cell r="B98" t="str">
            <v>PHARMACIE SAUVEPLANE</v>
          </cell>
          <cell r="C98">
            <v>1</v>
          </cell>
          <cell r="D98" t="str">
            <v>MARQUE BLANCHE</v>
          </cell>
          <cell r="F98">
            <v>15</v>
          </cell>
          <cell r="G98" t="str">
            <v>Bis Rue Victor HUGO</v>
          </cell>
          <cell r="H98">
            <v>34500</v>
          </cell>
          <cell r="I98" t="str">
            <v>BEZIERS</v>
          </cell>
          <cell r="J98" t="str">
            <v>823306170</v>
          </cell>
          <cell r="L98" t="str">
            <v>Mme SAUVEPLANCE Claire</v>
          </cell>
          <cell r="M98" t="str">
            <v> 04 67 76 32 42 </v>
          </cell>
          <cell r="N98" t="str">
            <v>pharmacie.sauveplane@gmail.com</v>
          </cell>
        </row>
        <row r="99">
          <cell r="A99">
            <v>2099558</v>
          </cell>
          <cell r="B99" t="str">
            <v>PHARMACIE ST EXUPERY</v>
          </cell>
          <cell r="C99">
            <v>1</v>
          </cell>
          <cell r="D99" t="str">
            <v>MARQUE BLANCHE</v>
          </cell>
          <cell r="E99">
            <v>43101</v>
          </cell>
          <cell r="F99">
            <v>121</v>
          </cell>
          <cell r="G99" t="str">
            <v>BIS avenue St Exupery</v>
          </cell>
          <cell r="H99">
            <v>31400</v>
          </cell>
          <cell r="I99" t="str">
            <v>TOULOUSE</v>
          </cell>
          <cell r="J99" t="str">
            <v>789 850 211</v>
          </cell>
          <cell r="L99" t="str">
            <v>Mme BELAUD Magali</v>
          </cell>
          <cell r="M99" t="str">
            <v>05 62 47 70 90</v>
          </cell>
          <cell r="N99" t="str">
            <v>magali@pharmaciestexupery.com</v>
          </cell>
        </row>
        <row r="100">
          <cell r="A100">
            <v>2245202</v>
          </cell>
          <cell r="B100" t="str">
            <v>PHARMACIE TADDEI</v>
          </cell>
          <cell r="C100">
            <v>1</v>
          </cell>
          <cell r="D100" t="str">
            <v>PLANETE</v>
          </cell>
          <cell r="F100" t="str">
            <v>-</v>
          </cell>
          <cell r="G100" t="str">
            <v>MIGLIACCIARO</v>
          </cell>
          <cell r="H100">
            <v>20243</v>
          </cell>
          <cell r="I100" t="str">
            <v>PRUNELLI DI FIUMORBO</v>
          </cell>
          <cell r="J100" t="str">
            <v>797546496</v>
          </cell>
          <cell r="K100">
            <v>202041711</v>
          </cell>
          <cell r="L100" t="str">
            <v>Mr François MEDORI</v>
          </cell>
          <cell r="M100" t="str">
            <v>04 95 56 08 31</v>
          </cell>
          <cell r="N100" t="str">
            <v>pharmacie.taddei@orange.fr</v>
          </cell>
        </row>
        <row r="101">
          <cell r="A101">
            <v>2286322</v>
          </cell>
          <cell r="B101" t="str">
            <v>PHARMACIE TERRASSE DU PORT</v>
          </cell>
          <cell r="C101">
            <v>1</v>
          </cell>
          <cell r="D101" t="str">
            <v>PLANETE</v>
          </cell>
          <cell r="F101">
            <v>9</v>
          </cell>
          <cell r="G101" t="str">
            <v>Quai Lazaret CC Les Terrasses</v>
          </cell>
          <cell r="H101">
            <v>13002</v>
          </cell>
          <cell r="I101" t="str">
            <v>MARSEILLE</v>
          </cell>
          <cell r="J101" t="str">
            <v>794393009</v>
          </cell>
          <cell r="K101">
            <v>132021502</v>
          </cell>
          <cell r="L101" t="str">
            <v>Mme Stéphanie AZRIA</v>
          </cell>
          <cell r="M101" t="str">
            <v>04 91 90 64 65</v>
          </cell>
          <cell r="N101" t="str">
            <v>contact@pharmacietdp.com</v>
          </cell>
        </row>
        <row r="102">
          <cell r="A102">
            <v>2106821</v>
          </cell>
          <cell r="B102" t="str">
            <v>PHARMACIE TRIAIRE</v>
          </cell>
          <cell r="C102">
            <v>1</v>
          </cell>
          <cell r="D102" t="str">
            <v>MARQUE BLANCHE</v>
          </cell>
          <cell r="F102">
            <v>15</v>
          </cell>
          <cell r="G102" t="str">
            <v>Rue JEAN JAURES</v>
          </cell>
          <cell r="H102">
            <v>34140</v>
          </cell>
          <cell r="I102" t="str">
            <v>LOUPIAN</v>
          </cell>
          <cell r="J102" t="str">
            <v>503779621</v>
          </cell>
          <cell r="K102">
            <v>342026523</v>
          </cell>
          <cell r="L102" t="str">
            <v>Mr Fabien TRIAIRE</v>
          </cell>
          <cell r="M102" t="str">
            <v xml:space="preserve">04 67 43 70 95 </v>
          </cell>
          <cell r="N102" t="str">
            <v>pharmacietriaire@resopharma.fr</v>
          </cell>
        </row>
        <row r="103">
          <cell r="A103">
            <v>2108242</v>
          </cell>
          <cell r="B103" t="str">
            <v>PHARMACIE TRIFONTAINE</v>
          </cell>
          <cell r="C103">
            <v>1</v>
          </cell>
          <cell r="D103" t="str">
            <v>MARKET</v>
          </cell>
          <cell r="F103">
            <v>19</v>
          </cell>
          <cell r="G103" t="str">
            <v>Route de GANGES</v>
          </cell>
          <cell r="H103">
            <v>34980</v>
          </cell>
          <cell r="I103" t="str">
            <v>ST CLEMENT DE RIVIERE</v>
          </cell>
          <cell r="J103" t="str">
            <v>529227506</v>
          </cell>
          <cell r="K103">
            <v>342025897</v>
          </cell>
          <cell r="L103" t="str">
            <v>Mme BARICOS et Mrs BARICOS &amp; MARIS</v>
          </cell>
          <cell r="M103" t="str">
            <v xml:space="preserve">04 99 23 30 70 </v>
          </cell>
          <cell r="N103" t="str">
            <v>gbtrifontaine@gmail.com</v>
          </cell>
        </row>
        <row r="104">
          <cell r="A104">
            <v>2107961</v>
          </cell>
          <cell r="B104" t="str">
            <v>SELARL FFL</v>
          </cell>
          <cell r="C104">
            <v>1</v>
          </cell>
          <cell r="D104" t="str">
            <v>MARQUE BLANCHE</v>
          </cell>
          <cell r="F104">
            <v>220</v>
          </cell>
          <cell r="G104" t="str">
            <v>Avenue Maréchal Juin</v>
          </cell>
          <cell r="H104">
            <v>34200</v>
          </cell>
          <cell r="I104" t="str">
            <v>SETE</v>
          </cell>
          <cell r="J104" t="str">
            <v>789494762</v>
          </cell>
          <cell r="K104">
            <v>342027224</v>
          </cell>
          <cell r="L104" t="str">
            <v>Mrs Yann FOURCADE &amp; Pierre LAVERDURE</v>
          </cell>
          <cell r="M104" t="str">
            <v>04 67 74 37 03</v>
          </cell>
          <cell r="N104" t="str">
            <v>pharmaciemediterranee@gmail.com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3" displayName="Tableau13" ref="A14:I526" totalsRowShown="0" headerRowDxfId="19" tableBorderDxfId="18">
  <sortState ref="A15:I526">
    <sortCondition descending="1" ref="H15:H526"/>
  </sortState>
  <tableColumns count="9">
    <tableColumn id="1" name="LABOS" dataDxfId="17"/>
    <tableColumn id="2" name="Gamme de Produits" dataDxfId="16"/>
    <tableColumn id="3" name="Cd CIP Client" dataDxfId="15"/>
    <tableColumn id="4" name="Adhérent" dataDxfId="14">
      <calculatedColumnFormula>VLOOKUP(Tableau13[[#This Row],[Cd CIP Client]],'[1]Liste Adhérents Mediprix'!$A$12:$N$106,2,FALSE)</calculatedColumnFormula>
    </tableColumn>
    <tableColumn id="5" name="CP Adhérent" dataDxfId="13">
      <calculatedColumnFormula>VLOOKUP(Tableau13[[#This Row],[Cd CIP Client]],'[1]Liste Adhérents Mediprix'!$A$12:$N$107,8,FALSE)</calculatedColumnFormula>
    </tableColumn>
    <tableColumn id="6" name="Ville Adhérent" dataDxfId="12">
      <calculatedColumnFormula>VLOOKUP(Tableau13[[#This Row],[Cd CIP Client]],'[1]Liste Adhérents Mediprix'!$A$12:$N$107,9,FALSE)</calculatedColumnFormula>
    </tableColumn>
    <tableColumn id="7" name="Janv/Sept 2017" dataDxfId="11"/>
    <tableColumn id="8" name="Janv/Sept 2018" dataDxfId="10"/>
    <tableColumn id="9" name="% Evolution" dataDxfId="9">
      <calculatedColumnFormula>IFERROR((H15-G15)/G15,0)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6"/>
  <sheetViews>
    <sheetView tabSelected="1" topLeftCell="B4" workbookViewId="0">
      <selection activeCell="B7" sqref="B7"/>
    </sheetView>
  </sheetViews>
  <sheetFormatPr baseColWidth="10" defaultRowHeight="14.4" x14ac:dyDescent="0.3"/>
  <cols>
    <col min="1" max="1" width="27.109375" customWidth="1"/>
    <col min="2" max="2" width="27.109375" bestFit="1" customWidth="1"/>
    <col min="3" max="3" width="17.5546875" style="1" bestFit="1" customWidth="1"/>
    <col min="4" max="4" width="48.5546875" style="1" customWidth="1"/>
    <col min="5" max="5" width="23.33203125" style="1" bestFit="1" customWidth="1"/>
    <col min="6" max="6" width="27.44140625" style="1" bestFit="1" customWidth="1"/>
    <col min="7" max="7" width="23.33203125" style="2" bestFit="1" customWidth="1"/>
    <col min="8" max="8" width="16.33203125" style="2" customWidth="1"/>
    <col min="9" max="9" width="13.5546875" style="3" customWidth="1"/>
    <col min="12" max="12" width="20.88671875" bestFit="1" customWidth="1"/>
    <col min="13" max="13" width="27.33203125" bestFit="1" customWidth="1"/>
  </cols>
  <sheetData>
    <row r="1" spans="1:9" x14ac:dyDescent="0.3">
      <c r="B1" t="s">
        <v>0</v>
      </c>
    </row>
    <row r="2" spans="1:9" ht="25.8" x14ac:dyDescent="0.5">
      <c r="D2" s="4" t="s">
        <v>1</v>
      </c>
      <c r="E2" s="5"/>
      <c r="F2" s="5"/>
      <c r="G2" s="5"/>
      <c r="H2" s="5"/>
      <c r="I2" s="5"/>
    </row>
    <row r="5" spans="1:9" ht="15" thickBot="1" x14ac:dyDescent="0.35"/>
    <row r="6" spans="1:9" ht="15.6" thickTop="1" thickBot="1" x14ac:dyDescent="0.35">
      <c r="A6" s="6" t="s">
        <v>2</v>
      </c>
      <c r="B6" s="7">
        <f>'[1]Liste Adhérents Mediprix'!E10</f>
        <v>92</v>
      </c>
      <c r="C6" s="8" t="s">
        <v>3</v>
      </c>
      <c r="D6" s="9">
        <f>IFERROR(B7/B6,"")</f>
        <v>0.53260869565217395</v>
      </c>
      <c r="E6" s="10" t="s">
        <v>4</v>
      </c>
      <c r="F6" s="11">
        <f>I13</f>
        <v>0.62065387711810582</v>
      </c>
      <c r="G6" s="12" t="s">
        <v>5</v>
      </c>
      <c r="H6" s="13">
        <f t="array" ref="H6">SUM(--(FREQUENCY(IF($H$15:$H$67&gt;500,MATCH($D$15:$D$67,$D$15:$D$67,0),""),ROW($D$15:$D$67)-14)&gt;0))</f>
        <v>42</v>
      </c>
    </row>
    <row r="7" spans="1:9" ht="35.25" customHeight="1" thickTop="1" x14ac:dyDescent="0.3">
      <c r="A7" s="14" t="s">
        <v>6</v>
      </c>
      <c r="B7" s="15">
        <f t="array" ref="B7">SUM(--(FREQUENCY(IF($H$15:$H$67&gt;1,MATCH($D$15:$D$67,$D$15:$D$67,0),""),ROW($D$15:$D$67)-14)&gt;0))</f>
        <v>49</v>
      </c>
      <c r="C7" s="16" t="s">
        <v>7</v>
      </c>
      <c r="D7" s="17">
        <f>B7-B8</f>
        <v>15</v>
      </c>
      <c r="E7" s="18" t="s">
        <v>8</v>
      </c>
      <c r="F7" s="19">
        <f>H6-H7</f>
        <v>16</v>
      </c>
      <c r="G7" s="12" t="s">
        <v>9</v>
      </c>
      <c r="H7" s="13">
        <f t="array" ref="H7">SUM(--(FREQUENCY(IF($G$15:$G$527&gt;500,MATCH($D$15:$D$527,$D$15:$D$527,0),""),ROW($D$15:$D$527)-14)&gt;0))</f>
        <v>26</v>
      </c>
    </row>
    <row r="8" spans="1:9" s="26" customFormat="1" x14ac:dyDescent="0.3">
      <c r="A8" s="20" t="s">
        <v>10</v>
      </c>
      <c r="B8" s="21">
        <f t="array" ref="B8">SUM(--(FREQUENCY(IF($G$15:$G$67&gt;1,MATCH($D$15:$D$67,$D$15:$D$67,0),""),ROW($D$15:$D$67)-14)&gt;0))</f>
        <v>34</v>
      </c>
      <c r="C8" s="22"/>
      <c r="D8" s="23"/>
      <c r="E8" s="24"/>
      <c r="F8" s="25"/>
    </row>
    <row r="9" spans="1:9" s="26" customFormat="1" x14ac:dyDescent="0.3">
      <c r="A9" s="22"/>
      <c r="B9" s="22"/>
      <c r="C9" s="22"/>
      <c r="E9" s="24"/>
      <c r="F9" s="25"/>
      <c r="H9" s="13"/>
    </row>
    <row r="10" spans="1:9" s="26" customFormat="1" x14ac:dyDescent="0.3">
      <c r="C10" s="22"/>
      <c r="D10" s="22"/>
      <c r="E10" s="22"/>
      <c r="F10" s="22"/>
      <c r="H10" s="24"/>
      <c r="I10" s="25"/>
    </row>
    <row r="11" spans="1:9" ht="15" thickBot="1" x14ac:dyDescent="0.35"/>
    <row r="12" spans="1:9" ht="15" thickBot="1" x14ac:dyDescent="0.35">
      <c r="A12" s="27" t="s">
        <v>11</v>
      </c>
      <c r="G12" s="45" t="s">
        <v>12</v>
      </c>
      <c r="H12" s="46"/>
      <c r="I12" s="47"/>
    </row>
    <row r="13" spans="1:9" ht="24.75" customHeight="1" x14ac:dyDescent="0.3">
      <c r="G13" s="2">
        <f>SUM(Tableau13[Janv/Sept 2017])</f>
        <v>128262.02000000002</v>
      </c>
      <c r="H13" s="2">
        <f>SUM(Tableau13[Janv/Sept 2018])</f>
        <v>207868.34000000005</v>
      </c>
      <c r="I13" s="28">
        <f t="shared" ref="I13" si="0">IFERROR((H13-G13)/G13,0)</f>
        <v>0.62065387711810582</v>
      </c>
    </row>
    <row r="14" spans="1:9" s="33" customFormat="1" x14ac:dyDescent="0.3">
      <c r="A14" s="29" t="s">
        <v>13</v>
      </c>
      <c r="B14" s="30" t="s">
        <v>14</v>
      </c>
      <c r="C14" s="30" t="s">
        <v>15</v>
      </c>
      <c r="D14" s="30" t="s">
        <v>16</v>
      </c>
      <c r="E14" s="30" t="s">
        <v>17</v>
      </c>
      <c r="F14" s="30" t="s">
        <v>18</v>
      </c>
      <c r="G14" s="31" t="s">
        <v>19</v>
      </c>
      <c r="H14" s="31" t="s">
        <v>20</v>
      </c>
      <c r="I14" s="32" t="s">
        <v>21</v>
      </c>
    </row>
    <row r="15" spans="1:9" x14ac:dyDescent="0.3">
      <c r="A15" s="34" t="s">
        <v>22</v>
      </c>
      <c r="B15" s="35"/>
      <c r="C15" s="36">
        <v>2177651</v>
      </c>
      <c r="D15" s="37" t="s">
        <v>23</v>
      </c>
      <c r="E15" s="37">
        <v>69800</v>
      </c>
      <c r="F15" s="38" t="s">
        <v>24</v>
      </c>
      <c r="G15" s="39">
        <v>17714.969999999998</v>
      </c>
      <c r="H15" s="40">
        <v>15320.78</v>
      </c>
      <c r="I15" s="41">
        <v>-0.13515066635732362</v>
      </c>
    </row>
    <row r="16" spans="1:9" x14ac:dyDescent="0.3">
      <c r="A16" s="34" t="s">
        <v>22</v>
      </c>
      <c r="B16" s="35"/>
      <c r="C16" s="42">
        <v>2046438</v>
      </c>
      <c r="D16" s="37" t="s">
        <v>25</v>
      </c>
      <c r="E16" s="38">
        <v>90000</v>
      </c>
      <c r="F16" s="38" t="s">
        <v>26</v>
      </c>
      <c r="G16" s="39">
        <v>15586.68</v>
      </c>
      <c r="H16" s="40">
        <v>13795.619999999999</v>
      </c>
      <c r="I16" s="41">
        <v>-0.11490965362732804</v>
      </c>
    </row>
    <row r="17" spans="1:9" x14ac:dyDescent="0.3">
      <c r="A17" s="34" t="s">
        <v>22</v>
      </c>
      <c r="B17" s="35"/>
      <c r="C17" s="42">
        <v>2004282</v>
      </c>
      <c r="D17" s="37" t="s">
        <v>27</v>
      </c>
      <c r="E17" s="38">
        <v>34150</v>
      </c>
      <c r="F17" s="38" t="s">
        <v>28</v>
      </c>
      <c r="G17" s="39">
        <v>5988.41</v>
      </c>
      <c r="H17" s="40">
        <v>13223.52</v>
      </c>
      <c r="I17" s="41">
        <v>1.2081854782822152</v>
      </c>
    </row>
    <row r="18" spans="1:9" x14ac:dyDescent="0.3">
      <c r="A18" s="34" t="s">
        <v>22</v>
      </c>
      <c r="B18" s="35"/>
      <c r="C18" s="42">
        <v>2251216</v>
      </c>
      <c r="D18" s="37" t="s">
        <v>29</v>
      </c>
      <c r="E18" s="38">
        <v>21000</v>
      </c>
      <c r="F18" s="38" t="s">
        <v>30</v>
      </c>
      <c r="G18" s="39">
        <v>0</v>
      </c>
      <c r="H18" s="40">
        <v>13181.68</v>
      </c>
      <c r="I18" s="41">
        <v>0</v>
      </c>
    </row>
    <row r="19" spans="1:9" x14ac:dyDescent="0.3">
      <c r="A19" s="34" t="s">
        <v>22</v>
      </c>
      <c r="B19" s="35"/>
      <c r="C19" s="42">
        <v>2177541</v>
      </c>
      <c r="D19" s="37" t="s">
        <v>31</v>
      </c>
      <c r="E19" s="38">
        <v>69140</v>
      </c>
      <c r="F19" s="38" t="s">
        <v>32</v>
      </c>
      <c r="G19" s="39">
        <v>11254.099999999999</v>
      </c>
      <c r="H19" s="40">
        <v>12529.910000000002</v>
      </c>
      <c r="I19" s="41">
        <v>0.11336401844661086</v>
      </c>
    </row>
    <row r="20" spans="1:9" x14ac:dyDescent="0.3">
      <c r="A20" s="34" t="s">
        <v>22</v>
      </c>
      <c r="B20" s="35"/>
      <c r="C20" s="42">
        <v>2288639</v>
      </c>
      <c r="D20" s="37" t="s">
        <v>33</v>
      </c>
      <c r="E20" s="38">
        <v>42300</v>
      </c>
      <c r="F20" s="38" t="s">
        <v>34</v>
      </c>
      <c r="G20" s="39">
        <v>8492.52</v>
      </c>
      <c r="H20" s="40">
        <v>10207.85</v>
      </c>
      <c r="I20" s="41">
        <v>0.20198127293194479</v>
      </c>
    </row>
    <row r="21" spans="1:9" x14ac:dyDescent="0.3">
      <c r="A21" s="34" t="s">
        <v>22</v>
      </c>
      <c r="B21" s="35"/>
      <c r="C21" s="42">
        <v>2171204</v>
      </c>
      <c r="D21" s="37" t="s">
        <v>35</v>
      </c>
      <c r="E21" s="38">
        <v>66250</v>
      </c>
      <c r="F21" s="38" t="s">
        <v>36</v>
      </c>
      <c r="G21" s="39">
        <v>9811.33</v>
      </c>
      <c r="H21" s="40">
        <v>9046.26</v>
      </c>
      <c r="I21" s="41">
        <v>-7.7978214982066626E-2</v>
      </c>
    </row>
    <row r="22" spans="1:9" x14ac:dyDescent="0.3">
      <c r="A22" s="34" t="s">
        <v>22</v>
      </c>
      <c r="B22" s="35"/>
      <c r="C22" s="42">
        <v>2000016</v>
      </c>
      <c r="D22" s="37" t="s">
        <v>37</v>
      </c>
      <c r="E22" s="38" t="s">
        <v>38</v>
      </c>
      <c r="F22" s="38" t="s">
        <v>39</v>
      </c>
      <c r="G22" s="39">
        <v>0</v>
      </c>
      <c r="H22" s="40">
        <v>8271.23</v>
      </c>
      <c r="I22" s="41">
        <v>0</v>
      </c>
    </row>
    <row r="23" spans="1:9" x14ac:dyDescent="0.3">
      <c r="A23" s="34" t="s">
        <v>22</v>
      </c>
      <c r="B23" s="35"/>
      <c r="C23" s="42">
        <v>2283227</v>
      </c>
      <c r="D23" s="37" t="s">
        <v>40</v>
      </c>
      <c r="E23" s="38">
        <v>34000</v>
      </c>
      <c r="F23" s="38" t="s">
        <v>41</v>
      </c>
      <c r="G23" s="39">
        <v>5665.43</v>
      </c>
      <c r="H23" s="40">
        <v>8249.74</v>
      </c>
      <c r="I23" s="41">
        <v>0.45615425484032091</v>
      </c>
    </row>
    <row r="24" spans="1:9" x14ac:dyDescent="0.3">
      <c r="A24" s="34" t="s">
        <v>22</v>
      </c>
      <c r="B24" s="35"/>
      <c r="C24" s="42">
        <v>2174273</v>
      </c>
      <c r="D24" s="37" t="s">
        <v>42</v>
      </c>
      <c r="E24" s="38">
        <v>68100</v>
      </c>
      <c r="F24" s="38" t="s">
        <v>43</v>
      </c>
      <c r="G24" s="39">
        <v>6258.23</v>
      </c>
      <c r="H24" s="40">
        <v>6878.4900000000007</v>
      </c>
      <c r="I24" s="41">
        <v>9.9111090516008707E-2</v>
      </c>
    </row>
    <row r="25" spans="1:9" x14ac:dyDescent="0.3">
      <c r="A25" s="34" t="s">
        <v>22</v>
      </c>
      <c r="B25" s="35"/>
      <c r="C25" s="42">
        <v>2096164</v>
      </c>
      <c r="D25" s="37" t="s">
        <v>44</v>
      </c>
      <c r="E25" s="38">
        <v>30430</v>
      </c>
      <c r="F25" s="38" t="s">
        <v>45</v>
      </c>
      <c r="G25" s="39">
        <v>0</v>
      </c>
      <c r="H25" s="40">
        <v>6556.7000000000007</v>
      </c>
      <c r="I25" s="41">
        <v>0</v>
      </c>
    </row>
    <row r="26" spans="1:9" x14ac:dyDescent="0.3">
      <c r="A26" s="34" t="s">
        <v>22</v>
      </c>
      <c r="B26" s="35"/>
      <c r="C26" s="42">
        <v>2001535</v>
      </c>
      <c r="D26" s="37" t="s">
        <v>46</v>
      </c>
      <c r="E26" s="38">
        <v>11590</v>
      </c>
      <c r="F26" s="38" t="s">
        <v>47</v>
      </c>
      <c r="G26" s="39">
        <v>5712.74</v>
      </c>
      <c r="H26" s="40">
        <v>6215.1399999999994</v>
      </c>
      <c r="I26" s="41">
        <v>8.7943788794868957E-2</v>
      </c>
    </row>
    <row r="27" spans="1:9" x14ac:dyDescent="0.3">
      <c r="A27" s="34" t="s">
        <v>22</v>
      </c>
      <c r="B27" s="35"/>
      <c r="C27" s="42">
        <v>2070544</v>
      </c>
      <c r="D27" s="37" t="s">
        <v>48</v>
      </c>
      <c r="E27" s="38">
        <v>13960</v>
      </c>
      <c r="F27" s="38" t="s">
        <v>49</v>
      </c>
      <c r="G27" s="39">
        <v>0</v>
      </c>
      <c r="H27" s="40">
        <v>5208.33</v>
      </c>
      <c r="I27" s="41">
        <v>0</v>
      </c>
    </row>
    <row r="28" spans="1:9" x14ac:dyDescent="0.3">
      <c r="A28" s="34" t="s">
        <v>22</v>
      </c>
      <c r="B28" s="35"/>
      <c r="C28" s="42">
        <v>2002868</v>
      </c>
      <c r="D28" s="37" t="s">
        <v>50</v>
      </c>
      <c r="E28" s="38">
        <v>34440</v>
      </c>
      <c r="F28" s="38" t="s">
        <v>51</v>
      </c>
      <c r="G28" s="39">
        <v>4722.57</v>
      </c>
      <c r="H28" s="40">
        <v>4965.93</v>
      </c>
      <c r="I28" s="41">
        <v>5.1531263697520757E-2</v>
      </c>
    </row>
    <row r="29" spans="1:9" x14ac:dyDescent="0.3">
      <c r="A29" s="34" t="s">
        <v>22</v>
      </c>
      <c r="B29" s="35"/>
      <c r="C29" s="43">
        <v>2279870</v>
      </c>
      <c r="D29" s="37" t="s">
        <v>52</v>
      </c>
      <c r="E29" s="38">
        <v>13090</v>
      </c>
      <c r="F29" s="38" t="s">
        <v>53</v>
      </c>
      <c r="G29" s="39">
        <v>0</v>
      </c>
      <c r="H29" s="40">
        <v>4913.2700000000004</v>
      </c>
      <c r="I29" s="41">
        <v>0</v>
      </c>
    </row>
    <row r="30" spans="1:9" x14ac:dyDescent="0.3">
      <c r="A30" s="34" t="s">
        <v>22</v>
      </c>
      <c r="B30" s="35"/>
      <c r="C30" s="42">
        <v>2018065</v>
      </c>
      <c r="D30" s="37" t="s">
        <v>54</v>
      </c>
      <c r="E30" s="38">
        <v>34310</v>
      </c>
      <c r="F30" s="38" t="s">
        <v>55</v>
      </c>
      <c r="G30" s="39">
        <v>3759.2200000000003</v>
      </c>
      <c r="H30" s="40">
        <v>4880.45</v>
      </c>
      <c r="I30" s="41">
        <v>0.29826134144849181</v>
      </c>
    </row>
    <row r="31" spans="1:9" x14ac:dyDescent="0.3">
      <c r="A31" s="34" t="s">
        <v>22</v>
      </c>
      <c r="B31" s="35"/>
      <c r="C31" s="42">
        <v>2070371</v>
      </c>
      <c r="D31" s="37" t="s">
        <v>56</v>
      </c>
      <c r="E31" s="38">
        <v>13120</v>
      </c>
      <c r="F31" s="38" t="s">
        <v>57</v>
      </c>
      <c r="G31" s="39">
        <v>49.67</v>
      </c>
      <c r="H31" s="40">
        <v>4618.1400000000003</v>
      </c>
      <c r="I31" s="41">
        <v>91.976444533923896</v>
      </c>
    </row>
    <row r="32" spans="1:9" x14ac:dyDescent="0.3">
      <c r="A32" s="34" t="s">
        <v>22</v>
      </c>
      <c r="B32" s="35"/>
      <c r="C32" s="42">
        <v>2000056</v>
      </c>
      <c r="D32" s="37" t="s">
        <v>58</v>
      </c>
      <c r="E32" s="38">
        <v>34470</v>
      </c>
      <c r="F32" s="38" t="s">
        <v>59</v>
      </c>
      <c r="G32" s="39">
        <v>2557.9299999999998</v>
      </c>
      <c r="H32" s="40">
        <v>4419.9100000000008</v>
      </c>
      <c r="I32" s="41">
        <v>0.72792453272763569</v>
      </c>
    </row>
    <row r="33" spans="1:9" x14ac:dyDescent="0.3">
      <c r="A33" s="34" t="s">
        <v>22</v>
      </c>
      <c r="B33" s="35"/>
      <c r="C33" s="42">
        <v>2220806</v>
      </c>
      <c r="D33" s="37" t="s">
        <v>60</v>
      </c>
      <c r="E33" s="38">
        <v>88800</v>
      </c>
      <c r="F33" s="38" t="s">
        <v>61</v>
      </c>
      <c r="G33" s="39">
        <v>2559.9100000000003</v>
      </c>
      <c r="H33" s="40">
        <v>4099.7100000000009</v>
      </c>
      <c r="I33" s="41">
        <v>0.60150552167849669</v>
      </c>
    </row>
    <row r="34" spans="1:9" x14ac:dyDescent="0.3">
      <c r="A34" s="34" t="s">
        <v>22</v>
      </c>
      <c r="B34" s="35"/>
      <c r="C34" s="42">
        <v>2177515</v>
      </c>
      <c r="D34" s="37" t="s">
        <v>62</v>
      </c>
      <c r="E34" s="38">
        <v>69330</v>
      </c>
      <c r="F34" s="38" t="s">
        <v>63</v>
      </c>
      <c r="G34" s="39">
        <v>1872.1000000000001</v>
      </c>
      <c r="H34" s="40">
        <v>3868.44</v>
      </c>
      <c r="I34" s="41">
        <v>1.0663639762833181</v>
      </c>
    </row>
    <row r="35" spans="1:9" x14ac:dyDescent="0.3">
      <c r="A35" s="34" t="s">
        <v>22</v>
      </c>
      <c r="B35" s="35"/>
      <c r="C35" s="42">
        <v>2270307</v>
      </c>
      <c r="D35" s="37" t="s">
        <v>64</v>
      </c>
      <c r="E35" s="38">
        <v>83200</v>
      </c>
      <c r="F35" s="38" t="s">
        <v>65</v>
      </c>
      <c r="G35" s="39">
        <v>2685.19</v>
      </c>
      <c r="H35" s="40">
        <v>3861.15</v>
      </c>
      <c r="I35" s="41">
        <v>0.43794293886093721</v>
      </c>
    </row>
    <row r="36" spans="1:9" x14ac:dyDescent="0.3">
      <c r="A36" s="34" t="s">
        <v>22</v>
      </c>
      <c r="B36" s="35"/>
      <c r="C36" s="42">
        <v>2245438</v>
      </c>
      <c r="D36" s="37" t="s">
        <v>66</v>
      </c>
      <c r="E36" s="38">
        <v>20270</v>
      </c>
      <c r="F36" s="38" t="s">
        <v>67</v>
      </c>
      <c r="G36" s="39">
        <v>99.15</v>
      </c>
      <c r="H36" s="40">
        <v>3811.4100000000003</v>
      </c>
      <c r="I36" s="41">
        <v>37.440847201210289</v>
      </c>
    </row>
    <row r="37" spans="1:9" x14ac:dyDescent="0.3">
      <c r="A37" s="34" t="s">
        <v>22</v>
      </c>
      <c r="B37" s="35"/>
      <c r="C37" s="42">
        <v>2005365</v>
      </c>
      <c r="D37" s="37" t="s">
        <v>68</v>
      </c>
      <c r="E37" s="38">
        <v>13380</v>
      </c>
      <c r="F37" s="38" t="s">
        <v>69</v>
      </c>
      <c r="G37" s="39">
        <v>0</v>
      </c>
      <c r="H37" s="40">
        <v>3733.9800000000005</v>
      </c>
      <c r="I37" s="41">
        <v>0</v>
      </c>
    </row>
    <row r="38" spans="1:9" x14ac:dyDescent="0.3">
      <c r="A38" s="34" t="s">
        <v>22</v>
      </c>
      <c r="B38" s="35"/>
      <c r="C38" s="42">
        <v>2246007</v>
      </c>
      <c r="D38" s="37" t="s">
        <v>70</v>
      </c>
      <c r="E38" s="38">
        <v>30250</v>
      </c>
      <c r="F38" s="38" t="s">
        <v>71</v>
      </c>
      <c r="G38" s="39">
        <v>1107.06</v>
      </c>
      <c r="H38" s="40">
        <v>3455.19</v>
      </c>
      <c r="I38" s="41">
        <v>2.1210503495745492</v>
      </c>
    </row>
    <row r="39" spans="1:9" x14ac:dyDescent="0.3">
      <c r="A39" s="34" t="s">
        <v>22</v>
      </c>
      <c r="B39" s="35"/>
      <c r="C39" s="42">
        <v>2245202</v>
      </c>
      <c r="D39" s="37" t="s">
        <v>72</v>
      </c>
      <c r="E39" s="38">
        <v>20243</v>
      </c>
      <c r="F39" s="38" t="s">
        <v>73</v>
      </c>
      <c r="G39" s="39">
        <v>1152.3499999999999</v>
      </c>
      <c r="H39" s="40">
        <v>3144.2699999999995</v>
      </c>
      <c r="I39" s="41">
        <v>1.728572048422788</v>
      </c>
    </row>
    <row r="40" spans="1:9" x14ac:dyDescent="0.3">
      <c r="A40" s="34" t="s">
        <v>22</v>
      </c>
      <c r="B40" s="35"/>
      <c r="C40" s="42">
        <v>2279666</v>
      </c>
      <c r="D40" s="37" t="s">
        <v>74</v>
      </c>
      <c r="E40" s="38">
        <v>11100</v>
      </c>
      <c r="F40" s="38" t="s">
        <v>75</v>
      </c>
      <c r="G40" s="39">
        <v>32.71</v>
      </c>
      <c r="H40" s="40">
        <v>2407.7299999999996</v>
      </c>
      <c r="I40" s="41">
        <v>72.608376643228354</v>
      </c>
    </row>
    <row r="41" spans="1:9" x14ac:dyDescent="0.3">
      <c r="A41" s="34" t="s">
        <v>22</v>
      </c>
      <c r="B41" s="35"/>
      <c r="C41" s="42">
        <v>2106271</v>
      </c>
      <c r="D41" s="37" t="s">
        <v>76</v>
      </c>
      <c r="E41" s="38">
        <v>34500</v>
      </c>
      <c r="F41" s="38" t="s">
        <v>77</v>
      </c>
      <c r="G41" s="39">
        <v>1197.94</v>
      </c>
      <c r="H41" s="40">
        <v>2113.42</v>
      </c>
      <c r="I41" s="41">
        <v>0.76421189709000448</v>
      </c>
    </row>
    <row r="42" spans="1:9" x14ac:dyDescent="0.3">
      <c r="A42" s="34" t="s">
        <v>22</v>
      </c>
      <c r="B42" s="35"/>
      <c r="C42" s="42">
        <v>2108242</v>
      </c>
      <c r="D42" s="37" t="s">
        <v>78</v>
      </c>
      <c r="E42" s="38">
        <v>34980</v>
      </c>
      <c r="F42" s="38" t="s">
        <v>79</v>
      </c>
      <c r="G42" s="39">
        <v>3788.84</v>
      </c>
      <c r="H42" s="40">
        <v>2090.5200000000004</v>
      </c>
      <c r="I42" s="41">
        <v>-0.4482427339238394</v>
      </c>
    </row>
    <row r="43" spans="1:9" x14ac:dyDescent="0.3">
      <c r="A43" s="34" t="s">
        <v>22</v>
      </c>
      <c r="B43" s="35"/>
      <c r="C43" s="42">
        <v>2175151</v>
      </c>
      <c r="D43" s="37" t="s">
        <v>80</v>
      </c>
      <c r="E43" s="38">
        <v>69500</v>
      </c>
      <c r="F43" s="38" t="s">
        <v>81</v>
      </c>
      <c r="G43" s="39">
        <v>2379.81</v>
      </c>
      <c r="H43" s="40">
        <v>2056.08</v>
      </c>
      <c r="I43" s="41">
        <v>-0.13603186809030973</v>
      </c>
    </row>
    <row r="44" spans="1:9" x14ac:dyDescent="0.3">
      <c r="A44" s="34" t="s">
        <v>22</v>
      </c>
      <c r="B44" s="35"/>
      <c r="C44" s="42">
        <v>2034768</v>
      </c>
      <c r="D44" s="37" t="s">
        <v>82</v>
      </c>
      <c r="E44" s="38">
        <v>69300</v>
      </c>
      <c r="F44" s="38" t="s">
        <v>83</v>
      </c>
      <c r="G44" s="39">
        <v>0</v>
      </c>
      <c r="H44" s="40">
        <v>2053.54</v>
      </c>
      <c r="I44" s="41">
        <v>0</v>
      </c>
    </row>
    <row r="45" spans="1:9" x14ac:dyDescent="0.3">
      <c r="A45" s="34" t="s">
        <v>22</v>
      </c>
      <c r="B45" s="35"/>
      <c r="C45" s="42">
        <v>2034134</v>
      </c>
      <c r="D45" s="37" t="s">
        <v>84</v>
      </c>
      <c r="E45" s="38">
        <v>69960</v>
      </c>
      <c r="F45" s="38" t="s">
        <v>85</v>
      </c>
      <c r="G45" s="39">
        <v>0</v>
      </c>
      <c r="H45" s="40">
        <v>1817.72</v>
      </c>
      <c r="I45" s="41">
        <v>0</v>
      </c>
    </row>
    <row r="46" spans="1:9" x14ac:dyDescent="0.3">
      <c r="A46" s="34" t="s">
        <v>22</v>
      </c>
      <c r="B46" s="35"/>
      <c r="C46" s="42">
        <v>2072714</v>
      </c>
      <c r="D46" s="37" t="s">
        <v>86</v>
      </c>
      <c r="E46" s="38">
        <v>13013</v>
      </c>
      <c r="F46" s="38" t="s">
        <v>87</v>
      </c>
      <c r="G46" s="39">
        <v>0</v>
      </c>
      <c r="H46" s="40">
        <v>1803.79</v>
      </c>
      <c r="I46" s="41">
        <v>0</v>
      </c>
    </row>
    <row r="47" spans="1:9" x14ac:dyDescent="0.3">
      <c r="A47" s="34" t="s">
        <v>22</v>
      </c>
      <c r="B47" s="35"/>
      <c r="C47" s="42">
        <v>2107715</v>
      </c>
      <c r="D47" s="37" t="s">
        <v>88</v>
      </c>
      <c r="E47" s="38">
        <v>34470</v>
      </c>
      <c r="F47" s="38" t="s">
        <v>59</v>
      </c>
      <c r="G47" s="39">
        <v>0</v>
      </c>
      <c r="H47" s="40">
        <v>1740.8</v>
      </c>
      <c r="I47" s="41">
        <v>0</v>
      </c>
    </row>
    <row r="48" spans="1:9" x14ac:dyDescent="0.3">
      <c r="A48" s="34" t="s">
        <v>22</v>
      </c>
      <c r="B48" s="35"/>
      <c r="C48" s="42">
        <v>2252424</v>
      </c>
      <c r="D48" s="37" t="s">
        <v>89</v>
      </c>
      <c r="E48" s="38">
        <v>34800</v>
      </c>
      <c r="F48" s="38" t="s">
        <v>90</v>
      </c>
      <c r="G48" s="39">
        <v>1275.27</v>
      </c>
      <c r="H48" s="40">
        <v>1736.29</v>
      </c>
      <c r="I48" s="41">
        <v>0.36150775914120148</v>
      </c>
    </row>
    <row r="49" spans="1:9" x14ac:dyDescent="0.3">
      <c r="A49" s="34" t="s">
        <v>22</v>
      </c>
      <c r="B49" s="35"/>
      <c r="C49" s="42">
        <v>2032289</v>
      </c>
      <c r="D49" s="37" t="s">
        <v>91</v>
      </c>
      <c r="E49" s="38">
        <v>66600</v>
      </c>
      <c r="F49" s="38" t="s">
        <v>92</v>
      </c>
      <c r="G49" s="39">
        <v>1528.58</v>
      </c>
      <c r="H49" s="40">
        <v>1606.2199999999998</v>
      </c>
      <c r="I49" s="41">
        <v>5.0792238548194979E-2</v>
      </c>
    </row>
    <row r="50" spans="1:9" x14ac:dyDescent="0.3">
      <c r="A50" s="34" t="s">
        <v>22</v>
      </c>
      <c r="B50" s="35"/>
      <c r="C50" s="42">
        <v>2070041</v>
      </c>
      <c r="D50" s="37" t="s">
        <v>93</v>
      </c>
      <c r="E50" s="38">
        <v>13170</v>
      </c>
      <c r="F50" s="38" t="s">
        <v>94</v>
      </c>
      <c r="G50" s="39">
        <v>0</v>
      </c>
      <c r="H50" s="40">
        <v>1450.8600000000001</v>
      </c>
      <c r="I50" s="41">
        <v>0</v>
      </c>
    </row>
    <row r="51" spans="1:9" x14ac:dyDescent="0.3">
      <c r="A51" s="34" t="s">
        <v>22</v>
      </c>
      <c r="B51" s="35"/>
      <c r="C51" s="42">
        <v>2000914</v>
      </c>
      <c r="D51" s="37" t="s">
        <v>95</v>
      </c>
      <c r="E51" s="38">
        <v>31820</v>
      </c>
      <c r="F51" s="38" t="s">
        <v>96</v>
      </c>
      <c r="G51" s="39">
        <v>0</v>
      </c>
      <c r="H51" s="40">
        <v>1335.73</v>
      </c>
      <c r="I51" s="41">
        <v>0</v>
      </c>
    </row>
    <row r="52" spans="1:9" x14ac:dyDescent="0.3">
      <c r="A52" s="34" t="s">
        <v>22</v>
      </c>
      <c r="B52" s="35"/>
      <c r="C52" s="42">
        <v>2277056</v>
      </c>
      <c r="D52" s="37" t="s">
        <v>97</v>
      </c>
      <c r="E52" s="38">
        <v>68110</v>
      </c>
      <c r="F52" s="38" t="s">
        <v>98</v>
      </c>
      <c r="G52" s="39">
        <v>1472.3</v>
      </c>
      <c r="H52" s="40">
        <v>1327.89</v>
      </c>
      <c r="I52" s="41">
        <v>-9.8084629491272057E-2</v>
      </c>
    </row>
    <row r="53" spans="1:9" x14ac:dyDescent="0.3">
      <c r="A53" s="34" t="s">
        <v>22</v>
      </c>
      <c r="B53" s="35"/>
      <c r="C53" s="42">
        <v>2021167</v>
      </c>
      <c r="D53" s="37" t="s">
        <v>99</v>
      </c>
      <c r="E53" s="38">
        <v>39500</v>
      </c>
      <c r="F53" s="38" t="s">
        <v>100</v>
      </c>
      <c r="G53" s="39">
        <v>3927.25</v>
      </c>
      <c r="H53" s="40">
        <v>1286.1499999999999</v>
      </c>
      <c r="I53" s="41">
        <v>-0.67250620663314031</v>
      </c>
    </row>
    <row r="54" spans="1:9" x14ac:dyDescent="0.3">
      <c r="A54" s="34" t="s">
        <v>22</v>
      </c>
      <c r="B54" s="35"/>
      <c r="C54" s="42">
        <v>2043657</v>
      </c>
      <c r="D54" s="37" t="s">
        <v>101</v>
      </c>
      <c r="E54" s="38">
        <v>83000</v>
      </c>
      <c r="F54" s="38" t="s">
        <v>65</v>
      </c>
      <c r="G54" s="39">
        <v>0</v>
      </c>
      <c r="H54" s="40">
        <v>1212.3900000000001</v>
      </c>
      <c r="I54" s="41">
        <v>0</v>
      </c>
    </row>
    <row r="55" spans="1:9" x14ac:dyDescent="0.3">
      <c r="A55" s="34" t="s">
        <v>22</v>
      </c>
      <c r="B55" s="35"/>
      <c r="C55" s="42">
        <v>2278861</v>
      </c>
      <c r="D55" s="37" t="s">
        <v>102</v>
      </c>
      <c r="E55" s="38">
        <v>88700</v>
      </c>
      <c r="F55" s="38" t="s">
        <v>103</v>
      </c>
      <c r="G55" s="39">
        <v>282.52999999999997</v>
      </c>
      <c r="H55" s="40">
        <v>1063.1299999999999</v>
      </c>
      <c r="I55" s="41">
        <v>2.7628924362014651</v>
      </c>
    </row>
    <row r="56" spans="1:9" x14ac:dyDescent="0.3">
      <c r="A56" s="34" t="s">
        <v>22</v>
      </c>
      <c r="B56" s="35"/>
      <c r="C56" s="42">
        <v>2070696</v>
      </c>
      <c r="D56" s="37" t="s">
        <v>27</v>
      </c>
      <c r="E56" s="38">
        <v>13122</v>
      </c>
      <c r="F56" s="38" t="s">
        <v>104</v>
      </c>
      <c r="G56" s="39">
        <v>1861.36</v>
      </c>
      <c r="H56" s="40">
        <v>988.75</v>
      </c>
      <c r="I56" s="41">
        <v>-0.46880238105471267</v>
      </c>
    </row>
    <row r="57" spans="1:9" x14ac:dyDescent="0.3">
      <c r="A57" s="34" t="s">
        <v>22</v>
      </c>
      <c r="B57" s="35"/>
      <c r="C57" s="42">
        <v>2099558</v>
      </c>
      <c r="D57" s="37" t="s">
        <v>105</v>
      </c>
      <c r="E57" s="38">
        <v>31400</v>
      </c>
      <c r="F57" s="38" t="s">
        <v>106</v>
      </c>
      <c r="G57" s="39">
        <v>759.77</v>
      </c>
      <c r="H57" s="40">
        <v>590.93999999999994</v>
      </c>
      <c r="I57" s="41">
        <v>-0.22221198520604926</v>
      </c>
    </row>
    <row r="58" spans="1:9" x14ac:dyDescent="0.3">
      <c r="A58" s="34" t="s">
        <v>22</v>
      </c>
      <c r="B58" s="35"/>
      <c r="C58" s="42">
        <v>2107359</v>
      </c>
      <c r="D58" s="37" t="s">
        <v>107</v>
      </c>
      <c r="E58" s="38">
        <v>34000</v>
      </c>
      <c r="F58" s="38" t="s">
        <v>41</v>
      </c>
      <c r="G58" s="39">
        <v>2216.4800000000005</v>
      </c>
      <c r="H58" s="40">
        <v>245.19</v>
      </c>
      <c r="I58" s="41">
        <v>-0.88937865444308095</v>
      </c>
    </row>
    <row r="59" spans="1:9" x14ac:dyDescent="0.3">
      <c r="A59" s="34" t="s">
        <v>22</v>
      </c>
      <c r="B59" s="35"/>
      <c r="C59" s="42">
        <v>2107694</v>
      </c>
      <c r="D59" s="37" t="s">
        <v>108</v>
      </c>
      <c r="E59" s="38">
        <v>34230</v>
      </c>
      <c r="F59" s="38" t="s">
        <v>109</v>
      </c>
      <c r="G59" s="39">
        <v>0</v>
      </c>
      <c r="H59" s="40">
        <v>161.37</v>
      </c>
      <c r="I59" s="41">
        <v>0</v>
      </c>
    </row>
    <row r="60" spans="1:9" x14ac:dyDescent="0.3">
      <c r="A60" s="34" t="s">
        <v>22</v>
      </c>
      <c r="B60" s="35"/>
      <c r="C60" s="42">
        <v>2263441</v>
      </c>
      <c r="D60" s="37" t="s">
        <v>110</v>
      </c>
      <c r="E60" s="38">
        <v>30900</v>
      </c>
      <c r="F60" s="38" t="s">
        <v>111</v>
      </c>
      <c r="G60" s="39">
        <v>293.20999999999998</v>
      </c>
      <c r="H60" s="40">
        <v>143.93</v>
      </c>
      <c r="I60" s="41">
        <v>-0.5091231540534088</v>
      </c>
    </row>
    <row r="61" spans="1:9" x14ac:dyDescent="0.3">
      <c r="A61" s="34" t="s">
        <v>22</v>
      </c>
      <c r="B61" s="35"/>
      <c r="C61" s="42">
        <v>2001729</v>
      </c>
      <c r="D61" s="37" t="s">
        <v>112</v>
      </c>
      <c r="E61" s="38">
        <v>21200</v>
      </c>
      <c r="F61" s="38" t="s">
        <v>113</v>
      </c>
      <c r="G61" s="39">
        <v>0</v>
      </c>
      <c r="H61" s="40">
        <v>85.29</v>
      </c>
      <c r="I61" s="41">
        <v>0</v>
      </c>
    </row>
    <row r="62" spans="1:9" x14ac:dyDescent="0.3">
      <c r="A62" s="34" t="s">
        <v>22</v>
      </c>
      <c r="B62" s="35"/>
      <c r="C62" s="42">
        <v>2164553</v>
      </c>
      <c r="D62" s="37" t="s">
        <v>114</v>
      </c>
      <c r="E62" s="38">
        <v>62520</v>
      </c>
      <c r="F62" s="38" t="s">
        <v>115</v>
      </c>
      <c r="G62" s="39">
        <v>0</v>
      </c>
      <c r="H62" s="40">
        <v>34.130000000000003</v>
      </c>
      <c r="I62" s="41">
        <v>0</v>
      </c>
    </row>
    <row r="63" spans="1:9" x14ac:dyDescent="0.3">
      <c r="A63" s="34" t="s">
        <v>22</v>
      </c>
      <c r="B63" s="35"/>
      <c r="C63" s="42">
        <v>2267069</v>
      </c>
      <c r="D63" s="37" t="s">
        <v>116</v>
      </c>
      <c r="E63" s="38">
        <v>34830</v>
      </c>
      <c r="F63" s="38" t="s">
        <v>117</v>
      </c>
      <c r="G63" s="39">
        <v>0</v>
      </c>
      <c r="H63" s="40">
        <v>31.1</v>
      </c>
      <c r="I63" s="41">
        <v>0</v>
      </c>
    </row>
    <row r="64" spans="1:9" x14ac:dyDescent="0.3">
      <c r="A64" s="34" t="s">
        <v>22</v>
      </c>
      <c r="B64" s="35"/>
      <c r="C64" s="42">
        <v>2018259</v>
      </c>
      <c r="D64" s="37" t="s">
        <v>118</v>
      </c>
      <c r="E64" s="38">
        <v>34280</v>
      </c>
      <c r="F64" s="38" t="s">
        <v>119</v>
      </c>
      <c r="G64" s="39">
        <v>0</v>
      </c>
      <c r="H64" s="40">
        <v>28.28</v>
      </c>
      <c r="I64" s="41">
        <v>0</v>
      </c>
    </row>
    <row r="65" spans="1:9" x14ac:dyDescent="0.3">
      <c r="A65" s="34" t="s">
        <v>22</v>
      </c>
      <c r="B65" s="35"/>
      <c r="C65" s="42">
        <v>2068928</v>
      </c>
      <c r="D65" s="37" t="s">
        <v>120</v>
      </c>
      <c r="E65" s="38">
        <v>13200</v>
      </c>
      <c r="F65" s="38" t="s">
        <v>121</v>
      </c>
      <c r="G65" s="39">
        <v>77.290000000000006</v>
      </c>
      <c r="H65" s="40">
        <v>0</v>
      </c>
      <c r="I65" s="41">
        <v>-1</v>
      </c>
    </row>
    <row r="66" spans="1:9" x14ac:dyDescent="0.3">
      <c r="A66" s="34" t="s">
        <v>22</v>
      </c>
      <c r="B66" s="35"/>
      <c r="C66" s="42">
        <v>2106821</v>
      </c>
      <c r="D66" s="37" t="s">
        <v>122</v>
      </c>
      <c r="E66" s="38">
        <v>34140</v>
      </c>
      <c r="F66" s="38" t="s">
        <v>123</v>
      </c>
      <c r="G66" s="39">
        <v>72.28</v>
      </c>
      <c r="H66" s="40">
        <v>0</v>
      </c>
      <c r="I66" s="41">
        <v>-1</v>
      </c>
    </row>
    <row r="67" spans="1:9" x14ac:dyDescent="0.3">
      <c r="A67" s="34" t="s">
        <v>22</v>
      </c>
      <c r="B67" s="35"/>
      <c r="C67" s="42">
        <v>2106931</v>
      </c>
      <c r="D67" s="37" t="s">
        <v>124</v>
      </c>
      <c r="E67" s="38">
        <v>34130</v>
      </c>
      <c r="F67" s="38" t="s">
        <v>125</v>
      </c>
      <c r="G67" s="39">
        <v>46.84</v>
      </c>
      <c r="H67" s="40">
        <v>0</v>
      </c>
      <c r="I67" s="41">
        <v>-1</v>
      </c>
    </row>
    <row r="68" spans="1:9" x14ac:dyDescent="0.3">
      <c r="A68" s="34"/>
      <c r="B68" s="35"/>
      <c r="C68" s="38"/>
      <c r="D68" s="37" t="e">
        <f>VLOOKUP(Tableau13[[#This Row],[Cd CIP Client]],'[1]Liste Adhérents Mediprix'!$A$12:$N$106,2,FALSE)</f>
        <v>#N/A</v>
      </c>
      <c r="E68" s="38" t="e">
        <f>VLOOKUP(Tableau13[[#This Row],[Cd CIP Client]],'[1]Liste Adhérents Mediprix'!$A$12:$N$107,8,FALSE)</f>
        <v>#N/A</v>
      </c>
      <c r="F68" s="38" t="e">
        <f>VLOOKUP(Tableau13[[#This Row],[Cd CIP Client]],'[1]Liste Adhérents Mediprix'!$A$12:$N$107,9,FALSE)</f>
        <v>#N/A</v>
      </c>
      <c r="G68" s="44">
        <v>0</v>
      </c>
      <c r="H68" s="44">
        <v>0</v>
      </c>
      <c r="I68" s="41">
        <f t="shared" ref="I68:I131" si="1">IFERROR((H68-G68)/G68,0)</f>
        <v>0</v>
      </c>
    </row>
    <row r="69" spans="1:9" x14ac:dyDescent="0.3">
      <c r="A69" s="34"/>
      <c r="B69" s="35"/>
      <c r="C69" s="38"/>
      <c r="D69" s="37" t="e">
        <f>VLOOKUP(Tableau13[[#This Row],[Cd CIP Client]],'[1]Liste Adhérents Mediprix'!$A$12:$N$106,2,FALSE)</f>
        <v>#N/A</v>
      </c>
      <c r="E69" s="38" t="e">
        <f>VLOOKUP(Tableau13[[#This Row],[Cd CIP Client]],'[1]Liste Adhérents Mediprix'!$A$12:$N$107,8,FALSE)</f>
        <v>#N/A</v>
      </c>
      <c r="F69" s="38" t="e">
        <f>VLOOKUP(Tableau13[[#This Row],[Cd CIP Client]],'[1]Liste Adhérents Mediprix'!$A$12:$N$107,9,FALSE)</f>
        <v>#N/A</v>
      </c>
      <c r="G69" s="44">
        <v>0</v>
      </c>
      <c r="H69" s="44">
        <v>0</v>
      </c>
      <c r="I69" s="41">
        <f t="shared" si="1"/>
        <v>0</v>
      </c>
    </row>
    <row r="70" spans="1:9" x14ac:dyDescent="0.3">
      <c r="A70" s="34"/>
      <c r="B70" s="35"/>
      <c r="C70" s="38"/>
      <c r="D70" s="37" t="e">
        <f>VLOOKUP(Tableau13[[#This Row],[Cd CIP Client]],'[1]Liste Adhérents Mediprix'!$A$12:$N$106,2,FALSE)</f>
        <v>#N/A</v>
      </c>
      <c r="E70" s="38" t="e">
        <f>VLOOKUP(Tableau13[[#This Row],[Cd CIP Client]],'[1]Liste Adhérents Mediprix'!$A$12:$N$107,8,FALSE)</f>
        <v>#N/A</v>
      </c>
      <c r="F70" s="38" t="e">
        <f>VLOOKUP(Tableau13[[#This Row],[Cd CIP Client]],'[1]Liste Adhérents Mediprix'!$A$12:$N$107,9,FALSE)</f>
        <v>#N/A</v>
      </c>
      <c r="G70" s="44">
        <v>0</v>
      </c>
      <c r="H70" s="44">
        <v>0</v>
      </c>
      <c r="I70" s="41">
        <f t="shared" si="1"/>
        <v>0</v>
      </c>
    </row>
    <row r="71" spans="1:9" x14ac:dyDescent="0.3">
      <c r="A71" s="34"/>
      <c r="B71" s="35"/>
      <c r="C71" s="38"/>
      <c r="D71" s="37" t="e">
        <f>VLOOKUP(Tableau13[[#This Row],[Cd CIP Client]],'[1]Liste Adhérents Mediprix'!$A$12:$N$106,2,FALSE)</f>
        <v>#N/A</v>
      </c>
      <c r="E71" s="38" t="e">
        <f>VLOOKUP(Tableau13[[#This Row],[Cd CIP Client]],'[1]Liste Adhérents Mediprix'!$A$12:$N$107,8,FALSE)</f>
        <v>#N/A</v>
      </c>
      <c r="F71" s="38" t="e">
        <f>VLOOKUP(Tableau13[[#This Row],[Cd CIP Client]],'[1]Liste Adhérents Mediprix'!$A$12:$N$107,9,FALSE)</f>
        <v>#N/A</v>
      </c>
      <c r="G71" s="44">
        <v>0</v>
      </c>
      <c r="H71" s="44">
        <v>0</v>
      </c>
      <c r="I71" s="41">
        <f t="shared" si="1"/>
        <v>0</v>
      </c>
    </row>
    <row r="72" spans="1:9" x14ac:dyDescent="0.3">
      <c r="A72" s="34"/>
      <c r="B72" s="35"/>
      <c r="C72" s="38"/>
      <c r="D72" s="37" t="e">
        <f>VLOOKUP(Tableau13[[#This Row],[Cd CIP Client]],'[1]Liste Adhérents Mediprix'!$A$12:$N$106,2,FALSE)</f>
        <v>#N/A</v>
      </c>
      <c r="E72" s="38" t="e">
        <f>VLOOKUP(Tableau13[[#This Row],[Cd CIP Client]],'[1]Liste Adhérents Mediprix'!$A$12:$N$107,8,FALSE)</f>
        <v>#N/A</v>
      </c>
      <c r="F72" s="38" t="e">
        <f>VLOOKUP(Tableau13[[#This Row],[Cd CIP Client]],'[1]Liste Adhérents Mediprix'!$A$12:$N$107,9,FALSE)</f>
        <v>#N/A</v>
      </c>
      <c r="G72" s="44">
        <v>0</v>
      </c>
      <c r="H72" s="44">
        <v>0</v>
      </c>
      <c r="I72" s="41">
        <f t="shared" si="1"/>
        <v>0</v>
      </c>
    </row>
    <row r="73" spans="1:9" x14ac:dyDescent="0.3">
      <c r="A73" s="34"/>
      <c r="B73" s="35"/>
      <c r="C73" s="38"/>
      <c r="D73" s="37" t="e">
        <f>VLOOKUP(Tableau13[[#This Row],[Cd CIP Client]],'[1]Liste Adhérents Mediprix'!$A$12:$N$106,2,FALSE)</f>
        <v>#N/A</v>
      </c>
      <c r="E73" s="38" t="e">
        <f>VLOOKUP(Tableau13[[#This Row],[Cd CIP Client]],'[1]Liste Adhérents Mediprix'!$A$12:$N$107,8,FALSE)</f>
        <v>#N/A</v>
      </c>
      <c r="F73" s="38" t="e">
        <f>VLOOKUP(Tableau13[[#This Row],[Cd CIP Client]],'[1]Liste Adhérents Mediprix'!$A$12:$N$107,9,FALSE)</f>
        <v>#N/A</v>
      </c>
      <c r="G73" s="44">
        <v>0</v>
      </c>
      <c r="H73" s="44">
        <v>0</v>
      </c>
      <c r="I73" s="41">
        <f t="shared" si="1"/>
        <v>0</v>
      </c>
    </row>
    <row r="74" spans="1:9" x14ac:dyDescent="0.3">
      <c r="A74" s="34"/>
      <c r="B74" s="35"/>
      <c r="C74" s="38"/>
      <c r="D74" s="37" t="e">
        <f>VLOOKUP(Tableau13[[#This Row],[Cd CIP Client]],'[1]Liste Adhérents Mediprix'!$A$12:$N$106,2,FALSE)</f>
        <v>#N/A</v>
      </c>
      <c r="E74" s="38" t="e">
        <f>VLOOKUP(Tableau13[[#This Row],[Cd CIP Client]],'[1]Liste Adhérents Mediprix'!$A$12:$N$107,8,FALSE)</f>
        <v>#N/A</v>
      </c>
      <c r="F74" s="38" t="e">
        <f>VLOOKUP(Tableau13[[#This Row],[Cd CIP Client]],'[1]Liste Adhérents Mediprix'!$A$12:$N$107,9,FALSE)</f>
        <v>#N/A</v>
      </c>
      <c r="G74" s="44">
        <v>0</v>
      </c>
      <c r="H74" s="44">
        <v>0</v>
      </c>
      <c r="I74" s="41">
        <f t="shared" si="1"/>
        <v>0</v>
      </c>
    </row>
    <row r="75" spans="1:9" x14ac:dyDescent="0.3">
      <c r="A75" s="34"/>
      <c r="B75" s="35"/>
      <c r="C75" s="38"/>
      <c r="D75" s="37" t="e">
        <f>VLOOKUP(Tableau13[[#This Row],[Cd CIP Client]],'[1]Liste Adhérents Mediprix'!$A$12:$N$106,2,FALSE)</f>
        <v>#N/A</v>
      </c>
      <c r="E75" s="38" t="e">
        <f>VLOOKUP(Tableau13[[#This Row],[Cd CIP Client]],'[1]Liste Adhérents Mediprix'!$A$12:$N$107,8,FALSE)</f>
        <v>#N/A</v>
      </c>
      <c r="F75" s="38" t="e">
        <f>VLOOKUP(Tableau13[[#This Row],[Cd CIP Client]],'[1]Liste Adhérents Mediprix'!$A$12:$N$107,9,FALSE)</f>
        <v>#N/A</v>
      </c>
      <c r="G75" s="44">
        <v>0</v>
      </c>
      <c r="H75" s="44">
        <v>0</v>
      </c>
      <c r="I75" s="41">
        <f t="shared" si="1"/>
        <v>0</v>
      </c>
    </row>
    <row r="76" spans="1:9" x14ac:dyDescent="0.3">
      <c r="A76" s="34"/>
      <c r="B76" s="35"/>
      <c r="C76" s="38"/>
      <c r="D76" s="37" t="e">
        <f>VLOOKUP(Tableau13[[#This Row],[Cd CIP Client]],'[1]Liste Adhérents Mediprix'!$A$12:$N$106,2,FALSE)</f>
        <v>#N/A</v>
      </c>
      <c r="E76" s="38" t="e">
        <f>VLOOKUP(Tableau13[[#This Row],[Cd CIP Client]],'[1]Liste Adhérents Mediprix'!$A$12:$N$107,8,FALSE)</f>
        <v>#N/A</v>
      </c>
      <c r="F76" s="38" t="e">
        <f>VLOOKUP(Tableau13[[#This Row],[Cd CIP Client]],'[1]Liste Adhérents Mediprix'!$A$12:$N$107,9,FALSE)</f>
        <v>#N/A</v>
      </c>
      <c r="G76" s="44">
        <v>0</v>
      </c>
      <c r="H76" s="44">
        <v>0</v>
      </c>
      <c r="I76" s="41">
        <f t="shared" si="1"/>
        <v>0</v>
      </c>
    </row>
    <row r="77" spans="1:9" x14ac:dyDescent="0.3">
      <c r="A77" s="34"/>
      <c r="B77" s="35"/>
      <c r="C77" s="38"/>
      <c r="D77" s="37" t="e">
        <f>VLOOKUP(Tableau13[[#This Row],[Cd CIP Client]],'[1]Liste Adhérents Mediprix'!$A$12:$N$106,2,FALSE)</f>
        <v>#N/A</v>
      </c>
      <c r="E77" s="38" t="e">
        <f>VLOOKUP(Tableau13[[#This Row],[Cd CIP Client]],'[1]Liste Adhérents Mediprix'!$A$12:$N$107,8,FALSE)</f>
        <v>#N/A</v>
      </c>
      <c r="F77" s="38" t="e">
        <f>VLOOKUP(Tableau13[[#This Row],[Cd CIP Client]],'[1]Liste Adhérents Mediprix'!$A$12:$N$107,9,FALSE)</f>
        <v>#N/A</v>
      </c>
      <c r="G77" s="44">
        <v>0</v>
      </c>
      <c r="H77" s="44">
        <v>0</v>
      </c>
      <c r="I77" s="41">
        <f t="shared" si="1"/>
        <v>0</v>
      </c>
    </row>
    <row r="78" spans="1:9" x14ac:dyDescent="0.3">
      <c r="A78" s="34"/>
      <c r="B78" s="35"/>
      <c r="C78" s="38"/>
      <c r="D78" s="37" t="e">
        <f>VLOOKUP(Tableau13[[#This Row],[Cd CIP Client]],'[1]Liste Adhérents Mediprix'!$A$12:$N$106,2,FALSE)</f>
        <v>#N/A</v>
      </c>
      <c r="E78" s="38" t="e">
        <f>VLOOKUP(Tableau13[[#This Row],[Cd CIP Client]],'[1]Liste Adhérents Mediprix'!$A$12:$N$107,8,FALSE)</f>
        <v>#N/A</v>
      </c>
      <c r="F78" s="38" t="e">
        <f>VLOOKUP(Tableau13[[#This Row],[Cd CIP Client]],'[1]Liste Adhérents Mediprix'!$A$12:$N$107,9,FALSE)</f>
        <v>#N/A</v>
      </c>
      <c r="G78" s="44">
        <v>0</v>
      </c>
      <c r="H78" s="44">
        <v>0</v>
      </c>
      <c r="I78" s="41">
        <f t="shared" si="1"/>
        <v>0</v>
      </c>
    </row>
    <row r="79" spans="1:9" x14ac:dyDescent="0.3">
      <c r="A79" s="34"/>
      <c r="B79" s="35"/>
      <c r="C79" s="38"/>
      <c r="D79" s="37" t="e">
        <f>VLOOKUP(Tableau13[[#This Row],[Cd CIP Client]],'[1]Liste Adhérents Mediprix'!$A$12:$N$106,2,FALSE)</f>
        <v>#N/A</v>
      </c>
      <c r="E79" s="38" t="e">
        <f>VLOOKUP(Tableau13[[#This Row],[Cd CIP Client]],'[1]Liste Adhérents Mediprix'!$A$12:$N$107,8,FALSE)</f>
        <v>#N/A</v>
      </c>
      <c r="F79" s="38" t="e">
        <f>VLOOKUP(Tableau13[[#This Row],[Cd CIP Client]],'[1]Liste Adhérents Mediprix'!$A$12:$N$107,9,FALSE)</f>
        <v>#N/A</v>
      </c>
      <c r="G79" s="44">
        <v>0</v>
      </c>
      <c r="H79" s="44">
        <v>0</v>
      </c>
      <c r="I79" s="41">
        <f t="shared" si="1"/>
        <v>0</v>
      </c>
    </row>
    <row r="80" spans="1:9" x14ac:dyDescent="0.3">
      <c r="A80" s="34"/>
      <c r="B80" s="35"/>
      <c r="C80" s="38"/>
      <c r="D80" s="37" t="e">
        <f>VLOOKUP(Tableau13[[#This Row],[Cd CIP Client]],'[1]Liste Adhérents Mediprix'!$A$12:$N$106,2,FALSE)</f>
        <v>#N/A</v>
      </c>
      <c r="E80" s="38" t="e">
        <f>VLOOKUP(Tableau13[[#This Row],[Cd CIP Client]],'[1]Liste Adhérents Mediprix'!$A$12:$N$107,8,FALSE)</f>
        <v>#N/A</v>
      </c>
      <c r="F80" s="38" t="e">
        <f>VLOOKUP(Tableau13[[#This Row],[Cd CIP Client]],'[1]Liste Adhérents Mediprix'!$A$12:$N$107,9,FALSE)</f>
        <v>#N/A</v>
      </c>
      <c r="G80" s="44">
        <v>0</v>
      </c>
      <c r="H80" s="44">
        <v>0</v>
      </c>
      <c r="I80" s="41">
        <f t="shared" si="1"/>
        <v>0</v>
      </c>
    </row>
    <row r="81" spans="1:9" x14ac:dyDescent="0.3">
      <c r="A81" s="34"/>
      <c r="B81" s="35"/>
      <c r="C81" s="38"/>
      <c r="D81" s="37" t="e">
        <f>VLOOKUP(Tableau13[[#This Row],[Cd CIP Client]],'[1]Liste Adhérents Mediprix'!$A$12:$N$106,2,FALSE)</f>
        <v>#N/A</v>
      </c>
      <c r="E81" s="38" t="e">
        <f>VLOOKUP(Tableau13[[#This Row],[Cd CIP Client]],'[1]Liste Adhérents Mediprix'!$A$12:$N$107,8,FALSE)</f>
        <v>#N/A</v>
      </c>
      <c r="F81" s="38" t="e">
        <f>VLOOKUP(Tableau13[[#This Row],[Cd CIP Client]],'[1]Liste Adhérents Mediprix'!$A$12:$N$107,9,FALSE)</f>
        <v>#N/A</v>
      </c>
      <c r="G81" s="44">
        <v>0</v>
      </c>
      <c r="H81" s="44">
        <v>0</v>
      </c>
      <c r="I81" s="41">
        <f t="shared" si="1"/>
        <v>0</v>
      </c>
    </row>
    <row r="82" spans="1:9" x14ac:dyDescent="0.3">
      <c r="A82" s="34"/>
      <c r="B82" s="35"/>
      <c r="C82" s="38"/>
      <c r="D82" s="37" t="e">
        <f>VLOOKUP(Tableau13[[#This Row],[Cd CIP Client]],'[1]Liste Adhérents Mediprix'!$A$12:$N$106,2,FALSE)</f>
        <v>#N/A</v>
      </c>
      <c r="E82" s="38" t="e">
        <f>VLOOKUP(Tableau13[[#This Row],[Cd CIP Client]],'[1]Liste Adhérents Mediprix'!$A$12:$N$107,8,FALSE)</f>
        <v>#N/A</v>
      </c>
      <c r="F82" s="38" t="e">
        <f>VLOOKUP(Tableau13[[#This Row],[Cd CIP Client]],'[1]Liste Adhérents Mediprix'!$A$12:$N$107,9,FALSE)</f>
        <v>#N/A</v>
      </c>
      <c r="G82" s="44">
        <v>0</v>
      </c>
      <c r="H82" s="44">
        <v>0</v>
      </c>
      <c r="I82" s="41">
        <f t="shared" si="1"/>
        <v>0</v>
      </c>
    </row>
    <row r="83" spans="1:9" x14ac:dyDescent="0.3">
      <c r="A83" s="34"/>
      <c r="B83" s="35"/>
      <c r="C83" s="38"/>
      <c r="D83" s="37" t="e">
        <f>VLOOKUP(Tableau13[[#This Row],[Cd CIP Client]],'[1]Liste Adhérents Mediprix'!$A$12:$N$106,2,FALSE)</f>
        <v>#N/A</v>
      </c>
      <c r="E83" s="38" t="e">
        <f>VLOOKUP(Tableau13[[#This Row],[Cd CIP Client]],'[1]Liste Adhérents Mediprix'!$A$12:$N$107,8,FALSE)</f>
        <v>#N/A</v>
      </c>
      <c r="F83" s="38" t="e">
        <f>VLOOKUP(Tableau13[[#This Row],[Cd CIP Client]],'[1]Liste Adhérents Mediprix'!$A$12:$N$107,9,FALSE)</f>
        <v>#N/A</v>
      </c>
      <c r="G83" s="44">
        <v>0</v>
      </c>
      <c r="H83" s="44">
        <v>0</v>
      </c>
      <c r="I83" s="41">
        <f t="shared" si="1"/>
        <v>0</v>
      </c>
    </row>
    <row r="84" spans="1:9" x14ac:dyDescent="0.3">
      <c r="A84" s="34"/>
      <c r="B84" s="35"/>
      <c r="C84" s="38"/>
      <c r="D84" s="37" t="e">
        <f>VLOOKUP(Tableau13[[#This Row],[Cd CIP Client]],'[1]Liste Adhérents Mediprix'!$A$12:$N$106,2,FALSE)</f>
        <v>#N/A</v>
      </c>
      <c r="E84" s="38" t="e">
        <f>VLOOKUP(Tableau13[[#This Row],[Cd CIP Client]],'[1]Liste Adhérents Mediprix'!$A$12:$N$107,8,FALSE)</f>
        <v>#N/A</v>
      </c>
      <c r="F84" s="38" t="e">
        <f>VLOOKUP(Tableau13[[#This Row],[Cd CIP Client]],'[1]Liste Adhérents Mediprix'!$A$12:$N$107,9,FALSE)</f>
        <v>#N/A</v>
      </c>
      <c r="G84" s="44">
        <v>0</v>
      </c>
      <c r="H84" s="44">
        <v>0</v>
      </c>
      <c r="I84" s="41">
        <f t="shared" si="1"/>
        <v>0</v>
      </c>
    </row>
    <row r="85" spans="1:9" x14ac:dyDescent="0.3">
      <c r="A85" s="34"/>
      <c r="B85" s="35"/>
      <c r="C85" s="38"/>
      <c r="D85" s="37" t="e">
        <f>VLOOKUP(Tableau13[[#This Row],[Cd CIP Client]],'[1]Liste Adhérents Mediprix'!$A$12:$N$106,2,FALSE)</f>
        <v>#N/A</v>
      </c>
      <c r="E85" s="38" t="e">
        <f>VLOOKUP(Tableau13[[#This Row],[Cd CIP Client]],'[1]Liste Adhérents Mediprix'!$A$12:$N$107,8,FALSE)</f>
        <v>#N/A</v>
      </c>
      <c r="F85" s="38" t="e">
        <f>VLOOKUP(Tableau13[[#This Row],[Cd CIP Client]],'[1]Liste Adhérents Mediprix'!$A$12:$N$107,9,FALSE)</f>
        <v>#N/A</v>
      </c>
      <c r="G85" s="44">
        <v>0</v>
      </c>
      <c r="H85" s="44">
        <v>0</v>
      </c>
      <c r="I85" s="41">
        <f t="shared" si="1"/>
        <v>0</v>
      </c>
    </row>
    <row r="86" spans="1:9" x14ac:dyDescent="0.3">
      <c r="A86" s="34"/>
      <c r="B86" s="35"/>
      <c r="C86" s="38"/>
      <c r="D86" s="37" t="e">
        <f>VLOOKUP(Tableau13[[#This Row],[Cd CIP Client]],'[1]Liste Adhérents Mediprix'!$A$12:$N$106,2,FALSE)</f>
        <v>#N/A</v>
      </c>
      <c r="E86" s="38" t="e">
        <f>VLOOKUP(Tableau13[[#This Row],[Cd CIP Client]],'[1]Liste Adhérents Mediprix'!$A$12:$N$107,8,FALSE)</f>
        <v>#N/A</v>
      </c>
      <c r="F86" s="38" t="e">
        <f>VLOOKUP(Tableau13[[#This Row],[Cd CIP Client]],'[1]Liste Adhérents Mediprix'!$A$12:$N$107,9,FALSE)</f>
        <v>#N/A</v>
      </c>
      <c r="G86" s="44">
        <v>0</v>
      </c>
      <c r="H86" s="44">
        <v>0</v>
      </c>
      <c r="I86" s="41">
        <f t="shared" si="1"/>
        <v>0</v>
      </c>
    </row>
    <row r="87" spans="1:9" x14ac:dyDescent="0.3">
      <c r="A87" s="34"/>
      <c r="B87" s="35"/>
      <c r="C87" s="38"/>
      <c r="D87" s="37" t="e">
        <f>VLOOKUP(Tableau13[[#This Row],[Cd CIP Client]],'[1]Liste Adhérents Mediprix'!$A$12:$N$106,2,FALSE)</f>
        <v>#N/A</v>
      </c>
      <c r="E87" s="38" t="e">
        <f>VLOOKUP(Tableau13[[#This Row],[Cd CIP Client]],'[1]Liste Adhérents Mediprix'!$A$12:$N$107,8,FALSE)</f>
        <v>#N/A</v>
      </c>
      <c r="F87" s="38" t="e">
        <f>VLOOKUP(Tableau13[[#This Row],[Cd CIP Client]],'[1]Liste Adhérents Mediprix'!$A$12:$N$107,9,FALSE)</f>
        <v>#N/A</v>
      </c>
      <c r="G87" s="44">
        <v>0</v>
      </c>
      <c r="H87" s="44">
        <v>0</v>
      </c>
      <c r="I87" s="41">
        <f t="shared" si="1"/>
        <v>0</v>
      </c>
    </row>
    <row r="88" spans="1:9" x14ac:dyDescent="0.3">
      <c r="A88" s="34"/>
      <c r="B88" s="35"/>
      <c r="C88" s="38"/>
      <c r="D88" s="37" t="e">
        <f>VLOOKUP(Tableau13[[#This Row],[Cd CIP Client]],'[1]Liste Adhérents Mediprix'!$A$12:$N$106,2,FALSE)</f>
        <v>#N/A</v>
      </c>
      <c r="E88" s="38" t="e">
        <f>VLOOKUP(Tableau13[[#This Row],[Cd CIP Client]],'[1]Liste Adhérents Mediprix'!$A$12:$N$107,8,FALSE)</f>
        <v>#N/A</v>
      </c>
      <c r="F88" s="38" t="e">
        <f>VLOOKUP(Tableau13[[#This Row],[Cd CIP Client]],'[1]Liste Adhérents Mediprix'!$A$12:$N$107,9,FALSE)</f>
        <v>#N/A</v>
      </c>
      <c r="G88" s="44">
        <v>0</v>
      </c>
      <c r="H88" s="44">
        <v>0</v>
      </c>
      <c r="I88" s="41">
        <f t="shared" si="1"/>
        <v>0</v>
      </c>
    </row>
    <row r="89" spans="1:9" x14ac:dyDescent="0.3">
      <c r="A89" s="34"/>
      <c r="B89" s="35"/>
      <c r="C89" s="38"/>
      <c r="D89" s="37" t="e">
        <f>VLOOKUP(Tableau13[[#This Row],[Cd CIP Client]],'[1]Liste Adhérents Mediprix'!$A$12:$N$106,2,FALSE)</f>
        <v>#N/A</v>
      </c>
      <c r="E89" s="38" t="e">
        <f>VLOOKUP(Tableau13[[#This Row],[Cd CIP Client]],'[1]Liste Adhérents Mediprix'!$A$12:$N$107,8,FALSE)</f>
        <v>#N/A</v>
      </c>
      <c r="F89" s="38" t="e">
        <f>VLOOKUP(Tableau13[[#This Row],[Cd CIP Client]],'[1]Liste Adhérents Mediprix'!$A$12:$N$107,9,FALSE)</f>
        <v>#N/A</v>
      </c>
      <c r="G89" s="44">
        <v>0</v>
      </c>
      <c r="H89" s="44">
        <v>0</v>
      </c>
      <c r="I89" s="41">
        <f t="shared" si="1"/>
        <v>0</v>
      </c>
    </row>
    <row r="90" spans="1:9" x14ac:dyDescent="0.3">
      <c r="A90" s="34"/>
      <c r="B90" s="35"/>
      <c r="C90" s="38"/>
      <c r="D90" s="37" t="e">
        <f>VLOOKUP(Tableau13[[#This Row],[Cd CIP Client]],'[1]Liste Adhérents Mediprix'!$A$12:$N$106,2,FALSE)</f>
        <v>#N/A</v>
      </c>
      <c r="E90" s="38" t="e">
        <f>VLOOKUP(Tableau13[[#This Row],[Cd CIP Client]],'[1]Liste Adhérents Mediprix'!$A$12:$N$107,8,FALSE)</f>
        <v>#N/A</v>
      </c>
      <c r="F90" s="38" t="e">
        <f>VLOOKUP(Tableau13[[#This Row],[Cd CIP Client]],'[1]Liste Adhérents Mediprix'!$A$12:$N$107,9,FALSE)</f>
        <v>#N/A</v>
      </c>
      <c r="G90" s="44">
        <v>0</v>
      </c>
      <c r="H90" s="44">
        <v>0</v>
      </c>
      <c r="I90" s="41">
        <f t="shared" si="1"/>
        <v>0</v>
      </c>
    </row>
    <row r="91" spans="1:9" x14ac:dyDescent="0.3">
      <c r="A91" s="34"/>
      <c r="B91" s="35"/>
      <c r="C91" s="38"/>
      <c r="D91" s="37" t="e">
        <f>VLOOKUP(Tableau13[[#This Row],[Cd CIP Client]],'[1]Liste Adhérents Mediprix'!$A$12:$N$106,2,FALSE)</f>
        <v>#N/A</v>
      </c>
      <c r="E91" s="38" t="e">
        <f>VLOOKUP(Tableau13[[#This Row],[Cd CIP Client]],'[1]Liste Adhérents Mediprix'!$A$12:$N$107,8,FALSE)</f>
        <v>#N/A</v>
      </c>
      <c r="F91" s="38" t="e">
        <f>VLOOKUP(Tableau13[[#This Row],[Cd CIP Client]],'[1]Liste Adhérents Mediprix'!$A$12:$N$107,9,FALSE)</f>
        <v>#N/A</v>
      </c>
      <c r="G91" s="44">
        <v>0</v>
      </c>
      <c r="H91" s="44">
        <v>0</v>
      </c>
      <c r="I91" s="41">
        <f t="shared" si="1"/>
        <v>0</v>
      </c>
    </row>
    <row r="92" spans="1:9" x14ac:dyDescent="0.3">
      <c r="A92" s="34"/>
      <c r="B92" s="35"/>
      <c r="C92" s="38"/>
      <c r="D92" s="37" t="e">
        <f>VLOOKUP(Tableau13[[#This Row],[Cd CIP Client]],'[1]Liste Adhérents Mediprix'!$A$12:$N$106,2,FALSE)</f>
        <v>#N/A</v>
      </c>
      <c r="E92" s="38" t="e">
        <f>VLOOKUP(Tableau13[[#This Row],[Cd CIP Client]],'[1]Liste Adhérents Mediprix'!$A$12:$N$107,8,FALSE)</f>
        <v>#N/A</v>
      </c>
      <c r="F92" s="38" t="e">
        <f>VLOOKUP(Tableau13[[#This Row],[Cd CIP Client]],'[1]Liste Adhérents Mediprix'!$A$12:$N$107,9,FALSE)</f>
        <v>#N/A</v>
      </c>
      <c r="G92" s="44">
        <v>0</v>
      </c>
      <c r="H92" s="44">
        <v>0</v>
      </c>
      <c r="I92" s="41">
        <f t="shared" si="1"/>
        <v>0</v>
      </c>
    </row>
    <row r="93" spans="1:9" x14ac:dyDescent="0.3">
      <c r="A93" s="34"/>
      <c r="B93" s="35"/>
      <c r="C93" s="38"/>
      <c r="D93" s="37" t="e">
        <f>VLOOKUP(Tableau13[[#This Row],[Cd CIP Client]],'[1]Liste Adhérents Mediprix'!$A$12:$N$106,2,FALSE)</f>
        <v>#N/A</v>
      </c>
      <c r="E93" s="38" t="e">
        <f>VLOOKUP(Tableau13[[#This Row],[Cd CIP Client]],'[1]Liste Adhérents Mediprix'!$A$12:$N$107,8,FALSE)</f>
        <v>#N/A</v>
      </c>
      <c r="F93" s="38" t="e">
        <f>VLOOKUP(Tableau13[[#This Row],[Cd CIP Client]],'[1]Liste Adhérents Mediprix'!$A$12:$N$107,9,FALSE)</f>
        <v>#N/A</v>
      </c>
      <c r="G93" s="44">
        <v>0</v>
      </c>
      <c r="H93" s="44">
        <v>0</v>
      </c>
      <c r="I93" s="41">
        <f t="shared" si="1"/>
        <v>0</v>
      </c>
    </row>
    <row r="94" spans="1:9" x14ac:dyDescent="0.3">
      <c r="A94" s="34"/>
      <c r="B94" s="35"/>
      <c r="C94" s="38"/>
      <c r="D94" s="37" t="e">
        <f>VLOOKUP(Tableau13[[#This Row],[Cd CIP Client]],'[1]Liste Adhérents Mediprix'!$A$12:$N$106,2,FALSE)</f>
        <v>#N/A</v>
      </c>
      <c r="E94" s="38" t="e">
        <f>VLOOKUP(Tableau13[[#This Row],[Cd CIP Client]],'[1]Liste Adhérents Mediprix'!$A$12:$N$107,8,FALSE)</f>
        <v>#N/A</v>
      </c>
      <c r="F94" s="38" t="e">
        <f>VLOOKUP(Tableau13[[#This Row],[Cd CIP Client]],'[1]Liste Adhérents Mediprix'!$A$12:$N$107,9,FALSE)</f>
        <v>#N/A</v>
      </c>
      <c r="G94" s="44">
        <v>0</v>
      </c>
      <c r="H94" s="44">
        <v>0</v>
      </c>
      <c r="I94" s="41">
        <f t="shared" si="1"/>
        <v>0</v>
      </c>
    </row>
    <row r="95" spans="1:9" x14ac:dyDescent="0.3">
      <c r="A95" s="34"/>
      <c r="B95" s="35"/>
      <c r="C95" s="38"/>
      <c r="D95" s="37" t="e">
        <f>VLOOKUP(Tableau13[[#This Row],[Cd CIP Client]],'[1]Liste Adhérents Mediprix'!$A$12:$N$106,2,FALSE)</f>
        <v>#N/A</v>
      </c>
      <c r="E95" s="38" t="e">
        <f>VLOOKUP(Tableau13[[#This Row],[Cd CIP Client]],'[1]Liste Adhérents Mediprix'!$A$12:$N$107,8,FALSE)</f>
        <v>#N/A</v>
      </c>
      <c r="F95" s="38" t="e">
        <f>VLOOKUP(Tableau13[[#This Row],[Cd CIP Client]],'[1]Liste Adhérents Mediprix'!$A$12:$N$107,9,FALSE)</f>
        <v>#N/A</v>
      </c>
      <c r="G95" s="44">
        <v>0</v>
      </c>
      <c r="H95" s="44">
        <v>0</v>
      </c>
      <c r="I95" s="41">
        <f t="shared" si="1"/>
        <v>0</v>
      </c>
    </row>
    <row r="96" spans="1:9" x14ac:dyDescent="0.3">
      <c r="A96" s="34"/>
      <c r="B96" s="35"/>
      <c r="C96" s="38"/>
      <c r="D96" s="37" t="e">
        <f>VLOOKUP(Tableau13[[#This Row],[Cd CIP Client]],'[1]Liste Adhérents Mediprix'!$A$12:$N$106,2,FALSE)</f>
        <v>#N/A</v>
      </c>
      <c r="E96" s="38" t="e">
        <f>VLOOKUP(Tableau13[[#This Row],[Cd CIP Client]],'[1]Liste Adhérents Mediprix'!$A$12:$N$107,8,FALSE)</f>
        <v>#N/A</v>
      </c>
      <c r="F96" s="38" t="e">
        <f>VLOOKUP(Tableau13[[#This Row],[Cd CIP Client]],'[1]Liste Adhérents Mediprix'!$A$12:$N$107,9,FALSE)</f>
        <v>#N/A</v>
      </c>
      <c r="G96" s="44">
        <v>0</v>
      </c>
      <c r="H96" s="44">
        <v>0</v>
      </c>
      <c r="I96" s="41">
        <f t="shared" si="1"/>
        <v>0</v>
      </c>
    </row>
    <row r="97" spans="1:9" x14ac:dyDescent="0.3">
      <c r="A97" s="34"/>
      <c r="B97" s="35"/>
      <c r="C97" s="38"/>
      <c r="D97" s="37" t="e">
        <f>VLOOKUP(Tableau13[[#This Row],[Cd CIP Client]],'[1]Liste Adhérents Mediprix'!$A$12:$N$106,2,FALSE)</f>
        <v>#N/A</v>
      </c>
      <c r="E97" s="38" t="e">
        <f>VLOOKUP(Tableau13[[#This Row],[Cd CIP Client]],'[1]Liste Adhérents Mediprix'!$A$12:$N$107,8,FALSE)</f>
        <v>#N/A</v>
      </c>
      <c r="F97" s="38" t="e">
        <f>VLOOKUP(Tableau13[[#This Row],[Cd CIP Client]],'[1]Liste Adhérents Mediprix'!$A$12:$N$107,9,FALSE)</f>
        <v>#N/A</v>
      </c>
      <c r="G97" s="44">
        <v>0</v>
      </c>
      <c r="H97" s="44">
        <v>0</v>
      </c>
      <c r="I97" s="41">
        <f t="shared" si="1"/>
        <v>0</v>
      </c>
    </row>
    <row r="98" spans="1:9" x14ac:dyDescent="0.3">
      <c r="A98" s="34"/>
      <c r="B98" s="35"/>
      <c r="C98" s="38"/>
      <c r="D98" s="37" t="e">
        <f>VLOOKUP(Tableau13[[#This Row],[Cd CIP Client]],'[1]Liste Adhérents Mediprix'!$A$12:$N$106,2,FALSE)</f>
        <v>#N/A</v>
      </c>
      <c r="E98" s="38" t="e">
        <f>VLOOKUP(Tableau13[[#This Row],[Cd CIP Client]],'[1]Liste Adhérents Mediprix'!$A$12:$N$107,8,FALSE)</f>
        <v>#N/A</v>
      </c>
      <c r="F98" s="38" t="e">
        <f>VLOOKUP(Tableau13[[#This Row],[Cd CIP Client]],'[1]Liste Adhérents Mediprix'!$A$12:$N$107,9,FALSE)</f>
        <v>#N/A</v>
      </c>
      <c r="G98" s="44">
        <v>0</v>
      </c>
      <c r="H98" s="44">
        <v>0</v>
      </c>
      <c r="I98" s="41">
        <f t="shared" si="1"/>
        <v>0</v>
      </c>
    </row>
    <row r="99" spans="1:9" x14ac:dyDescent="0.3">
      <c r="A99" s="34"/>
      <c r="B99" s="35"/>
      <c r="C99" s="38"/>
      <c r="D99" s="37" t="e">
        <f>VLOOKUP(Tableau13[[#This Row],[Cd CIP Client]],'[1]Liste Adhérents Mediprix'!$A$12:$N$106,2,FALSE)</f>
        <v>#N/A</v>
      </c>
      <c r="E99" s="38" t="e">
        <f>VLOOKUP(Tableau13[[#This Row],[Cd CIP Client]],'[1]Liste Adhérents Mediprix'!$A$12:$N$107,8,FALSE)</f>
        <v>#N/A</v>
      </c>
      <c r="F99" s="38" t="e">
        <f>VLOOKUP(Tableau13[[#This Row],[Cd CIP Client]],'[1]Liste Adhérents Mediprix'!$A$12:$N$107,9,FALSE)</f>
        <v>#N/A</v>
      </c>
      <c r="G99" s="44">
        <v>0</v>
      </c>
      <c r="H99" s="44">
        <v>0</v>
      </c>
      <c r="I99" s="41">
        <f t="shared" si="1"/>
        <v>0</v>
      </c>
    </row>
    <row r="100" spans="1:9" x14ac:dyDescent="0.3">
      <c r="A100" s="34"/>
      <c r="B100" s="35"/>
      <c r="C100" s="38"/>
      <c r="D100" s="37" t="e">
        <f>VLOOKUP(Tableau13[[#This Row],[Cd CIP Client]],'[1]Liste Adhérents Mediprix'!$A$12:$N$106,2,FALSE)</f>
        <v>#N/A</v>
      </c>
      <c r="E100" s="38" t="e">
        <f>VLOOKUP(Tableau13[[#This Row],[Cd CIP Client]],'[1]Liste Adhérents Mediprix'!$A$12:$N$107,8,FALSE)</f>
        <v>#N/A</v>
      </c>
      <c r="F100" s="38" t="e">
        <f>VLOOKUP(Tableau13[[#This Row],[Cd CIP Client]],'[1]Liste Adhérents Mediprix'!$A$12:$N$107,9,FALSE)</f>
        <v>#N/A</v>
      </c>
      <c r="G100" s="44">
        <v>0</v>
      </c>
      <c r="H100" s="44">
        <v>0</v>
      </c>
      <c r="I100" s="41">
        <f t="shared" si="1"/>
        <v>0</v>
      </c>
    </row>
    <row r="101" spans="1:9" x14ac:dyDescent="0.3">
      <c r="A101" s="34"/>
      <c r="B101" s="35"/>
      <c r="C101" s="38"/>
      <c r="D101" s="37" t="e">
        <f>VLOOKUP(Tableau13[[#This Row],[Cd CIP Client]],'[1]Liste Adhérents Mediprix'!$A$12:$N$106,2,FALSE)</f>
        <v>#N/A</v>
      </c>
      <c r="E101" s="38" t="e">
        <f>VLOOKUP(Tableau13[[#This Row],[Cd CIP Client]],'[1]Liste Adhérents Mediprix'!$A$12:$N$107,8,FALSE)</f>
        <v>#N/A</v>
      </c>
      <c r="F101" s="38" t="e">
        <f>VLOOKUP(Tableau13[[#This Row],[Cd CIP Client]],'[1]Liste Adhérents Mediprix'!$A$12:$N$107,9,FALSE)</f>
        <v>#N/A</v>
      </c>
      <c r="G101" s="44">
        <v>0</v>
      </c>
      <c r="H101" s="44">
        <v>0</v>
      </c>
      <c r="I101" s="41">
        <f t="shared" si="1"/>
        <v>0</v>
      </c>
    </row>
    <row r="102" spans="1:9" x14ac:dyDescent="0.3">
      <c r="A102" s="34"/>
      <c r="B102" s="35"/>
      <c r="C102" s="38"/>
      <c r="D102" s="37" t="e">
        <f>VLOOKUP(Tableau13[[#This Row],[Cd CIP Client]],'[1]Liste Adhérents Mediprix'!$A$12:$N$106,2,FALSE)</f>
        <v>#N/A</v>
      </c>
      <c r="E102" s="38" t="e">
        <f>VLOOKUP(Tableau13[[#This Row],[Cd CIP Client]],'[1]Liste Adhérents Mediprix'!$A$12:$N$107,8,FALSE)</f>
        <v>#N/A</v>
      </c>
      <c r="F102" s="38" t="e">
        <f>VLOOKUP(Tableau13[[#This Row],[Cd CIP Client]],'[1]Liste Adhérents Mediprix'!$A$12:$N$107,9,FALSE)</f>
        <v>#N/A</v>
      </c>
      <c r="G102" s="44">
        <v>0</v>
      </c>
      <c r="H102" s="44">
        <v>0</v>
      </c>
      <c r="I102" s="41">
        <f t="shared" si="1"/>
        <v>0</v>
      </c>
    </row>
    <row r="103" spans="1:9" x14ac:dyDescent="0.3">
      <c r="A103" s="34"/>
      <c r="B103" s="35"/>
      <c r="C103" s="38"/>
      <c r="D103" s="37" t="e">
        <f>VLOOKUP(Tableau13[[#This Row],[Cd CIP Client]],'[1]Liste Adhérents Mediprix'!$A$12:$N$106,2,FALSE)</f>
        <v>#N/A</v>
      </c>
      <c r="E103" s="38" t="e">
        <f>VLOOKUP(Tableau13[[#This Row],[Cd CIP Client]],'[1]Liste Adhérents Mediprix'!$A$12:$N$107,8,FALSE)</f>
        <v>#N/A</v>
      </c>
      <c r="F103" s="38" t="e">
        <f>VLOOKUP(Tableau13[[#This Row],[Cd CIP Client]],'[1]Liste Adhérents Mediprix'!$A$12:$N$107,9,FALSE)</f>
        <v>#N/A</v>
      </c>
      <c r="G103" s="44">
        <v>0</v>
      </c>
      <c r="H103" s="44">
        <v>0</v>
      </c>
      <c r="I103" s="41">
        <f t="shared" si="1"/>
        <v>0</v>
      </c>
    </row>
    <row r="104" spans="1:9" x14ac:dyDescent="0.3">
      <c r="A104" s="34"/>
      <c r="B104" s="35"/>
      <c r="C104" s="38"/>
      <c r="D104" s="37" t="e">
        <f>VLOOKUP(Tableau13[[#This Row],[Cd CIP Client]],'[1]Liste Adhérents Mediprix'!$A$12:$N$106,2,FALSE)</f>
        <v>#N/A</v>
      </c>
      <c r="E104" s="38" t="e">
        <f>VLOOKUP(Tableau13[[#This Row],[Cd CIP Client]],'[1]Liste Adhérents Mediprix'!$A$12:$N$107,8,FALSE)</f>
        <v>#N/A</v>
      </c>
      <c r="F104" s="38" t="e">
        <f>VLOOKUP(Tableau13[[#This Row],[Cd CIP Client]],'[1]Liste Adhérents Mediprix'!$A$12:$N$107,9,FALSE)</f>
        <v>#N/A</v>
      </c>
      <c r="G104" s="44">
        <v>0</v>
      </c>
      <c r="H104" s="44">
        <v>0</v>
      </c>
      <c r="I104" s="41">
        <f t="shared" si="1"/>
        <v>0</v>
      </c>
    </row>
    <row r="105" spans="1:9" x14ac:dyDescent="0.3">
      <c r="A105" s="34"/>
      <c r="B105" s="35"/>
      <c r="C105" s="38"/>
      <c r="D105" s="37" t="e">
        <f>VLOOKUP(Tableau13[[#This Row],[Cd CIP Client]],'[1]Liste Adhérents Mediprix'!$A$12:$N$106,2,FALSE)</f>
        <v>#N/A</v>
      </c>
      <c r="E105" s="38" t="e">
        <f>VLOOKUP(Tableau13[[#This Row],[Cd CIP Client]],'[1]Liste Adhérents Mediprix'!$A$12:$N$107,8,FALSE)</f>
        <v>#N/A</v>
      </c>
      <c r="F105" s="38" t="e">
        <f>VLOOKUP(Tableau13[[#This Row],[Cd CIP Client]],'[1]Liste Adhérents Mediprix'!$A$12:$N$107,9,FALSE)</f>
        <v>#N/A</v>
      </c>
      <c r="G105" s="44">
        <v>0</v>
      </c>
      <c r="H105" s="44">
        <v>0</v>
      </c>
      <c r="I105" s="41">
        <f t="shared" si="1"/>
        <v>0</v>
      </c>
    </row>
    <row r="106" spans="1:9" x14ac:dyDescent="0.3">
      <c r="A106" s="34"/>
      <c r="B106" s="35"/>
      <c r="C106" s="38"/>
      <c r="D106" s="37" t="e">
        <f>VLOOKUP(Tableau13[[#This Row],[Cd CIP Client]],'[1]Liste Adhérents Mediprix'!$A$12:$N$106,2,FALSE)</f>
        <v>#N/A</v>
      </c>
      <c r="E106" s="38" t="e">
        <f>VLOOKUP(Tableau13[[#This Row],[Cd CIP Client]],'[1]Liste Adhérents Mediprix'!$A$12:$N$107,8,FALSE)</f>
        <v>#N/A</v>
      </c>
      <c r="F106" s="38" t="e">
        <f>VLOOKUP(Tableau13[[#This Row],[Cd CIP Client]],'[1]Liste Adhérents Mediprix'!$A$12:$N$107,9,FALSE)</f>
        <v>#N/A</v>
      </c>
      <c r="G106" s="44">
        <v>0</v>
      </c>
      <c r="H106" s="44">
        <v>0</v>
      </c>
      <c r="I106" s="41">
        <f t="shared" si="1"/>
        <v>0</v>
      </c>
    </row>
    <row r="107" spans="1:9" x14ac:dyDescent="0.3">
      <c r="A107" s="34"/>
      <c r="B107" s="35"/>
      <c r="C107" s="38"/>
      <c r="D107" s="37" t="e">
        <f>VLOOKUP(Tableau13[[#This Row],[Cd CIP Client]],'[1]Liste Adhérents Mediprix'!$A$12:$N$106,2,FALSE)</f>
        <v>#N/A</v>
      </c>
      <c r="E107" s="38" t="e">
        <f>VLOOKUP(Tableau13[[#This Row],[Cd CIP Client]],'[1]Liste Adhérents Mediprix'!$A$12:$N$107,8,FALSE)</f>
        <v>#N/A</v>
      </c>
      <c r="F107" s="38" t="e">
        <f>VLOOKUP(Tableau13[[#This Row],[Cd CIP Client]],'[1]Liste Adhérents Mediprix'!$A$12:$N$107,9,FALSE)</f>
        <v>#N/A</v>
      </c>
      <c r="G107" s="44">
        <v>0</v>
      </c>
      <c r="H107" s="44">
        <v>0</v>
      </c>
      <c r="I107" s="41">
        <f t="shared" si="1"/>
        <v>0</v>
      </c>
    </row>
    <row r="108" spans="1:9" x14ac:dyDescent="0.3">
      <c r="A108" s="34"/>
      <c r="B108" s="35"/>
      <c r="C108" s="38"/>
      <c r="D108" s="37" t="e">
        <f>VLOOKUP(Tableau13[[#This Row],[Cd CIP Client]],'[1]Liste Adhérents Mediprix'!$A$12:$N$106,2,FALSE)</f>
        <v>#N/A</v>
      </c>
      <c r="E108" s="38" t="e">
        <f>VLOOKUP(Tableau13[[#This Row],[Cd CIP Client]],'[1]Liste Adhérents Mediprix'!$A$12:$N$107,8,FALSE)</f>
        <v>#N/A</v>
      </c>
      <c r="F108" s="38" t="e">
        <f>VLOOKUP(Tableau13[[#This Row],[Cd CIP Client]],'[1]Liste Adhérents Mediprix'!$A$12:$N$107,9,FALSE)</f>
        <v>#N/A</v>
      </c>
      <c r="G108" s="44">
        <v>0</v>
      </c>
      <c r="H108" s="44">
        <v>0</v>
      </c>
      <c r="I108" s="41">
        <f t="shared" si="1"/>
        <v>0</v>
      </c>
    </row>
    <row r="109" spans="1:9" x14ac:dyDescent="0.3">
      <c r="A109" s="34"/>
      <c r="B109" s="35"/>
      <c r="C109" s="38"/>
      <c r="D109" s="37" t="e">
        <f>VLOOKUP(Tableau13[[#This Row],[Cd CIP Client]],'[1]Liste Adhérents Mediprix'!$A$12:$N$106,2,FALSE)</f>
        <v>#N/A</v>
      </c>
      <c r="E109" s="38" t="e">
        <f>VLOOKUP(Tableau13[[#This Row],[Cd CIP Client]],'[1]Liste Adhérents Mediprix'!$A$12:$N$107,8,FALSE)</f>
        <v>#N/A</v>
      </c>
      <c r="F109" s="38" t="e">
        <f>VLOOKUP(Tableau13[[#This Row],[Cd CIP Client]],'[1]Liste Adhérents Mediprix'!$A$12:$N$107,9,FALSE)</f>
        <v>#N/A</v>
      </c>
      <c r="G109" s="44">
        <v>0</v>
      </c>
      <c r="H109" s="44">
        <v>0</v>
      </c>
      <c r="I109" s="41">
        <f t="shared" si="1"/>
        <v>0</v>
      </c>
    </row>
    <row r="110" spans="1:9" x14ac:dyDescent="0.3">
      <c r="A110" s="34"/>
      <c r="B110" s="35"/>
      <c r="C110" s="38"/>
      <c r="D110" s="37" t="e">
        <f>VLOOKUP(Tableau13[[#This Row],[Cd CIP Client]],'[1]Liste Adhérents Mediprix'!$A$12:$N$106,2,FALSE)</f>
        <v>#N/A</v>
      </c>
      <c r="E110" s="38" t="e">
        <f>VLOOKUP(Tableau13[[#This Row],[Cd CIP Client]],'[1]Liste Adhérents Mediprix'!$A$12:$N$107,8,FALSE)</f>
        <v>#N/A</v>
      </c>
      <c r="F110" s="38" t="e">
        <f>VLOOKUP(Tableau13[[#This Row],[Cd CIP Client]],'[1]Liste Adhérents Mediprix'!$A$12:$N$107,9,FALSE)</f>
        <v>#N/A</v>
      </c>
      <c r="G110" s="44">
        <v>0</v>
      </c>
      <c r="H110" s="44">
        <v>0</v>
      </c>
      <c r="I110" s="41">
        <f t="shared" si="1"/>
        <v>0</v>
      </c>
    </row>
    <row r="111" spans="1:9" x14ac:dyDescent="0.3">
      <c r="A111" s="34"/>
      <c r="B111" s="35"/>
      <c r="C111" s="38"/>
      <c r="D111" s="37" t="e">
        <f>VLOOKUP(Tableau13[[#This Row],[Cd CIP Client]],'[1]Liste Adhérents Mediprix'!$A$12:$N$106,2,FALSE)</f>
        <v>#N/A</v>
      </c>
      <c r="E111" s="38" t="e">
        <f>VLOOKUP(Tableau13[[#This Row],[Cd CIP Client]],'[1]Liste Adhérents Mediprix'!$A$12:$N$107,8,FALSE)</f>
        <v>#N/A</v>
      </c>
      <c r="F111" s="38" t="e">
        <f>VLOOKUP(Tableau13[[#This Row],[Cd CIP Client]],'[1]Liste Adhérents Mediprix'!$A$12:$N$107,9,FALSE)</f>
        <v>#N/A</v>
      </c>
      <c r="G111" s="44">
        <v>0</v>
      </c>
      <c r="H111" s="44">
        <v>0</v>
      </c>
      <c r="I111" s="41">
        <f t="shared" si="1"/>
        <v>0</v>
      </c>
    </row>
    <row r="112" spans="1:9" x14ac:dyDescent="0.3">
      <c r="A112" s="34"/>
      <c r="B112" s="35"/>
      <c r="C112" s="38"/>
      <c r="D112" s="37" t="e">
        <f>VLOOKUP(Tableau13[[#This Row],[Cd CIP Client]],'[1]Liste Adhérents Mediprix'!$A$12:$N$106,2,FALSE)</f>
        <v>#N/A</v>
      </c>
      <c r="E112" s="38" t="e">
        <f>VLOOKUP(Tableau13[[#This Row],[Cd CIP Client]],'[1]Liste Adhérents Mediprix'!$A$12:$N$107,8,FALSE)</f>
        <v>#N/A</v>
      </c>
      <c r="F112" s="38" t="e">
        <f>VLOOKUP(Tableau13[[#This Row],[Cd CIP Client]],'[1]Liste Adhérents Mediprix'!$A$12:$N$107,9,FALSE)</f>
        <v>#N/A</v>
      </c>
      <c r="G112" s="44">
        <v>0</v>
      </c>
      <c r="H112" s="44">
        <v>0</v>
      </c>
      <c r="I112" s="41">
        <f t="shared" si="1"/>
        <v>0</v>
      </c>
    </row>
    <row r="113" spans="1:9" x14ac:dyDescent="0.3">
      <c r="A113" s="34"/>
      <c r="B113" s="35"/>
      <c r="C113" s="38"/>
      <c r="D113" s="37" t="e">
        <f>VLOOKUP(Tableau13[[#This Row],[Cd CIP Client]],'[1]Liste Adhérents Mediprix'!$A$12:$N$106,2,FALSE)</f>
        <v>#N/A</v>
      </c>
      <c r="E113" s="38" t="e">
        <f>VLOOKUP(Tableau13[[#This Row],[Cd CIP Client]],'[1]Liste Adhérents Mediprix'!$A$12:$N$107,8,FALSE)</f>
        <v>#N/A</v>
      </c>
      <c r="F113" s="38" t="e">
        <f>VLOOKUP(Tableau13[[#This Row],[Cd CIP Client]],'[1]Liste Adhérents Mediprix'!$A$12:$N$107,9,FALSE)</f>
        <v>#N/A</v>
      </c>
      <c r="G113" s="44">
        <v>0</v>
      </c>
      <c r="H113" s="44">
        <v>0</v>
      </c>
      <c r="I113" s="41">
        <f t="shared" si="1"/>
        <v>0</v>
      </c>
    </row>
    <row r="114" spans="1:9" x14ac:dyDescent="0.3">
      <c r="A114" s="34"/>
      <c r="B114" s="35"/>
      <c r="C114" s="38"/>
      <c r="D114" s="37" t="e">
        <f>VLOOKUP(Tableau13[[#This Row],[Cd CIP Client]],'[1]Liste Adhérents Mediprix'!$A$12:$N$106,2,FALSE)</f>
        <v>#N/A</v>
      </c>
      <c r="E114" s="38" t="e">
        <f>VLOOKUP(Tableau13[[#This Row],[Cd CIP Client]],'[1]Liste Adhérents Mediprix'!$A$12:$N$107,8,FALSE)</f>
        <v>#N/A</v>
      </c>
      <c r="F114" s="38" t="e">
        <f>VLOOKUP(Tableau13[[#This Row],[Cd CIP Client]],'[1]Liste Adhérents Mediprix'!$A$12:$N$107,9,FALSE)</f>
        <v>#N/A</v>
      </c>
      <c r="G114" s="44">
        <v>0</v>
      </c>
      <c r="H114" s="44">
        <v>0</v>
      </c>
      <c r="I114" s="41">
        <f t="shared" si="1"/>
        <v>0</v>
      </c>
    </row>
    <row r="115" spans="1:9" x14ac:dyDescent="0.3">
      <c r="A115" s="34"/>
      <c r="B115" s="35"/>
      <c r="C115" s="38"/>
      <c r="D115" s="37" t="e">
        <f>VLOOKUP(Tableau13[[#This Row],[Cd CIP Client]],'[1]Liste Adhérents Mediprix'!$A$12:$N$106,2,FALSE)</f>
        <v>#N/A</v>
      </c>
      <c r="E115" s="38" t="e">
        <f>VLOOKUP(Tableau13[[#This Row],[Cd CIP Client]],'[1]Liste Adhérents Mediprix'!$A$12:$N$107,8,FALSE)</f>
        <v>#N/A</v>
      </c>
      <c r="F115" s="38" t="e">
        <f>VLOOKUP(Tableau13[[#This Row],[Cd CIP Client]],'[1]Liste Adhérents Mediprix'!$A$12:$N$107,9,FALSE)</f>
        <v>#N/A</v>
      </c>
      <c r="G115" s="44">
        <v>0</v>
      </c>
      <c r="H115" s="44">
        <v>0</v>
      </c>
      <c r="I115" s="41">
        <f t="shared" si="1"/>
        <v>0</v>
      </c>
    </row>
    <row r="116" spans="1:9" x14ac:dyDescent="0.3">
      <c r="A116" s="34"/>
      <c r="B116" s="35"/>
      <c r="C116" s="38"/>
      <c r="D116" s="37" t="e">
        <f>VLOOKUP(Tableau13[[#This Row],[Cd CIP Client]],'[1]Liste Adhérents Mediprix'!$A$12:$N$106,2,FALSE)</f>
        <v>#N/A</v>
      </c>
      <c r="E116" s="38" t="e">
        <f>VLOOKUP(Tableau13[[#This Row],[Cd CIP Client]],'[1]Liste Adhérents Mediprix'!$A$12:$N$107,8,FALSE)</f>
        <v>#N/A</v>
      </c>
      <c r="F116" s="38" t="e">
        <f>VLOOKUP(Tableau13[[#This Row],[Cd CIP Client]],'[1]Liste Adhérents Mediprix'!$A$12:$N$107,9,FALSE)</f>
        <v>#N/A</v>
      </c>
      <c r="G116" s="44">
        <v>0</v>
      </c>
      <c r="H116" s="44">
        <v>0</v>
      </c>
      <c r="I116" s="41">
        <f t="shared" si="1"/>
        <v>0</v>
      </c>
    </row>
    <row r="117" spans="1:9" x14ac:dyDescent="0.3">
      <c r="A117" s="34"/>
      <c r="B117" s="35"/>
      <c r="C117" s="38"/>
      <c r="D117" s="37" t="e">
        <f>VLOOKUP(Tableau13[[#This Row],[Cd CIP Client]],'[1]Liste Adhérents Mediprix'!$A$12:$N$106,2,FALSE)</f>
        <v>#N/A</v>
      </c>
      <c r="E117" s="38" t="e">
        <f>VLOOKUP(Tableau13[[#This Row],[Cd CIP Client]],'[1]Liste Adhérents Mediprix'!$A$12:$N$107,8,FALSE)</f>
        <v>#N/A</v>
      </c>
      <c r="F117" s="38" t="e">
        <f>VLOOKUP(Tableau13[[#This Row],[Cd CIP Client]],'[1]Liste Adhérents Mediprix'!$A$12:$N$107,9,FALSE)</f>
        <v>#N/A</v>
      </c>
      <c r="G117" s="44">
        <v>0</v>
      </c>
      <c r="H117" s="44">
        <v>0</v>
      </c>
      <c r="I117" s="41">
        <f t="shared" si="1"/>
        <v>0</v>
      </c>
    </row>
    <row r="118" spans="1:9" x14ac:dyDescent="0.3">
      <c r="A118" s="34"/>
      <c r="B118" s="35"/>
      <c r="C118" s="38"/>
      <c r="D118" s="37" t="e">
        <f>VLOOKUP(Tableau13[[#This Row],[Cd CIP Client]],'[1]Liste Adhérents Mediprix'!$A$12:$N$106,2,FALSE)</f>
        <v>#N/A</v>
      </c>
      <c r="E118" s="38" t="e">
        <f>VLOOKUP(Tableau13[[#This Row],[Cd CIP Client]],'[1]Liste Adhérents Mediprix'!$A$12:$N$107,8,FALSE)</f>
        <v>#N/A</v>
      </c>
      <c r="F118" s="38" t="e">
        <f>VLOOKUP(Tableau13[[#This Row],[Cd CIP Client]],'[1]Liste Adhérents Mediprix'!$A$12:$N$107,9,FALSE)</f>
        <v>#N/A</v>
      </c>
      <c r="G118" s="44">
        <v>0</v>
      </c>
      <c r="H118" s="44">
        <v>0</v>
      </c>
      <c r="I118" s="41">
        <f t="shared" si="1"/>
        <v>0</v>
      </c>
    </row>
    <row r="119" spans="1:9" x14ac:dyDescent="0.3">
      <c r="A119" s="34"/>
      <c r="B119" s="35"/>
      <c r="C119" s="38"/>
      <c r="D119" s="37" t="e">
        <f>VLOOKUP(Tableau13[[#This Row],[Cd CIP Client]],'[1]Liste Adhérents Mediprix'!$A$12:$N$106,2,FALSE)</f>
        <v>#N/A</v>
      </c>
      <c r="E119" s="38" t="e">
        <f>VLOOKUP(Tableau13[[#This Row],[Cd CIP Client]],'[1]Liste Adhérents Mediprix'!$A$12:$N$107,8,FALSE)</f>
        <v>#N/A</v>
      </c>
      <c r="F119" s="38" t="e">
        <f>VLOOKUP(Tableau13[[#This Row],[Cd CIP Client]],'[1]Liste Adhérents Mediprix'!$A$12:$N$107,9,FALSE)</f>
        <v>#N/A</v>
      </c>
      <c r="G119" s="44">
        <v>0</v>
      </c>
      <c r="H119" s="44">
        <v>0</v>
      </c>
      <c r="I119" s="41">
        <f t="shared" si="1"/>
        <v>0</v>
      </c>
    </row>
    <row r="120" spans="1:9" x14ac:dyDescent="0.3">
      <c r="A120" s="34"/>
      <c r="B120" s="35"/>
      <c r="C120" s="38"/>
      <c r="D120" s="37" t="e">
        <f>VLOOKUP(Tableau13[[#This Row],[Cd CIP Client]],'[1]Liste Adhérents Mediprix'!$A$12:$N$106,2,FALSE)</f>
        <v>#N/A</v>
      </c>
      <c r="E120" s="38" t="e">
        <f>VLOOKUP(Tableau13[[#This Row],[Cd CIP Client]],'[1]Liste Adhérents Mediprix'!$A$12:$N$107,8,FALSE)</f>
        <v>#N/A</v>
      </c>
      <c r="F120" s="38" t="e">
        <f>VLOOKUP(Tableau13[[#This Row],[Cd CIP Client]],'[1]Liste Adhérents Mediprix'!$A$12:$N$107,9,FALSE)</f>
        <v>#N/A</v>
      </c>
      <c r="G120" s="44">
        <v>0</v>
      </c>
      <c r="H120" s="44">
        <v>0</v>
      </c>
      <c r="I120" s="41">
        <f t="shared" si="1"/>
        <v>0</v>
      </c>
    </row>
    <row r="121" spans="1:9" x14ac:dyDescent="0.3">
      <c r="A121" s="34"/>
      <c r="B121" s="35"/>
      <c r="C121" s="38"/>
      <c r="D121" s="37" t="e">
        <f>VLOOKUP(Tableau13[[#This Row],[Cd CIP Client]],'[1]Liste Adhérents Mediprix'!$A$12:$N$106,2,FALSE)</f>
        <v>#N/A</v>
      </c>
      <c r="E121" s="38" t="e">
        <f>VLOOKUP(Tableau13[[#This Row],[Cd CIP Client]],'[1]Liste Adhérents Mediprix'!$A$12:$N$107,8,FALSE)</f>
        <v>#N/A</v>
      </c>
      <c r="F121" s="38" t="e">
        <f>VLOOKUP(Tableau13[[#This Row],[Cd CIP Client]],'[1]Liste Adhérents Mediprix'!$A$12:$N$107,9,FALSE)</f>
        <v>#N/A</v>
      </c>
      <c r="G121" s="44">
        <v>0</v>
      </c>
      <c r="H121" s="44">
        <v>0</v>
      </c>
      <c r="I121" s="41">
        <f t="shared" si="1"/>
        <v>0</v>
      </c>
    </row>
    <row r="122" spans="1:9" x14ac:dyDescent="0.3">
      <c r="A122" s="34"/>
      <c r="B122" s="35"/>
      <c r="C122" s="38"/>
      <c r="D122" s="37" t="e">
        <f>VLOOKUP(Tableau13[[#This Row],[Cd CIP Client]],'[1]Liste Adhérents Mediprix'!$A$12:$N$106,2,FALSE)</f>
        <v>#N/A</v>
      </c>
      <c r="E122" s="38" t="e">
        <f>VLOOKUP(Tableau13[[#This Row],[Cd CIP Client]],'[1]Liste Adhérents Mediprix'!$A$12:$N$107,8,FALSE)</f>
        <v>#N/A</v>
      </c>
      <c r="F122" s="38" t="e">
        <f>VLOOKUP(Tableau13[[#This Row],[Cd CIP Client]],'[1]Liste Adhérents Mediprix'!$A$12:$N$107,9,FALSE)</f>
        <v>#N/A</v>
      </c>
      <c r="G122" s="44">
        <v>0</v>
      </c>
      <c r="H122" s="44">
        <v>0</v>
      </c>
      <c r="I122" s="41">
        <f t="shared" si="1"/>
        <v>0</v>
      </c>
    </row>
    <row r="123" spans="1:9" x14ac:dyDescent="0.3">
      <c r="A123" s="34"/>
      <c r="B123" s="35"/>
      <c r="C123" s="38"/>
      <c r="D123" s="37" t="e">
        <f>VLOOKUP(Tableau13[[#This Row],[Cd CIP Client]],'[1]Liste Adhérents Mediprix'!$A$12:$N$106,2,FALSE)</f>
        <v>#N/A</v>
      </c>
      <c r="E123" s="38" t="e">
        <f>VLOOKUP(Tableau13[[#This Row],[Cd CIP Client]],'[1]Liste Adhérents Mediprix'!$A$12:$N$107,8,FALSE)</f>
        <v>#N/A</v>
      </c>
      <c r="F123" s="38" t="e">
        <f>VLOOKUP(Tableau13[[#This Row],[Cd CIP Client]],'[1]Liste Adhérents Mediprix'!$A$12:$N$107,9,FALSE)</f>
        <v>#N/A</v>
      </c>
      <c r="G123" s="44">
        <v>0</v>
      </c>
      <c r="H123" s="44">
        <v>0</v>
      </c>
      <c r="I123" s="41">
        <f t="shared" si="1"/>
        <v>0</v>
      </c>
    </row>
    <row r="124" spans="1:9" x14ac:dyDescent="0.3">
      <c r="A124" s="34"/>
      <c r="B124" s="35"/>
      <c r="C124" s="38"/>
      <c r="D124" s="37" t="e">
        <f>VLOOKUP(Tableau13[[#This Row],[Cd CIP Client]],'[1]Liste Adhérents Mediprix'!$A$12:$N$106,2,FALSE)</f>
        <v>#N/A</v>
      </c>
      <c r="E124" s="38" t="e">
        <f>VLOOKUP(Tableau13[[#This Row],[Cd CIP Client]],'[1]Liste Adhérents Mediprix'!$A$12:$N$107,8,FALSE)</f>
        <v>#N/A</v>
      </c>
      <c r="F124" s="38" t="e">
        <f>VLOOKUP(Tableau13[[#This Row],[Cd CIP Client]],'[1]Liste Adhérents Mediprix'!$A$12:$N$107,9,FALSE)</f>
        <v>#N/A</v>
      </c>
      <c r="G124" s="44">
        <v>0</v>
      </c>
      <c r="H124" s="44">
        <v>0</v>
      </c>
      <c r="I124" s="41">
        <f t="shared" si="1"/>
        <v>0</v>
      </c>
    </row>
    <row r="125" spans="1:9" x14ac:dyDescent="0.3">
      <c r="A125" s="34"/>
      <c r="B125" s="35"/>
      <c r="C125" s="38"/>
      <c r="D125" s="37" t="e">
        <f>VLOOKUP(Tableau13[[#This Row],[Cd CIP Client]],'[1]Liste Adhérents Mediprix'!$A$12:$N$106,2,FALSE)</f>
        <v>#N/A</v>
      </c>
      <c r="E125" s="38" t="e">
        <f>VLOOKUP(Tableau13[[#This Row],[Cd CIP Client]],'[1]Liste Adhérents Mediprix'!$A$12:$N$107,8,FALSE)</f>
        <v>#N/A</v>
      </c>
      <c r="F125" s="38" t="e">
        <f>VLOOKUP(Tableau13[[#This Row],[Cd CIP Client]],'[1]Liste Adhérents Mediprix'!$A$12:$N$107,9,FALSE)</f>
        <v>#N/A</v>
      </c>
      <c r="G125" s="44">
        <v>0</v>
      </c>
      <c r="H125" s="44">
        <v>0</v>
      </c>
      <c r="I125" s="41">
        <f t="shared" si="1"/>
        <v>0</v>
      </c>
    </row>
    <row r="126" spans="1:9" x14ac:dyDescent="0.3">
      <c r="A126" s="34"/>
      <c r="B126" s="35"/>
      <c r="C126" s="38"/>
      <c r="D126" s="37" t="e">
        <f>VLOOKUP(Tableau13[[#This Row],[Cd CIP Client]],'[1]Liste Adhérents Mediprix'!$A$12:$N$106,2,FALSE)</f>
        <v>#N/A</v>
      </c>
      <c r="E126" s="38" t="e">
        <f>VLOOKUP(Tableau13[[#This Row],[Cd CIP Client]],'[1]Liste Adhérents Mediprix'!$A$12:$N$107,8,FALSE)</f>
        <v>#N/A</v>
      </c>
      <c r="F126" s="38" t="e">
        <f>VLOOKUP(Tableau13[[#This Row],[Cd CIP Client]],'[1]Liste Adhérents Mediprix'!$A$12:$N$107,9,FALSE)</f>
        <v>#N/A</v>
      </c>
      <c r="G126" s="44">
        <v>0</v>
      </c>
      <c r="H126" s="44">
        <v>0</v>
      </c>
      <c r="I126" s="41">
        <f t="shared" si="1"/>
        <v>0</v>
      </c>
    </row>
    <row r="127" spans="1:9" x14ac:dyDescent="0.3">
      <c r="A127" s="34"/>
      <c r="B127" s="35"/>
      <c r="C127" s="38"/>
      <c r="D127" s="37" t="e">
        <f>VLOOKUP(Tableau13[[#This Row],[Cd CIP Client]],'[1]Liste Adhérents Mediprix'!$A$12:$N$106,2,FALSE)</f>
        <v>#N/A</v>
      </c>
      <c r="E127" s="38" t="e">
        <f>VLOOKUP(Tableau13[[#This Row],[Cd CIP Client]],'[1]Liste Adhérents Mediprix'!$A$12:$N$107,8,FALSE)</f>
        <v>#N/A</v>
      </c>
      <c r="F127" s="38" t="e">
        <f>VLOOKUP(Tableau13[[#This Row],[Cd CIP Client]],'[1]Liste Adhérents Mediprix'!$A$12:$N$107,9,FALSE)</f>
        <v>#N/A</v>
      </c>
      <c r="G127" s="44">
        <v>0</v>
      </c>
      <c r="H127" s="44">
        <v>0</v>
      </c>
      <c r="I127" s="41">
        <f t="shared" si="1"/>
        <v>0</v>
      </c>
    </row>
    <row r="128" spans="1:9" x14ac:dyDescent="0.3">
      <c r="A128" s="34"/>
      <c r="B128" s="35"/>
      <c r="C128" s="38"/>
      <c r="D128" s="37" t="e">
        <f>VLOOKUP(Tableau13[[#This Row],[Cd CIP Client]],'[1]Liste Adhérents Mediprix'!$A$12:$N$106,2,FALSE)</f>
        <v>#N/A</v>
      </c>
      <c r="E128" s="38" t="e">
        <f>VLOOKUP(Tableau13[[#This Row],[Cd CIP Client]],'[1]Liste Adhérents Mediprix'!$A$12:$N$107,8,FALSE)</f>
        <v>#N/A</v>
      </c>
      <c r="F128" s="38" t="e">
        <f>VLOOKUP(Tableau13[[#This Row],[Cd CIP Client]],'[1]Liste Adhérents Mediprix'!$A$12:$N$107,9,FALSE)</f>
        <v>#N/A</v>
      </c>
      <c r="G128" s="44">
        <v>0</v>
      </c>
      <c r="H128" s="44">
        <v>0</v>
      </c>
      <c r="I128" s="41">
        <f t="shared" si="1"/>
        <v>0</v>
      </c>
    </row>
    <row r="129" spans="1:9" x14ac:dyDescent="0.3">
      <c r="A129" s="34"/>
      <c r="B129" s="35"/>
      <c r="C129" s="38"/>
      <c r="D129" s="37" t="e">
        <f>VLOOKUP(Tableau13[[#This Row],[Cd CIP Client]],'[1]Liste Adhérents Mediprix'!$A$12:$N$106,2,FALSE)</f>
        <v>#N/A</v>
      </c>
      <c r="E129" s="38" t="e">
        <f>VLOOKUP(Tableau13[[#This Row],[Cd CIP Client]],'[1]Liste Adhérents Mediprix'!$A$12:$N$107,8,FALSE)</f>
        <v>#N/A</v>
      </c>
      <c r="F129" s="38" t="e">
        <f>VLOOKUP(Tableau13[[#This Row],[Cd CIP Client]],'[1]Liste Adhérents Mediprix'!$A$12:$N$107,9,FALSE)</f>
        <v>#N/A</v>
      </c>
      <c r="G129" s="44">
        <v>0</v>
      </c>
      <c r="H129" s="44">
        <v>0</v>
      </c>
      <c r="I129" s="41">
        <f t="shared" si="1"/>
        <v>0</v>
      </c>
    </row>
    <row r="130" spans="1:9" x14ac:dyDescent="0.3">
      <c r="A130" s="34"/>
      <c r="B130" s="35"/>
      <c r="C130" s="38"/>
      <c r="D130" s="37" t="e">
        <f>VLOOKUP(Tableau13[[#This Row],[Cd CIP Client]],'[1]Liste Adhérents Mediprix'!$A$12:$N$106,2,FALSE)</f>
        <v>#N/A</v>
      </c>
      <c r="E130" s="38" t="e">
        <f>VLOOKUP(Tableau13[[#This Row],[Cd CIP Client]],'[1]Liste Adhérents Mediprix'!$A$12:$N$107,8,FALSE)</f>
        <v>#N/A</v>
      </c>
      <c r="F130" s="38" t="e">
        <f>VLOOKUP(Tableau13[[#This Row],[Cd CIP Client]],'[1]Liste Adhérents Mediprix'!$A$12:$N$107,9,FALSE)</f>
        <v>#N/A</v>
      </c>
      <c r="G130" s="44">
        <v>0</v>
      </c>
      <c r="H130" s="44">
        <v>0</v>
      </c>
      <c r="I130" s="41">
        <f t="shared" si="1"/>
        <v>0</v>
      </c>
    </row>
    <row r="131" spans="1:9" x14ac:dyDescent="0.3">
      <c r="A131" s="34"/>
      <c r="B131" s="35"/>
      <c r="C131" s="38"/>
      <c r="D131" s="37" t="e">
        <f>VLOOKUP(Tableau13[[#This Row],[Cd CIP Client]],'[1]Liste Adhérents Mediprix'!$A$12:$N$106,2,FALSE)</f>
        <v>#N/A</v>
      </c>
      <c r="E131" s="38" t="e">
        <f>VLOOKUP(Tableau13[[#This Row],[Cd CIP Client]],'[1]Liste Adhérents Mediprix'!$A$12:$N$107,8,FALSE)</f>
        <v>#N/A</v>
      </c>
      <c r="F131" s="38" t="e">
        <f>VLOOKUP(Tableau13[[#This Row],[Cd CIP Client]],'[1]Liste Adhérents Mediprix'!$A$12:$N$107,9,FALSE)</f>
        <v>#N/A</v>
      </c>
      <c r="G131" s="44">
        <v>0</v>
      </c>
      <c r="H131" s="44">
        <v>0</v>
      </c>
      <c r="I131" s="41">
        <f t="shared" si="1"/>
        <v>0</v>
      </c>
    </row>
    <row r="132" spans="1:9" x14ac:dyDescent="0.3">
      <c r="A132" s="34"/>
      <c r="B132" s="35"/>
      <c r="C132" s="38"/>
      <c r="D132" s="37" t="e">
        <f>VLOOKUP(Tableau13[[#This Row],[Cd CIP Client]],'[1]Liste Adhérents Mediprix'!$A$12:$N$106,2,FALSE)</f>
        <v>#N/A</v>
      </c>
      <c r="E132" s="38" t="e">
        <f>VLOOKUP(Tableau13[[#This Row],[Cd CIP Client]],'[1]Liste Adhérents Mediprix'!$A$12:$N$107,8,FALSE)</f>
        <v>#N/A</v>
      </c>
      <c r="F132" s="38" t="e">
        <f>VLOOKUP(Tableau13[[#This Row],[Cd CIP Client]],'[1]Liste Adhérents Mediprix'!$A$12:$N$107,9,FALSE)</f>
        <v>#N/A</v>
      </c>
      <c r="G132" s="44">
        <v>0</v>
      </c>
      <c r="H132" s="44">
        <v>0</v>
      </c>
      <c r="I132" s="41">
        <f t="shared" ref="I132:I195" si="2">IFERROR((H132-G132)/G132,0)</f>
        <v>0</v>
      </c>
    </row>
    <row r="133" spans="1:9" x14ac:dyDescent="0.3">
      <c r="A133" s="34"/>
      <c r="B133" s="35"/>
      <c r="C133" s="38"/>
      <c r="D133" s="37" t="e">
        <f>VLOOKUP(Tableau13[[#This Row],[Cd CIP Client]],'[1]Liste Adhérents Mediprix'!$A$12:$N$106,2,FALSE)</f>
        <v>#N/A</v>
      </c>
      <c r="E133" s="38" t="e">
        <f>VLOOKUP(Tableau13[[#This Row],[Cd CIP Client]],'[1]Liste Adhérents Mediprix'!$A$12:$N$107,8,FALSE)</f>
        <v>#N/A</v>
      </c>
      <c r="F133" s="38" t="e">
        <f>VLOOKUP(Tableau13[[#This Row],[Cd CIP Client]],'[1]Liste Adhérents Mediprix'!$A$12:$N$107,9,FALSE)</f>
        <v>#N/A</v>
      </c>
      <c r="G133" s="44">
        <v>0</v>
      </c>
      <c r="H133" s="44">
        <v>0</v>
      </c>
      <c r="I133" s="41">
        <f t="shared" si="2"/>
        <v>0</v>
      </c>
    </row>
    <row r="134" spans="1:9" x14ac:dyDescent="0.3">
      <c r="A134" s="34"/>
      <c r="B134" s="35"/>
      <c r="C134" s="38"/>
      <c r="D134" s="37" t="e">
        <f>VLOOKUP(Tableau13[[#This Row],[Cd CIP Client]],'[1]Liste Adhérents Mediprix'!$A$12:$N$106,2,FALSE)</f>
        <v>#N/A</v>
      </c>
      <c r="E134" s="38" t="e">
        <f>VLOOKUP(Tableau13[[#This Row],[Cd CIP Client]],'[1]Liste Adhérents Mediprix'!$A$12:$N$107,8,FALSE)</f>
        <v>#N/A</v>
      </c>
      <c r="F134" s="38" t="e">
        <f>VLOOKUP(Tableau13[[#This Row],[Cd CIP Client]],'[1]Liste Adhérents Mediprix'!$A$12:$N$107,9,FALSE)</f>
        <v>#N/A</v>
      </c>
      <c r="G134" s="44">
        <v>0</v>
      </c>
      <c r="H134" s="44">
        <v>0</v>
      </c>
      <c r="I134" s="41">
        <f t="shared" si="2"/>
        <v>0</v>
      </c>
    </row>
    <row r="135" spans="1:9" x14ac:dyDescent="0.3">
      <c r="A135" s="34"/>
      <c r="B135" s="35"/>
      <c r="C135" s="38"/>
      <c r="D135" s="37" t="e">
        <f>VLOOKUP(Tableau13[[#This Row],[Cd CIP Client]],'[1]Liste Adhérents Mediprix'!$A$12:$N$106,2,FALSE)</f>
        <v>#N/A</v>
      </c>
      <c r="E135" s="38" t="e">
        <f>VLOOKUP(Tableau13[[#This Row],[Cd CIP Client]],'[1]Liste Adhérents Mediprix'!$A$12:$N$107,8,FALSE)</f>
        <v>#N/A</v>
      </c>
      <c r="F135" s="38" t="e">
        <f>VLOOKUP(Tableau13[[#This Row],[Cd CIP Client]],'[1]Liste Adhérents Mediprix'!$A$12:$N$107,9,FALSE)</f>
        <v>#N/A</v>
      </c>
      <c r="G135" s="44">
        <v>0</v>
      </c>
      <c r="H135" s="44">
        <v>0</v>
      </c>
      <c r="I135" s="41">
        <f t="shared" si="2"/>
        <v>0</v>
      </c>
    </row>
    <row r="136" spans="1:9" x14ac:dyDescent="0.3">
      <c r="A136" s="34"/>
      <c r="B136" s="35"/>
      <c r="C136" s="38"/>
      <c r="D136" s="37" t="e">
        <f>VLOOKUP(Tableau13[[#This Row],[Cd CIP Client]],'[1]Liste Adhérents Mediprix'!$A$12:$N$106,2,FALSE)</f>
        <v>#N/A</v>
      </c>
      <c r="E136" s="38" t="e">
        <f>VLOOKUP(Tableau13[[#This Row],[Cd CIP Client]],'[1]Liste Adhérents Mediprix'!$A$12:$N$107,8,FALSE)</f>
        <v>#N/A</v>
      </c>
      <c r="F136" s="38" t="e">
        <f>VLOOKUP(Tableau13[[#This Row],[Cd CIP Client]],'[1]Liste Adhérents Mediprix'!$A$12:$N$107,9,FALSE)</f>
        <v>#N/A</v>
      </c>
      <c r="G136" s="44">
        <v>0</v>
      </c>
      <c r="H136" s="44">
        <v>0</v>
      </c>
      <c r="I136" s="41">
        <f t="shared" si="2"/>
        <v>0</v>
      </c>
    </row>
    <row r="137" spans="1:9" x14ac:dyDescent="0.3">
      <c r="A137" s="34"/>
      <c r="B137" s="35"/>
      <c r="C137" s="38"/>
      <c r="D137" s="37" t="e">
        <f>VLOOKUP(Tableau13[[#This Row],[Cd CIP Client]],'[1]Liste Adhérents Mediprix'!$A$12:$N$106,2,FALSE)</f>
        <v>#N/A</v>
      </c>
      <c r="E137" s="38" t="e">
        <f>VLOOKUP(Tableau13[[#This Row],[Cd CIP Client]],'[1]Liste Adhérents Mediprix'!$A$12:$N$107,8,FALSE)</f>
        <v>#N/A</v>
      </c>
      <c r="F137" s="38" t="e">
        <f>VLOOKUP(Tableau13[[#This Row],[Cd CIP Client]],'[1]Liste Adhérents Mediprix'!$A$12:$N$107,9,FALSE)</f>
        <v>#N/A</v>
      </c>
      <c r="G137" s="44">
        <v>0</v>
      </c>
      <c r="H137" s="44">
        <v>0</v>
      </c>
      <c r="I137" s="41">
        <f t="shared" si="2"/>
        <v>0</v>
      </c>
    </row>
    <row r="138" spans="1:9" x14ac:dyDescent="0.3">
      <c r="A138" s="34"/>
      <c r="B138" s="35"/>
      <c r="C138" s="38"/>
      <c r="D138" s="37" t="e">
        <f>VLOOKUP(Tableau13[[#This Row],[Cd CIP Client]],'[1]Liste Adhérents Mediprix'!$A$12:$N$106,2,FALSE)</f>
        <v>#N/A</v>
      </c>
      <c r="E138" s="38" t="e">
        <f>VLOOKUP(Tableau13[[#This Row],[Cd CIP Client]],'[1]Liste Adhérents Mediprix'!$A$12:$N$107,8,FALSE)</f>
        <v>#N/A</v>
      </c>
      <c r="F138" s="38" t="e">
        <f>VLOOKUP(Tableau13[[#This Row],[Cd CIP Client]],'[1]Liste Adhérents Mediprix'!$A$12:$N$107,9,FALSE)</f>
        <v>#N/A</v>
      </c>
      <c r="G138" s="44">
        <v>0</v>
      </c>
      <c r="H138" s="44">
        <v>0</v>
      </c>
      <c r="I138" s="41">
        <f t="shared" si="2"/>
        <v>0</v>
      </c>
    </row>
    <row r="139" spans="1:9" x14ac:dyDescent="0.3">
      <c r="A139" s="34"/>
      <c r="B139" s="35"/>
      <c r="C139" s="38"/>
      <c r="D139" s="37" t="e">
        <f>VLOOKUP(Tableau13[[#This Row],[Cd CIP Client]],'[1]Liste Adhérents Mediprix'!$A$12:$N$106,2,FALSE)</f>
        <v>#N/A</v>
      </c>
      <c r="E139" s="38" t="e">
        <f>VLOOKUP(Tableau13[[#This Row],[Cd CIP Client]],'[1]Liste Adhérents Mediprix'!$A$12:$N$107,8,FALSE)</f>
        <v>#N/A</v>
      </c>
      <c r="F139" s="38" t="e">
        <f>VLOOKUP(Tableau13[[#This Row],[Cd CIP Client]],'[1]Liste Adhérents Mediprix'!$A$12:$N$107,9,FALSE)</f>
        <v>#N/A</v>
      </c>
      <c r="G139" s="44">
        <v>0</v>
      </c>
      <c r="H139" s="44">
        <v>0</v>
      </c>
      <c r="I139" s="41">
        <f t="shared" si="2"/>
        <v>0</v>
      </c>
    </row>
    <row r="140" spans="1:9" x14ac:dyDescent="0.3">
      <c r="A140" s="34"/>
      <c r="B140" s="35"/>
      <c r="C140" s="38"/>
      <c r="D140" s="37" t="e">
        <f>VLOOKUP(Tableau13[[#This Row],[Cd CIP Client]],'[1]Liste Adhérents Mediprix'!$A$12:$N$106,2,FALSE)</f>
        <v>#N/A</v>
      </c>
      <c r="E140" s="38" t="e">
        <f>VLOOKUP(Tableau13[[#This Row],[Cd CIP Client]],'[1]Liste Adhérents Mediprix'!$A$12:$N$107,8,FALSE)</f>
        <v>#N/A</v>
      </c>
      <c r="F140" s="38" t="e">
        <f>VLOOKUP(Tableau13[[#This Row],[Cd CIP Client]],'[1]Liste Adhérents Mediprix'!$A$12:$N$107,9,FALSE)</f>
        <v>#N/A</v>
      </c>
      <c r="G140" s="44">
        <v>0</v>
      </c>
      <c r="H140" s="44">
        <v>0</v>
      </c>
      <c r="I140" s="41">
        <f t="shared" si="2"/>
        <v>0</v>
      </c>
    </row>
    <row r="141" spans="1:9" x14ac:dyDescent="0.3">
      <c r="A141" s="34"/>
      <c r="B141" s="35"/>
      <c r="C141" s="38"/>
      <c r="D141" s="37" t="e">
        <f>VLOOKUP(Tableau13[[#This Row],[Cd CIP Client]],'[1]Liste Adhérents Mediprix'!$A$12:$N$106,2,FALSE)</f>
        <v>#N/A</v>
      </c>
      <c r="E141" s="38" t="e">
        <f>VLOOKUP(Tableau13[[#This Row],[Cd CIP Client]],'[1]Liste Adhérents Mediprix'!$A$12:$N$107,8,FALSE)</f>
        <v>#N/A</v>
      </c>
      <c r="F141" s="38" t="e">
        <f>VLOOKUP(Tableau13[[#This Row],[Cd CIP Client]],'[1]Liste Adhérents Mediprix'!$A$12:$N$107,9,FALSE)</f>
        <v>#N/A</v>
      </c>
      <c r="G141" s="44">
        <v>0</v>
      </c>
      <c r="H141" s="44">
        <v>0</v>
      </c>
      <c r="I141" s="41">
        <f t="shared" si="2"/>
        <v>0</v>
      </c>
    </row>
    <row r="142" spans="1:9" x14ac:dyDescent="0.3">
      <c r="A142" s="34"/>
      <c r="B142" s="35"/>
      <c r="C142" s="38"/>
      <c r="D142" s="37" t="e">
        <f>VLOOKUP(Tableau13[[#This Row],[Cd CIP Client]],'[1]Liste Adhérents Mediprix'!$A$12:$N$106,2,FALSE)</f>
        <v>#N/A</v>
      </c>
      <c r="E142" s="38" t="e">
        <f>VLOOKUP(Tableau13[[#This Row],[Cd CIP Client]],'[1]Liste Adhérents Mediprix'!$A$12:$N$107,8,FALSE)</f>
        <v>#N/A</v>
      </c>
      <c r="F142" s="38" t="e">
        <f>VLOOKUP(Tableau13[[#This Row],[Cd CIP Client]],'[1]Liste Adhérents Mediprix'!$A$12:$N$107,9,FALSE)</f>
        <v>#N/A</v>
      </c>
      <c r="G142" s="44">
        <v>0</v>
      </c>
      <c r="H142" s="44">
        <v>0</v>
      </c>
      <c r="I142" s="41">
        <f t="shared" si="2"/>
        <v>0</v>
      </c>
    </row>
    <row r="143" spans="1:9" x14ac:dyDescent="0.3">
      <c r="A143" s="34"/>
      <c r="B143" s="35"/>
      <c r="C143" s="38"/>
      <c r="D143" s="37" t="e">
        <f>VLOOKUP(Tableau13[[#This Row],[Cd CIP Client]],'[1]Liste Adhérents Mediprix'!$A$12:$N$106,2,FALSE)</f>
        <v>#N/A</v>
      </c>
      <c r="E143" s="38" t="e">
        <f>VLOOKUP(Tableau13[[#This Row],[Cd CIP Client]],'[1]Liste Adhérents Mediprix'!$A$12:$N$107,8,FALSE)</f>
        <v>#N/A</v>
      </c>
      <c r="F143" s="38" t="e">
        <f>VLOOKUP(Tableau13[[#This Row],[Cd CIP Client]],'[1]Liste Adhérents Mediprix'!$A$12:$N$107,9,FALSE)</f>
        <v>#N/A</v>
      </c>
      <c r="G143" s="44">
        <v>0</v>
      </c>
      <c r="H143" s="44">
        <v>0</v>
      </c>
      <c r="I143" s="41">
        <f t="shared" si="2"/>
        <v>0</v>
      </c>
    </row>
    <row r="144" spans="1:9" x14ac:dyDescent="0.3">
      <c r="A144" s="34"/>
      <c r="B144" s="35"/>
      <c r="C144" s="38"/>
      <c r="D144" s="37" t="e">
        <f>VLOOKUP(Tableau13[[#This Row],[Cd CIP Client]],'[1]Liste Adhérents Mediprix'!$A$12:$N$106,2,FALSE)</f>
        <v>#N/A</v>
      </c>
      <c r="E144" s="38" t="e">
        <f>VLOOKUP(Tableau13[[#This Row],[Cd CIP Client]],'[1]Liste Adhérents Mediprix'!$A$12:$N$107,8,FALSE)</f>
        <v>#N/A</v>
      </c>
      <c r="F144" s="38" t="e">
        <f>VLOOKUP(Tableau13[[#This Row],[Cd CIP Client]],'[1]Liste Adhérents Mediprix'!$A$12:$N$107,9,FALSE)</f>
        <v>#N/A</v>
      </c>
      <c r="G144" s="44">
        <v>0</v>
      </c>
      <c r="H144" s="44">
        <v>0</v>
      </c>
      <c r="I144" s="41">
        <f t="shared" si="2"/>
        <v>0</v>
      </c>
    </row>
    <row r="145" spans="1:9" x14ac:dyDescent="0.3">
      <c r="A145" s="34"/>
      <c r="B145" s="35"/>
      <c r="C145" s="38"/>
      <c r="D145" s="37" t="e">
        <f>VLOOKUP(Tableau13[[#This Row],[Cd CIP Client]],'[1]Liste Adhérents Mediprix'!$A$12:$N$106,2,FALSE)</f>
        <v>#N/A</v>
      </c>
      <c r="E145" s="38" t="e">
        <f>VLOOKUP(Tableau13[[#This Row],[Cd CIP Client]],'[1]Liste Adhérents Mediprix'!$A$12:$N$107,8,FALSE)</f>
        <v>#N/A</v>
      </c>
      <c r="F145" s="38" t="e">
        <f>VLOOKUP(Tableau13[[#This Row],[Cd CIP Client]],'[1]Liste Adhérents Mediprix'!$A$12:$N$107,9,FALSE)</f>
        <v>#N/A</v>
      </c>
      <c r="G145" s="44">
        <v>0</v>
      </c>
      <c r="H145" s="44">
        <v>0</v>
      </c>
      <c r="I145" s="41">
        <f t="shared" si="2"/>
        <v>0</v>
      </c>
    </row>
    <row r="146" spans="1:9" x14ac:dyDescent="0.3">
      <c r="A146" s="34"/>
      <c r="B146" s="35"/>
      <c r="C146" s="38"/>
      <c r="D146" s="37" t="e">
        <f>VLOOKUP(Tableau13[[#This Row],[Cd CIP Client]],'[1]Liste Adhérents Mediprix'!$A$12:$N$106,2,FALSE)</f>
        <v>#N/A</v>
      </c>
      <c r="E146" s="38" t="e">
        <f>VLOOKUP(Tableau13[[#This Row],[Cd CIP Client]],'[1]Liste Adhérents Mediprix'!$A$12:$N$107,8,FALSE)</f>
        <v>#N/A</v>
      </c>
      <c r="F146" s="38" t="e">
        <f>VLOOKUP(Tableau13[[#This Row],[Cd CIP Client]],'[1]Liste Adhérents Mediprix'!$A$12:$N$107,9,FALSE)</f>
        <v>#N/A</v>
      </c>
      <c r="G146" s="44">
        <v>0</v>
      </c>
      <c r="H146" s="44">
        <v>0</v>
      </c>
      <c r="I146" s="41">
        <f t="shared" si="2"/>
        <v>0</v>
      </c>
    </row>
    <row r="147" spans="1:9" x14ac:dyDescent="0.3">
      <c r="A147" s="34"/>
      <c r="B147" s="35"/>
      <c r="C147" s="38"/>
      <c r="D147" s="37" t="e">
        <f>VLOOKUP(Tableau13[[#This Row],[Cd CIP Client]],'[1]Liste Adhérents Mediprix'!$A$12:$N$106,2,FALSE)</f>
        <v>#N/A</v>
      </c>
      <c r="E147" s="38" t="e">
        <f>VLOOKUP(Tableau13[[#This Row],[Cd CIP Client]],'[1]Liste Adhérents Mediprix'!$A$12:$N$107,8,FALSE)</f>
        <v>#N/A</v>
      </c>
      <c r="F147" s="38" t="e">
        <f>VLOOKUP(Tableau13[[#This Row],[Cd CIP Client]],'[1]Liste Adhérents Mediprix'!$A$12:$N$107,9,FALSE)</f>
        <v>#N/A</v>
      </c>
      <c r="G147" s="44">
        <v>0</v>
      </c>
      <c r="H147" s="44">
        <v>0</v>
      </c>
      <c r="I147" s="41">
        <f t="shared" si="2"/>
        <v>0</v>
      </c>
    </row>
    <row r="148" spans="1:9" x14ac:dyDescent="0.3">
      <c r="A148" s="34"/>
      <c r="B148" s="35"/>
      <c r="C148" s="38"/>
      <c r="D148" s="37" t="e">
        <f>VLOOKUP(Tableau13[[#This Row],[Cd CIP Client]],'[1]Liste Adhérents Mediprix'!$A$12:$N$106,2,FALSE)</f>
        <v>#N/A</v>
      </c>
      <c r="E148" s="38" t="e">
        <f>VLOOKUP(Tableau13[[#This Row],[Cd CIP Client]],'[1]Liste Adhérents Mediprix'!$A$12:$N$107,8,FALSE)</f>
        <v>#N/A</v>
      </c>
      <c r="F148" s="38" t="e">
        <f>VLOOKUP(Tableau13[[#This Row],[Cd CIP Client]],'[1]Liste Adhérents Mediprix'!$A$12:$N$107,9,FALSE)</f>
        <v>#N/A</v>
      </c>
      <c r="G148" s="44">
        <v>0</v>
      </c>
      <c r="H148" s="44">
        <v>0</v>
      </c>
      <c r="I148" s="41">
        <f t="shared" si="2"/>
        <v>0</v>
      </c>
    </row>
    <row r="149" spans="1:9" x14ac:dyDescent="0.3">
      <c r="A149" s="34"/>
      <c r="B149" s="35"/>
      <c r="C149" s="38"/>
      <c r="D149" s="37" t="e">
        <f>VLOOKUP(Tableau13[[#This Row],[Cd CIP Client]],'[1]Liste Adhérents Mediprix'!$A$12:$N$106,2,FALSE)</f>
        <v>#N/A</v>
      </c>
      <c r="E149" s="38" t="e">
        <f>VLOOKUP(Tableau13[[#This Row],[Cd CIP Client]],'[1]Liste Adhérents Mediprix'!$A$12:$N$107,8,FALSE)</f>
        <v>#N/A</v>
      </c>
      <c r="F149" s="38" t="e">
        <f>VLOOKUP(Tableau13[[#This Row],[Cd CIP Client]],'[1]Liste Adhérents Mediprix'!$A$12:$N$107,9,FALSE)</f>
        <v>#N/A</v>
      </c>
      <c r="G149" s="44">
        <v>0</v>
      </c>
      <c r="H149" s="44">
        <v>0</v>
      </c>
      <c r="I149" s="41">
        <f t="shared" si="2"/>
        <v>0</v>
      </c>
    </row>
    <row r="150" spans="1:9" x14ac:dyDescent="0.3">
      <c r="A150" s="34"/>
      <c r="B150" s="35"/>
      <c r="C150" s="38"/>
      <c r="D150" s="37" t="e">
        <f>VLOOKUP(Tableau13[[#This Row],[Cd CIP Client]],'[1]Liste Adhérents Mediprix'!$A$12:$N$106,2,FALSE)</f>
        <v>#N/A</v>
      </c>
      <c r="E150" s="38" t="e">
        <f>VLOOKUP(Tableau13[[#This Row],[Cd CIP Client]],'[1]Liste Adhérents Mediprix'!$A$12:$N$107,8,FALSE)</f>
        <v>#N/A</v>
      </c>
      <c r="F150" s="38" t="e">
        <f>VLOOKUP(Tableau13[[#This Row],[Cd CIP Client]],'[1]Liste Adhérents Mediprix'!$A$12:$N$107,9,FALSE)</f>
        <v>#N/A</v>
      </c>
      <c r="G150" s="44">
        <v>0</v>
      </c>
      <c r="H150" s="44">
        <v>0</v>
      </c>
      <c r="I150" s="41">
        <f t="shared" si="2"/>
        <v>0</v>
      </c>
    </row>
    <row r="151" spans="1:9" x14ac:dyDescent="0.3">
      <c r="A151" s="34"/>
      <c r="B151" s="35"/>
      <c r="C151" s="38"/>
      <c r="D151" s="37" t="e">
        <f>VLOOKUP(Tableau13[[#This Row],[Cd CIP Client]],'[1]Liste Adhérents Mediprix'!$A$12:$N$106,2,FALSE)</f>
        <v>#N/A</v>
      </c>
      <c r="E151" s="38" t="e">
        <f>VLOOKUP(Tableau13[[#This Row],[Cd CIP Client]],'[1]Liste Adhérents Mediprix'!$A$12:$N$107,8,FALSE)</f>
        <v>#N/A</v>
      </c>
      <c r="F151" s="38" t="e">
        <f>VLOOKUP(Tableau13[[#This Row],[Cd CIP Client]],'[1]Liste Adhérents Mediprix'!$A$12:$N$107,9,FALSE)</f>
        <v>#N/A</v>
      </c>
      <c r="G151" s="44">
        <v>0</v>
      </c>
      <c r="H151" s="44">
        <v>0</v>
      </c>
      <c r="I151" s="41">
        <f t="shared" si="2"/>
        <v>0</v>
      </c>
    </row>
    <row r="152" spans="1:9" x14ac:dyDescent="0.3">
      <c r="A152" s="34"/>
      <c r="B152" s="35"/>
      <c r="C152" s="38"/>
      <c r="D152" s="37" t="e">
        <f>VLOOKUP(Tableau13[[#This Row],[Cd CIP Client]],'[1]Liste Adhérents Mediprix'!$A$12:$N$106,2,FALSE)</f>
        <v>#N/A</v>
      </c>
      <c r="E152" s="38" t="e">
        <f>VLOOKUP(Tableau13[[#This Row],[Cd CIP Client]],'[1]Liste Adhérents Mediprix'!$A$12:$N$107,8,FALSE)</f>
        <v>#N/A</v>
      </c>
      <c r="F152" s="38" t="e">
        <f>VLOOKUP(Tableau13[[#This Row],[Cd CIP Client]],'[1]Liste Adhérents Mediprix'!$A$12:$N$107,9,FALSE)</f>
        <v>#N/A</v>
      </c>
      <c r="G152" s="44">
        <v>0</v>
      </c>
      <c r="H152" s="44">
        <v>0</v>
      </c>
      <c r="I152" s="41">
        <f t="shared" si="2"/>
        <v>0</v>
      </c>
    </row>
    <row r="153" spans="1:9" x14ac:dyDescent="0.3">
      <c r="A153" s="34"/>
      <c r="B153" s="35"/>
      <c r="C153" s="38"/>
      <c r="D153" s="37" t="e">
        <f>VLOOKUP(Tableau13[[#This Row],[Cd CIP Client]],'[1]Liste Adhérents Mediprix'!$A$12:$N$106,2,FALSE)</f>
        <v>#N/A</v>
      </c>
      <c r="E153" s="38" t="e">
        <f>VLOOKUP(Tableau13[[#This Row],[Cd CIP Client]],'[1]Liste Adhérents Mediprix'!$A$12:$N$107,8,FALSE)</f>
        <v>#N/A</v>
      </c>
      <c r="F153" s="38" t="e">
        <f>VLOOKUP(Tableau13[[#This Row],[Cd CIP Client]],'[1]Liste Adhérents Mediprix'!$A$12:$N$107,9,FALSE)</f>
        <v>#N/A</v>
      </c>
      <c r="G153" s="44">
        <v>0</v>
      </c>
      <c r="H153" s="44">
        <v>0</v>
      </c>
      <c r="I153" s="41">
        <f t="shared" si="2"/>
        <v>0</v>
      </c>
    </row>
    <row r="154" spans="1:9" x14ac:dyDescent="0.3">
      <c r="A154" s="34"/>
      <c r="B154" s="35"/>
      <c r="C154" s="38"/>
      <c r="D154" s="37" t="e">
        <f>VLOOKUP(Tableau13[[#This Row],[Cd CIP Client]],'[1]Liste Adhérents Mediprix'!$A$12:$N$106,2,FALSE)</f>
        <v>#N/A</v>
      </c>
      <c r="E154" s="38" t="e">
        <f>VLOOKUP(Tableau13[[#This Row],[Cd CIP Client]],'[1]Liste Adhérents Mediprix'!$A$12:$N$107,8,FALSE)</f>
        <v>#N/A</v>
      </c>
      <c r="F154" s="38" t="e">
        <f>VLOOKUP(Tableau13[[#This Row],[Cd CIP Client]],'[1]Liste Adhérents Mediprix'!$A$12:$N$107,9,FALSE)</f>
        <v>#N/A</v>
      </c>
      <c r="G154" s="44">
        <v>0</v>
      </c>
      <c r="H154" s="44">
        <v>0</v>
      </c>
      <c r="I154" s="41">
        <f t="shared" si="2"/>
        <v>0</v>
      </c>
    </row>
    <row r="155" spans="1:9" x14ac:dyDescent="0.3">
      <c r="A155" s="34"/>
      <c r="B155" s="35"/>
      <c r="C155" s="38"/>
      <c r="D155" s="37" t="e">
        <f>VLOOKUP(Tableau13[[#This Row],[Cd CIP Client]],'[1]Liste Adhérents Mediprix'!$A$12:$N$106,2,FALSE)</f>
        <v>#N/A</v>
      </c>
      <c r="E155" s="38" t="e">
        <f>VLOOKUP(Tableau13[[#This Row],[Cd CIP Client]],'[1]Liste Adhérents Mediprix'!$A$12:$N$107,8,FALSE)</f>
        <v>#N/A</v>
      </c>
      <c r="F155" s="38" t="e">
        <f>VLOOKUP(Tableau13[[#This Row],[Cd CIP Client]],'[1]Liste Adhérents Mediprix'!$A$12:$N$107,9,FALSE)</f>
        <v>#N/A</v>
      </c>
      <c r="G155" s="44">
        <v>0</v>
      </c>
      <c r="H155" s="44">
        <v>0</v>
      </c>
      <c r="I155" s="41">
        <f t="shared" si="2"/>
        <v>0</v>
      </c>
    </row>
    <row r="156" spans="1:9" x14ac:dyDescent="0.3">
      <c r="A156" s="34"/>
      <c r="B156" s="35"/>
      <c r="C156" s="38"/>
      <c r="D156" s="37" t="e">
        <f>VLOOKUP(Tableau13[[#This Row],[Cd CIP Client]],'[1]Liste Adhérents Mediprix'!$A$12:$N$106,2,FALSE)</f>
        <v>#N/A</v>
      </c>
      <c r="E156" s="38" t="e">
        <f>VLOOKUP(Tableau13[[#This Row],[Cd CIP Client]],'[1]Liste Adhérents Mediprix'!$A$12:$N$107,8,FALSE)</f>
        <v>#N/A</v>
      </c>
      <c r="F156" s="38" t="e">
        <f>VLOOKUP(Tableau13[[#This Row],[Cd CIP Client]],'[1]Liste Adhérents Mediprix'!$A$12:$N$107,9,FALSE)</f>
        <v>#N/A</v>
      </c>
      <c r="G156" s="44">
        <v>0</v>
      </c>
      <c r="H156" s="44">
        <v>0</v>
      </c>
      <c r="I156" s="41">
        <f t="shared" si="2"/>
        <v>0</v>
      </c>
    </row>
    <row r="157" spans="1:9" x14ac:dyDescent="0.3">
      <c r="A157" s="34"/>
      <c r="B157" s="35"/>
      <c r="C157" s="38"/>
      <c r="D157" s="37" t="e">
        <f>VLOOKUP(Tableau13[[#This Row],[Cd CIP Client]],'[1]Liste Adhérents Mediprix'!$A$12:$N$106,2,FALSE)</f>
        <v>#N/A</v>
      </c>
      <c r="E157" s="38" t="e">
        <f>VLOOKUP(Tableau13[[#This Row],[Cd CIP Client]],'[1]Liste Adhérents Mediprix'!$A$12:$N$107,8,FALSE)</f>
        <v>#N/A</v>
      </c>
      <c r="F157" s="38" t="e">
        <f>VLOOKUP(Tableau13[[#This Row],[Cd CIP Client]],'[1]Liste Adhérents Mediprix'!$A$12:$N$107,9,FALSE)</f>
        <v>#N/A</v>
      </c>
      <c r="G157" s="44">
        <v>0</v>
      </c>
      <c r="H157" s="44">
        <v>0</v>
      </c>
      <c r="I157" s="41">
        <f t="shared" si="2"/>
        <v>0</v>
      </c>
    </row>
    <row r="158" spans="1:9" x14ac:dyDescent="0.3">
      <c r="A158" s="34"/>
      <c r="B158" s="35"/>
      <c r="C158" s="38"/>
      <c r="D158" s="37" t="e">
        <f>VLOOKUP(Tableau13[[#This Row],[Cd CIP Client]],'[1]Liste Adhérents Mediprix'!$A$12:$N$106,2,FALSE)</f>
        <v>#N/A</v>
      </c>
      <c r="E158" s="38" t="e">
        <f>VLOOKUP(Tableau13[[#This Row],[Cd CIP Client]],'[1]Liste Adhérents Mediprix'!$A$12:$N$107,8,FALSE)</f>
        <v>#N/A</v>
      </c>
      <c r="F158" s="38" t="e">
        <f>VLOOKUP(Tableau13[[#This Row],[Cd CIP Client]],'[1]Liste Adhérents Mediprix'!$A$12:$N$107,9,FALSE)</f>
        <v>#N/A</v>
      </c>
      <c r="G158" s="44">
        <v>0</v>
      </c>
      <c r="H158" s="44">
        <v>0</v>
      </c>
      <c r="I158" s="41">
        <f t="shared" si="2"/>
        <v>0</v>
      </c>
    </row>
    <row r="159" spans="1:9" x14ac:dyDescent="0.3">
      <c r="A159" s="34"/>
      <c r="B159" s="35"/>
      <c r="C159" s="38"/>
      <c r="D159" s="37" t="e">
        <f>VLOOKUP(Tableau13[[#This Row],[Cd CIP Client]],'[1]Liste Adhérents Mediprix'!$A$12:$N$106,2,FALSE)</f>
        <v>#N/A</v>
      </c>
      <c r="E159" s="38" t="e">
        <f>VLOOKUP(Tableau13[[#This Row],[Cd CIP Client]],'[1]Liste Adhérents Mediprix'!$A$12:$N$107,8,FALSE)</f>
        <v>#N/A</v>
      </c>
      <c r="F159" s="38" t="e">
        <f>VLOOKUP(Tableau13[[#This Row],[Cd CIP Client]],'[1]Liste Adhérents Mediprix'!$A$12:$N$107,9,FALSE)</f>
        <v>#N/A</v>
      </c>
      <c r="G159" s="44">
        <v>0</v>
      </c>
      <c r="H159" s="44">
        <v>0</v>
      </c>
      <c r="I159" s="41">
        <f t="shared" si="2"/>
        <v>0</v>
      </c>
    </row>
    <row r="160" spans="1:9" x14ac:dyDescent="0.3">
      <c r="A160" s="34"/>
      <c r="B160" s="35"/>
      <c r="C160" s="38"/>
      <c r="D160" s="37" t="e">
        <f>VLOOKUP(Tableau13[[#This Row],[Cd CIP Client]],'[1]Liste Adhérents Mediprix'!$A$12:$N$106,2,FALSE)</f>
        <v>#N/A</v>
      </c>
      <c r="E160" s="38" t="e">
        <f>VLOOKUP(Tableau13[[#This Row],[Cd CIP Client]],'[1]Liste Adhérents Mediprix'!$A$12:$N$107,8,FALSE)</f>
        <v>#N/A</v>
      </c>
      <c r="F160" s="38" t="e">
        <f>VLOOKUP(Tableau13[[#This Row],[Cd CIP Client]],'[1]Liste Adhérents Mediprix'!$A$12:$N$107,9,FALSE)</f>
        <v>#N/A</v>
      </c>
      <c r="G160" s="44">
        <v>0</v>
      </c>
      <c r="H160" s="44">
        <v>0</v>
      </c>
      <c r="I160" s="41">
        <f t="shared" si="2"/>
        <v>0</v>
      </c>
    </row>
    <row r="161" spans="1:9" x14ac:dyDescent="0.3">
      <c r="A161" s="34"/>
      <c r="B161" s="35"/>
      <c r="C161" s="38"/>
      <c r="D161" s="37" t="e">
        <f>VLOOKUP(Tableau13[[#This Row],[Cd CIP Client]],'[1]Liste Adhérents Mediprix'!$A$12:$N$106,2,FALSE)</f>
        <v>#N/A</v>
      </c>
      <c r="E161" s="38" t="e">
        <f>VLOOKUP(Tableau13[[#This Row],[Cd CIP Client]],'[1]Liste Adhérents Mediprix'!$A$12:$N$107,8,FALSE)</f>
        <v>#N/A</v>
      </c>
      <c r="F161" s="38" t="e">
        <f>VLOOKUP(Tableau13[[#This Row],[Cd CIP Client]],'[1]Liste Adhérents Mediprix'!$A$12:$N$107,9,FALSE)</f>
        <v>#N/A</v>
      </c>
      <c r="G161" s="44">
        <v>0</v>
      </c>
      <c r="H161" s="44">
        <v>0</v>
      </c>
      <c r="I161" s="41">
        <f t="shared" si="2"/>
        <v>0</v>
      </c>
    </row>
    <row r="162" spans="1:9" x14ac:dyDescent="0.3">
      <c r="A162" s="34"/>
      <c r="B162" s="35"/>
      <c r="C162" s="38"/>
      <c r="D162" s="37" t="e">
        <f>VLOOKUP(Tableau13[[#This Row],[Cd CIP Client]],'[1]Liste Adhérents Mediprix'!$A$12:$N$106,2,FALSE)</f>
        <v>#N/A</v>
      </c>
      <c r="E162" s="38" t="e">
        <f>VLOOKUP(Tableau13[[#This Row],[Cd CIP Client]],'[1]Liste Adhérents Mediprix'!$A$12:$N$107,8,FALSE)</f>
        <v>#N/A</v>
      </c>
      <c r="F162" s="38" t="e">
        <f>VLOOKUP(Tableau13[[#This Row],[Cd CIP Client]],'[1]Liste Adhérents Mediprix'!$A$12:$N$107,9,FALSE)</f>
        <v>#N/A</v>
      </c>
      <c r="G162" s="44">
        <v>0</v>
      </c>
      <c r="H162" s="44">
        <v>0</v>
      </c>
      <c r="I162" s="41">
        <f t="shared" si="2"/>
        <v>0</v>
      </c>
    </row>
    <row r="163" spans="1:9" x14ac:dyDescent="0.3">
      <c r="A163" s="34"/>
      <c r="B163" s="35"/>
      <c r="C163" s="38"/>
      <c r="D163" s="37" t="e">
        <f>VLOOKUP(Tableau13[[#This Row],[Cd CIP Client]],'[1]Liste Adhérents Mediprix'!$A$12:$N$106,2,FALSE)</f>
        <v>#N/A</v>
      </c>
      <c r="E163" s="38" t="e">
        <f>VLOOKUP(Tableau13[[#This Row],[Cd CIP Client]],'[1]Liste Adhérents Mediprix'!$A$12:$N$107,8,FALSE)</f>
        <v>#N/A</v>
      </c>
      <c r="F163" s="38" t="e">
        <f>VLOOKUP(Tableau13[[#This Row],[Cd CIP Client]],'[1]Liste Adhérents Mediprix'!$A$12:$N$107,9,FALSE)</f>
        <v>#N/A</v>
      </c>
      <c r="G163" s="44">
        <v>0</v>
      </c>
      <c r="H163" s="44">
        <v>0</v>
      </c>
      <c r="I163" s="41">
        <f t="shared" si="2"/>
        <v>0</v>
      </c>
    </row>
    <row r="164" spans="1:9" x14ac:dyDescent="0.3">
      <c r="A164" s="34"/>
      <c r="B164" s="35"/>
      <c r="C164" s="38"/>
      <c r="D164" s="37" t="e">
        <f>VLOOKUP(Tableau13[[#This Row],[Cd CIP Client]],'[1]Liste Adhérents Mediprix'!$A$12:$N$106,2,FALSE)</f>
        <v>#N/A</v>
      </c>
      <c r="E164" s="38" t="e">
        <f>VLOOKUP(Tableau13[[#This Row],[Cd CIP Client]],'[1]Liste Adhérents Mediprix'!$A$12:$N$107,8,FALSE)</f>
        <v>#N/A</v>
      </c>
      <c r="F164" s="38" t="e">
        <f>VLOOKUP(Tableau13[[#This Row],[Cd CIP Client]],'[1]Liste Adhérents Mediprix'!$A$12:$N$107,9,FALSE)</f>
        <v>#N/A</v>
      </c>
      <c r="G164" s="44">
        <v>0</v>
      </c>
      <c r="H164" s="44">
        <v>0</v>
      </c>
      <c r="I164" s="41">
        <f t="shared" si="2"/>
        <v>0</v>
      </c>
    </row>
    <row r="165" spans="1:9" x14ac:dyDescent="0.3">
      <c r="A165" s="34"/>
      <c r="B165" s="35"/>
      <c r="C165" s="38"/>
      <c r="D165" s="37" t="e">
        <f>VLOOKUP(Tableau13[[#This Row],[Cd CIP Client]],'[1]Liste Adhérents Mediprix'!$A$12:$N$106,2,FALSE)</f>
        <v>#N/A</v>
      </c>
      <c r="E165" s="38" t="e">
        <f>VLOOKUP(Tableau13[[#This Row],[Cd CIP Client]],'[1]Liste Adhérents Mediprix'!$A$12:$N$107,8,FALSE)</f>
        <v>#N/A</v>
      </c>
      <c r="F165" s="38" t="e">
        <f>VLOOKUP(Tableau13[[#This Row],[Cd CIP Client]],'[1]Liste Adhérents Mediprix'!$A$12:$N$107,9,FALSE)</f>
        <v>#N/A</v>
      </c>
      <c r="G165" s="44">
        <v>0</v>
      </c>
      <c r="H165" s="44">
        <v>0</v>
      </c>
      <c r="I165" s="41">
        <f t="shared" si="2"/>
        <v>0</v>
      </c>
    </row>
    <row r="166" spans="1:9" x14ac:dyDescent="0.3">
      <c r="A166" s="34"/>
      <c r="B166" s="35"/>
      <c r="C166" s="38"/>
      <c r="D166" s="37" t="e">
        <f>VLOOKUP(Tableau13[[#This Row],[Cd CIP Client]],'[1]Liste Adhérents Mediprix'!$A$12:$N$106,2,FALSE)</f>
        <v>#N/A</v>
      </c>
      <c r="E166" s="38" t="e">
        <f>VLOOKUP(Tableau13[[#This Row],[Cd CIP Client]],'[1]Liste Adhérents Mediprix'!$A$12:$N$107,8,FALSE)</f>
        <v>#N/A</v>
      </c>
      <c r="F166" s="38" t="e">
        <f>VLOOKUP(Tableau13[[#This Row],[Cd CIP Client]],'[1]Liste Adhérents Mediprix'!$A$12:$N$107,9,FALSE)</f>
        <v>#N/A</v>
      </c>
      <c r="G166" s="44">
        <v>0</v>
      </c>
      <c r="H166" s="44">
        <v>0</v>
      </c>
      <c r="I166" s="41">
        <f t="shared" si="2"/>
        <v>0</v>
      </c>
    </row>
    <row r="167" spans="1:9" x14ac:dyDescent="0.3">
      <c r="A167" s="34"/>
      <c r="B167" s="35"/>
      <c r="C167" s="38"/>
      <c r="D167" s="37" t="e">
        <f>VLOOKUP(Tableau13[[#This Row],[Cd CIP Client]],'[1]Liste Adhérents Mediprix'!$A$12:$N$106,2,FALSE)</f>
        <v>#N/A</v>
      </c>
      <c r="E167" s="38" t="e">
        <f>VLOOKUP(Tableau13[[#This Row],[Cd CIP Client]],'[1]Liste Adhérents Mediprix'!$A$12:$N$107,8,FALSE)</f>
        <v>#N/A</v>
      </c>
      <c r="F167" s="38" t="e">
        <f>VLOOKUP(Tableau13[[#This Row],[Cd CIP Client]],'[1]Liste Adhérents Mediprix'!$A$12:$N$107,9,FALSE)</f>
        <v>#N/A</v>
      </c>
      <c r="G167" s="44">
        <v>0</v>
      </c>
      <c r="H167" s="44">
        <v>0</v>
      </c>
      <c r="I167" s="41">
        <f t="shared" si="2"/>
        <v>0</v>
      </c>
    </row>
    <row r="168" spans="1:9" x14ac:dyDescent="0.3">
      <c r="A168" s="34"/>
      <c r="B168" s="35"/>
      <c r="C168" s="38"/>
      <c r="D168" s="37" t="e">
        <f>VLOOKUP(Tableau13[[#This Row],[Cd CIP Client]],'[1]Liste Adhérents Mediprix'!$A$12:$N$106,2,FALSE)</f>
        <v>#N/A</v>
      </c>
      <c r="E168" s="38" t="e">
        <f>VLOOKUP(Tableau13[[#This Row],[Cd CIP Client]],'[1]Liste Adhérents Mediprix'!$A$12:$N$107,8,FALSE)</f>
        <v>#N/A</v>
      </c>
      <c r="F168" s="38" t="e">
        <f>VLOOKUP(Tableau13[[#This Row],[Cd CIP Client]],'[1]Liste Adhérents Mediprix'!$A$12:$N$107,9,FALSE)</f>
        <v>#N/A</v>
      </c>
      <c r="G168" s="44">
        <v>0</v>
      </c>
      <c r="H168" s="44">
        <v>0</v>
      </c>
      <c r="I168" s="41">
        <f t="shared" si="2"/>
        <v>0</v>
      </c>
    </row>
    <row r="169" spans="1:9" x14ac:dyDescent="0.3">
      <c r="A169" s="34"/>
      <c r="B169" s="35"/>
      <c r="C169" s="38"/>
      <c r="D169" s="37" t="e">
        <f>VLOOKUP(Tableau13[[#This Row],[Cd CIP Client]],'[1]Liste Adhérents Mediprix'!$A$12:$N$106,2,FALSE)</f>
        <v>#N/A</v>
      </c>
      <c r="E169" s="38" t="e">
        <f>VLOOKUP(Tableau13[[#This Row],[Cd CIP Client]],'[1]Liste Adhérents Mediprix'!$A$12:$N$107,8,FALSE)</f>
        <v>#N/A</v>
      </c>
      <c r="F169" s="38" t="e">
        <f>VLOOKUP(Tableau13[[#This Row],[Cd CIP Client]],'[1]Liste Adhérents Mediprix'!$A$12:$N$107,9,FALSE)</f>
        <v>#N/A</v>
      </c>
      <c r="G169" s="44">
        <v>0</v>
      </c>
      <c r="H169" s="44">
        <v>0</v>
      </c>
      <c r="I169" s="41">
        <f t="shared" si="2"/>
        <v>0</v>
      </c>
    </row>
    <row r="170" spans="1:9" x14ac:dyDescent="0.3">
      <c r="A170" s="34"/>
      <c r="B170" s="35"/>
      <c r="C170" s="38"/>
      <c r="D170" s="37" t="e">
        <f>VLOOKUP(Tableau13[[#This Row],[Cd CIP Client]],'[1]Liste Adhérents Mediprix'!$A$12:$N$106,2,FALSE)</f>
        <v>#N/A</v>
      </c>
      <c r="E170" s="38" t="e">
        <f>VLOOKUP(Tableau13[[#This Row],[Cd CIP Client]],'[1]Liste Adhérents Mediprix'!$A$12:$N$107,8,FALSE)</f>
        <v>#N/A</v>
      </c>
      <c r="F170" s="38" t="e">
        <f>VLOOKUP(Tableau13[[#This Row],[Cd CIP Client]],'[1]Liste Adhérents Mediprix'!$A$12:$N$107,9,FALSE)</f>
        <v>#N/A</v>
      </c>
      <c r="G170" s="44">
        <v>0</v>
      </c>
      <c r="H170" s="44">
        <v>0</v>
      </c>
      <c r="I170" s="41">
        <f t="shared" si="2"/>
        <v>0</v>
      </c>
    </row>
    <row r="171" spans="1:9" x14ac:dyDescent="0.3">
      <c r="A171" s="34"/>
      <c r="B171" s="35"/>
      <c r="C171" s="38"/>
      <c r="D171" s="37" t="e">
        <f>VLOOKUP(Tableau13[[#This Row],[Cd CIP Client]],'[1]Liste Adhérents Mediprix'!$A$12:$N$106,2,FALSE)</f>
        <v>#N/A</v>
      </c>
      <c r="E171" s="38" t="e">
        <f>VLOOKUP(Tableau13[[#This Row],[Cd CIP Client]],'[1]Liste Adhérents Mediprix'!$A$12:$N$107,8,FALSE)</f>
        <v>#N/A</v>
      </c>
      <c r="F171" s="38" t="e">
        <f>VLOOKUP(Tableau13[[#This Row],[Cd CIP Client]],'[1]Liste Adhérents Mediprix'!$A$12:$N$107,9,FALSE)</f>
        <v>#N/A</v>
      </c>
      <c r="G171" s="44">
        <v>0</v>
      </c>
      <c r="H171" s="44">
        <v>0</v>
      </c>
      <c r="I171" s="41">
        <f t="shared" si="2"/>
        <v>0</v>
      </c>
    </row>
    <row r="172" spans="1:9" x14ac:dyDescent="0.3">
      <c r="A172" s="34"/>
      <c r="B172" s="35"/>
      <c r="C172" s="38"/>
      <c r="D172" s="37" t="e">
        <f>VLOOKUP(Tableau13[[#This Row],[Cd CIP Client]],'[1]Liste Adhérents Mediprix'!$A$12:$N$106,2,FALSE)</f>
        <v>#N/A</v>
      </c>
      <c r="E172" s="38" t="e">
        <f>VLOOKUP(Tableau13[[#This Row],[Cd CIP Client]],'[1]Liste Adhérents Mediprix'!$A$12:$N$107,8,FALSE)</f>
        <v>#N/A</v>
      </c>
      <c r="F172" s="38" t="e">
        <f>VLOOKUP(Tableau13[[#This Row],[Cd CIP Client]],'[1]Liste Adhérents Mediprix'!$A$12:$N$107,9,FALSE)</f>
        <v>#N/A</v>
      </c>
      <c r="G172" s="44">
        <v>0</v>
      </c>
      <c r="H172" s="44">
        <v>0</v>
      </c>
      <c r="I172" s="41">
        <f t="shared" si="2"/>
        <v>0</v>
      </c>
    </row>
    <row r="173" spans="1:9" x14ac:dyDescent="0.3">
      <c r="A173" s="34"/>
      <c r="B173" s="35"/>
      <c r="C173" s="38"/>
      <c r="D173" s="37" t="e">
        <f>VLOOKUP(Tableau13[[#This Row],[Cd CIP Client]],'[1]Liste Adhérents Mediprix'!$A$12:$N$106,2,FALSE)</f>
        <v>#N/A</v>
      </c>
      <c r="E173" s="38" t="e">
        <f>VLOOKUP(Tableau13[[#This Row],[Cd CIP Client]],'[1]Liste Adhérents Mediprix'!$A$12:$N$107,8,FALSE)</f>
        <v>#N/A</v>
      </c>
      <c r="F173" s="38" t="e">
        <f>VLOOKUP(Tableau13[[#This Row],[Cd CIP Client]],'[1]Liste Adhérents Mediprix'!$A$12:$N$107,9,FALSE)</f>
        <v>#N/A</v>
      </c>
      <c r="G173" s="44">
        <v>0</v>
      </c>
      <c r="H173" s="44">
        <v>0</v>
      </c>
      <c r="I173" s="41">
        <f t="shared" si="2"/>
        <v>0</v>
      </c>
    </row>
    <row r="174" spans="1:9" x14ac:dyDescent="0.3">
      <c r="A174" s="34"/>
      <c r="B174" s="35"/>
      <c r="C174" s="38"/>
      <c r="D174" s="37" t="e">
        <f>VLOOKUP(Tableau13[[#This Row],[Cd CIP Client]],'[1]Liste Adhérents Mediprix'!$A$12:$N$106,2,FALSE)</f>
        <v>#N/A</v>
      </c>
      <c r="E174" s="38" t="e">
        <f>VLOOKUP(Tableau13[[#This Row],[Cd CIP Client]],'[1]Liste Adhérents Mediprix'!$A$12:$N$107,8,FALSE)</f>
        <v>#N/A</v>
      </c>
      <c r="F174" s="38" t="e">
        <f>VLOOKUP(Tableau13[[#This Row],[Cd CIP Client]],'[1]Liste Adhérents Mediprix'!$A$12:$N$107,9,FALSE)</f>
        <v>#N/A</v>
      </c>
      <c r="G174" s="44">
        <v>0</v>
      </c>
      <c r="H174" s="44">
        <v>0</v>
      </c>
      <c r="I174" s="41">
        <f t="shared" si="2"/>
        <v>0</v>
      </c>
    </row>
    <row r="175" spans="1:9" x14ac:dyDescent="0.3">
      <c r="A175" s="34"/>
      <c r="B175" s="35"/>
      <c r="C175" s="38"/>
      <c r="D175" s="37" t="e">
        <f>VLOOKUP(Tableau13[[#This Row],[Cd CIP Client]],'[1]Liste Adhérents Mediprix'!$A$12:$N$106,2,FALSE)</f>
        <v>#N/A</v>
      </c>
      <c r="E175" s="38" t="e">
        <f>VLOOKUP(Tableau13[[#This Row],[Cd CIP Client]],'[1]Liste Adhérents Mediprix'!$A$12:$N$107,8,FALSE)</f>
        <v>#N/A</v>
      </c>
      <c r="F175" s="38" t="e">
        <f>VLOOKUP(Tableau13[[#This Row],[Cd CIP Client]],'[1]Liste Adhérents Mediprix'!$A$12:$N$107,9,FALSE)</f>
        <v>#N/A</v>
      </c>
      <c r="G175" s="44">
        <v>0</v>
      </c>
      <c r="H175" s="44">
        <v>0</v>
      </c>
      <c r="I175" s="41">
        <f t="shared" si="2"/>
        <v>0</v>
      </c>
    </row>
    <row r="176" spans="1:9" x14ac:dyDescent="0.3">
      <c r="A176" s="34"/>
      <c r="B176" s="35"/>
      <c r="C176" s="38"/>
      <c r="D176" s="37" t="e">
        <f>VLOOKUP(Tableau13[[#This Row],[Cd CIP Client]],'[1]Liste Adhérents Mediprix'!$A$12:$N$106,2,FALSE)</f>
        <v>#N/A</v>
      </c>
      <c r="E176" s="38" t="e">
        <f>VLOOKUP(Tableau13[[#This Row],[Cd CIP Client]],'[1]Liste Adhérents Mediprix'!$A$12:$N$107,8,FALSE)</f>
        <v>#N/A</v>
      </c>
      <c r="F176" s="38" t="e">
        <f>VLOOKUP(Tableau13[[#This Row],[Cd CIP Client]],'[1]Liste Adhérents Mediprix'!$A$12:$N$107,9,FALSE)</f>
        <v>#N/A</v>
      </c>
      <c r="G176" s="44">
        <v>0</v>
      </c>
      <c r="H176" s="44">
        <v>0</v>
      </c>
      <c r="I176" s="41">
        <f t="shared" si="2"/>
        <v>0</v>
      </c>
    </row>
    <row r="177" spans="1:9" x14ac:dyDescent="0.3">
      <c r="A177" s="34"/>
      <c r="B177" s="35"/>
      <c r="C177" s="38"/>
      <c r="D177" s="37" t="e">
        <f>VLOOKUP(Tableau13[[#This Row],[Cd CIP Client]],'[1]Liste Adhérents Mediprix'!$A$12:$N$106,2,FALSE)</f>
        <v>#N/A</v>
      </c>
      <c r="E177" s="38" t="e">
        <f>VLOOKUP(Tableau13[[#This Row],[Cd CIP Client]],'[1]Liste Adhérents Mediprix'!$A$12:$N$107,8,FALSE)</f>
        <v>#N/A</v>
      </c>
      <c r="F177" s="38" t="e">
        <f>VLOOKUP(Tableau13[[#This Row],[Cd CIP Client]],'[1]Liste Adhérents Mediprix'!$A$12:$N$107,9,FALSE)</f>
        <v>#N/A</v>
      </c>
      <c r="G177" s="44">
        <v>0</v>
      </c>
      <c r="H177" s="44">
        <v>0</v>
      </c>
      <c r="I177" s="41">
        <f t="shared" si="2"/>
        <v>0</v>
      </c>
    </row>
    <row r="178" spans="1:9" x14ac:dyDescent="0.3">
      <c r="A178" s="34"/>
      <c r="B178" s="35"/>
      <c r="C178" s="38"/>
      <c r="D178" s="37" t="e">
        <f>VLOOKUP(Tableau13[[#This Row],[Cd CIP Client]],'[1]Liste Adhérents Mediprix'!$A$12:$N$106,2,FALSE)</f>
        <v>#N/A</v>
      </c>
      <c r="E178" s="38" t="e">
        <f>VLOOKUP(Tableau13[[#This Row],[Cd CIP Client]],'[1]Liste Adhérents Mediprix'!$A$12:$N$107,8,FALSE)</f>
        <v>#N/A</v>
      </c>
      <c r="F178" s="38" t="e">
        <f>VLOOKUP(Tableau13[[#This Row],[Cd CIP Client]],'[1]Liste Adhérents Mediprix'!$A$12:$N$107,9,FALSE)</f>
        <v>#N/A</v>
      </c>
      <c r="G178" s="44">
        <v>0</v>
      </c>
      <c r="H178" s="44">
        <v>0</v>
      </c>
      <c r="I178" s="41">
        <f t="shared" si="2"/>
        <v>0</v>
      </c>
    </row>
    <row r="179" spans="1:9" x14ac:dyDescent="0.3">
      <c r="A179" s="34"/>
      <c r="B179" s="35"/>
      <c r="C179" s="38"/>
      <c r="D179" s="37" t="e">
        <f>VLOOKUP(Tableau13[[#This Row],[Cd CIP Client]],'[1]Liste Adhérents Mediprix'!$A$12:$N$106,2,FALSE)</f>
        <v>#N/A</v>
      </c>
      <c r="E179" s="38" t="e">
        <f>VLOOKUP(Tableau13[[#This Row],[Cd CIP Client]],'[1]Liste Adhérents Mediprix'!$A$12:$N$107,8,FALSE)</f>
        <v>#N/A</v>
      </c>
      <c r="F179" s="38" t="e">
        <f>VLOOKUP(Tableau13[[#This Row],[Cd CIP Client]],'[1]Liste Adhérents Mediprix'!$A$12:$N$107,9,FALSE)</f>
        <v>#N/A</v>
      </c>
      <c r="G179" s="44">
        <v>0</v>
      </c>
      <c r="H179" s="44">
        <v>0</v>
      </c>
      <c r="I179" s="41">
        <f t="shared" si="2"/>
        <v>0</v>
      </c>
    </row>
    <row r="180" spans="1:9" x14ac:dyDescent="0.3">
      <c r="A180" s="34"/>
      <c r="B180" s="35"/>
      <c r="C180" s="38"/>
      <c r="D180" s="37" t="e">
        <f>VLOOKUP(Tableau13[[#This Row],[Cd CIP Client]],'[1]Liste Adhérents Mediprix'!$A$12:$N$106,2,FALSE)</f>
        <v>#N/A</v>
      </c>
      <c r="E180" s="38" t="e">
        <f>VLOOKUP(Tableau13[[#This Row],[Cd CIP Client]],'[1]Liste Adhérents Mediprix'!$A$12:$N$107,8,FALSE)</f>
        <v>#N/A</v>
      </c>
      <c r="F180" s="38" t="e">
        <f>VLOOKUP(Tableau13[[#This Row],[Cd CIP Client]],'[1]Liste Adhérents Mediprix'!$A$12:$N$107,9,FALSE)</f>
        <v>#N/A</v>
      </c>
      <c r="G180" s="44">
        <v>0</v>
      </c>
      <c r="H180" s="44">
        <v>0</v>
      </c>
      <c r="I180" s="41">
        <f t="shared" si="2"/>
        <v>0</v>
      </c>
    </row>
    <row r="181" spans="1:9" x14ac:dyDescent="0.3">
      <c r="A181" s="34"/>
      <c r="B181" s="35"/>
      <c r="C181" s="38"/>
      <c r="D181" s="37" t="e">
        <f>VLOOKUP(Tableau13[[#This Row],[Cd CIP Client]],'[1]Liste Adhérents Mediprix'!$A$12:$N$106,2,FALSE)</f>
        <v>#N/A</v>
      </c>
      <c r="E181" s="38" t="e">
        <f>VLOOKUP(Tableau13[[#This Row],[Cd CIP Client]],'[1]Liste Adhérents Mediprix'!$A$12:$N$107,8,FALSE)</f>
        <v>#N/A</v>
      </c>
      <c r="F181" s="38" t="e">
        <f>VLOOKUP(Tableau13[[#This Row],[Cd CIP Client]],'[1]Liste Adhérents Mediprix'!$A$12:$N$107,9,FALSE)</f>
        <v>#N/A</v>
      </c>
      <c r="G181" s="44">
        <v>0</v>
      </c>
      <c r="H181" s="44">
        <v>0</v>
      </c>
      <c r="I181" s="41">
        <f t="shared" si="2"/>
        <v>0</v>
      </c>
    </row>
    <row r="182" spans="1:9" x14ac:dyDescent="0.3">
      <c r="A182" s="34"/>
      <c r="B182" s="35"/>
      <c r="C182" s="38"/>
      <c r="D182" s="37" t="e">
        <f>VLOOKUP(Tableau13[[#This Row],[Cd CIP Client]],'[1]Liste Adhérents Mediprix'!$A$12:$N$106,2,FALSE)</f>
        <v>#N/A</v>
      </c>
      <c r="E182" s="38" t="e">
        <f>VLOOKUP(Tableau13[[#This Row],[Cd CIP Client]],'[1]Liste Adhérents Mediprix'!$A$12:$N$107,8,FALSE)</f>
        <v>#N/A</v>
      </c>
      <c r="F182" s="38" t="e">
        <f>VLOOKUP(Tableau13[[#This Row],[Cd CIP Client]],'[1]Liste Adhérents Mediprix'!$A$12:$N$107,9,FALSE)</f>
        <v>#N/A</v>
      </c>
      <c r="G182" s="44">
        <v>0</v>
      </c>
      <c r="H182" s="44">
        <v>0</v>
      </c>
      <c r="I182" s="41">
        <f t="shared" si="2"/>
        <v>0</v>
      </c>
    </row>
    <row r="183" spans="1:9" x14ac:dyDescent="0.3">
      <c r="A183" s="34"/>
      <c r="B183" s="35"/>
      <c r="C183" s="38"/>
      <c r="D183" s="37" t="e">
        <f>VLOOKUP(Tableau13[[#This Row],[Cd CIP Client]],'[1]Liste Adhérents Mediprix'!$A$12:$N$106,2,FALSE)</f>
        <v>#N/A</v>
      </c>
      <c r="E183" s="38" t="e">
        <f>VLOOKUP(Tableau13[[#This Row],[Cd CIP Client]],'[1]Liste Adhérents Mediprix'!$A$12:$N$107,8,FALSE)</f>
        <v>#N/A</v>
      </c>
      <c r="F183" s="38" t="e">
        <f>VLOOKUP(Tableau13[[#This Row],[Cd CIP Client]],'[1]Liste Adhérents Mediprix'!$A$12:$N$107,9,FALSE)</f>
        <v>#N/A</v>
      </c>
      <c r="G183" s="44">
        <v>0</v>
      </c>
      <c r="H183" s="44">
        <v>0</v>
      </c>
      <c r="I183" s="41">
        <f t="shared" si="2"/>
        <v>0</v>
      </c>
    </row>
    <row r="184" spans="1:9" x14ac:dyDescent="0.3">
      <c r="A184" s="34"/>
      <c r="B184" s="35"/>
      <c r="C184" s="38"/>
      <c r="D184" s="37" t="e">
        <f>VLOOKUP(Tableau13[[#This Row],[Cd CIP Client]],'[1]Liste Adhérents Mediprix'!$A$12:$N$106,2,FALSE)</f>
        <v>#N/A</v>
      </c>
      <c r="E184" s="38" t="e">
        <f>VLOOKUP(Tableau13[[#This Row],[Cd CIP Client]],'[1]Liste Adhérents Mediprix'!$A$12:$N$107,8,FALSE)</f>
        <v>#N/A</v>
      </c>
      <c r="F184" s="38" t="e">
        <f>VLOOKUP(Tableau13[[#This Row],[Cd CIP Client]],'[1]Liste Adhérents Mediprix'!$A$12:$N$107,9,FALSE)</f>
        <v>#N/A</v>
      </c>
      <c r="G184" s="44">
        <v>0</v>
      </c>
      <c r="H184" s="44">
        <v>0</v>
      </c>
      <c r="I184" s="41">
        <f t="shared" si="2"/>
        <v>0</v>
      </c>
    </row>
    <row r="185" spans="1:9" x14ac:dyDescent="0.3">
      <c r="A185" s="34"/>
      <c r="B185" s="35"/>
      <c r="C185" s="38"/>
      <c r="D185" s="37" t="e">
        <f>VLOOKUP(Tableau13[[#This Row],[Cd CIP Client]],'[1]Liste Adhérents Mediprix'!$A$12:$N$106,2,FALSE)</f>
        <v>#N/A</v>
      </c>
      <c r="E185" s="38" t="e">
        <f>VLOOKUP(Tableau13[[#This Row],[Cd CIP Client]],'[1]Liste Adhérents Mediprix'!$A$12:$N$107,8,FALSE)</f>
        <v>#N/A</v>
      </c>
      <c r="F185" s="38" t="e">
        <f>VLOOKUP(Tableau13[[#This Row],[Cd CIP Client]],'[1]Liste Adhérents Mediprix'!$A$12:$N$107,9,FALSE)</f>
        <v>#N/A</v>
      </c>
      <c r="G185" s="44">
        <v>0</v>
      </c>
      <c r="H185" s="44">
        <v>0</v>
      </c>
      <c r="I185" s="41">
        <f t="shared" si="2"/>
        <v>0</v>
      </c>
    </row>
    <row r="186" spans="1:9" x14ac:dyDescent="0.3">
      <c r="A186" s="34"/>
      <c r="B186" s="35"/>
      <c r="C186" s="38"/>
      <c r="D186" s="37" t="e">
        <f>VLOOKUP(Tableau13[[#This Row],[Cd CIP Client]],'[1]Liste Adhérents Mediprix'!$A$12:$N$106,2,FALSE)</f>
        <v>#N/A</v>
      </c>
      <c r="E186" s="38" t="e">
        <f>VLOOKUP(Tableau13[[#This Row],[Cd CIP Client]],'[1]Liste Adhérents Mediprix'!$A$12:$N$107,8,FALSE)</f>
        <v>#N/A</v>
      </c>
      <c r="F186" s="38" t="e">
        <f>VLOOKUP(Tableau13[[#This Row],[Cd CIP Client]],'[1]Liste Adhérents Mediprix'!$A$12:$N$107,9,FALSE)</f>
        <v>#N/A</v>
      </c>
      <c r="G186" s="44">
        <v>0</v>
      </c>
      <c r="H186" s="44">
        <v>0</v>
      </c>
      <c r="I186" s="41">
        <f t="shared" si="2"/>
        <v>0</v>
      </c>
    </row>
    <row r="187" spans="1:9" x14ac:dyDescent="0.3">
      <c r="A187" s="34"/>
      <c r="B187" s="35"/>
      <c r="C187" s="38"/>
      <c r="D187" s="37" t="e">
        <f>VLOOKUP(Tableau13[[#This Row],[Cd CIP Client]],'[1]Liste Adhérents Mediprix'!$A$12:$N$106,2,FALSE)</f>
        <v>#N/A</v>
      </c>
      <c r="E187" s="38" t="e">
        <f>VLOOKUP(Tableau13[[#This Row],[Cd CIP Client]],'[1]Liste Adhérents Mediprix'!$A$12:$N$107,8,FALSE)</f>
        <v>#N/A</v>
      </c>
      <c r="F187" s="38" t="e">
        <f>VLOOKUP(Tableau13[[#This Row],[Cd CIP Client]],'[1]Liste Adhérents Mediprix'!$A$12:$N$107,9,FALSE)</f>
        <v>#N/A</v>
      </c>
      <c r="G187" s="44">
        <v>0</v>
      </c>
      <c r="H187" s="44">
        <v>0</v>
      </c>
      <c r="I187" s="41">
        <f t="shared" si="2"/>
        <v>0</v>
      </c>
    </row>
    <row r="188" spans="1:9" x14ac:dyDescent="0.3">
      <c r="A188" s="34"/>
      <c r="B188" s="35"/>
      <c r="C188" s="38"/>
      <c r="D188" s="37" t="e">
        <f>VLOOKUP(Tableau13[[#This Row],[Cd CIP Client]],'[1]Liste Adhérents Mediprix'!$A$12:$N$106,2,FALSE)</f>
        <v>#N/A</v>
      </c>
      <c r="E188" s="38" t="e">
        <f>VLOOKUP(Tableau13[[#This Row],[Cd CIP Client]],'[1]Liste Adhérents Mediprix'!$A$12:$N$107,8,FALSE)</f>
        <v>#N/A</v>
      </c>
      <c r="F188" s="38" t="e">
        <f>VLOOKUP(Tableau13[[#This Row],[Cd CIP Client]],'[1]Liste Adhérents Mediprix'!$A$12:$N$107,9,FALSE)</f>
        <v>#N/A</v>
      </c>
      <c r="G188" s="44">
        <v>0</v>
      </c>
      <c r="H188" s="44">
        <v>0</v>
      </c>
      <c r="I188" s="41">
        <f t="shared" si="2"/>
        <v>0</v>
      </c>
    </row>
    <row r="189" spans="1:9" x14ac:dyDescent="0.3">
      <c r="A189" s="34"/>
      <c r="B189" s="35"/>
      <c r="C189" s="38"/>
      <c r="D189" s="37" t="e">
        <f>VLOOKUP(Tableau13[[#This Row],[Cd CIP Client]],'[1]Liste Adhérents Mediprix'!$A$12:$N$106,2,FALSE)</f>
        <v>#N/A</v>
      </c>
      <c r="E189" s="38" t="e">
        <f>VLOOKUP(Tableau13[[#This Row],[Cd CIP Client]],'[1]Liste Adhérents Mediprix'!$A$12:$N$107,8,FALSE)</f>
        <v>#N/A</v>
      </c>
      <c r="F189" s="38" t="e">
        <f>VLOOKUP(Tableau13[[#This Row],[Cd CIP Client]],'[1]Liste Adhérents Mediprix'!$A$12:$N$107,9,FALSE)</f>
        <v>#N/A</v>
      </c>
      <c r="G189" s="44">
        <v>0</v>
      </c>
      <c r="H189" s="44">
        <v>0</v>
      </c>
      <c r="I189" s="41">
        <f t="shared" si="2"/>
        <v>0</v>
      </c>
    </row>
    <row r="190" spans="1:9" x14ac:dyDescent="0.3">
      <c r="A190" s="34"/>
      <c r="B190" s="35"/>
      <c r="C190" s="38"/>
      <c r="D190" s="37" t="e">
        <f>VLOOKUP(Tableau13[[#This Row],[Cd CIP Client]],'[1]Liste Adhérents Mediprix'!$A$12:$N$106,2,FALSE)</f>
        <v>#N/A</v>
      </c>
      <c r="E190" s="38" t="e">
        <f>VLOOKUP(Tableau13[[#This Row],[Cd CIP Client]],'[1]Liste Adhérents Mediprix'!$A$12:$N$107,8,FALSE)</f>
        <v>#N/A</v>
      </c>
      <c r="F190" s="38" t="e">
        <f>VLOOKUP(Tableau13[[#This Row],[Cd CIP Client]],'[1]Liste Adhérents Mediprix'!$A$12:$N$107,9,FALSE)</f>
        <v>#N/A</v>
      </c>
      <c r="G190" s="44">
        <v>0</v>
      </c>
      <c r="H190" s="44">
        <v>0</v>
      </c>
      <c r="I190" s="41">
        <f t="shared" si="2"/>
        <v>0</v>
      </c>
    </row>
    <row r="191" spans="1:9" x14ac:dyDescent="0.3">
      <c r="A191" s="34"/>
      <c r="B191" s="35"/>
      <c r="C191" s="38"/>
      <c r="D191" s="37" t="e">
        <f>VLOOKUP(Tableau13[[#This Row],[Cd CIP Client]],'[1]Liste Adhérents Mediprix'!$A$12:$N$106,2,FALSE)</f>
        <v>#N/A</v>
      </c>
      <c r="E191" s="38" t="e">
        <f>VLOOKUP(Tableau13[[#This Row],[Cd CIP Client]],'[1]Liste Adhérents Mediprix'!$A$12:$N$107,8,FALSE)</f>
        <v>#N/A</v>
      </c>
      <c r="F191" s="38" t="e">
        <f>VLOOKUP(Tableau13[[#This Row],[Cd CIP Client]],'[1]Liste Adhérents Mediprix'!$A$12:$N$107,9,FALSE)</f>
        <v>#N/A</v>
      </c>
      <c r="G191" s="44">
        <v>0</v>
      </c>
      <c r="H191" s="44">
        <v>0</v>
      </c>
      <c r="I191" s="41">
        <f t="shared" si="2"/>
        <v>0</v>
      </c>
    </row>
    <row r="192" spans="1:9" x14ac:dyDescent="0.3">
      <c r="A192" s="34"/>
      <c r="B192" s="35"/>
      <c r="C192" s="38"/>
      <c r="D192" s="37" t="e">
        <f>VLOOKUP(Tableau13[[#This Row],[Cd CIP Client]],'[1]Liste Adhérents Mediprix'!$A$12:$N$106,2,FALSE)</f>
        <v>#N/A</v>
      </c>
      <c r="E192" s="38" t="e">
        <f>VLOOKUP(Tableau13[[#This Row],[Cd CIP Client]],'[1]Liste Adhérents Mediprix'!$A$12:$N$107,8,FALSE)</f>
        <v>#N/A</v>
      </c>
      <c r="F192" s="38" t="e">
        <f>VLOOKUP(Tableau13[[#This Row],[Cd CIP Client]],'[1]Liste Adhérents Mediprix'!$A$12:$N$107,9,FALSE)</f>
        <v>#N/A</v>
      </c>
      <c r="G192" s="44">
        <v>0</v>
      </c>
      <c r="H192" s="44">
        <v>0</v>
      </c>
      <c r="I192" s="41">
        <f t="shared" si="2"/>
        <v>0</v>
      </c>
    </row>
    <row r="193" spans="1:9" x14ac:dyDescent="0.3">
      <c r="A193" s="34"/>
      <c r="B193" s="35"/>
      <c r="C193" s="38"/>
      <c r="D193" s="37" t="e">
        <f>VLOOKUP(Tableau13[[#This Row],[Cd CIP Client]],'[1]Liste Adhérents Mediprix'!$A$12:$N$106,2,FALSE)</f>
        <v>#N/A</v>
      </c>
      <c r="E193" s="38" t="e">
        <f>VLOOKUP(Tableau13[[#This Row],[Cd CIP Client]],'[1]Liste Adhérents Mediprix'!$A$12:$N$107,8,FALSE)</f>
        <v>#N/A</v>
      </c>
      <c r="F193" s="38" t="e">
        <f>VLOOKUP(Tableau13[[#This Row],[Cd CIP Client]],'[1]Liste Adhérents Mediprix'!$A$12:$N$107,9,FALSE)</f>
        <v>#N/A</v>
      </c>
      <c r="G193" s="44">
        <v>0</v>
      </c>
      <c r="H193" s="44">
        <v>0</v>
      </c>
      <c r="I193" s="41">
        <f t="shared" si="2"/>
        <v>0</v>
      </c>
    </row>
    <row r="194" spans="1:9" x14ac:dyDescent="0.3">
      <c r="A194" s="34"/>
      <c r="B194" s="35"/>
      <c r="C194" s="38"/>
      <c r="D194" s="37" t="e">
        <f>VLOOKUP(Tableau13[[#This Row],[Cd CIP Client]],'[1]Liste Adhérents Mediprix'!$A$12:$N$106,2,FALSE)</f>
        <v>#N/A</v>
      </c>
      <c r="E194" s="38" t="e">
        <f>VLOOKUP(Tableau13[[#This Row],[Cd CIP Client]],'[1]Liste Adhérents Mediprix'!$A$12:$N$107,8,FALSE)</f>
        <v>#N/A</v>
      </c>
      <c r="F194" s="38" t="e">
        <f>VLOOKUP(Tableau13[[#This Row],[Cd CIP Client]],'[1]Liste Adhérents Mediprix'!$A$12:$N$107,9,FALSE)</f>
        <v>#N/A</v>
      </c>
      <c r="G194" s="44">
        <v>0</v>
      </c>
      <c r="H194" s="44">
        <v>0</v>
      </c>
      <c r="I194" s="41">
        <f t="shared" si="2"/>
        <v>0</v>
      </c>
    </row>
    <row r="195" spans="1:9" x14ac:dyDescent="0.3">
      <c r="A195" s="34"/>
      <c r="B195" s="35"/>
      <c r="C195" s="38"/>
      <c r="D195" s="37" t="e">
        <f>VLOOKUP(Tableau13[[#This Row],[Cd CIP Client]],'[1]Liste Adhérents Mediprix'!$A$12:$N$106,2,FALSE)</f>
        <v>#N/A</v>
      </c>
      <c r="E195" s="38" t="e">
        <f>VLOOKUP(Tableau13[[#This Row],[Cd CIP Client]],'[1]Liste Adhérents Mediprix'!$A$12:$N$107,8,FALSE)</f>
        <v>#N/A</v>
      </c>
      <c r="F195" s="38" t="e">
        <f>VLOOKUP(Tableau13[[#This Row],[Cd CIP Client]],'[1]Liste Adhérents Mediprix'!$A$12:$N$107,9,FALSE)</f>
        <v>#N/A</v>
      </c>
      <c r="G195" s="44">
        <v>0</v>
      </c>
      <c r="H195" s="44">
        <v>0</v>
      </c>
      <c r="I195" s="41">
        <f t="shared" si="2"/>
        <v>0</v>
      </c>
    </row>
    <row r="196" spans="1:9" x14ac:dyDescent="0.3">
      <c r="A196" s="34"/>
      <c r="B196" s="35"/>
      <c r="C196" s="38"/>
      <c r="D196" s="37" t="e">
        <f>VLOOKUP(Tableau13[[#This Row],[Cd CIP Client]],'[1]Liste Adhérents Mediprix'!$A$12:$N$106,2,FALSE)</f>
        <v>#N/A</v>
      </c>
      <c r="E196" s="38" t="e">
        <f>VLOOKUP(Tableau13[[#This Row],[Cd CIP Client]],'[1]Liste Adhérents Mediprix'!$A$12:$N$107,8,FALSE)</f>
        <v>#N/A</v>
      </c>
      <c r="F196" s="38" t="e">
        <f>VLOOKUP(Tableau13[[#This Row],[Cd CIP Client]],'[1]Liste Adhérents Mediprix'!$A$12:$N$107,9,FALSE)</f>
        <v>#N/A</v>
      </c>
      <c r="G196" s="44">
        <v>0</v>
      </c>
      <c r="H196" s="44">
        <v>0</v>
      </c>
      <c r="I196" s="41">
        <f t="shared" ref="I196:I259" si="3">IFERROR((H196-G196)/G196,0)</f>
        <v>0</v>
      </c>
    </row>
    <row r="197" spans="1:9" x14ac:dyDescent="0.3">
      <c r="A197" s="34"/>
      <c r="B197" s="35"/>
      <c r="C197" s="38"/>
      <c r="D197" s="37" t="e">
        <f>VLOOKUP(Tableau13[[#This Row],[Cd CIP Client]],'[1]Liste Adhérents Mediprix'!$A$12:$N$106,2,FALSE)</f>
        <v>#N/A</v>
      </c>
      <c r="E197" s="38" t="e">
        <f>VLOOKUP(Tableau13[[#This Row],[Cd CIP Client]],'[1]Liste Adhérents Mediprix'!$A$12:$N$107,8,FALSE)</f>
        <v>#N/A</v>
      </c>
      <c r="F197" s="38" t="e">
        <f>VLOOKUP(Tableau13[[#This Row],[Cd CIP Client]],'[1]Liste Adhérents Mediprix'!$A$12:$N$107,9,FALSE)</f>
        <v>#N/A</v>
      </c>
      <c r="G197" s="44">
        <v>0</v>
      </c>
      <c r="H197" s="44">
        <v>0</v>
      </c>
      <c r="I197" s="41">
        <f t="shared" si="3"/>
        <v>0</v>
      </c>
    </row>
    <row r="198" spans="1:9" x14ac:dyDescent="0.3">
      <c r="A198" s="34"/>
      <c r="B198" s="35"/>
      <c r="C198" s="38"/>
      <c r="D198" s="37" t="e">
        <f>VLOOKUP(Tableau13[[#This Row],[Cd CIP Client]],'[1]Liste Adhérents Mediprix'!$A$12:$N$106,2,FALSE)</f>
        <v>#N/A</v>
      </c>
      <c r="E198" s="38" t="e">
        <f>VLOOKUP(Tableau13[[#This Row],[Cd CIP Client]],'[1]Liste Adhérents Mediprix'!$A$12:$N$107,8,FALSE)</f>
        <v>#N/A</v>
      </c>
      <c r="F198" s="38" t="e">
        <f>VLOOKUP(Tableau13[[#This Row],[Cd CIP Client]],'[1]Liste Adhérents Mediprix'!$A$12:$N$107,9,FALSE)</f>
        <v>#N/A</v>
      </c>
      <c r="G198" s="44">
        <v>0</v>
      </c>
      <c r="H198" s="44">
        <v>0</v>
      </c>
      <c r="I198" s="41">
        <f t="shared" si="3"/>
        <v>0</v>
      </c>
    </row>
    <row r="199" spans="1:9" x14ac:dyDescent="0.3">
      <c r="A199" s="34"/>
      <c r="B199" s="35"/>
      <c r="C199" s="38"/>
      <c r="D199" s="37" t="e">
        <f>VLOOKUP(Tableau13[[#This Row],[Cd CIP Client]],'[1]Liste Adhérents Mediprix'!$A$12:$N$106,2,FALSE)</f>
        <v>#N/A</v>
      </c>
      <c r="E199" s="38" t="e">
        <f>VLOOKUP(Tableau13[[#This Row],[Cd CIP Client]],'[1]Liste Adhérents Mediprix'!$A$12:$N$107,8,FALSE)</f>
        <v>#N/A</v>
      </c>
      <c r="F199" s="38" t="e">
        <f>VLOOKUP(Tableau13[[#This Row],[Cd CIP Client]],'[1]Liste Adhérents Mediprix'!$A$12:$N$107,9,FALSE)</f>
        <v>#N/A</v>
      </c>
      <c r="G199" s="44">
        <v>0</v>
      </c>
      <c r="H199" s="44">
        <v>0</v>
      </c>
      <c r="I199" s="41">
        <f t="shared" si="3"/>
        <v>0</v>
      </c>
    </row>
    <row r="200" spans="1:9" x14ac:dyDescent="0.3">
      <c r="A200" s="34"/>
      <c r="B200" s="35"/>
      <c r="C200" s="38"/>
      <c r="D200" s="37" t="e">
        <f>VLOOKUP(Tableau13[[#This Row],[Cd CIP Client]],'[1]Liste Adhérents Mediprix'!$A$12:$N$106,2,FALSE)</f>
        <v>#N/A</v>
      </c>
      <c r="E200" s="38" t="e">
        <f>VLOOKUP(Tableau13[[#This Row],[Cd CIP Client]],'[1]Liste Adhérents Mediprix'!$A$12:$N$107,8,FALSE)</f>
        <v>#N/A</v>
      </c>
      <c r="F200" s="38" t="e">
        <f>VLOOKUP(Tableau13[[#This Row],[Cd CIP Client]],'[1]Liste Adhérents Mediprix'!$A$12:$N$107,9,FALSE)</f>
        <v>#N/A</v>
      </c>
      <c r="G200" s="44">
        <v>0</v>
      </c>
      <c r="H200" s="44">
        <v>0</v>
      </c>
      <c r="I200" s="41">
        <f t="shared" si="3"/>
        <v>0</v>
      </c>
    </row>
    <row r="201" spans="1:9" x14ac:dyDescent="0.3">
      <c r="A201" s="34"/>
      <c r="B201" s="35"/>
      <c r="C201" s="38"/>
      <c r="D201" s="37" t="e">
        <f>VLOOKUP(Tableau13[[#This Row],[Cd CIP Client]],'[1]Liste Adhérents Mediprix'!$A$12:$N$106,2,FALSE)</f>
        <v>#N/A</v>
      </c>
      <c r="E201" s="38" t="e">
        <f>VLOOKUP(Tableau13[[#This Row],[Cd CIP Client]],'[1]Liste Adhérents Mediprix'!$A$12:$N$107,8,FALSE)</f>
        <v>#N/A</v>
      </c>
      <c r="F201" s="38" t="e">
        <f>VLOOKUP(Tableau13[[#This Row],[Cd CIP Client]],'[1]Liste Adhérents Mediprix'!$A$12:$N$107,9,FALSE)</f>
        <v>#N/A</v>
      </c>
      <c r="G201" s="44">
        <v>0</v>
      </c>
      <c r="H201" s="44">
        <v>0</v>
      </c>
      <c r="I201" s="41">
        <f t="shared" si="3"/>
        <v>0</v>
      </c>
    </row>
    <row r="202" spans="1:9" x14ac:dyDescent="0.3">
      <c r="A202" s="34"/>
      <c r="B202" s="35"/>
      <c r="C202" s="38"/>
      <c r="D202" s="37" t="e">
        <f>VLOOKUP(Tableau13[[#This Row],[Cd CIP Client]],'[1]Liste Adhérents Mediprix'!$A$12:$N$106,2,FALSE)</f>
        <v>#N/A</v>
      </c>
      <c r="E202" s="38" t="e">
        <f>VLOOKUP(Tableau13[[#This Row],[Cd CIP Client]],'[1]Liste Adhérents Mediprix'!$A$12:$N$107,8,FALSE)</f>
        <v>#N/A</v>
      </c>
      <c r="F202" s="38" t="e">
        <f>VLOOKUP(Tableau13[[#This Row],[Cd CIP Client]],'[1]Liste Adhérents Mediprix'!$A$12:$N$107,9,FALSE)</f>
        <v>#N/A</v>
      </c>
      <c r="G202" s="44">
        <v>0</v>
      </c>
      <c r="H202" s="44">
        <v>0</v>
      </c>
      <c r="I202" s="41">
        <f t="shared" si="3"/>
        <v>0</v>
      </c>
    </row>
    <row r="203" spans="1:9" x14ac:dyDescent="0.3">
      <c r="A203" s="34"/>
      <c r="B203" s="35"/>
      <c r="C203" s="38"/>
      <c r="D203" s="37" t="e">
        <f>VLOOKUP(Tableau13[[#This Row],[Cd CIP Client]],'[1]Liste Adhérents Mediprix'!$A$12:$N$106,2,FALSE)</f>
        <v>#N/A</v>
      </c>
      <c r="E203" s="38" t="e">
        <f>VLOOKUP(Tableau13[[#This Row],[Cd CIP Client]],'[1]Liste Adhérents Mediprix'!$A$12:$N$107,8,FALSE)</f>
        <v>#N/A</v>
      </c>
      <c r="F203" s="38" t="e">
        <f>VLOOKUP(Tableau13[[#This Row],[Cd CIP Client]],'[1]Liste Adhérents Mediprix'!$A$12:$N$107,9,FALSE)</f>
        <v>#N/A</v>
      </c>
      <c r="G203" s="44">
        <v>0</v>
      </c>
      <c r="H203" s="44">
        <v>0</v>
      </c>
      <c r="I203" s="41">
        <f t="shared" si="3"/>
        <v>0</v>
      </c>
    </row>
    <row r="204" spans="1:9" x14ac:dyDescent="0.3">
      <c r="A204" s="34"/>
      <c r="B204" s="35"/>
      <c r="C204" s="38"/>
      <c r="D204" s="37" t="e">
        <f>VLOOKUP(Tableau13[[#This Row],[Cd CIP Client]],'[1]Liste Adhérents Mediprix'!$A$12:$N$106,2,FALSE)</f>
        <v>#N/A</v>
      </c>
      <c r="E204" s="38" t="e">
        <f>VLOOKUP(Tableau13[[#This Row],[Cd CIP Client]],'[1]Liste Adhérents Mediprix'!$A$12:$N$107,8,FALSE)</f>
        <v>#N/A</v>
      </c>
      <c r="F204" s="38" t="e">
        <f>VLOOKUP(Tableau13[[#This Row],[Cd CIP Client]],'[1]Liste Adhérents Mediprix'!$A$12:$N$107,9,FALSE)</f>
        <v>#N/A</v>
      </c>
      <c r="G204" s="44">
        <v>0</v>
      </c>
      <c r="H204" s="44">
        <v>0</v>
      </c>
      <c r="I204" s="41">
        <f t="shared" si="3"/>
        <v>0</v>
      </c>
    </row>
    <row r="205" spans="1:9" x14ac:dyDescent="0.3">
      <c r="A205" s="34"/>
      <c r="B205" s="35"/>
      <c r="C205" s="38"/>
      <c r="D205" s="37" t="e">
        <f>VLOOKUP(Tableau13[[#This Row],[Cd CIP Client]],'[1]Liste Adhérents Mediprix'!$A$12:$N$106,2,FALSE)</f>
        <v>#N/A</v>
      </c>
      <c r="E205" s="38" t="e">
        <f>VLOOKUP(Tableau13[[#This Row],[Cd CIP Client]],'[1]Liste Adhérents Mediprix'!$A$12:$N$107,8,FALSE)</f>
        <v>#N/A</v>
      </c>
      <c r="F205" s="38" t="e">
        <f>VLOOKUP(Tableau13[[#This Row],[Cd CIP Client]],'[1]Liste Adhérents Mediprix'!$A$12:$N$107,9,FALSE)</f>
        <v>#N/A</v>
      </c>
      <c r="G205" s="44">
        <v>0</v>
      </c>
      <c r="H205" s="44">
        <v>0</v>
      </c>
      <c r="I205" s="41">
        <f t="shared" si="3"/>
        <v>0</v>
      </c>
    </row>
    <row r="206" spans="1:9" x14ac:dyDescent="0.3">
      <c r="A206" s="34"/>
      <c r="B206" s="35"/>
      <c r="C206" s="38"/>
      <c r="D206" s="37" t="e">
        <f>VLOOKUP(Tableau13[[#This Row],[Cd CIP Client]],'[1]Liste Adhérents Mediprix'!$A$12:$N$106,2,FALSE)</f>
        <v>#N/A</v>
      </c>
      <c r="E206" s="38" t="e">
        <f>VLOOKUP(Tableau13[[#This Row],[Cd CIP Client]],'[1]Liste Adhérents Mediprix'!$A$12:$N$107,8,FALSE)</f>
        <v>#N/A</v>
      </c>
      <c r="F206" s="38" t="e">
        <f>VLOOKUP(Tableau13[[#This Row],[Cd CIP Client]],'[1]Liste Adhérents Mediprix'!$A$12:$N$107,9,FALSE)</f>
        <v>#N/A</v>
      </c>
      <c r="G206" s="44">
        <v>0</v>
      </c>
      <c r="H206" s="44">
        <v>0</v>
      </c>
      <c r="I206" s="41">
        <f t="shared" si="3"/>
        <v>0</v>
      </c>
    </row>
    <row r="207" spans="1:9" x14ac:dyDescent="0.3">
      <c r="A207" s="34"/>
      <c r="B207" s="35"/>
      <c r="C207" s="38"/>
      <c r="D207" s="37" t="e">
        <f>VLOOKUP(Tableau13[[#This Row],[Cd CIP Client]],'[1]Liste Adhérents Mediprix'!$A$12:$N$106,2,FALSE)</f>
        <v>#N/A</v>
      </c>
      <c r="E207" s="38" t="e">
        <f>VLOOKUP(Tableau13[[#This Row],[Cd CIP Client]],'[1]Liste Adhérents Mediprix'!$A$12:$N$107,8,FALSE)</f>
        <v>#N/A</v>
      </c>
      <c r="F207" s="38" t="e">
        <f>VLOOKUP(Tableau13[[#This Row],[Cd CIP Client]],'[1]Liste Adhérents Mediprix'!$A$12:$N$107,9,FALSE)</f>
        <v>#N/A</v>
      </c>
      <c r="G207" s="44">
        <v>0</v>
      </c>
      <c r="H207" s="44">
        <v>0</v>
      </c>
      <c r="I207" s="41">
        <f t="shared" si="3"/>
        <v>0</v>
      </c>
    </row>
    <row r="208" spans="1:9" x14ac:dyDescent="0.3">
      <c r="A208" s="34"/>
      <c r="B208" s="35"/>
      <c r="C208" s="38"/>
      <c r="D208" s="37" t="e">
        <f>VLOOKUP(Tableau13[[#This Row],[Cd CIP Client]],'[1]Liste Adhérents Mediprix'!$A$12:$N$106,2,FALSE)</f>
        <v>#N/A</v>
      </c>
      <c r="E208" s="38" t="e">
        <f>VLOOKUP(Tableau13[[#This Row],[Cd CIP Client]],'[1]Liste Adhérents Mediprix'!$A$12:$N$107,8,FALSE)</f>
        <v>#N/A</v>
      </c>
      <c r="F208" s="38" t="e">
        <f>VLOOKUP(Tableau13[[#This Row],[Cd CIP Client]],'[1]Liste Adhérents Mediprix'!$A$12:$N$107,9,FALSE)</f>
        <v>#N/A</v>
      </c>
      <c r="G208" s="44">
        <v>0</v>
      </c>
      <c r="H208" s="44">
        <v>0</v>
      </c>
      <c r="I208" s="41">
        <f t="shared" si="3"/>
        <v>0</v>
      </c>
    </row>
    <row r="209" spans="1:9" x14ac:dyDescent="0.3">
      <c r="A209" s="34"/>
      <c r="B209" s="35"/>
      <c r="C209" s="38"/>
      <c r="D209" s="37" t="e">
        <f>VLOOKUP(Tableau13[[#This Row],[Cd CIP Client]],'[1]Liste Adhérents Mediprix'!$A$12:$N$106,2,FALSE)</f>
        <v>#N/A</v>
      </c>
      <c r="E209" s="38" t="e">
        <f>VLOOKUP(Tableau13[[#This Row],[Cd CIP Client]],'[1]Liste Adhérents Mediprix'!$A$12:$N$107,8,FALSE)</f>
        <v>#N/A</v>
      </c>
      <c r="F209" s="38" t="e">
        <f>VLOOKUP(Tableau13[[#This Row],[Cd CIP Client]],'[1]Liste Adhérents Mediprix'!$A$12:$N$107,9,FALSE)</f>
        <v>#N/A</v>
      </c>
      <c r="G209" s="44">
        <v>0</v>
      </c>
      <c r="H209" s="44">
        <v>0</v>
      </c>
      <c r="I209" s="41">
        <f t="shared" si="3"/>
        <v>0</v>
      </c>
    </row>
    <row r="210" spans="1:9" x14ac:dyDescent="0.3">
      <c r="A210" s="34"/>
      <c r="B210" s="35"/>
      <c r="C210" s="38"/>
      <c r="D210" s="37" t="e">
        <f>VLOOKUP(Tableau13[[#This Row],[Cd CIP Client]],'[1]Liste Adhérents Mediprix'!$A$12:$N$106,2,FALSE)</f>
        <v>#N/A</v>
      </c>
      <c r="E210" s="38" t="e">
        <f>VLOOKUP(Tableau13[[#This Row],[Cd CIP Client]],'[1]Liste Adhérents Mediprix'!$A$12:$N$107,8,FALSE)</f>
        <v>#N/A</v>
      </c>
      <c r="F210" s="38" t="e">
        <f>VLOOKUP(Tableau13[[#This Row],[Cd CIP Client]],'[1]Liste Adhérents Mediprix'!$A$12:$N$107,9,FALSE)</f>
        <v>#N/A</v>
      </c>
      <c r="G210" s="44">
        <v>0</v>
      </c>
      <c r="H210" s="44">
        <v>0</v>
      </c>
      <c r="I210" s="41">
        <f t="shared" si="3"/>
        <v>0</v>
      </c>
    </row>
    <row r="211" spans="1:9" x14ac:dyDescent="0.3">
      <c r="A211" s="34"/>
      <c r="B211" s="35"/>
      <c r="C211" s="38"/>
      <c r="D211" s="37" t="e">
        <f>VLOOKUP(Tableau13[[#This Row],[Cd CIP Client]],'[1]Liste Adhérents Mediprix'!$A$12:$N$106,2,FALSE)</f>
        <v>#N/A</v>
      </c>
      <c r="E211" s="38" t="e">
        <f>VLOOKUP(Tableau13[[#This Row],[Cd CIP Client]],'[1]Liste Adhérents Mediprix'!$A$12:$N$107,8,FALSE)</f>
        <v>#N/A</v>
      </c>
      <c r="F211" s="38" t="e">
        <f>VLOOKUP(Tableau13[[#This Row],[Cd CIP Client]],'[1]Liste Adhérents Mediprix'!$A$12:$N$107,9,FALSE)</f>
        <v>#N/A</v>
      </c>
      <c r="G211" s="44">
        <v>0</v>
      </c>
      <c r="H211" s="44">
        <v>0</v>
      </c>
      <c r="I211" s="41">
        <f t="shared" si="3"/>
        <v>0</v>
      </c>
    </row>
    <row r="212" spans="1:9" x14ac:dyDescent="0.3">
      <c r="A212" s="34"/>
      <c r="B212" s="35"/>
      <c r="C212" s="38"/>
      <c r="D212" s="37" t="e">
        <f>VLOOKUP(Tableau13[[#This Row],[Cd CIP Client]],'[1]Liste Adhérents Mediprix'!$A$12:$N$106,2,FALSE)</f>
        <v>#N/A</v>
      </c>
      <c r="E212" s="38" t="e">
        <f>VLOOKUP(Tableau13[[#This Row],[Cd CIP Client]],'[1]Liste Adhérents Mediprix'!$A$12:$N$107,8,FALSE)</f>
        <v>#N/A</v>
      </c>
      <c r="F212" s="38" t="e">
        <f>VLOOKUP(Tableau13[[#This Row],[Cd CIP Client]],'[1]Liste Adhérents Mediprix'!$A$12:$N$107,9,FALSE)</f>
        <v>#N/A</v>
      </c>
      <c r="G212" s="44">
        <v>0</v>
      </c>
      <c r="H212" s="44">
        <v>0</v>
      </c>
      <c r="I212" s="41">
        <f t="shared" si="3"/>
        <v>0</v>
      </c>
    </row>
    <row r="213" spans="1:9" x14ac:dyDescent="0.3">
      <c r="A213" s="34"/>
      <c r="B213" s="35"/>
      <c r="C213" s="38"/>
      <c r="D213" s="37" t="e">
        <f>VLOOKUP(Tableau13[[#This Row],[Cd CIP Client]],'[1]Liste Adhérents Mediprix'!$A$12:$N$106,2,FALSE)</f>
        <v>#N/A</v>
      </c>
      <c r="E213" s="38" t="e">
        <f>VLOOKUP(Tableau13[[#This Row],[Cd CIP Client]],'[1]Liste Adhérents Mediprix'!$A$12:$N$107,8,FALSE)</f>
        <v>#N/A</v>
      </c>
      <c r="F213" s="38" t="e">
        <f>VLOOKUP(Tableau13[[#This Row],[Cd CIP Client]],'[1]Liste Adhérents Mediprix'!$A$12:$N$107,9,FALSE)</f>
        <v>#N/A</v>
      </c>
      <c r="G213" s="44">
        <v>0</v>
      </c>
      <c r="H213" s="44">
        <v>0</v>
      </c>
      <c r="I213" s="41">
        <f t="shared" si="3"/>
        <v>0</v>
      </c>
    </row>
    <row r="214" spans="1:9" x14ac:dyDescent="0.3">
      <c r="A214" s="34"/>
      <c r="B214" s="35"/>
      <c r="C214" s="38"/>
      <c r="D214" s="37" t="e">
        <f>VLOOKUP(Tableau13[[#This Row],[Cd CIP Client]],'[1]Liste Adhérents Mediprix'!$A$12:$N$106,2,FALSE)</f>
        <v>#N/A</v>
      </c>
      <c r="E214" s="38" t="e">
        <f>VLOOKUP(Tableau13[[#This Row],[Cd CIP Client]],'[1]Liste Adhérents Mediprix'!$A$12:$N$107,8,FALSE)</f>
        <v>#N/A</v>
      </c>
      <c r="F214" s="38" t="e">
        <f>VLOOKUP(Tableau13[[#This Row],[Cd CIP Client]],'[1]Liste Adhérents Mediprix'!$A$12:$N$107,9,FALSE)</f>
        <v>#N/A</v>
      </c>
      <c r="G214" s="44">
        <v>0</v>
      </c>
      <c r="H214" s="44">
        <v>0</v>
      </c>
      <c r="I214" s="41">
        <f t="shared" si="3"/>
        <v>0</v>
      </c>
    </row>
    <row r="215" spans="1:9" x14ac:dyDescent="0.3">
      <c r="A215" s="34"/>
      <c r="B215" s="35"/>
      <c r="C215" s="38"/>
      <c r="D215" s="37" t="e">
        <f>VLOOKUP(Tableau13[[#This Row],[Cd CIP Client]],'[1]Liste Adhérents Mediprix'!$A$12:$N$106,2,FALSE)</f>
        <v>#N/A</v>
      </c>
      <c r="E215" s="38" t="e">
        <f>VLOOKUP(Tableau13[[#This Row],[Cd CIP Client]],'[1]Liste Adhérents Mediprix'!$A$12:$N$107,8,FALSE)</f>
        <v>#N/A</v>
      </c>
      <c r="F215" s="38" t="e">
        <f>VLOOKUP(Tableau13[[#This Row],[Cd CIP Client]],'[1]Liste Adhérents Mediprix'!$A$12:$N$107,9,FALSE)</f>
        <v>#N/A</v>
      </c>
      <c r="G215" s="44">
        <v>0</v>
      </c>
      <c r="H215" s="44">
        <v>0</v>
      </c>
      <c r="I215" s="41">
        <f t="shared" si="3"/>
        <v>0</v>
      </c>
    </row>
    <row r="216" spans="1:9" x14ac:dyDescent="0.3">
      <c r="A216" s="34"/>
      <c r="B216" s="35"/>
      <c r="C216" s="38"/>
      <c r="D216" s="37" t="e">
        <f>VLOOKUP(Tableau13[[#This Row],[Cd CIP Client]],'[1]Liste Adhérents Mediprix'!$A$12:$N$106,2,FALSE)</f>
        <v>#N/A</v>
      </c>
      <c r="E216" s="38" t="e">
        <f>VLOOKUP(Tableau13[[#This Row],[Cd CIP Client]],'[1]Liste Adhérents Mediprix'!$A$12:$N$107,8,FALSE)</f>
        <v>#N/A</v>
      </c>
      <c r="F216" s="38" t="e">
        <f>VLOOKUP(Tableau13[[#This Row],[Cd CIP Client]],'[1]Liste Adhérents Mediprix'!$A$12:$N$107,9,FALSE)</f>
        <v>#N/A</v>
      </c>
      <c r="G216" s="44">
        <v>0</v>
      </c>
      <c r="H216" s="44">
        <v>0</v>
      </c>
      <c r="I216" s="41">
        <f t="shared" si="3"/>
        <v>0</v>
      </c>
    </row>
    <row r="217" spans="1:9" x14ac:dyDescent="0.3">
      <c r="A217" s="34"/>
      <c r="B217" s="35"/>
      <c r="C217" s="38"/>
      <c r="D217" s="37" t="e">
        <f>VLOOKUP(Tableau13[[#This Row],[Cd CIP Client]],'[1]Liste Adhérents Mediprix'!$A$12:$N$106,2,FALSE)</f>
        <v>#N/A</v>
      </c>
      <c r="E217" s="38" t="e">
        <f>VLOOKUP(Tableau13[[#This Row],[Cd CIP Client]],'[1]Liste Adhérents Mediprix'!$A$12:$N$107,8,FALSE)</f>
        <v>#N/A</v>
      </c>
      <c r="F217" s="38" t="e">
        <f>VLOOKUP(Tableau13[[#This Row],[Cd CIP Client]],'[1]Liste Adhérents Mediprix'!$A$12:$N$107,9,FALSE)</f>
        <v>#N/A</v>
      </c>
      <c r="G217" s="44">
        <v>0</v>
      </c>
      <c r="H217" s="44">
        <v>0</v>
      </c>
      <c r="I217" s="41">
        <f t="shared" si="3"/>
        <v>0</v>
      </c>
    </row>
    <row r="218" spans="1:9" x14ac:dyDescent="0.3">
      <c r="A218" s="34"/>
      <c r="B218" s="35"/>
      <c r="C218" s="38"/>
      <c r="D218" s="37" t="e">
        <f>VLOOKUP(Tableau13[[#This Row],[Cd CIP Client]],'[1]Liste Adhérents Mediprix'!$A$12:$N$106,2,FALSE)</f>
        <v>#N/A</v>
      </c>
      <c r="E218" s="38" t="e">
        <f>VLOOKUP(Tableau13[[#This Row],[Cd CIP Client]],'[1]Liste Adhérents Mediprix'!$A$12:$N$107,8,FALSE)</f>
        <v>#N/A</v>
      </c>
      <c r="F218" s="38" t="e">
        <f>VLOOKUP(Tableau13[[#This Row],[Cd CIP Client]],'[1]Liste Adhérents Mediprix'!$A$12:$N$107,9,FALSE)</f>
        <v>#N/A</v>
      </c>
      <c r="G218" s="44">
        <v>0</v>
      </c>
      <c r="H218" s="44">
        <v>0</v>
      </c>
      <c r="I218" s="41">
        <f t="shared" si="3"/>
        <v>0</v>
      </c>
    </row>
    <row r="219" spans="1:9" x14ac:dyDescent="0.3">
      <c r="A219" s="34"/>
      <c r="B219" s="35"/>
      <c r="C219" s="38"/>
      <c r="D219" s="37" t="e">
        <f>VLOOKUP(Tableau13[[#This Row],[Cd CIP Client]],'[1]Liste Adhérents Mediprix'!$A$12:$N$106,2,FALSE)</f>
        <v>#N/A</v>
      </c>
      <c r="E219" s="38" t="e">
        <f>VLOOKUP(Tableau13[[#This Row],[Cd CIP Client]],'[1]Liste Adhérents Mediprix'!$A$12:$N$107,8,FALSE)</f>
        <v>#N/A</v>
      </c>
      <c r="F219" s="38" t="e">
        <f>VLOOKUP(Tableau13[[#This Row],[Cd CIP Client]],'[1]Liste Adhérents Mediprix'!$A$12:$N$107,9,FALSE)</f>
        <v>#N/A</v>
      </c>
      <c r="G219" s="44">
        <v>0</v>
      </c>
      <c r="H219" s="44">
        <v>0</v>
      </c>
      <c r="I219" s="41">
        <f t="shared" si="3"/>
        <v>0</v>
      </c>
    </row>
    <row r="220" spans="1:9" x14ac:dyDescent="0.3">
      <c r="A220" s="34"/>
      <c r="B220" s="35"/>
      <c r="C220" s="38"/>
      <c r="D220" s="37" t="e">
        <f>VLOOKUP(Tableau13[[#This Row],[Cd CIP Client]],'[1]Liste Adhérents Mediprix'!$A$12:$N$106,2,FALSE)</f>
        <v>#N/A</v>
      </c>
      <c r="E220" s="38" t="e">
        <f>VLOOKUP(Tableau13[[#This Row],[Cd CIP Client]],'[1]Liste Adhérents Mediprix'!$A$12:$N$107,8,FALSE)</f>
        <v>#N/A</v>
      </c>
      <c r="F220" s="38" t="e">
        <f>VLOOKUP(Tableau13[[#This Row],[Cd CIP Client]],'[1]Liste Adhérents Mediprix'!$A$12:$N$107,9,FALSE)</f>
        <v>#N/A</v>
      </c>
      <c r="G220" s="44">
        <v>0</v>
      </c>
      <c r="H220" s="44">
        <v>0</v>
      </c>
      <c r="I220" s="41">
        <f t="shared" si="3"/>
        <v>0</v>
      </c>
    </row>
    <row r="221" spans="1:9" x14ac:dyDescent="0.3">
      <c r="A221" s="34"/>
      <c r="B221" s="35"/>
      <c r="C221" s="38"/>
      <c r="D221" s="37" t="e">
        <f>VLOOKUP(Tableau13[[#This Row],[Cd CIP Client]],'[1]Liste Adhérents Mediprix'!$A$12:$N$106,2,FALSE)</f>
        <v>#N/A</v>
      </c>
      <c r="E221" s="38" t="e">
        <f>VLOOKUP(Tableau13[[#This Row],[Cd CIP Client]],'[1]Liste Adhérents Mediprix'!$A$12:$N$107,8,FALSE)</f>
        <v>#N/A</v>
      </c>
      <c r="F221" s="38" t="e">
        <f>VLOOKUP(Tableau13[[#This Row],[Cd CIP Client]],'[1]Liste Adhérents Mediprix'!$A$12:$N$107,9,FALSE)</f>
        <v>#N/A</v>
      </c>
      <c r="G221" s="44">
        <v>0</v>
      </c>
      <c r="H221" s="44">
        <v>0</v>
      </c>
      <c r="I221" s="41">
        <f t="shared" si="3"/>
        <v>0</v>
      </c>
    </row>
    <row r="222" spans="1:9" x14ac:dyDescent="0.3">
      <c r="A222" s="34"/>
      <c r="B222" s="35"/>
      <c r="C222" s="38"/>
      <c r="D222" s="37" t="e">
        <f>VLOOKUP(Tableau13[[#This Row],[Cd CIP Client]],'[1]Liste Adhérents Mediprix'!$A$12:$N$106,2,FALSE)</f>
        <v>#N/A</v>
      </c>
      <c r="E222" s="38" t="e">
        <f>VLOOKUP(Tableau13[[#This Row],[Cd CIP Client]],'[1]Liste Adhérents Mediprix'!$A$12:$N$107,8,FALSE)</f>
        <v>#N/A</v>
      </c>
      <c r="F222" s="38" t="e">
        <f>VLOOKUP(Tableau13[[#This Row],[Cd CIP Client]],'[1]Liste Adhérents Mediprix'!$A$12:$N$107,9,FALSE)</f>
        <v>#N/A</v>
      </c>
      <c r="G222" s="44">
        <v>0</v>
      </c>
      <c r="H222" s="44">
        <v>0</v>
      </c>
      <c r="I222" s="41">
        <f t="shared" si="3"/>
        <v>0</v>
      </c>
    </row>
    <row r="223" spans="1:9" x14ac:dyDescent="0.3">
      <c r="A223" s="34"/>
      <c r="B223" s="35"/>
      <c r="C223" s="38"/>
      <c r="D223" s="37" t="e">
        <f>VLOOKUP(Tableau13[[#This Row],[Cd CIP Client]],'[1]Liste Adhérents Mediprix'!$A$12:$N$106,2,FALSE)</f>
        <v>#N/A</v>
      </c>
      <c r="E223" s="38" t="e">
        <f>VLOOKUP(Tableau13[[#This Row],[Cd CIP Client]],'[1]Liste Adhérents Mediprix'!$A$12:$N$107,8,FALSE)</f>
        <v>#N/A</v>
      </c>
      <c r="F223" s="38" t="e">
        <f>VLOOKUP(Tableau13[[#This Row],[Cd CIP Client]],'[1]Liste Adhérents Mediprix'!$A$12:$N$107,9,FALSE)</f>
        <v>#N/A</v>
      </c>
      <c r="G223" s="44">
        <v>0</v>
      </c>
      <c r="H223" s="44">
        <v>0</v>
      </c>
      <c r="I223" s="41">
        <f t="shared" si="3"/>
        <v>0</v>
      </c>
    </row>
    <row r="224" spans="1:9" x14ac:dyDescent="0.3">
      <c r="A224" s="34"/>
      <c r="B224" s="35"/>
      <c r="C224" s="38"/>
      <c r="D224" s="37" t="e">
        <f>VLOOKUP(Tableau13[[#This Row],[Cd CIP Client]],'[1]Liste Adhérents Mediprix'!$A$12:$N$106,2,FALSE)</f>
        <v>#N/A</v>
      </c>
      <c r="E224" s="38" t="e">
        <f>VLOOKUP(Tableau13[[#This Row],[Cd CIP Client]],'[1]Liste Adhérents Mediprix'!$A$12:$N$107,8,FALSE)</f>
        <v>#N/A</v>
      </c>
      <c r="F224" s="38" t="e">
        <f>VLOOKUP(Tableau13[[#This Row],[Cd CIP Client]],'[1]Liste Adhérents Mediprix'!$A$12:$N$107,9,FALSE)</f>
        <v>#N/A</v>
      </c>
      <c r="G224" s="44">
        <v>0</v>
      </c>
      <c r="H224" s="44">
        <v>0</v>
      </c>
      <c r="I224" s="41">
        <f t="shared" si="3"/>
        <v>0</v>
      </c>
    </row>
    <row r="225" spans="1:9" x14ac:dyDescent="0.3">
      <c r="A225" s="34"/>
      <c r="B225" s="35"/>
      <c r="C225" s="38"/>
      <c r="D225" s="37" t="e">
        <f>VLOOKUP(Tableau13[[#This Row],[Cd CIP Client]],'[1]Liste Adhérents Mediprix'!$A$12:$N$106,2,FALSE)</f>
        <v>#N/A</v>
      </c>
      <c r="E225" s="38" t="e">
        <f>VLOOKUP(Tableau13[[#This Row],[Cd CIP Client]],'[1]Liste Adhérents Mediprix'!$A$12:$N$107,8,FALSE)</f>
        <v>#N/A</v>
      </c>
      <c r="F225" s="38" t="e">
        <f>VLOOKUP(Tableau13[[#This Row],[Cd CIP Client]],'[1]Liste Adhérents Mediprix'!$A$12:$N$107,9,FALSE)</f>
        <v>#N/A</v>
      </c>
      <c r="G225" s="44">
        <v>0</v>
      </c>
      <c r="H225" s="44">
        <v>0</v>
      </c>
      <c r="I225" s="41">
        <f t="shared" si="3"/>
        <v>0</v>
      </c>
    </row>
    <row r="226" spans="1:9" x14ac:dyDescent="0.3">
      <c r="A226" s="34"/>
      <c r="B226" s="35"/>
      <c r="C226" s="38"/>
      <c r="D226" s="37" t="e">
        <f>VLOOKUP(Tableau13[[#This Row],[Cd CIP Client]],'[1]Liste Adhérents Mediprix'!$A$12:$N$106,2,FALSE)</f>
        <v>#N/A</v>
      </c>
      <c r="E226" s="38" t="e">
        <f>VLOOKUP(Tableau13[[#This Row],[Cd CIP Client]],'[1]Liste Adhérents Mediprix'!$A$12:$N$107,8,FALSE)</f>
        <v>#N/A</v>
      </c>
      <c r="F226" s="38" t="e">
        <f>VLOOKUP(Tableau13[[#This Row],[Cd CIP Client]],'[1]Liste Adhérents Mediprix'!$A$12:$N$107,9,FALSE)</f>
        <v>#N/A</v>
      </c>
      <c r="G226" s="44">
        <v>0</v>
      </c>
      <c r="H226" s="44">
        <v>0</v>
      </c>
      <c r="I226" s="41">
        <f t="shared" si="3"/>
        <v>0</v>
      </c>
    </row>
    <row r="227" spans="1:9" x14ac:dyDescent="0.3">
      <c r="A227" s="34"/>
      <c r="B227" s="35"/>
      <c r="C227" s="38"/>
      <c r="D227" s="37" t="e">
        <f>VLOOKUP(Tableau13[[#This Row],[Cd CIP Client]],'[1]Liste Adhérents Mediprix'!$A$12:$N$106,2,FALSE)</f>
        <v>#N/A</v>
      </c>
      <c r="E227" s="38" t="e">
        <f>VLOOKUP(Tableau13[[#This Row],[Cd CIP Client]],'[1]Liste Adhérents Mediprix'!$A$12:$N$107,8,FALSE)</f>
        <v>#N/A</v>
      </c>
      <c r="F227" s="38" t="e">
        <f>VLOOKUP(Tableau13[[#This Row],[Cd CIP Client]],'[1]Liste Adhérents Mediprix'!$A$12:$N$107,9,FALSE)</f>
        <v>#N/A</v>
      </c>
      <c r="G227" s="44">
        <v>0</v>
      </c>
      <c r="H227" s="44">
        <v>0</v>
      </c>
      <c r="I227" s="41">
        <f t="shared" si="3"/>
        <v>0</v>
      </c>
    </row>
    <row r="228" spans="1:9" x14ac:dyDescent="0.3">
      <c r="A228" s="34"/>
      <c r="B228" s="35"/>
      <c r="C228" s="38"/>
      <c r="D228" s="37" t="e">
        <f>VLOOKUP(Tableau13[[#This Row],[Cd CIP Client]],'[1]Liste Adhérents Mediprix'!$A$12:$N$106,2,FALSE)</f>
        <v>#N/A</v>
      </c>
      <c r="E228" s="38" t="e">
        <f>VLOOKUP(Tableau13[[#This Row],[Cd CIP Client]],'[1]Liste Adhérents Mediprix'!$A$12:$N$107,8,FALSE)</f>
        <v>#N/A</v>
      </c>
      <c r="F228" s="38" t="e">
        <f>VLOOKUP(Tableau13[[#This Row],[Cd CIP Client]],'[1]Liste Adhérents Mediprix'!$A$12:$N$107,9,FALSE)</f>
        <v>#N/A</v>
      </c>
      <c r="G228" s="44">
        <v>0</v>
      </c>
      <c r="H228" s="44">
        <v>0</v>
      </c>
      <c r="I228" s="41">
        <f t="shared" si="3"/>
        <v>0</v>
      </c>
    </row>
    <row r="229" spans="1:9" x14ac:dyDescent="0.3">
      <c r="A229" s="34"/>
      <c r="B229" s="35"/>
      <c r="C229" s="38"/>
      <c r="D229" s="37" t="e">
        <f>VLOOKUP(Tableau13[[#This Row],[Cd CIP Client]],'[1]Liste Adhérents Mediprix'!$A$12:$N$106,2,FALSE)</f>
        <v>#N/A</v>
      </c>
      <c r="E229" s="38" t="e">
        <f>VLOOKUP(Tableau13[[#This Row],[Cd CIP Client]],'[1]Liste Adhérents Mediprix'!$A$12:$N$107,8,FALSE)</f>
        <v>#N/A</v>
      </c>
      <c r="F229" s="38" t="e">
        <f>VLOOKUP(Tableau13[[#This Row],[Cd CIP Client]],'[1]Liste Adhérents Mediprix'!$A$12:$N$107,9,FALSE)</f>
        <v>#N/A</v>
      </c>
      <c r="G229" s="44">
        <v>0</v>
      </c>
      <c r="H229" s="44">
        <v>0</v>
      </c>
      <c r="I229" s="41">
        <f t="shared" si="3"/>
        <v>0</v>
      </c>
    </row>
    <row r="230" spans="1:9" x14ac:dyDescent="0.3">
      <c r="A230" s="34"/>
      <c r="B230" s="35"/>
      <c r="C230" s="38"/>
      <c r="D230" s="37" t="e">
        <f>VLOOKUP(Tableau13[[#This Row],[Cd CIP Client]],'[1]Liste Adhérents Mediprix'!$A$12:$N$106,2,FALSE)</f>
        <v>#N/A</v>
      </c>
      <c r="E230" s="38" t="e">
        <f>VLOOKUP(Tableau13[[#This Row],[Cd CIP Client]],'[1]Liste Adhérents Mediprix'!$A$12:$N$107,8,FALSE)</f>
        <v>#N/A</v>
      </c>
      <c r="F230" s="38" t="e">
        <f>VLOOKUP(Tableau13[[#This Row],[Cd CIP Client]],'[1]Liste Adhérents Mediprix'!$A$12:$N$107,9,FALSE)</f>
        <v>#N/A</v>
      </c>
      <c r="G230" s="44">
        <v>0</v>
      </c>
      <c r="H230" s="44">
        <v>0</v>
      </c>
      <c r="I230" s="41">
        <f t="shared" si="3"/>
        <v>0</v>
      </c>
    </row>
    <row r="231" spans="1:9" x14ac:dyDescent="0.3">
      <c r="A231" s="34"/>
      <c r="B231" s="35"/>
      <c r="C231" s="38"/>
      <c r="D231" s="37" t="e">
        <f>VLOOKUP(Tableau13[[#This Row],[Cd CIP Client]],'[1]Liste Adhérents Mediprix'!$A$12:$N$106,2,FALSE)</f>
        <v>#N/A</v>
      </c>
      <c r="E231" s="38" t="e">
        <f>VLOOKUP(Tableau13[[#This Row],[Cd CIP Client]],'[1]Liste Adhérents Mediprix'!$A$12:$N$107,8,FALSE)</f>
        <v>#N/A</v>
      </c>
      <c r="F231" s="38" t="e">
        <f>VLOOKUP(Tableau13[[#This Row],[Cd CIP Client]],'[1]Liste Adhérents Mediprix'!$A$12:$N$107,9,FALSE)</f>
        <v>#N/A</v>
      </c>
      <c r="G231" s="44">
        <v>0</v>
      </c>
      <c r="H231" s="44">
        <v>0</v>
      </c>
      <c r="I231" s="41">
        <f t="shared" si="3"/>
        <v>0</v>
      </c>
    </row>
    <row r="232" spans="1:9" x14ac:dyDescent="0.3">
      <c r="A232" s="34"/>
      <c r="B232" s="35"/>
      <c r="C232" s="38"/>
      <c r="D232" s="37" t="e">
        <f>VLOOKUP(Tableau13[[#This Row],[Cd CIP Client]],'[1]Liste Adhérents Mediprix'!$A$12:$N$106,2,FALSE)</f>
        <v>#N/A</v>
      </c>
      <c r="E232" s="38" t="e">
        <f>VLOOKUP(Tableau13[[#This Row],[Cd CIP Client]],'[1]Liste Adhérents Mediprix'!$A$12:$N$107,8,FALSE)</f>
        <v>#N/A</v>
      </c>
      <c r="F232" s="38" t="e">
        <f>VLOOKUP(Tableau13[[#This Row],[Cd CIP Client]],'[1]Liste Adhérents Mediprix'!$A$12:$N$107,9,FALSE)</f>
        <v>#N/A</v>
      </c>
      <c r="G232" s="44">
        <v>0</v>
      </c>
      <c r="H232" s="44">
        <v>0</v>
      </c>
      <c r="I232" s="41">
        <f t="shared" si="3"/>
        <v>0</v>
      </c>
    </row>
    <row r="233" spans="1:9" x14ac:dyDescent="0.3">
      <c r="A233" s="34"/>
      <c r="B233" s="35"/>
      <c r="C233" s="38"/>
      <c r="D233" s="37" t="e">
        <f>VLOOKUP(Tableau13[[#This Row],[Cd CIP Client]],'[1]Liste Adhérents Mediprix'!$A$12:$N$106,2,FALSE)</f>
        <v>#N/A</v>
      </c>
      <c r="E233" s="38" t="e">
        <f>VLOOKUP(Tableau13[[#This Row],[Cd CIP Client]],'[1]Liste Adhérents Mediprix'!$A$12:$N$107,8,FALSE)</f>
        <v>#N/A</v>
      </c>
      <c r="F233" s="38" t="e">
        <f>VLOOKUP(Tableau13[[#This Row],[Cd CIP Client]],'[1]Liste Adhérents Mediprix'!$A$12:$N$107,9,FALSE)</f>
        <v>#N/A</v>
      </c>
      <c r="G233" s="44">
        <v>0</v>
      </c>
      <c r="H233" s="44">
        <v>0</v>
      </c>
      <c r="I233" s="41">
        <f t="shared" si="3"/>
        <v>0</v>
      </c>
    </row>
    <row r="234" spans="1:9" x14ac:dyDescent="0.3">
      <c r="A234" s="34"/>
      <c r="B234" s="35"/>
      <c r="C234" s="38"/>
      <c r="D234" s="37" t="e">
        <f>VLOOKUP(Tableau13[[#This Row],[Cd CIP Client]],'[1]Liste Adhérents Mediprix'!$A$12:$N$106,2,FALSE)</f>
        <v>#N/A</v>
      </c>
      <c r="E234" s="38" t="e">
        <f>VLOOKUP(Tableau13[[#This Row],[Cd CIP Client]],'[1]Liste Adhérents Mediprix'!$A$12:$N$107,8,FALSE)</f>
        <v>#N/A</v>
      </c>
      <c r="F234" s="38" t="e">
        <f>VLOOKUP(Tableau13[[#This Row],[Cd CIP Client]],'[1]Liste Adhérents Mediprix'!$A$12:$N$107,9,FALSE)</f>
        <v>#N/A</v>
      </c>
      <c r="G234" s="44">
        <v>0</v>
      </c>
      <c r="H234" s="44">
        <v>0</v>
      </c>
      <c r="I234" s="41">
        <f t="shared" si="3"/>
        <v>0</v>
      </c>
    </row>
    <row r="235" spans="1:9" x14ac:dyDescent="0.3">
      <c r="A235" s="34"/>
      <c r="B235" s="35"/>
      <c r="C235" s="38"/>
      <c r="D235" s="37" t="e">
        <f>VLOOKUP(Tableau13[[#This Row],[Cd CIP Client]],'[1]Liste Adhérents Mediprix'!$A$12:$N$106,2,FALSE)</f>
        <v>#N/A</v>
      </c>
      <c r="E235" s="38" t="e">
        <f>VLOOKUP(Tableau13[[#This Row],[Cd CIP Client]],'[1]Liste Adhérents Mediprix'!$A$12:$N$107,8,FALSE)</f>
        <v>#N/A</v>
      </c>
      <c r="F235" s="38" t="e">
        <f>VLOOKUP(Tableau13[[#This Row],[Cd CIP Client]],'[1]Liste Adhérents Mediprix'!$A$12:$N$107,9,FALSE)</f>
        <v>#N/A</v>
      </c>
      <c r="G235" s="44">
        <v>0</v>
      </c>
      <c r="H235" s="44">
        <v>0</v>
      </c>
      <c r="I235" s="41">
        <f t="shared" si="3"/>
        <v>0</v>
      </c>
    </row>
    <row r="236" spans="1:9" x14ac:dyDescent="0.3">
      <c r="A236" s="34"/>
      <c r="B236" s="35"/>
      <c r="C236" s="38"/>
      <c r="D236" s="37" t="e">
        <f>VLOOKUP(Tableau13[[#This Row],[Cd CIP Client]],'[1]Liste Adhérents Mediprix'!$A$12:$N$106,2,FALSE)</f>
        <v>#N/A</v>
      </c>
      <c r="E236" s="38" t="e">
        <f>VLOOKUP(Tableau13[[#This Row],[Cd CIP Client]],'[1]Liste Adhérents Mediprix'!$A$12:$N$107,8,FALSE)</f>
        <v>#N/A</v>
      </c>
      <c r="F236" s="38" t="e">
        <f>VLOOKUP(Tableau13[[#This Row],[Cd CIP Client]],'[1]Liste Adhérents Mediprix'!$A$12:$N$107,9,FALSE)</f>
        <v>#N/A</v>
      </c>
      <c r="G236" s="44">
        <v>0</v>
      </c>
      <c r="H236" s="44">
        <v>0</v>
      </c>
      <c r="I236" s="41">
        <f t="shared" si="3"/>
        <v>0</v>
      </c>
    </row>
    <row r="237" spans="1:9" x14ac:dyDescent="0.3">
      <c r="A237" s="34"/>
      <c r="B237" s="35"/>
      <c r="C237" s="38"/>
      <c r="D237" s="37" t="e">
        <f>VLOOKUP(Tableau13[[#This Row],[Cd CIP Client]],'[1]Liste Adhérents Mediprix'!$A$12:$N$106,2,FALSE)</f>
        <v>#N/A</v>
      </c>
      <c r="E237" s="38" t="e">
        <f>VLOOKUP(Tableau13[[#This Row],[Cd CIP Client]],'[1]Liste Adhérents Mediprix'!$A$12:$N$107,8,FALSE)</f>
        <v>#N/A</v>
      </c>
      <c r="F237" s="38" t="e">
        <f>VLOOKUP(Tableau13[[#This Row],[Cd CIP Client]],'[1]Liste Adhérents Mediprix'!$A$12:$N$107,9,FALSE)</f>
        <v>#N/A</v>
      </c>
      <c r="G237" s="44">
        <v>0</v>
      </c>
      <c r="H237" s="44">
        <v>0</v>
      </c>
      <c r="I237" s="41">
        <f t="shared" si="3"/>
        <v>0</v>
      </c>
    </row>
    <row r="238" spans="1:9" x14ac:dyDescent="0.3">
      <c r="A238" s="34"/>
      <c r="B238" s="35"/>
      <c r="C238" s="38"/>
      <c r="D238" s="37" t="e">
        <f>VLOOKUP(Tableau13[[#This Row],[Cd CIP Client]],'[1]Liste Adhérents Mediprix'!$A$12:$N$106,2,FALSE)</f>
        <v>#N/A</v>
      </c>
      <c r="E238" s="38" t="e">
        <f>VLOOKUP(Tableau13[[#This Row],[Cd CIP Client]],'[1]Liste Adhérents Mediprix'!$A$12:$N$107,8,FALSE)</f>
        <v>#N/A</v>
      </c>
      <c r="F238" s="38" t="e">
        <f>VLOOKUP(Tableau13[[#This Row],[Cd CIP Client]],'[1]Liste Adhérents Mediprix'!$A$12:$N$107,9,FALSE)</f>
        <v>#N/A</v>
      </c>
      <c r="G238" s="44">
        <v>0</v>
      </c>
      <c r="H238" s="44">
        <v>0</v>
      </c>
      <c r="I238" s="41">
        <f t="shared" si="3"/>
        <v>0</v>
      </c>
    </row>
    <row r="239" spans="1:9" x14ac:dyDescent="0.3">
      <c r="A239" s="34"/>
      <c r="B239" s="35"/>
      <c r="C239" s="38"/>
      <c r="D239" s="37" t="e">
        <f>VLOOKUP(Tableau13[[#This Row],[Cd CIP Client]],'[1]Liste Adhérents Mediprix'!$A$12:$N$106,2,FALSE)</f>
        <v>#N/A</v>
      </c>
      <c r="E239" s="38" t="e">
        <f>VLOOKUP(Tableau13[[#This Row],[Cd CIP Client]],'[1]Liste Adhérents Mediprix'!$A$12:$N$107,8,FALSE)</f>
        <v>#N/A</v>
      </c>
      <c r="F239" s="38" t="e">
        <f>VLOOKUP(Tableau13[[#This Row],[Cd CIP Client]],'[1]Liste Adhérents Mediprix'!$A$12:$N$107,9,FALSE)</f>
        <v>#N/A</v>
      </c>
      <c r="G239" s="44">
        <v>0</v>
      </c>
      <c r="H239" s="44">
        <v>0</v>
      </c>
      <c r="I239" s="41">
        <f t="shared" si="3"/>
        <v>0</v>
      </c>
    </row>
    <row r="240" spans="1:9" x14ac:dyDescent="0.3">
      <c r="A240" s="34"/>
      <c r="B240" s="35"/>
      <c r="C240" s="38"/>
      <c r="D240" s="37" t="e">
        <f>VLOOKUP(Tableau13[[#This Row],[Cd CIP Client]],'[1]Liste Adhérents Mediprix'!$A$12:$N$106,2,FALSE)</f>
        <v>#N/A</v>
      </c>
      <c r="E240" s="38" t="e">
        <f>VLOOKUP(Tableau13[[#This Row],[Cd CIP Client]],'[1]Liste Adhérents Mediprix'!$A$12:$N$107,8,FALSE)</f>
        <v>#N/A</v>
      </c>
      <c r="F240" s="38" t="e">
        <f>VLOOKUP(Tableau13[[#This Row],[Cd CIP Client]],'[1]Liste Adhérents Mediprix'!$A$12:$N$107,9,FALSE)</f>
        <v>#N/A</v>
      </c>
      <c r="G240" s="44">
        <v>0</v>
      </c>
      <c r="H240" s="44">
        <v>0</v>
      </c>
      <c r="I240" s="41">
        <f t="shared" si="3"/>
        <v>0</v>
      </c>
    </row>
    <row r="241" spans="1:9" x14ac:dyDescent="0.3">
      <c r="A241" s="34"/>
      <c r="B241" s="35"/>
      <c r="C241" s="38"/>
      <c r="D241" s="37" t="e">
        <f>VLOOKUP(Tableau13[[#This Row],[Cd CIP Client]],'[1]Liste Adhérents Mediprix'!$A$12:$N$106,2,FALSE)</f>
        <v>#N/A</v>
      </c>
      <c r="E241" s="38" t="e">
        <f>VLOOKUP(Tableau13[[#This Row],[Cd CIP Client]],'[1]Liste Adhérents Mediprix'!$A$12:$N$107,8,FALSE)</f>
        <v>#N/A</v>
      </c>
      <c r="F241" s="38" t="e">
        <f>VLOOKUP(Tableau13[[#This Row],[Cd CIP Client]],'[1]Liste Adhérents Mediprix'!$A$12:$N$107,9,FALSE)</f>
        <v>#N/A</v>
      </c>
      <c r="G241" s="44">
        <v>0</v>
      </c>
      <c r="H241" s="44">
        <v>0</v>
      </c>
      <c r="I241" s="41">
        <f t="shared" si="3"/>
        <v>0</v>
      </c>
    </row>
    <row r="242" spans="1:9" x14ac:dyDescent="0.3">
      <c r="A242" s="34"/>
      <c r="B242" s="35"/>
      <c r="C242" s="38"/>
      <c r="D242" s="37" t="e">
        <f>VLOOKUP(Tableau13[[#This Row],[Cd CIP Client]],'[1]Liste Adhérents Mediprix'!$A$12:$N$106,2,FALSE)</f>
        <v>#N/A</v>
      </c>
      <c r="E242" s="38" t="e">
        <f>VLOOKUP(Tableau13[[#This Row],[Cd CIP Client]],'[1]Liste Adhérents Mediprix'!$A$12:$N$107,8,FALSE)</f>
        <v>#N/A</v>
      </c>
      <c r="F242" s="38" t="e">
        <f>VLOOKUP(Tableau13[[#This Row],[Cd CIP Client]],'[1]Liste Adhérents Mediprix'!$A$12:$N$107,9,FALSE)</f>
        <v>#N/A</v>
      </c>
      <c r="G242" s="44">
        <v>0</v>
      </c>
      <c r="H242" s="44">
        <v>0</v>
      </c>
      <c r="I242" s="41">
        <f t="shared" si="3"/>
        <v>0</v>
      </c>
    </row>
    <row r="243" spans="1:9" x14ac:dyDescent="0.3">
      <c r="A243" s="34"/>
      <c r="B243" s="35"/>
      <c r="C243" s="38"/>
      <c r="D243" s="37" t="e">
        <f>VLOOKUP(Tableau13[[#This Row],[Cd CIP Client]],'[1]Liste Adhérents Mediprix'!$A$12:$N$106,2,FALSE)</f>
        <v>#N/A</v>
      </c>
      <c r="E243" s="38" t="e">
        <f>VLOOKUP(Tableau13[[#This Row],[Cd CIP Client]],'[1]Liste Adhérents Mediprix'!$A$12:$N$107,8,FALSE)</f>
        <v>#N/A</v>
      </c>
      <c r="F243" s="38" t="e">
        <f>VLOOKUP(Tableau13[[#This Row],[Cd CIP Client]],'[1]Liste Adhérents Mediprix'!$A$12:$N$107,9,FALSE)</f>
        <v>#N/A</v>
      </c>
      <c r="G243" s="44">
        <v>0</v>
      </c>
      <c r="H243" s="44">
        <v>0</v>
      </c>
      <c r="I243" s="41">
        <f t="shared" si="3"/>
        <v>0</v>
      </c>
    </row>
    <row r="244" spans="1:9" x14ac:dyDescent="0.3">
      <c r="A244" s="34"/>
      <c r="B244" s="35"/>
      <c r="C244" s="38"/>
      <c r="D244" s="37" t="e">
        <f>VLOOKUP(Tableau13[[#This Row],[Cd CIP Client]],'[1]Liste Adhérents Mediprix'!$A$12:$N$106,2,FALSE)</f>
        <v>#N/A</v>
      </c>
      <c r="E244" s="38" t="e">
        <f>VLOOKUP(Tableau13[[#This Row],[Cd CIP Client]],'[1]Liste Adhérents Mediprix'!$A$12:$N$107,8,FALSE)</f>
        <v>#N/A</v>
      </c>
      <c r="F244" s="38" t="e">
        <f>VLOOKUP(Tableau13[[#This Row],[Cd CIP Client]],'[1]Liste Adhérents Mediprix'!$A$12:$N$107,9,FALSE)</f>
        <v>#N/A</v>
      </c>
      <c r="G244" s="44">
        <v>0</v>
      </c>
      <c r="H244" s="44">
        <v>0</v>
      </c>
      <c r="I244" s="41">
        <f t="shared" si="3"/>
        <v>0</v>
      </c>
    </row>
    <row r="245" spans="1:9" x14ac:dyDescent="0.3">
      <c r="A245" s="34"/>
      <c r="B245" s="35"/>
      <c r="C245" s="38"/>
      <c r="D245" s="37" t="e">
        <f>VLOOKUP(Tableau13[[#This Row],[Cd CIP Client]],'[1]Liste Adhérents Mediprix'!$A$12:$N$106,2,FALSE)</f>
        <v>#N/A</v>
      </c>
      <c r="E245" s="38" t="e">
        <f>VLOOKUP(Tableau13[[#This Row],[Cd CIP Client]],'[1]Liste Adhérents Mediprix'!$A$12:$N$107,8,FALSE)</f>
        <v>#N/A</v>
      </c>
      <c r="F245" s="38" t="e">
        <f>VLOOKUP(Tableau13[[#This Row],[Cd CIP Client]],'[1]Liste Adhérents Mediprix'!$A$12:$N$107,9,FALSE)</f>
        <v>#N/A</v>
      </c>
      <c r="G245" s="44">
        <v>0</v>
      </c>
      <c r="H245" s="44">
        <v>0</v>
      </c>
      <c r="I245" s="41">
        <f t="shared" si="3"/>
        <v>0</v>
      </c>
    </row>
    <row r="246" spans="1:9" x14ac:dyDescent="0.3">
      <c r="A246" s="34"/>
      <c r="B246" s="35"/>
      <c r="C246" s="38"/>
      <c r="D246" s="37" t="e">
        <f>VLOOKUP(Tableau13[[#This Row],[Cd CIP Client]],'[1]Liste Adhérents Mediprix'!$A$12:$N$106,2,FALSE)</f>
        <v>#N/A</v>
      </c>
      <c r="E246" s="38" t="e">
        <f>VLOOKUP(Tableau13[[#This Row],[Cd CIP Client]],'[1]Liste Adhérents Mediprix'!$A$12:$N$107,8,FALSE)</f>
        <v>#N/A</v>
      </c>
      <c r="F246" s="38" t="e">
        <f>VLOOKUP(Tableau13[[#This Row],[Cd CIP Client]],'[1]Liste Adhérents Mediprix'!$A$12:$N$107,9,FALSE)</f>
        <v>#N/A</v>
      </c>
      <c r="G246" s="44">
        <v>0</v>
      </c>
      <c r="H246" s="44">
        <v>0</v>
      </c>
      <c r="I246" s="41">
        <f t="shared" si="3"/>
        <v>0</v>
      </c>
    </row>
    <row r="247" spans="1:9" x14ac:dyDescent="0.3">
      <c r="A247" s="34"/>
      <c r="B247" s="35"/>
      <c r="C247" s="38"/>
      <c r="D247" s="37" t="e">
        <f>VLOOKUP(Tableau13[[#This Row],[Cd CIP Client]],'[1]Liste Adhérents Mediprix'!$A$12:$N$106,2,FALSE)</f>
        <v>#N/A</v>
      </c>
      <c r="E247" s="38" t="e">
        <f>VLOOKUP(Tableau13[[#This Row],[Cd CIP Client]],'[1]Liste Adhérents Mediprix'!$A$12:$N$107,8,FALSE)</f>
        <v>#N/A</v>
      </c>
      <c r="F247" s="38" t="e">
        <f>VLOOKUP(Tableau13[[#This Row],[Cd CIP Client]],'[1]Liste Adhérents Mediprix'!$A$12:$N$107,9,FALSE)</f>
        <v>#N/A</v>
      </c>
      <c r="G247" s="44">
        <v>0</v>
      </c>
      <c r="H247" s="44">
        <v>0</v>
      </c>
      <c r="I247" s="41">
        <f t="shared" si="3"/>
        <v>0</v>
      </c>
    </row>
    <row r="248" spans="1:9" x14ac:dyDescent="0.3">
      <c r="A248" s="34"/>
      <c r="B248" s="35"/>
      <c r="C248" s="38"/>
      <c r="D248" s="37" t="e">
        <f>VLOOKUP(Tableau13[[#This Row],[Cd CIP Client]],'[1]Liste Adhérents Mediprix'!$A$12:$N$106,2,FALSE)</f>
        <v>#N/A</v>
      </c>
      <c r="E248" s="38" t="e">
        <f>VLOOKUP(Tableau13[[#This Row],[Cd CIP Client]],'[1]Liste Adhérents Mediprix'!$A$12:$N$107,8,FALSE)</f>
        <v>#N/A</v>
      </c>
      <c r="F248" s="38" t="e">
        <f>VLOOKUP(Tableau13[[#This Row],[Cd CIP Client]],'[1]Liste Adhérents Mediprix'!$A$12:$N$107,9,FALSE)</f>
        <v>#N/A</v>
      </c>
      <c r="G248" s="44">
        <v>0</v>
      </c>
      <c r="H248" s="44">
        <v>0</v>
      </c>
      <c r="I248" s="41">
        <f t="shared" si="3"/>
        <v>0</v>
      </c>
    </row>
    <row r="249" spans="1:9" x14ac:dyDescent="0.3">
      <c r="A249" s="34"/>
      <c r="B249" s="35"/>
      <c r="C249" s="38"/>
      <c r="D249" s="37" t="e">
        <f>VLOOKUP(Tableau13[[#This Row],[Cd CIP Client]],'[1]Liste Adhérents Mediprix'!$A$12:$N$106,2,FALSE)</f>
        <v>#N/A</v>
      </c>
      <c r="E249" s="38" t="e">
        <f>VLOOKUP(Tableau13[[#This Row],[Cd CIP Client]],'[1]Liste Adhérents Mediprix'!$A$12:$N$107,8,FALSE)</f>
        <v>#N/A</v>
      </c>
      <c r="F249" s="38" t="e">
        <f>VLOOKUP(Tableau13[[#This Row],[Cd CIP Client]],'[1]Liste Adhérents Mediprix'!$A$12:$N$107,9,FALSE)</f>
        <v>#N/A</v>
      </c>
      <c r="G249" s="44">
        <v>0</v>
      </c>
      <c r="H249" s="44">
        <v>0</v>
      </c>
      <c r="I249" s="41">
        <f t="shared" si="3"/>
        <v>0</v>
      </c>
    </row>
    <row r="250" spans="1:9" x14ac:dyDescent="0.3">
      <c r="A250" s="34"/>
      <c r="B250" s="35"/>
      <c r="C250" s="38"/>
      <c r="D250" s="37" t="e">
        <f>VLOOKUP(Tableau13[[#This Row],[Cd CIP Client]],'[1]Liste Adhérents Mediprix'!$A$12:$N$106,2,FALSE)</f>
        <v>#N/A</v>
      </c>
      <c r="E250" s="38" t="e">
        <f>VLOOKUP(Tableau13[[#This Row],[Cd CIP Client]],'[1]Liste Adhérents Mediprix'!$A$12:$N$107,8,FALSE)</f>
        <v>#N/A</v>
      </c>
      <c r="F250" s="38" t="e">
        <f>VLOOKUP(Tableau13[[#This Row],[Cd CIP Client]],'[1]Liste Adhérents Mediprix'!$A$12:$N$107,9,FALSE)</f>
        <v>#N/A</v>
      </c>
      <c r="G250" s="44">
        <v>0</v>
      </c>
      <c r="H250" s="44">
        <v>0</v>
      </c>
      <c r="I250" s="41">
        <f t="shared" si="3"/>
        <v>0</v>
      </c>
    </row>
    <row r="251" spans="1:9" x14ac:dyDescent="0.3">
      <c r="A251" s="34"/>
      <c r="B251" s="35"/>
      <c r="C251" s="38"/>
      <c r="D251" s="37" t="e">
        <f>VLOOKUP(Tableau13[[#This Row],[Cd CIP Client]],'[1]Liste Adhérents Mediprix'!$A$12:$N$106,2,FALSE)</f>
        <v>#N/A</v>
      </c>
      <c r="E251" s="38" t="e">
        <f>VLOOKUP(Tableau13[[#This Row],[Cd CIP Client]],'[1]Liste Adhérents Mediprix'!$A$12:$N$107,8,FALSE)</f>
        <v>#N/A</v>
      </c>
      <c r="F251" s="38" t="e">
        <f>VLOOKUP(Tableau13[[#This Row],[Cd CIP Client]],'[1]Liste Adhérents Mediprix'!$A$12:$N$107,9,FALSE)</f>
        <v>#N/A</v>
      </c>
      <c r="G251" s="44">
        <v>0</v>
      </c>
      <c r="H251" s="44">
        <v>0</v>
      </c>
      <c r="I251" s="41">
        <f t="shared" si="3"/>
        <v>0</v>
      </c>
    </row>
    <row r="252" spans="1:9" x14ac:dyDescent="0.3">
      <c r="A252" s="34"/>
      <c r="B252" s="35"/>
      <c r="C252" s="38"/>
      <c r="D252" s="37" t="e">
        <f>VLOOKUP(Tableau13[[#This Row],[Cd CIP Client]],'[1]Liste Adhérents Mediprix'!$A$12:$N$106,2,FALSE)</f>
        <v>#N/A</v>
      </c>
      <c r="E252" s="38" t="e">
        <f>VLOOKUP(Tableau13[[#This Row],[Cd CIP Client]],'[1]Liste Adhérents Mediprix'!$A$12:$N$107,8,FALSE)</f>
        <v>#N/A</v>
      </c>
      <c r="F252" s="38" t="e">
        <f>VLOOKUP(Tableau13[[#This Row],[Cd CIP Client]],'[1]Liste Adhérents Mediprix'!$A$12:$N$107,9,FALSE)</f>
        <v>#N/A</v>
      </c>
      <c r="G252" s="44">
        <v>0</v>
      </c>
      <c r="H252" s="44">
        <v>0</v>
      </c>
      <c r="I252" s="41">
        <f t="shared" si="3"/>
        <v>0</v>
      </c>
    </row>
    <row r="253" spans="1:9" x14ac:dyDescent="0.3">
      <c r="A253" s="34"/>
      <c r="B253" s="35"/>
      <c r="C253" s="38"/>
      <c r="D253" s="37" t="e">
        <f>VLOOKUP(Tableau13[[#This Row],[Cd CIP Client]],'[1]Liste Adhérents Mediprix'!$A$12:$N$106,2,FALSE)</f>
        <v>#N/A</v>
      </c>
      <c r="E253" s="38" t="e">
        <f>VLOOKUP(Tableau13[[#This Row],[Cd CIP Client]],'[1]Liste Adhérents Mediprix'!$A$12:$N$107,8,FALSE)</f>
        <v>#N/A</v>
      </c>
      <c r="F253" s="38" t="e">
        <f>VLOOKUP(Tableau13[[#This Row],[Cd CIP Client]],'[1]Liste Adhérents Mediprix'!$A$12:$N$107,9,FALSE)</f>
        <v>#N/A</v>
      </c>
      <c r="G253" s="44">
        <v>0</v>
      </c>
      <c r="H253" s="44">
        <v>0</v>
      </c>
      <c r="I253" s="41">
        <f t="shared" si="3"/>
        <v>0</v>
      </c>
    </row>
    <row r="254" spans="1:9" x14ac:dyDescent="0.3">
      <c r="A254" s="34"/>
      <c r="B254" s="35"/>
      <c r="C254" s="38"/>
      <c r="D254" s="37" t="e">
        <f>VLOOKUP(Tableau13[[#This Row],[Cd CIP Client]],'[1]Liste Adhérents Mediprix'!$A$12:$N$106,2,FALSE)</f>
        <v>#N/A</v>
      </c>
      <c r="E254" s="38" t="e">
        <f>VLOOKUP(Tableau13[[#This Row],[Cd CIP Client]],'[1]Liste Adhérents Mediprix'!$A$12:$N$107,8,FALSE)</f>
        <v>#N/A</v>
      </c>
      <c r="F254" s="38" t="e">
        <f>VLOOKUP(Tableau13[[#This Row],[Cd CIP Client]],'[1]Liste Adhérents Mediprix'!$A$12:$N$107,9,FALSE)</f>
        <v>#N/A</v>
      </c>
      <c r="G254" s="44">
        <v>0</v>
      </c>
      <c r="H254" s="44">
        <v>0</v>
      </c>
      <c r="I254" s="41">
        <f t="shared" si="3"/>
        <v>0</v>
      </c>
    </row>
    <row r="255" spans="1:9" x14ac:dyDescent="0.3">
      <c r="A255" s="34"/>
      <c r="B255" s="35"/>
      <c r="C255" s="38"/>
      <c r="D255" s="37" t="e">
        <f>VLOOKUP(Tableau13[[#This Row],[Cd CIP Client]],'[1]Liste Adhérents Mediprix'!$A$12:$N$106,2,FALSE)</f>
        <v>#N/A</v>
      </c>
      <c r="E255" s="38" t="e">
        <f>VLOOKUP(Tableau13[[#This Row],[Cd CIP Client]],'[1]Liste Adhérents Mediprix'!$A$12:$N$107,8,FALSE)</f>
        <v>#N/A</v>
      </c>
      <c r="F255" s="38" t="e">
        <f>VLOOKUP(Tableau13[[#This Row],[Cd CIP Client]],'[1]Liste Adhérents Mediprix'!$A$12:$N$107,9,FALSE)</f>
        <v>#N/A</v>
      </c>
      <c r="G255" s="44">
        <v>0</v>
      </c>
      <c r="H255" s="44">
        <v>0</v>
      </c>
      <c r="I255" s="41">
        <f t="shared" si="3"/>
        <v>0</v>
      </c>
    </row>
    <row r="256" spans="1:9" x14ac:dyDescent="0.3">
      <c r="A256" s="34"/>
      <c r="B256" s="35"/>
      <c r="C256" s="38"/>
      <c r="D256" s="37" t="e">
        <f>VLOOKUP(Tableau13[[#This Row],[Cd CIP Client]],'[1]Liste Adhérents Mediprix'!$A$12:$N$106,2,FALSE)</f>
        <v>#N/A</v>
      </c>
      <c r="E256" s="38" t="e">
        <f>VLOOKUP(Tableau13[[#This Row],[Cd CIP Client]],'[1]Liste Adhérents Mediprix'!$A$12:$N$107,8,FALSE)</f>
        <v>#N/A</v>
      </c>
      <c r="F256" s="38" t="e">
        <f>VLOOKUP(Tableau13[[#This Row],[Cd CIP Client]],'[1]Liste Adhérents Mediprix'!$A$12:$N$107,9,FALSE)</f>
        <v>#N/A</v>
      </c>
      <c r="G256" s="44">
        <v>0</v>
      </c>
      <c r="H256" s="44">
        <v>0</v>
      </c>
      <c r="I256" s="41">
        <f t="shared" si="3"/>
        <v>0</v>
      </c>
    </row>
    <row r="257" spans="1:9" x14ac:dyDescent="0.3">
      <c r="A257" s="34"/>
      <c r="B257" s="35"/>
      <c r="C257" s="38"/>
      <c r="D257" s="37" t="e">
        <f>VLOOKUP(Tableau13[[#This Row],[Cd CIP Client]],'[1]Liste Adhérents Mediprix'!$A$12:$N$106,2,FALSE)</f>
        <v>#N/A</v>
      </c>
      <c r="E257" s="38" t="e">
        <f>VLOOKUP(Tableau13[[#This Row],[Cd CIP Client]],'[1]Liste Adhérents Mediprix'!$A$12:$N$107,8,FALSE)</f>
        <v>#N/A</v>
      </c>
      <c r="F257" s="38" t="e">
        <f>VLOOKUP(Tableau13[[#This Row],[Cd CIP Client]],'[1]Liste Adhérents Mediprix'!$A$12:$N$107,9,FALSE)</f>
        <v>#N/A</v>
      </c>
      <c r="G257" s="44">
        <v>0</v>
      </c>
      <c r="H257" s="44">
        <v>0</v>
      </c>
      <c r="I257" s="41">
        <f t="shared" si="3"/>
        <v>0</v>
      </c>
    </row>
    <row r="258" spans="1:9" x14ac:dyDescent="0.3">
      <c r="A258" s="34"/>
      <c r="B258" s="35"/>
      <c r="C258" s="38"/>
      <c r="D258" s="37" t="e">
        <f>VLOOKUP(Tableau13[[#This Row],[Cd CIP Client]],'[1]Liste Adhérents Mediprix'!$A$12:$N$106,2,FALSE)</f>
        <v>#N/A</v>
      </c>
      <c r="E258" s="38" t="e">
        <f>VLOOKUP(Tableau13[[#This Row],[Cd CIP Client]],'[1]Liste Adhérents Mediprix'!$A$12:$N$107,8,FALSE)</f>
        <v>#N/A</v>
      </c>
      <c r="F258" s="38" t="e">
        <f>VLOOKUP(Tableau13[[#This Row],[Cd CIP Client]],'[1]Liste Adhérents Mediprix'!$A$12:$N$107,9,FALSE)</f>
        <v>#N/A</v>
      </c>
      <c r="G258" s="44">
        <v>0</v>
      </c>
      <c r="H258" s="44">
        <v>0</v>
      </c>
      <c r="I258" s="41">
        <f t="shared" si="3"/>
        <v>0</v>
      </c>
    </row>
    <row r="259" spans="1:9" x14ac:dyDescent="0.3">
      <c r="A259" s="34"/>
      <c r="B259" s="35"/>
      <c r="C259" s="38"/>
      <c r="D259" s="37" t="e">
        <f>VLOOKUP(Tableau13[[#This Row],[Cd CIP Client]],'[1]Liste Adhérents Mediprix'!$A$12:$N$106,2,FALSE)</f>
        <v>#N/A</v>
      </c>
      <c r="E259" s="38" t="e">
        <f>VLOOKUP(Tableau13[[#This Row],[Cd CIP Client]],'[1]Liste Adhérents Mediprix'!$A$12:$N$107,8,FALSE)</f>
        <v>#N/A</v>
      </c>
      <c r="F259" s="38" t="e">
        <f>VLOOKUP(Tableau13[[#This Row],[Cd CIP Client]],'[1]Liste Adhérents Mediprix'!$A$12:$N$107,9,FALSE)</f>
        <v>#N/A</v>
      </c>
      <c r="G259" s="44">
        <v>0</v>
      </c>
      <c r="H259" s="44">
        <v>0</v>
      </c>
      <c r="I259" s="41">
        <f t="shared" si="3"/>
        <v>0</v>
      </c>
    </row>
    <row r="260" spans="1:9" x14ac:dyDescent="0.3">
      <c r="A260" s="34"/>
      <c r="B260" s="35"/>
      <c r="C260" s="38"/>
      <c r="D260" s="37" t="e">
        <f>VLOOKUP(Tableau13[[#This Row],[Cd CIP Client]],'[1]Liste Adhérents Mediprix'!$A$12:$N$106,2,FALSE)</f>
        <v>#N/A</v>
      </c>
      <c r="E260" s="38" t="e">
        <f>VLOOKUP(Tableau13[[#This Row],[Cd CIP Client]],'[1]Liste Adhérents Mediprix'!$A$12:$N$107,8,FALSE)</f>
        <v>#N/A</v>
      </c>
      <c r="F260" s="38" t="e">
        <f>VLOOKUP(Tableau13[[#This Row],[Cd CIP Client]],'[1]Liste Adhérents Mediprix'!$A$12:$N$107,9,FALSE)</f>
        <v>#N/A</v>
      </c>
      <c r="G260" s="44">
        <v>0</v>
      </c>
      <c r="H260" s="44">
        <v>0</v>
      </c>
      <c r="I260" s="41">
        <f t="shared" ref="I260:I323" si="4">IFERROR((H260-G260)/G260,0)</f>
        <v>0</v>
      </c>
    </row>
    <row r="261" spans="1:9" x14ac:dyDescent="0.3">
      <c r="A261" s="34"/>
      <c r="B261" s="35"/>
      <c r="C261" s="38"/>
      <c r="D261" s="37" t="e">
        <f>VLOOKUP(Tableau13[[#This Row],[Cd CIP Client]],'[1]Liste Adhérents Mediprix'!$A$12:$N$106,2,FALSE)</f>
        <v>#N/A</v>
      </c>
      <c r="E261" s="38" t="e">
        <f>VLOOKUP(Tableau13[[#This Row],[Cd CIP Client]],'[1]Liste Adhérents Mediprix'!$A$12:$N$107,8,FALSE)</f>
        <v>#N/A</v>
      </c>
      <c r="F261" s="38" t="e">
        <f>VLOOKUP(Tableau13[[#This Row],[Cd CIP Client]],'[1]Liste Adhérents Mediprix'!$A$12:$N$107,9,FALSE)</f>
        <v>#N/A</v>
      </c>
      <c r="G261" s="44">
        <v>0</v>
      </c>
      <c r="H261" s="44">
        <v>0</v>
      </c>
      <c r="I261" s="41">
        <f t="shared" si="4"/>
        <v>0</v>
      </c>
    </row>
    <row r="262" spans="1:9" x14ac:dyDescent="0.3">
      <c r="A262" s="34"/>
      <c r="B262" s="35"/>
      <c r="C262" s="38"/>
      <c r="D262" s="37" t="e">
        <f>VLOOKUP(Tableau13[[#This Row],[Cd CIP Client]],'[1]Liste Adhérents Mediprix'!$A$12:$N$106,2,FALSE)</f>
        <v>#N/A</v>
      </c>
      <c r="E262" s="38" t="e">
        <f>VLOOKUP(Tableau13[[#This Row],[Cd CIP Client]],'[1]Liste Adhérents Mediprix'!$A$12:$N$107,8,FALSE)</f>
        <v>#N/A</v>
      </c>
      <c r="F262" s="38" t="e">
        <f>VLOOKUP(Tableau13[[#This Row],[Cd CIP Client]],'[1]Liste Adhérents Mediprix'!$A$12:$N$107,9,FALSE)</f>
        <v>#N/A</v>
      </c>
      <c r="G262" s="44">
        <v>0</v>
      </c>
      <c r="H262" s="44">
        <v>0</v>
      </c>
      <c r="I262" s="41">
        <f t="shared" si="4"/>
        <v>0</v>
      </c>
    </row>
    <row r="263" spans="1:9" x14ac:dyDescent="0.3">
      <c r="A263" s="34"/>
      <c r="B263" s="35"/>
      <c r="C263" s="38"/>
      <c r="D263" s="37" t="e">
        <f>VLOOKUP(Tableau13[[#This Row],[Cd CIP Client]],'[1]Liste Adhérents Mediprix'!$A$12:$N$106,2,FALSE)</f>
        <v>#N/A</v>
      </c>
      <c r="E263" s="38" t="e">
        <f>VLOOKUP(Tableau13[[#This Row],[Cd CIP Client]],'[1]Liste Adhérents Mediprix'!$A$12:$N$107,8,FALSE)</f>
        <v>#N/A</v>
      </c>
      <c r="F263" s="38" t="e">
        <f>VLOOKUP(Tableau13[[#This Row],[Cd CIP Client]],'[1]Liste Adhérents Mediprix'!$A$12:$N$107,9,FALSE)</f>
        <v>#N/A</v>
      </c>
      <c r="G263" s="44">
        <v>0</v>
      </c>
      <c r="H263" s="44">
        <v>0</v>
      </c>
      <c r="I263" s="41">
        <f t="shared" si="4"/>
        <v>0</v>
      </c>
    </row>
    <row r="264" spans="1:9" x14ac:dyDescent="0.3">
      <c r="A264" s="34"/>
      <c r="B264" s="35"/>
      <c r="C264" s="38"/>
      <c r="D264" s="37" t="e">
        <f>VLOOKUP(Tableau13[[#This Row],[Cd CIP Client]],'[1]Liste Adhérents Mediprix'!$A$12:$N$106,2,FALSE)</f>
        <v>#N/A</v>
      </c>
      <c r="E264" s="38" t="e">
        <f>VLOOKUP(Tableau13[[#This Row],[Cd CIP Client]],'[1]Liste Adhérents Mediprix'!$A$12:$N$107,8,FALSE)</f>
        <v>#N/A</v>
      </c>
      <c r="F264" s="38" t="e">
        <f>VLOOKUP(Tableau13[[#This Row],[Cd CIP Client]],'[1]Liste Adhérents Mediprix'!$A$12:$N$107,9,FALSE)</f>
        <v>#N/A</v>
      </c>
      <c r="G264" s="44">
        <v>0</v>
      </c>
      <c r="H264" s="44">
        <v>0</v>
      </c>
      <c r="I264" s="41">
        <f t="shared" si="4"/>
        <v>0</v>
      </c>
    </row>
    <row r="265" spans="1:9" x14ac:dyDescent="0.3">
      <c r="A265" s="34"/>
      <c r="B265" s="35"/>
      <c r="C265" s="38"/>
      <c r="D265" s="37" t="e">
        <f>VLOOKUP(Tableau13[[#This Row],[Cd CIP Client]],'[1]Liste Adhérents Mediprix'!$A$12:$N$106,2,FALSE)</f>
        <v>#N/A</v>
      </c>
      <c r="E265" s="38" t="e">
        <f>VLOOKUP(Tableau13[[#This Row],[Cd CIP Client]],'[1]Liste Adhérents Mediprix'!$A$12:$N$107,8,FALSE)</f>
        <v>#N/A</v>
      </c>
      <c r="F265" s="38" t="e">
        <f>VLOOKUP(Tableau13[[#This Row],[Cd CIP Client]],'[1]Liste Adhérents Mediprix'!$A$12:$N$107,9,FALSE)</f>
        <v>#N/A</v>
      </c>
      <c r="G265" s="44">
        <v>0</v>
      </c>
      <c r="H265" s="44">
        <v>0</v>
      </c>
      <c r="I265" s="41">
        <f t="shared" si="4"/>
        <v>0</v>
      </c>
    </row>
    <row r="266" spans="1:9" x14ac:dyDescent="0.3">
      <c r="A266" s="34"/>
      <c r="B266" s="35"/>
      <c r="C266" s="38"/>
      <c r="D266" s="37" t="e">
        <f>VLOOKUP(Tableau13[[#This Row],[Cd CIP Client]],'[1]Liste Adhérents Mediprix'!$A$12:$N$106,2,FALSE)</f>
        <v>#N/A</v>
      </c>
      <c r="E266" s="38" t="e">
        <f>VLOOKUP(Tableau13[[#This Row],[Cd CIP Client]],'[1]Liste Adhérents Mediprix'!$A$12:$N$107,8,FALSE)</f>
        <v>#N/A</v>
      </c>
      <c r="F266" s="38" t="e">
        <f>VLOOKUP(Tableau13[[#This Row],[Cd CIP Client]],'[1]Liste Adhérents Mediprix'!$A$12:$N$107,9,FALSE)</f>
        <v>#N/A</v>
      </c>
      <c r="G266" s="44">
        <v>0</v>
      </c>
      <c r="H266" s="44">
        <v>0</v>
      </c>
      <c r="I266" s="41">
        <f t="shared" si="4"/>
        <v>0</v>
      </c>
    </row>
    <row r="267" spans="1:9" x14ac:dyDescent="0.3">
      <c r="A267" s="34"/>
      <c r="B267" s="35"/>
      <c r="C267" s="38"/>
      <c r="D267" s="37" t="e">
        <f>VLOOKUP(Tableau13[[#This Row],[Cd CIP Client]],'[1]Liste Adhérents Mediprix'!$A$12:$N$106,2,FALSE)</f>
        <v>#N/A</v>
      </c>
      <c r="E267" s="38" t="e">
        <f>VLOOKUP(Tableau13[[#This Row],[Cd CIP Client]],'[1]Liste Adhérents Mediprix'!$A$12:$N$107,8,FALSE)</f>
        <v>#N/A</v>
      </c>
      <c r="F267" s="38" t="e">
        <f>VLOOKUP(Tableau13[[#This Row],[Cd CIP Client]],'[1]Liste Adhérents Mediprix'!$A$12:$N$107,9,FALSE)</f>
        <v>#N/A</v>
      </c>
      <c r="G267" s="44">
        <v>0</v>
      </c>
      <c r="H267" s="44">
        <v>0</v>
      </c>
      <c r="I267" s="41">
        <f t="shared" si="4"/>
        <v>0</v>
      </c>
    </row>
    <row r="268" spans="1:9" x14ac:dyDescent="0.3">
      <c r="A268" s="34"/>
      <c r="B268" s="35"/>
      <c r="C268" s="38"/>
      <c r="D268" s="37" t="e">
        <f>VLOOKUP(Tableau13[[#This Row],[Cd CIP Client]],'[1]Liste Adhérents Mediprix'!$A$12:$N$106,2,FALSE)</f>
        <v>#N/A</v>
      </c>
      <c r="E268" s="38" t="e">
        <f>VLOOKUP(Tableau13[[#This Row],[Cd CIP Client]],'[1]Liste Adhérents Mediprix'!$A$12:$N$107,8,FALSE)</f>
        <v>#N/A</v>
      </c>
      <c r="F268" s="38" t="e">
        <f>VLOOKUP(Tableau13[[#This Row],[Cd CIP Client]],'[1]Liste Adhérents Mediprix'!$A$12:$N$107,9,FALSE)</f>
        <v>#N/A</v>
      </c>
      <c r="G268" s="44">
        <v>0</v>
      </c>
      <c r="H268" s="44">
        <v>0</v>
      </c>
      <c r="I268" s="41">
        <f t="shared" si="4"/>
        <v>0</v>
      </c>
    </row>
    <row r="269" spans="1:9" x14ac:dyDescent="0.3">
      <c r="A269" s="34"/>
      <c r="B269" s="35"/>
      <c r="C269" s="38"/>
      <c r="D269" s="37" t="e">
        <f>VLOOKUP(Tableau13[[#This Row],[Cd CIP Client]],'[1]Liste Adhérents Mediprix'!$A$12:$N$106,2,FALSE)</f>
        <v>#N/A</v>
      </c>
      <c r="E269" s="38" t="e">
        <f>VLOOKUP(Tableau13[[#This Row],[Cd CIP Client]],'[1]Liste Adhérents Mediprix'!$A$12:$N$107,8,FALSE)</f>
        <v>#N/A</v>
      </c>
      <c r="F269" s="38" t="e">
        <f>VLOOKUP(Tableau13[[#This Row],[Cd CIP Client]],'[1]Liste Adhérents Mediprix'!$A$12:$N$107,9,FALSE)</f>
        <v>#N/A</v>
      </c>
      <c r="G269" s="44">
        <v>0</v>
      </c>
      <c r="H269" s="44">
        <v>0</v>
      </c>
      <c r="I269" s="41">
        <f t="shared" si="4"/>
        <v>0</v>
      </c>
    </row>
    <row r="270" spans="1:9" x14ac:dyDescent="0.3">
      <c r="A270" s="34"/>
      <c r="B270" s="35"/>
      <c r="C270" s="38"/>
      <c r="D270" s="37" t="e">
        <f>VLOOKUP(Tableau13[[#This Row],[Cd CIP Client]],'[1]Liste Adhérents Mediprix'!$A$12:$N$106,2,FALSE)</f>
        <v>#N/A</v>
      </c>
      <c r="E270" s="38" t="e">
        <f>VLOOKUP(Tableau13[[#This Row],[Cd CIP Client]],'[1]Liste Adhérents Mediprix'!$A$12:$N$107,8,FALSE)</f>
        <v>#N/A</v>
      </c>
      <c r="F270" s="38" t="e">
        <f>VLOOKUP(Tableau13[[#This Row],[Cd CIP Client]],'[1]Liste Adhérents Mediprix'!$A$12:$N$107,9,FALSE)</f>
        <v>#N/A</v>
      </c>
      <c r="G270" s="44">
        <v>0</v>
      </c>
      <c r="H270" s="44">
        <v>0</v>
      </c>
      <c r="I270" s="41">
        <f t="shared" si="4"/>
        <v>0</v>
      </c>
    </row>
    <row r="271" spans="1:9" x14ac:dyDescent="0.3">
      <c r="A271" s="34"/>
      <c r="B271" s="35"/>
      <c r="C271" s="38"/>
      <c r="D271" s="37" t="e">
        <f>VLOOKUP(Tableau13[[#This Row],[Cd CIP Client]],'[1]Liste Adhérents Mediprix'!$A$12:$N$106,2,FALSE)</f>
        <v>#N/A</v>
      </c>
      <c r="E271" s="38" t="e">
        <f>VLOOKUP(Tableau13[[#This Row],[Cd CIP Client]],'[1]Liste Adhérents Mediprix'!$A$12:$N$107,8,FALSE)</f>
        <v>#N/A</v>
      </c>
      <c r="F271" s="38" t="e">
        <f>VLOOKUP(Tableau13[[#This Row],[Cd CIP Client]],'[1]Liste Adhérents Mediprix'!$A$12:$N$107,9,FALSE)</f>
        <v>#N/A</v>
      </c>
      <c r="G271" s="44">
        <v>0</v>
      </c>
      <c r="H271" s="44">
        <v>0</v>
      </c>
      <c r="I271" s="41">
        <f t="shared" si="4"/>
        <v>0</v>
      </c>
    </row>
    <row r="272" spans="1:9" x14ac:dyDescent="0.3">
      <c r="A272" s="34"/>
      <c r="B272" s="35"/>
      <c r="C272" s="38"/>
      <c r="D272" s="37" t="e">
        <f>VLOOKUP(Tableau13[[#This Row],[Cd CIP Client]],'[1]Liste Adhérents Mediprix'!$A$12:$N$106,2,FALSE)</f>
        <v>#N/A</v>
      </c>
      <c r="E272" s="38" t="e">
        <f>VLOOKUP(Tableau13[[#This Row],[Cd CIP Client]],'[1]Liste Adhérents Mediprix'!$A$12:$N$107,8,FALSE)</f>
        <v>#N/A</v>
      </c>
      <c r="F272" s="38" t="e">
        <f>VLOOKUP(Tableau13[[#This Row],[Cd CIP Client]],'[1]Liste Adhérents Mediprix'!$A$12:$N$107,9,FALSE)</f>
        <v>#N/A</v>
      </c>
      <c r="G272" s="44">
        <v>0</v>
      </c>
      <c r="H272" s="44">
        <v>0</v>
      </c>
      <c r="I272" s="41">
        <f t="shared" si="4"/>
        <v>0</v>
      </c>
    </row>
    <row r="273" spans="1:9" x14ac:dyDescent="0.3">
      <c r="A273" s="34"/>
      <c r="B273" s="35"/>
      <c r="C273" s="38"/>
      <c r="D273" s="37" t="e">
        <f>VLOOKUP(Tableau13[[#This Row],[Cd CIP Client]],'[1]Liste Adhérents Mediprix'!$A$12:$N$106,2,FALSE)</f>
        <v>#N/A</v>
      </c>
      <c r="E273" s="38" t="e">
        <f>VLOOKUP(Tableau13[[#This Row],[Cd CIP Client]],'[1]Liste Adhérents Mediprix'!$A$12:$N$107,8,FALSE)</f>
        <v>#N/A</v>
      </c>
      <c r="F273" s="38" t="e">
        <f>VLOOKUP(Tableau13[[#This Row],[Cd CIP Client]],'[1]Liste Adhérents Mediprix'!$A$12:$N$107,9,FALSE)</f>
        <v>#N/A</v>
      </c>
      <c r="G273" s="44">
        <v>0</v>
      </c>
      <c r="H273" s="44">
        <v>0</v>
      </c>
      <c r="I273" s="41">
        <f t="shared" si="4"/>
        <v>0</v>
      </c>
    </row>
    <row r="274" spans="1:9" x14ac:dyDescent="0.3">
      <c r="A274" s="34"/>
      <c r="B274" s="35"/>
      <c r="C274" s="38"/>
      <c r="D274" s="37" t="e">
        <f>VLOOKUP(Tableau13[[#This Row],[Cd CIP Client]],'[1]Liste Adhérents Mediprix'!$A$12:$N$106,2,FALSE)</f>
        <v>#N/A</v>
      </c>
      <c r="E274" s="38" t="e">
        <f>VLOOKUP(Tableau13[[#This Row],[Cd CIP Client]],'[1]Liste Adhérents Mediprix'!$A$12:$N$107,8,FALSE)</f>
        <v>#N/A</v>
      </c>
      <c r="F274" s="38" t="e">
        <f>VLOOKUP(Tableau13[[#This Row],[Cd CIP Client]],'[1]Liste Adhérents Mediprix'!$A$12:$N$107,9,FALSE)</f>
        <v>#N/A</v>
      </c>
      <c r="G274" s="44">
        <v>0</v>
      </c>
      <c r="H274" s="44">
        <v>0</v>
      </c>
      <c r="I274" s="41">
        <f t="shared" si="4"/>
        <v>0</v>
      </c>
    </row>
    <row r="275" spans="1:9" x14ac:dyDescent="0.3">
      <c r="A275" s="34"/>
      <c r="B275" s="35"/>
      <c r="C275" s="38"/>
      <c r="D275" s="37" t="e">
        <f>VLOOKUP(Tableau13[[#This Row],[Cd CIP Client]],'[1]Liste Adhérents Mediprix'!$A$12:$N$106,2,FALSE)</f>
        <v>#N/A</v>
      </c>
      <c r="E275" s="38" t="e">
        <f>VLOOKUP(Tableau13[[#This Row],[Cd CIP Client]],'[1]Liste Adhérents Mediprix'!$A$12:$N$107,8,FALSE)</f>
        <v>#N/A</v>
      </c>
      <c r="F275" s="38" t="e">
        <f>VLOOKUP(Tableau13[[#This Row],[Cd CIP Client]],'[1]Liste Adhérents Mediprix'!$A$12:$N$107,9,FALSE)</f>
        <v>#N/A</v>
      </c>
      <c r="G275" s="44">
        <v>0</v>
      </c>
      <c r="H275" s="44">
        <v>0</v>
      </c>
      <c r="I275" s="41">
        <f t="shared" si="4"/>
        <v>0</v>
      </c>
    </row>
    <row r="276" spans="1:9" x14ac:dyDescent="0.3">
      <c r="A276" s="34"/>
      <c r="B276" s="35"/>
      <c r="C276" s="38"/>
      <c r="D276" s="37" t="e">
        <f>VLOOKUP(Tableau13[[#This Row],[Cd CIP Client]],'[1]Liste Adhérents Mediprix'!$A$12:$N$106,2,FALSE)</f>
        <v>#N/A</v>
      </c>
      <c r="E276" s="38" t="e">
        <f>VLOOKUP(Tableau13[[#This Row],[Cd CIP Client]],'[1]Liste Adhérents Mediprix'!$A$12:$N$107,8,FALSE)</f>
        <v>#N/A</v>
      </c>
      <c r="F276" s="38" t="e">
        <f>VLOOKUP(Tableau13[[#This Row],[Cd CIP Client]],'[1]Liste Adhérents Mediprix'!$A$12:$N$107,9,FALSE)</f>
        <v>#N/A</v>
      </c>
      <c r="G276" s="44">
        <v>0</v>
      </c>
      <c r="H276" s="44">
        <v>0</v>
      </c>
      <c r="I276" s="41">
        <f t="shared" si="4"/>
        <v>0</v>
      </c>
    </row>
    <row r="277" spans="1:9" x14ac:dyDescent="0.3">
      <c r="A277" s="34"/>
      <c r="B277" s="35"/>
      <c r="C277" s="38"/>
      <c r="D277" s="37" t="e">
        <f>VLOOKUP(Tableau13[[#This Row],[Cd CIP Client]],'[1]Liste Adhérents Mediprix'!$A$12:$N$106,2,FALSE)</f>
        <v>#N/A</v>
      </c>
      <c r="E277" s="38" t="e">
        <f>VLOOKUP(Tableau13[[#This Row],[Cd CIP Client]],'[1]Liste Adhérents Mediprix'!$A$12:$N$107,8,FALSE)</f>
        <v>#N/A</v>
      </c>
      <c r="F277" s="38" t="e">
        <f>VLOOKUP(Tableau13[[#This Row],[Cd CIP Client]],'[1]Liste Adhérents Mediprix'!$A$12:$N$107,9,FALSE)</f>
        <v>#N/A</v>
      </c>
      <c r="G277" s="44">
        <v>0</v>
      </c>
      <c r="H277" s="44">
        <v>0</v>
      </c>
      <c r="I277" s="41">
        <f t="shared" si="4"/>
        <v>0</v>
      </c>
    </row>
    <row r="278" spans="1:9" x14ac:dyDescent="0.3">
      <c r="A278" s="34"/>
      <c r="B278" s="35"/>
      <c r="C278" s="38"/>
      <c r="D278" s="37" t="e">
        <f>VLOOKUP(Tableau13[[#This Row],[Cd CIP Client]],'[1]Liste Adhérents Mediprix'!$A$12:$N$106,2,FALSE)</f>
        <v>#N/A</v>
      </c>
      <c r="E278" s="38" t="e">
        <f>VLOOKUP(Tableau13[[#This Row],[Cd CIP Client]],'[1]Liste Adhérents Mediprix'!$A$12:$N$107,8,FALSE)</f>
        <v>#N/A</v>
      </c>
      <c r="F278" s="38" t="e">
        <f>VLOOKUP(Tableau13[[#This Row],[Cd CIP Client]],'[1]Liste Adhérents Mediprix'!$A$12:$N$107,9,FALSE)</f>
        <v>#N/A</v>
      </c>
      <c r="G278" s="44">
        <v>0</v>
      </c>
      <c r="H278" s="44">
        <v>0</v>
      </c>
      <c r="I278" s="41">
        <f t="shared" si="4"/>
        <v>0</v>
      </c>
    </row>
    <row r="279" spans="1:9" x14ac:dyDescent="0.3">
      <c r="A279" s="34"/>
      <c r="B279" s="35"/>
      <c r="C279" s="38"/>
      <c r="D279" s="37" t="e">
        <f>VLOOKUP(Tableau13[[#This Row],[Cd CIP Client]],'[1]Liste Adhérents Mediprix'!$A$12:$N$106,2,FALSE)</f>
        <v>#N/A</v>
      </c>
      <c r="E279" s="38" t="e">
        <f>VLOOKUP(Tableau13[[#This Row],[Cd CIP Client]],'[1]Liste Adhérents Mediprix'!$A$12:$N$107,8,FALSE)</f>
        <v>#N/A</v>
      </c>
      <c r="F279" s="38" t="e">
        <f>VLOOKUP(Tableau13[[#This Row],[Cd CIP Client]],'[1]Liste Adhérents Mediprix'!$A$12:$N$107,9,FALSE)</f>
        <v>#N/A</v>
      </c>
      <c r="G279" s="44">
        <v>0</v>
      </c>
      <c r="H279" s="44">
        <v>0</v>
      </c>
      <c r="I279" s="41">
        <f t="shared" si="4"/>
        <v>0</v>
      </c>
    </row>
    <row r="280" spans="1:9" x14ac:dyDescent="0.3">
      <c r="A280" s="34"/>
      <c r="B280" s="35"/>
      <c r="C280" s="38"/>
      <c r="D280" s="37" t="e">
        <f>VLOOKUP(Tableau13[[#This Row],[Cd CIP Client]],'[1]Liste Adhérents Mediprix'!$A$12:$N$106,2,FALSE)</f>
        <v>#N/A</v>
      </c>
      <c r="E280" s="38" t="e">
        <f>VLOOKUP(Tableau13[[#This Row],[Cd CIP Client]],'[1]Liste Adhérents Mediprix'!$A$12:$N$107,8,FALSE)</f>
        <v>#N/A</v>
      </c>
      <c r="F280" s="38" t="e">
        <f>VLOOKUP(Tableau13[[#This Row],[Cd CIP Client]],'[1]Liste Adhérents Mediprix'!$A$12:$N$107,9,FALSE)</f>
        <v>#N/A</v>
      </c>
      <c r="G280" s="44">
        <v>0</v>
      </c>
      <c r="H280" s="44">
        <v>0</v>
      </c>
      <c r="I280" s="41">
        <f t="shared" si="4"/>
        <v>0</v>
      </c>
    </row>
    <row r="281" spans="1:9" x14ac:dyDescent="0.3">
      <c r="A281" s="34"/>
      <c r="B281" s="35"/>
      <c r="C281" s="38"/>
      <c r="D281" s="37" t="e">
        <f>VLOOKUP(Tableau13[[#This Row],[Cd CIP Client]],'[1]Liste Adhérents Mediprix'!$A$12:$N$106,2,FALSE)</f>
        <v>#N/A</v>
      </c>
      <c r="E281" s="38" t="e">
        <f>VLOOKUP(Tableau13[[#This Row],[Cd CIP Client]],'[1]Liste Adhérents Mediprix'!$A$12:$N$107,8,FALSE)</f>
        <v>#N/A</v>
      </c>
      <c r="F281" s="38" t="e">
        <f>VLOOKUP(Tableau13[[#This Row],[Cd CIP Client]],'[1]Liste Adhérents Mediprix'!$A$12:$N$107,9,FALSE)</f>
        <v>#N/A</v>
      </c>
      <c r="G281" s="44">
        <v>0</v>
      </c>
      <c r="H281" s="44">
        <v>0</v>
      </c>
      <c r="I281" s="41">
        <f t="shared" si="4"/>
        <v>0</v>
      </c>
    </row>
    <row r="282" spans="1:9" x14ac:dyDescent="0.3">
      <c r="A282" s="34"/>
      <c r="B282" s="35"/>
      <c r="C282" s="38"/>
      <c r="D282" s="37" t="e">
        <f>VLOOKUP(Tableau13[[#This Row],[Cd CIP Client]],'[1]Liste Adhérents Mediprix'!$A$12:$N$106,2,FALSE)</f>
        <v>#N/A</v>
      </c>
      <c r="E282" s="38" t="e">
        <f>VLOOKUP(Tableau13[[#This Row],[Cd CIP Client]],'[1]Liste Adhérents Mediprix'!$A$12:$N$107,8,FALSE)</f>
        <v>#N/A</v>
      </c>
      <c r="F282" s="38" t="e">
        <f>VLOOKUP(Tableau13[[#This Row],[Cd CIP Client]],'[1]Liste Adhérents Mediprix'!$A$12:$N$107,9,FALSE)</f>
        <v>#N/A</v>
      </c>
      <c r="G282" s="44">
        <v>0</v>
      </c>
      <c r="H282" s="44">
        <v>0</v>
      </c>
      <c r="I282" s="41">
        <f t="shared" si="4"/>
        <v>0</v>
      </c>
    </row>
    <row r="283" spans="1:9" x14ac:dyDescent="0.3">
      <c r="A283" s="34"/>
      <c r="B283" s="35"/>
      <c r="C283" s="38"/>
      <c r="D283" s="37" t="e">
        <f>VLOOKUP(Tableau13[[#This Row],[Cd CIP Client]],'[1]Liste Adhérents Mediprix'!$A$12:$N$106,2,FALSE)</f>
        <v>#N/A</v>
      </c>
      <c r="E283" s="38" t="e">
        <f>VLOOKUP(Tableau13[[#This Row],[Cd CIP Client]],'[1]Liste Adhérents Mediprix'!$A$12:$N$107,8,FALSE)</f>
        <v>#N/A</v>
      </c>
      <c r="F283" s="38" t="e">
        <f>VLOOKUP(Tableau13[[#This Row],[Cd CIP Client]],'[1]Liste Adhérents Mediprix'!$A$12:$N$107,9,FALSE)</f>
        <v>#N/A</v>
      </c>
      <c r="G283" s="44">
        <v>0</v>
      </c>
      <c r="H283" s="44">
        <v>0</v>
      </c>
      <c r="I283" s="41">
        <f t="shared" si="4"/>
        <v>0</v>
      </c>
    </row>
    <row r="284" spans="1:9" x14ac:dyDescent="0.3">
      <c r="A284" s="34"/>
      <c r="B284" s="35"/>
      <c r="C284" s="38"/>
      <c r="D284" s="37" t="e">
        <f>VLOOKUP(Tableau13[[#This Row],[Cd CIP Client]],'[1]Liste Adhérents Mediprix'!$A$12:$N$106,2,FALSE)</f>
        <v>#N/A</v>
      </c>
      <c r="E284" s="38" t="e">
        <f>VLOOKUP(Tableau13[[#This Row],[Cd CIP Client]],'[1]Liste Adhérents Mediprix'!$A$12:$N$107,8,FALSE)</f>
        <v>#N/A</v>
      </c>
      <c r="F284" s="38" t="e">
        <f>VLOOKUP(Tableau13[[#This Row],[Cd CIP Client]],'[1]Liste Adhérents Mediprix'!$A$12:$N$107,9,FALSE)</f>
        <v>#N/A</v>
      </c>
      <c r="G284" s="44">
        <v>0</v>
      </c>
      <c r="H284" s="44">
        <v>0</v>
      </c>
      <c r="I284" s="41">
        <f t="shared" si="4"/>
        <v>0</v>
      </c>
    </row>
    <row r="285" spans="1:9" x14ac:dyDescent="0.3">
      <c r="A285" s="34"/>
      <c r="B285" s="35"/>
      <c r="C285" s="38"/>
      <c r="D285" s="37" t="e">
        <f>VLOOKUP(Tableau13[[#This Row],[Cd CIP Client]],'[1]Liste Adhérents Mediprix'!$A$12:$N$106,2,FALSE)</f>
        <v>#N/A</v>
      </c>
      <c r="E285" s="38" t="e">
        <f>VLOOKUP(Tableau13[[#This Row],[Cd CIP Client]],'[1]Liste Adhérents Mediprix'!$A$12:$N$107,8,FALSE)</f>
        <v>#N/A</v>
      </c>
      <c r="F285" s="38" t="e">
        <f>VLOOKUP(Tableau13[[#This Row],[Cd CIP Client]],'[1]Liste Adhérents Mediprix'!$A$12:$N$107,9,FALSE)</f>
        <v>#N/A</v>
      </c>
      <c r="G285" s="44">
        <v>0</v>
      </c>
      <c r="H285" s="44">
        <v>0</v>
      </c>
      <c r="I285" s="41">
        <f t="shared" si="4"/>
        <v>0</v>
      </c>
    </row>
    <row r="286" spans="1:9" x14ac:dyDescent="0.3">
      <c r="A286" s="34"/>
      <c r="B286" s="35"/>
      <c r="C286" s="38"/>
      <c r="D286" s="37" t="e">
        <f>VLOOKUP(Tableau13[[#This Row],[Cd CIP Client]],'[1]Liste Adhérents Mediprix'!$A$12:$N$106,2,FALSE)</f>
        <v>#N/A</v>
      </c>
      <c r="E286" s="38" t="e">
        <f>VLOOKUP(Tableau13[[#This Row],[Cd CIP Client]],'[1]Liste Adhérents Mediprix'!$A$12:$N$107,8,FALSE)</f>
        <v>#N/A</v>
      </c>
      <c r="F286" s="38" t="e">
        <f>VLOOKUP(Tableau13[[#This Row],[Cd CIP Client]],'[1]Liste Adhérents Mediprix'!$A$12:$N$107,9,FALSE)</f>
        <v>#N/A</v>
      </c>
      <c r="G286" s="44">
        <v>0</v>
      </c>
      <c r="H286" s="44">
        <v>0</v>
      </c>
      <c r="I286" s="41">
        <f t="shared" si="4"/>
        <v>0</v>
      </c>
    </row>
    <row r="287" spans="1:9" x14ac:dyDescent="0.3">
      <c r="A287" s="34"/>
      <c r="B287" s="35"/>
      <c r="C287" s="38"/>
      <c r="D287" s="37" t="e">
        <f>VLOOKUP(Tableau13[[#This Row],[Cd CIP Client]],'[1]Liste Adhérents Mediprix'!$A$12:$N$106,2,FALSE)</f>
        <v>#N/A</v>
      </c>
      <c r="E287" s="38" t="e">
        <f>VLOOKUP(Tableau13[[#This Row],[Cd CIP Client]],'[1]Liste Adhérents Mediprix'!$A$12:$N$107,8,FALSE)</f>
        <v>#N/A</v>
      </c>
      <c r="F287" s="38" t="e">
        <f>VLOOKUP(Tableau13[[#This Row],[Cd CIP Client]],'[1]Liste Adhérents Mediprix'!$A$12:$N$107,9,FALSE)</f>
        <v>#N/A</v>
      </c>
      <c r="G287" s="44">
        <v>0</v>
      </c>
      <c r="H287" s="44">
        <v>0</v>
      </c>
      <c r="I287" s="41">
        <f t="shared" si="4"/>
        <v>0</v>
      </c>
    </row>
    <row r="288" spans="1:9" x14ac:dyDescent="0.3">
      <c r="A288" s="34"/>
      <c r="B288" s="35"/>
      <c r="C288" s="38"/>
      <c r="D288" s="37" t="e">
        <f>VLOOKUP(Tableau13[[#This Row],[Cd CIP Client]],'[1]Liste Adhérents Mediprix'!$A$12:$N$106,2,FALSE)</f>
        <v>#N/A</v>
      </c>
      <c r="E288" s="38" t="e">
        <f>VLOOKUP(Tableau13[[#This Row],[Cd CIP Client]],'[1]Liste Adhérents Mediprix'!$A$12:$N$107,8,FALSE)</f>
        <v>#N/A</v>
      </c>
      <c r="F288" s="38" t="e">
        <f>VLOOKUP(Tableau13[[#This Row],[Cd CIP Client]],'[1]Liste Adhérents Mediprix'!$A$12:$N$107,9,FALSE)</f>
        <v>#N/A</v>
      </c>
      <c r="G288" s="44">
        <v>0</v>
      </c>
      <c r="H288" s="44">
        <v>0</v>
      </c>
      <c r="I288" s="41">
        <f t="shared" si="4"/>
        <v>0</v>
      </c>
    </row>
    <row r="289" spans="1:9" x14ac:dyDescent="0.3">
      <c r="A289" s="34"/>
      <c r="B289" s="35"/>
      <c r="C289" s="38"/>
      <c r="D289" s="37" t="e">
        <f>VLOOKUP(Tableau13[[#This Row],[Cd CIP Client]],'[1]Liste Adhérents Mediprix'!$A$12:$N$106,2,FALSE)</f>
        <v>#N/A</v>
      </c>
      <c r="E289" s="38" t="e">
        <f>VLOOKUP(Tableau13[[#This Row],[Cd CIP Client]],'[1]Liste Adhérents Mediprix'!$A$12:$N$107,8,FALSE)</f>
        <v>#N/A</v>
      </c>
      <c r="F289" s="38" t="e">
        <f>VLOOKUP(Tableau13[[#This Row],[Cd CIP Client]],'[1]Liste Adhérents Mediprix'!$A$12:$N$107,9,FALSE)</f>
        <v>#N/A</v>
      </c>
      <c r="G289" s="44">
        <v>0</v>
      </c>
      <c r="H289" s="44">
        <v>0</v>
      </c>
      <c r="I289" s="41">
        <f t="shared" si="4"/>
        <v>0</v>
      </c>
    </row>
    <row r="290" spans="1:9" x14ac:dyDescent="0.3">
      <c r="A290" s="34"/>
      <c r="B290" s="35"/>
      <c r="C290" s="38"/>
      <c r="D290" s="37" t="e">
        <f>VLOOKUP(Tableau13[[#This Row],[Cd CIP Client]],'[1]Liste Adhérents Mediprix'!$A$12:$N$106,2,FALSE)</f>
        <v>#N/A</v>
      </c>
      <c r="E290" s="38" t="e">
        <f>VLOOKUP(Tableau13[[#This Row],[Cd CIP Client]],'[1]Liste Adhérents Mediprix'!$A$12:$N$107,8,FALSE)</f>
        <v>#N/A</v>
      </c>
      <c r="F290" s="38" t="e">
        <f>VLOOKUP(Tableau13[[#This Row],[Cd CIP Client]],'[1]Liste Adhérents Mediprix'!$A$12:$N$107,9,FALSE)</f>
        <v>#N/A</v>
      </c>
      <c r="G290" s="44">
        <v>0</v>
      </c>
      <c r="H290" s="44">
        <v>0</v>
      </c>
      <c r="I290" s="41">
        <f t="shared" si="4"/>
        <v>0</v>
      </c>
    </row>
    <row r="291" spans="1:9" x14ac:dyDescent="0.3">
      <c r="A291" s="34"/>
      <c r="B291" s="35"/>
      <c r="C291" s="38"/>
      <c r="D291" s="37" t="e">
        <f>VLOOKUP(Tableau13[[#This Row],[Cd CIP Client]],'[1]Liste Adhérents Mediprix'!$A$12:$N$106,2,FALSE)</f>
        <v>#N/A</v>
      </c>
      <c r="E291" s="38" t="e">
        <f>VLOOKUP(Tableau13[[#This Row],[Cd CIP Client]],'[1]Liste Adhérents Mediprix'!$A$12:$N$107,8,FALSE)</f>
        <v>#N/A</v>
      </c>
      <c r="F291" s="38" t="e">
        <f>VLOOKUP(Tableau13[[#This Row],[Cd CIP Client]],'[1]Liste Adhérents Mediprix'!$A$12:$N$107,9,FALSE)</f>
        <v>#N/A</v>
      </c>
      <c r="G291" s="44">
        <v>0</v>
      </c>
      <c r="H291" s="44">
        <v>0</v>
      </c>
      <c r="I291" s="41">
        <f t="shared" si="4"/>
        <v>0</v>
      </c>
    </row>
    <row r="292" spans="1:9" x14ac:dyDescent="0.3">
      <c r="A292" s="34"/>
      <c r="B292" s="35"/>
      <c r="C292" s="38"/>
      <c r="D292" s="37" t="e">
        <f>VLOOKUP(Tableau13[[#This Row],[Cd CIP Client]],'[1]Liste Adhérents Mediprix'!$A$12:$N$106,2,FALSE)</f>
        <v>#N/A</v>
      </c>
      <c r="E292" s="38" t="e">
        <f>VLOOKUP(Tableau13[[#This Row],[Cd CIP Client]],'[1]Liste Adhérents Mediprix'!$A$12:$N$107,8,FALSE)</f>
        <v>#N/A</v>
      </c>
      <c r="F292" s="38" t="e">
        <f>VLOOKUP(Tableau13[[#This Row],[Cd CIP Client]],'[1]Liste Adhérents Mediprix'!$A$12:$N$107,9,FALSE)</f>
        <v>#N/A</v>
      </c>
      <c r="G292" s="44">
        <v>0</v>
      </c>
      <c r="H292" s="44">
        <v>0</v>
      </c>
      <c r="I292" s="41">
        <f t="shared" si="4"/>
        <v>0</v>
      </c>
    </row>
    <row r="293" spans="1:9" x14ac:dyDescent="0.3">
      <c r="A293" s="34"/>
      <c r="B293" s="35"/>
      <c r="C293" s="38"/>
      <c r="D293" s="37" t="e">
        <f>VLOOKUP(Tableau13[[#This Row],[Cd CIP Client]],'[1]Liste Adhérents Mediprix'!$A$12:$N$106,2,FALSE)</f>
        <v>#N/A</v>
      </c>
      <c r="E293" s="38" t="e">
        <f>VLOOKUP(Tableau13[[#This Row],[Cd CIP Client]],'[1]Liste Adhérents Mediprix'!$A$12:$N$107,8,FALSE)</f>
        <v>#N/A</v>
      </c>
      <c r="F293" s="38" t="e">
        <f>VLOOKUP(Tableau13[[#This Row],[Cd CIP Client]],'[1]Liste Adhérents Mediprix'!$A$12:$N$107,9,FALSE)</f>
        <v>#N/A</v>
      </c>
      <c r="G293" s="44">
        <v>0</v>
      </c>
      <c r="H293" s="44">
        <v>0</v>
      </c>
      <c r="I293" s="41">
        <f t="shared" si="4"/>
        <v>0</v>
      </c>
    </row>
    <row r="294" spans="1:9" x14ac:dyDescent="0.3">
      <c r="A294" s="34"/>
      <c r="B294" s="35"/>
      <c r="C294" s="38"/>
      <c r="D294" s="37" t="e">
        <f>VLOOKUP(Tableau13[[#This Row],[Cd CIP Client]],'[1]Liste Adhérents Mediprix'!$A$12:$N$106,2,FALSE)</f>
        <v>#N/A</v>
      </c>
      <c r="E294" s="38" t="e">
        <f>VLOOKUP(Tableau13[[#This Row],[Cd CIP Client]],'[1]Liste Adhérents Mediprix'!$A$12:$N$107,8,FALSE)</f>
        <v>#N/A</v>
      </c>
      <c r="F294" s="38" t="e">
        <f>VLOOKUP(Tableau13[[#This Row],[Cd CIP Client]],'[1]Liste Adhérents Mediprix'!$A$12:$N$107,9,FALSE)</f>
        <v>#N/A</v>
      </c>
      <c r="G294" s="44">
        <v>0</v>
      </c>
      <c r="H294" s="44">
        <v>0</v>
      </c>
      <c r="I294" s="41">
        <f t="shared" si="4"/>
        <v>0</v>
      </c>
    </row>
    <row r="295" spans="1:9" x14ac:dyDescent="0.3">
      <c r="A295" s="34"/>
      <c r="B295" s="35"/>
      <c r="C295" s="38"/>
      <c r="D295" s="37" t="e">
        <f>VLOOKUP(Tableau13[[#This Row],[Cd CIP Client]],'[1]Liste Adhérents Mediprix'!$A$12:$N$106,2,FALSE)</f>
        <v>#N/A</v>
      </c>
      <c r="E295" s="38" t="e">
        <f>VLOOKUP(Tableau13[[#This Row],[Cd CIP Client]],'[1]Liste Adhérents Mediprix'!$A$12:$N$107,8,FALSE)</f>
        <v>#N/A</v>
      </c>
      <c r="F295" s="38" t="e">
        <f>VLOOKUP(Tableau13[[#This Row],[Cd CIP Client]],'[1]Liste Adhérents Mediprix'!$A$12:$N$107,9,FALSE)</f>
        <v>#N/A</v>
      </c>
      <c r="G295" s="44">
        <v>0</v>
      </c>
      <c r="H295" s="44">
        <v>0</v>
      </c>
      <c r="I295" s="41">
        <f t="shared" si="4"/>
        <v>0</v>
      </c>
    </row>
    <row r="296" spans="1:9" x14ac:dyDescent="0.3">
      <c r="A296" s="34"/>
      <c r="B296" s="35"/>
      <c r="C296" s="38"/>
      <c r="D296" s="37" t="e">
        <f>VLOOKUP(Tableau13[[#This Row],[Cd CIP Client]],'[1]Liste Adhérents Mediprix'!$A$12:$N$106,2,FALSE)</f>
        <v>#N/A</v>
      </c>
      <c r="E296" s="38" t="e">
        <f>VLOOKUP(Tableau13[[#This Row],[Cd CIP Client]],'[1]Liste Adhérents Mediprix'!$A$12:$N$107,8,FALSE)</f>
        <v>#N/A</v>
      </c>
      <c r="F296" s="38" t="e">
        <f>VLOOKUP(Tableau13[[#This Row],[Cd CIP Client]],'[1]Liste Adhérents Mediprix'!$A$12:$N$107,9,FALSE)</f>
        <v>#N/A</v>
      </c>
      <c r="G296" s="44">
        <v>0</v>
      </c>
      <c r="H296" s="44">
        <v>0</v>
      </c>
      <c r="I296" s="41">
        <f t="shared" si="4"/>
        <v>0</v>
      </c>
    </row>
    <row r="297" spans="1:9" x14ac:dyDescent="0.3">
      <c r="A297" s="34"/>
      <c r="B297" s="35"/>
      <c r="C297" s="38"/>
      <c r="D297" s="37" t="e">
        <f>VLOOKUP(Tableau13[[#This Row],[Cd CIP Client]],'[1]Liste Adhérents Mediprix'!$A$12:$N$106,2,FALSE)</f>
        <v>#N/A</v>
      </c>
      <c r="E297" s="38" t="e">
        <f>VLOOKUP(Tableau13[[#This Row],[Cd CIP Client]],'[1]Liste Adhérents Mediprix'!$A$12:$N$107,8,FALSE)</f>
        <v>#N/A</v>
      </c>
      <c r="F297" s="38" t="e">
        <f>VLOOKUP(Tableau13[[#This Row],[Cd CIP Client]],'[1]Liste Adhérents Mediprix'!$A$12:$N$107,9,FALSE)</f>
        <v>#N/A</v>
      </c>
      <c r="G297" s="44">
        <v>0</v>
      </c>
      <c r="H297" s="44">
        <v>0</v>
      </c>
      <c r="I297" s="41">
        <f t="shared" si="4"/>
        <v>0</v>
      </c>
    </row>
    <row r="298" spans="1:9" x14ac:dyDescent="0.3">
      <c r="A298" s="34"/>
      <c r="B298" s="35"/>
      <c r="C298" s="38"/>
      <c r="D298" s="37" t="e">
        <f>VLOOKUP(Tableau13[[#This Row],[Cd CIP Client]],'[1]Liste Adhérents Mediprix'!$A$12:$N$106,2,FALSE)</f>
        <v>#N/A</v>
      </c>
      <c r="E298" s="38" t="e">
        <f>VLOOKUP(Tableau13[[#This Row],[Cd CIP Client]],'[1]Liste Adhérents Mediprix'!$A$12:$N$107,8,FALSE)</f>
        <v>#N/A</v>
      </c>
      <c r="F298" s="38" t="e">
        <f>VLOOKUP(Tableau13[[#This Row],[Cd CIP Client]],'[1]Liste Adhérents Mediprix'!$A$12:$N$107,9,FALSE)</f>
        <v>#N/A</v>
      </c>
      <c r="G298" s="44">
        <v>0</v>
      </c>
      <c r="H298" s="44">
        <v>0</v>
      </c>
      <c r="I298" s="41">
        <f t="shared" si="4"/>
        <v>0</v>
      </c>
    </row>
    <row r="299" spans="1:9" x14ac:dyDescent="0.3">
      <c r="A299" s="34"/>
      <c r="B299" s="35"/>
      <c r="C299" s="38"/>
      <c r="D299" s="37" t="e">
        <f>VLOOKUP(Tableau13[[#This Row],[Cd CIP Client]],'[1]Liste Adhérents Mediprix'!$A$12:$N$106,2,FALSE)</f>
        <v>#N/A</v>
      </c>
      <c r="E299" s="38" t="e">
        <f>VLOOKUP(Tableau13[[#This Row],[Cd CIP Client]],'[1]Liste Adhérents Mediprix'!$A$12:$N$107,8,FALSE)</f>
        <v>#N/A</v>
      </c>
      <c r="F299" s="38" t="e">
        <f>VLOOKUP(Tableau13[[#This Row],[Cd CIP Client]],'[1]Liste Adhérents Mediprix'!$A$12:$N$107,9,FALSE)</f>
        <v>#N/A</v>
      </c>
      <c r="G299" s="44">
        <v>0</v>
      </c>
      <c r="H299" s="44">
        <v>0</v>
      </c>
      <c r="I299" s="41">
        <f t="shared" si="4"/>
        <v>0</v>
      </c>
    </row>
    <row r="300" spans="1:9" x14ac:dyDescent="0.3">
      <c r="A300" s="34"/>
      <c r="B300" s="35"/>
      <c r="C300" s="38"/>
      <c r="D300" s="37" t="e">
        <f>VLOOKUP(Tableau13[[#This Row],[Cd CIP Client]],'[1]Liste Adhérents Mediprix'!$A$12:$N$106,2,FALSE)</f>
        <v>#N/A</v>
      </c>
      <c r="E300" s="38" t="e">
        <f>VLOOKUP(Tableau13[[#This Row],[Cd CIP Client]],'[1]Liste Adhérents Mediprix'!$A$12:$N$107,8,FALSE)</f>
        <v>#N/A</v>
      </c>
      <c r="F300" s="38" t="e">
        <f>VLOOKUP(Tableau13[[#This Row],[Cd CIP Client]],'[1]Liste Adhérents Mediprix'!$A$12:$N$107,9,FALSE)</f>
        <v>#N/A</v>
      </c>
      <c r="G300" s="44">
        <v>0</v>
      </c>
      <c r="H300" s="44">
        <v>0</v>
      </c>
      <c r="I300" s="41">
        <f t="shared" si="4"/>
        <v>0</v>
      </c>
    </row>
    <row r="301" spans="1:9" x14ac:dyDescent="0.3">
      <c r="A301" s="34"/>
      <c r="B301" s="35"/>
      <c r="C301" s="38"/>
      <c r="D301" s="37" t="e">
        <f>VLOOKUP(Tableau13[[#This Row],[Cd CIP Client]],'[1]Liste Adhérents Mediprix'!$A$12:$N$106,2,FALSE)</f>
        <v>#N/A</v>
      </c>
      <c r="E301" s="38" t="e">
        <f>VLOOKUP(Tableau13[[#This Row],[Cd CIP Client]],'[1]Liste Adhérents Mediprix'!$A$12:$N$107,8,FALSE)</f>
        <v>#N/A</v>
      </c>
      <c r="F301" s="38" t="e">
        <f>VLOOKUP(Tableau13[[#This Row],[Cd CIP Client]],'[1]Liste Adhérents Mediprix'!$A$12:$N$107,9,FALSE)</f>
        <v>#N/A</v>
      </c>
      <c r="G301" s="44">
        <v>0</v>
      </c>
      <c r="H301" s="44">
        <v>0</v>
      </c>
      <c r="I301" s="41">
        <f t="shared" si="4"/>
        <v>0</v>
      </c>
    </row>
    <row r="302" spans="1:9" x14ac:dyDescent="0.3">
      <c r="A302" s="34"/>
      <c r="B302" s="35"/>
      <c r="C302" s="38"/>
      <c r="D302" s="37" t="e">
        <f>VLOOKUP(Tableau13[[#This Row],[Cd CIP Client]],'[1]Liste Adhérents Mediprix'!$A$12:$N$106,2,FALSE)</f>
        <v>#N/A</v>
      </c>
      <c r="E302" s="38" t="e">
        <f>VLOOKUP(Tableau13[[#This Row],[Cd CIP Client]],'[1]Liste Adhérents Mediprix'!$A$12:$N$107,8,FALSE)</f>
        <v>#N/A</v>
      </c>
      <c r="F302" s="38" t="e">
        <f>VLOOKUP(Tableau13[[#This Row],[Cd CIP Client]],'[1]Liste Adhérents Mediprix'!$A$12:$N$107,9,FALSE)</f>
        <v>#N/A</v>
      </c>
      <c r="G302" s="44">
        <v>0</v>
      </c>
      <c r="H302" s="44">
        <v>0</v>
      </c>
      <c r="I302" s="41">
        <f t="shared" si="4"/>
        <v>0</v>
      </c>
    </row>
    <row r="303" spans="1:9" x14ac:dyDescent="0.3">
      <c r="A303" s="34"/>
      <c r="B303" s="35"/>
      <c r="C303" s="38"/>
      <c r="D303" s="37" t="e">
        <f>VLOOKUP(Tableau13[[#This Row],[Cd CIP Client]],'[1]Liste Adhérents Mediprix'!$A$12:$N$106,2,FALSE)</f>
        <v>#N/A</v>
      </c>
      <c r="E303" s="38" t="e">
        <f>VLOOKUP(Tableau13[[#This Row],[Cd CIP Client]],'[1]Liste Adhérents Mediprix'!$A$12:$N$107,8,FALSE)</f>
        <v>#N/A</v>
      </c>
      <c r="F303" s="38" t="e">
        <f>VLOOKUP(Tableau13[[#This Row],[Cd CIP Client]],'[1]Liste Adhérents Mediprix'!$A$12:$N$107,9,FALSE)</f>
        <v>#N/A</v>
      </c>
      <c r="G303" s="44">
        <v>0</v>
      </c>
      <c r="H303" s="44">
        <v>0</v>
      </c>
      <c r="I303" s="41">
        <f t="shared" si="4"/>
        <v>0</v>
      </c>
    </row>
    <row r="304" spans="1:9" x14ac:dyDescent="0.3">
      <c r="A304" s="34"/>
      <c r="B304" s="35"/>
      <c r="C304" s="38"/>
      <c r="D304" s="37" t="e">
        <f>VLOOKUP(Tableau13[[#This Row],[Cd CIP Client]],'[1]Liste Adhérents Mediprix'!$A$12:$N$106,2,FALSE)</f>
        <v>#N/A</v>
      </c>
      <c r="E304" s="38" t="e">
        <f>VLOOKUP(Tableau13[[#This Row],[Cd CIP Client]],'[1]Liste Adhérents Mediprix'!$A$12:$N$107,8,FALSE)</f>
        <v>#N/A</v>
      </c>
      <c r="F304" s="38" t="e">
        <f>VLOOKUP(Tableau13[[#This Row],[Cd CIP Client]],'[1]Liste Adhérents Mediprix'!$A$12:$N$107,9,FALSE)</f>
        <v>#N/A</v>
      </c>
      <c r="G304" s="44">
        <v>0</v>
      </c>
      <c r="H304" s="44">
        <v>0</v>
      </c>
      <c r="I304" s="41">
        <f t="shared" si="4"/>
        <v>0</v>
      </c>
    </row>
    <row r="305" spans="1:9" x14ac:dyDescent="0.3">
      <c r="A305" s="34"/>
      <c r="B305" s="35"/>
      <c r="C305" s="38"/>
      <c r="D305" s="37" t="e">
        <f>VLOOKUP(Tableau13[[#This Row],[Cd CIP Client]],'[1]Liste Adhérents Mediprix'!$A$12:$N$106,2,FALSE)</f>
        <v>#N/A</v>
      </c>
      <c r="E305" s="38" t="e">
        <f>VLOOKUP(Tableau13[[#This Row],[Cd CIP Client]],'[1]Liste Adhérents Mediprix'!$A$12:$N$107,8,FALSE)</f>
        <v>#N/A</v>
      </c>
      <c r="F305" s="38" t="e">
        <f>VLOOKUP(Tableau13[[#This Row],[Cd CIP Client]],'[1]Liste Adhérents Mediprix'!$A$12:$N$107,9,FALSE)</f>
        <v>#N/A</v>
      </c>
      <c r="G305" s="44">
        <v>0</v>
      </c>
      <c r="H305" s="44">
        <v>0</v>
      </c>
      <c r="I305" s="41">
        <f t="shared" si="4"/>
        <v>0</v>
      </c>
    </row>
    <row r="306" spans="1:9" x14ac:dyDescent="0.3">
      <c r="A306" s="34"/>
      <c r="B306" s="35"/>
      <c r="C306" s="38"/>
      <c r="D306" s="37" t="e">
        <f>VLOOKUP(Tableau13[[#This Row],[Cd CIP Client]],'[1]Liste Adhérents Mediprix'!$A$12:$N$106,2,FALSE)</f>
        <v>#N/A</v>
      </c>
      <c r="E306" s="38" t="e">
        <f>VLOOKUP(Tableau13[[#This Row],[Cd CIP Client]],'[1]Liste Adhérents Mediprix'!$A$12:$N$107,8,FALSE)</f>
        <v>#N/A</v>
      </c>
      <c r="F306" s="38" t="e">
        <f>VLOOKUP(Tableau13[[#This Row],[Cd CIP Client]],'[1]Liste Adhérents Mediprix'!$A$12:$N$107,9,FALSE)</f>
        <v>#N/A</v>
      </c>
      <c r="G306" s="44">
        <v>0</v>
      </c>
      <c r="H306" s="44">
        <v>0</v>
      </c>
      <c r="I306" s="41">
        <f t="shared" si="4"/>
        <v>0</v>
      </c>
    </row>
    <row r="307" spans="1:9" x14ac:dyDescent="0.3">
      <c r="A307" s="34"/>
      <c r="B307" s="35"/>
      <c r="C307" s="38"/>
      <c r="D307" s="37" t="e">
        <f>VLOOKUP(Tableau13[[#This Row],[Cd CIP Client]],'[1]Liste Adhérents Mediprix'!$A$12:$N$106,2,FALSE)</f>
        <v>#N/A</v>
      </c>
      <c r="E307" s="38" t="e">
        <f>VLOOKUP(Tableau13[[#This Row],[Cd CIP Client]],'[1]Liste Adhérents Mediprix'!$A$12:$N$107,8,FALSE)</f>
        <v>#N/A</v>
      </c>
      <c r="F307" s="38" t="e">
        <f>VLOOKUP(Tableau13[[#This Row],[Cd CIP Client]],'[1]Liste Adhérents Mediprix'!$A$12:$N$107,9,FALSE)</f>
        <v>#N/A</v>
      </c>
      <c r="G307" s="44">
        <v>0</v>
      </c>
      <c r="H307" s="44">
        <v>0</v>
      </c>
      <c r="I307" s="41">
        <f t="shared" si="4"/>
        <v>0</v>
      </c>
    </row>
    <row r="308" spans="1:9" x14ac:dyDescent="0.3">
      <c r="A308" s="34"/>
      <c r="B308" s="35"/>
      <c r="C308" s="38"/>
      <c r="D308" s="37" t="e">
        <f>VLOOKUP(Tableau13[[#This Row],[Cd CIP Client]],'[1]Liste Adhérents Mediprix'!$A$12:$N$106,2,FALSE)</f>
        <v>#N/A</v>
      </c>
      <c r="E308" s="38" t="e">
        <f>VLOOKUP(Tableau13[[#This Row],[Cd CIP Client]],'[1]Liste Adhérents Mediprix'!$A$12:$N$107,8,FALSE)</f>
        <v>#N/A</v>
      </c>
      <c r="F308" s="38" t="e">
        <f>VLOOKUP(Tableau13[[#This Row],[Cd CIP Client]],'[1]Liste Adhérents Mediprix'!$A$12:$N$107,9,FALSE)</f>
        <v>#N/A</v>
      </c>
      <c r="G308" s="44">
        <v>0</v>
      </c>
      <c r="H308" s="44">
        <v>0</v>
      </c>
      <c r="I308" s="41">
        <f t="shared" si="4"/>
        <v>0</v>
      </c>
    </row>
    <row r="309" spans="1:9" x14ac:dyDescent="0.3">
      <c r="A309" s="34"/>
      <c r="B309" s="35"/>
      <c r="C309" s="38"/>
      <c r="D309" s="37" t="e">
        <f>VLOOKUP(Tableau13[[#This Row],[Cd CIP Client]],'[1]Liste Adhérents Mediprix'!$A$12:$N$106,2,FALSE)</f>
        <v>#N/A</v>
      </c>
      <c r="E309" s="38" t="e">
        <f>VLOOKUP(Tableau13[[#This Row],[Cd CIP Client]],'[1]Liste Adhérents Mediprix'!$A$12:$N$107,8,FALSE)</f>
        <v>#N/A</v>
      </c>
      <c r="F309" s="38" t="e">
        <f>VLOOKUP(Tableau13[[#This Row],[Cd CIP Client]],'[1]Liste Adhérents Mediprix'!$A$12:$N$107,9,FALSE)</f>
        <v>#N/A</v>
      </c>
      <c r="G309" s="44">
        <v>0</v>
      </c>
      <c r="H309" s="44">
        <v>0</v>
      </c>
      <c r="I309" s="41">
        <f t="shared" si="4"/>
        <v>0</v>
      </c>
    </row>
    <row r="310" spans="1:9" x14ac:dyDescent="0.3">
      <c r="A310" s="34"/>
      <c r="B310" s="35"/>
      <c r="C310" s="38"/>
      <c r="D310" s="37" t="e">
        <f>VLOOKUP(Tableau13[[#This Row],[Cd CIP Client]],'[1]Liste Adhérents Mediprix'!$A$12:$N$106,2,FALSE)</f>
        <v>#N/A</v>
      </c>
      <c r="E310" s="38" t="e">
        <f>VLOOKUP(Tableau13[[#This Row],[Cd CIP Client]],'[1]Liste Adhérents Mediprix'!$A$12:$N$107,8,FALSE)</f>
        <v>#N/A</v>
      </c>
      <c r="F310" s="38" t="e">
        <f>VLOOKUP(Tableau13[[#This Row],[Cd CIP Client]],'[1]Liste Adhérents Mediprix'!$A$12:$N$107,9,FALSE)</f>
        <v>#N/A</v>
      </c>
      <c r="G310" s="44">
        <v>0</v>
      </c>
      <c r="H310" s="44">
        <v>0</v>
      </c>
      <c r="I310" s="41">
        <f t="shared" si="4"/>
        <v>0</v>
      </c>
    </row>
    <row r="311" spans="1:9" x14ac:dyDescent="0.3">
      <c r="A311" s="34"/>
      <c r="B311" s="35"/>
      <c r="C311" s="38"/>
      <c r="D311" s="37" t="e">
        <f>VLOOKUP(Tableau13[[#This Row],[Cd CIP Client]],'[1]Liste Adhérents Mediprix'!$A$12:$N$106,2,FALSE)</f>
        <v>#N/A</v>
      </c>
      <c r="E311" s="38" t="e">
        <f>VLOOKUP(Tableau13[[#This Row],[Cd CIP Client]],'[1]Liste Adhérents Mediprix'!$A$12:$N$107,8,FALSE)</f>
        <v>#N/A</v>
      </c>
      <c r="F311" s="38" t="e">
        <f>VLOOKUP(Tableau13[[#This Row],[Cd CIP Client]],'[1]Liste Adhérents Mediprix'!$A$12:$N$107,9,FALSE)</f>
        <v>#N/A</v>
      </c>
      <c r="G311" s="44">
        <v>0</v>
      </c>
      <c r="H311" s="44">
        <v>0</v>
      </c>
      <c r="I311" s="41">
        <f t="shared" si="4"/>
        <v>0</v>
      </c>
    </row>
    <row r="312" spans="1:9" x14ac:dyDescent="0.3">
      <c r="A312" s="34"/>
      <c r="B312" s="35"/>
      <c r="C312" s="38"/>
      <c r="D312" s="37" t="e">
        <f>VLOOKUP(Tableau13[[#This Row],[Cd CIP Client]],'[1]Liste Adhérents Mediprix'!$A$12:$N$106,2,FALSE)</f>
        <v>#N/A</v>
      </c>
      <c r="E312" s="38" t="e">
        <f>VLOOKUP(Tableau13[[#This Row],[Cd CIP Client]],'[1]Liste Adhérents Mediprix'!$A$12:$N$107,8,FALSE)</f>
        <v>#N/A</v>
      </c>
      <c r="F312" s="38" t="e">
        <f>VLOOKUP(Tableau13[[#This Row],[Cd CIP Client]],'[1]Liste Adhérents Mediprix'!$A$12:$N$107,9,FALSE)</f>
        <v>#N/A</v>
      </c>
      <c r="G312" s="44">
        <v>0</v>
      </c>
      <c r="H312" s="44">
        <v>0</v>
      </c>
      <c r="I312" s="41">
        <f t="shared" si="4"/>
        <v>0</v>
      </c>
    </row>
    <row r="313" spans="1:9" x14ac:dyDescent="0.3">
      <c r="A313" s="34"/>
      <c r="B313" s="35"/>
      <c r="C313" s="38"/>
      <c r="D313" s="37" t="e">
        <f>VLOOKUP(Tableau13[[#This Row],[Cd CIP Client]],'[1]Liste Adhérents Mediprix'!$A$12:$N$106,2,FALSE)</f>
        <v>#N/A</v>
      </c>
      <c r="E313" s="38" t="e">
        <f>VLOOKUP(Tableau13[[#This Row],[Cd CIP Client]],'[1]Liste Adhérents Mediprix'!$A$12:$N$107,8,FALSE)</f>
        <v>#N/A</v>
      </c>
      <c r="F313" s="38" t="e">
        <f>VLOOKUP(Tableau13[[#This Row],[Cd CIP Client]],'[1]Liste Adhérents Mediprix'!$A$12:$N$107,9,FALSE)</f>
        <v>#N/A</v>
      </c>
      <c r="G313" s="44">
        <v>0</v>
      </c>
      <c r="H313" s="44">
        <v>0</v>
      </c>
      <c r="I313" s="41">
        <f t="shared" si="4"/>
        <v>0</v>
      </c>
    </row>
    <row r="314" spans="1:9" x14ac:dyDescent="0.3">
      <c r="A314" s="34"/>
      <c r="B314" s="35"/>
      <c r="C314" s="38"/>
      <c r="D314" s="37" t="e">
        <f>VLOOKUP(Tableau13[[#This Row],[Cd CIP Client]],'[1]Liste Adhérents Mediprix'!$A$12:$N$106,2,FALSE)</f>
        <v>#N/A</v>
      </c>
      <c r="E314" s="38" t="e">
        <f>VLOOKUP(Tableau13[[#This Row],[Cd CIP Client]],'[1]Liste Adhérents Mediprix'!$A$12:$N$107,8,FALSE)</f>
        <v>#N/A</v>
      </c>
      <c r="F314" s="38" t="e">
        <f>VLOOKUP(Tableau13[[#This Row],[Cd CIP Client]],'[1]Liste Adhérents Mediprix'!$A$12:$N$107,9,FALSE)</f>
        <v>#N/A</v>
      </c>
      <c r="G314" s="44">
        <v>0</v>
      </c>
      <c r="H314" s="44">
        <v>0</v>
      </c>
      <c r="I314" s="41">
        <f t="shared" si="4"/>
        <v>0</v>
      </c>
    </row>
    <row r="315" spans="1:9" x14ac:dyDescent="0.3">
      <c r="A315" s="34"/>
      <c r="B315" s="35"/>
      <c r="C315" s="38"/>
      <c r="D315" s="37" t="e">
        <f>VLOOKUP(Tableau13[[#This Row],[Cd CIP Client]],'[1]Liste Adhérents Mediprix'!$A$12:$N$106,2,FALSE)</f>
        <v>#N/A</v>
      </c>
      <c r="E315" s="38" t="e">
        <f>VLOOKUP(Tableau13[[#This Row],[Cd CIP Client]],'[1]Liste Adhérents Mediprix'!$A$12:$N$107,8,FALSE)</f>
        <v>#N/A</v>
      </c>
      <c r="F315" s="38" t="e">
        <f>VLOOKUP(Tableau13[[#This Row],[Cd CIP Client]],'[1]Liste Adhérents Mediprix'!$A$12:$N$107,9,FALSE)</f>
        <v>#N/A</v>
      </c>
      <c r="G315" s="44">
        <v>0</v>
      </c>
      <c r="H315" s="44">
        <v>0</v>
      </c>
      <c r="I315" s="41">
        <f t="shared" si="4"/>
        <v>0</v>
      </c>
    </row>
    <row r="316" spans="1:9" x14ac:dyDescent="0.3">
      <c r="A316" s="34"/>
      <c r="B316" s="35"/>
      <c r="C316" s="38"/>
      <c r="D316" s="37" t="e">
        <f>VLOOKUP(Tableau13[[#This Row],[Cd CIP Client]],'[1]Liste Adhérents Mediprix'!$A$12:$N$106,2,FALSE)</f>
        <v>#N/A</v>
      </c>
      <c r="E316" s="38" t="e">
        <f>VLOOKUP(Tableau13[[#This Row],[Cd CIP Client]],'[1]Liste Adhérents Mediprix'!$A$12:$N$107,8,FALSE)</f>
        <v>#N/A</v>
      </c>
      <c r="F316" s="38" t="e">
        <f>VLOOKUP(Tableau13[[#This Row],[Cd CIP Client]],'[1]Liste Adhérents Mediprix'!$A$12:$N$107,9,FALSE)</f>
        <v>#N/A</v>
      </c>
      <c r="G316" s="44">
        <v>0</v>
      </c>
      <c r="H316" s="44">
        <v>0</v>
      </c>
      <c r="I316" s="41">
        <f t="shared" si="4"/>
        <v>0</v>
      </c>
    </row>
    <row r="317" spans="1:9" x14ac:dyDescent="0.3">
      <c r="A317" s="34"/>
      <c r="B317" s="35"/>
      <c r="C317" s="38"/>
      <c r="D317" s="37" t="e">
        <f>VLOOKUP(Tableau13[[#This Row],[Cd CIP Client]],'[1]Liste Adhérents Mediprix'!$A$12:$N$106,2,FALSE)</f>
        <v>#N/A</v>
      </c>
      <c r="E317" s="38" t="e">
        <f>VLOOKUP(Tableau13[[#This Row],[Cd CIP Client]],'[1]Liste Adhérents Mediprix'!$A$12:$N$107,8,FALSE)</f>
        <v>#N/A</v>
      </c>
      <c r="F317" s="38" t="e">
        <f>VLOOKUP(Tableau13[[#This Row],[Cd CIP Client]],'[1]Liste Adhérents Mediprix'!$A$12:$N$107,9,FALSE)</f>
        <v>#N/A</v>
      </c>
      <c r="G317" s="44">
        <v>0</v>
      </c>
      <c r="H317" s="44">
        <v>0</v>
      </c>
      <c r="I317" s="41">
        <f t="shared" si="4"/>
        <v>0</v>
      </c>
    </row>
    <row r="318" spans="1:9" x14ac:dyDescent="0.3">
      <c r="A318" s="34"/>
      <c r="B318" s="35"/>
      <c r="C318" s="38"/>
      <c r="D318" s="37" t="e">
        <f>VLOOKUP(Tableau13[[#This Row],[Cd CIP Client]],'[1]Liste Adhérents Mediprix'!$A$12:$N$106,2,FALSE)</f>
        <v>#N/A</v>
      </c>
      <c r="E318" s="38" t="e">
        <f>VLOOKUP(Tableau13[[#This Row],[Cd CIP Client]],'[1]Liste Adhérents Mediprix'!$A$12:$N$107,8,FALSE)</f>
        <v>#N/A</v>
      </c>
      <c r="F318" s="38" t="e">
        <f>VLOOKUP(Tableau13[[#This Row],[Cd CIP Client]],'[1]Liste Adhérents Mediprix'!$A$12:$N$107,9,FALSE)</f>
        <v>#N/A</v>
      </c>
      <c r="G318" s="44">
        <v>0</v>
      </c>
      <c r="H318" s="44">
        <v>0</v>
      </c>
      <c r="I318" s="41">
        <f t="shared" si="4"/>
        <v>0</v>
      </c>
    </row>
    <row r="319" spans="1:9" x14ac:dyDescent="0.3">
      <c r="A319" s="34"/>
      <c r="B319" s="35"/>
      <c r="C319" s="38"/>
      <c r="D319" s="37" t="e">
        <f>VLOOKUP(Tableau13[[#This Row],[Cd CIP Client]],'[1]Liste Adhérents Mediprix'!$A$12:$N$106,2,FALSE)</f>
        <v>#N/A</v>
      </c>
      <c r="E319" s="38" t="e">
        <f>VLOOKUP(Tableau13[[#This Row],[Cd CIP Client]],'[1]Liste Adhérents Mediprix'!$A$12:$N$107,8,FALSE)</f>
        <v>#N/A</v>
      </c>
      <c r="F319" s="38" t="e">
        <f>VLOOKUP(Tableau13[[#This Row],[Cd CIP Client]],'[1]Liste Adhérents Mediprix'!$A$12:$N$107,9,FALSE)</f>
        <v>#N/A</v>
      </c>
      <c r="G319" s="44">
        <v>0</v>
      </c>
      <c r="H319" s="44">
        <v>0</v>
      </c>
      <c r="I319" s="41">
        <f t="shared" si="4"/>
        <v>0</v>
      </c>
    </row>
    <row r="320" spans="1:9" x14ac:dyDescent="0.3">
      <c r="A320" s="34"/>
      <c r="B320" s="35"/>
      <c r="C320" s="38"/>
      <c r="D320" s="37" t="e">
        <f>VLOOKUP(Tableau13[[#This Row],[Cd CIP Client]],'[1]Liste Adhérents Mediprix'!$A$12:$N$106,2,FALSE)</f>
        <v>#N/A</v>
      </c>
      <c r="E320" s="38" t="e">
        <f>VLOOKUP(Tableau13[[#This Row],[Cd CIP Client]],'[1]Liste Adhérents Mediprix'!$A$12:$N$107,8,FALSE)</f>
        <v>#N/A</v>
      </c>
      <c r="F320" s="38" t="e">
        <f>VLOOKUP(Tableau13[[#This Row],[Cd CIP Client]],'[1]Liste Adhérents Mediprix'!$A$12:$N$107,9,FALSE)</f>
        <v>#N/A</v>
      </c>
      <c r="G320" s="44">
        <v>0</v>
      </c>
      <c r="H320" s="44">
        <v>0</v>
      </c>
      <c r="I320" s="41">
        <f t="shared" si="4"/>
        <v>0</v>
      </c>
    </row>
    <row r="321" spans="1:9" x14ac:dyDescent="0.3">
      <c r="A321" s="34"/>
      <c r="B321" s="35"/>
      <c r="C321" s="38"/>
      <c r="D321" s="37" t="e">
        <f>VLOOKUP(Tableau13[[#This Row],[Cd CIP Client]],'[1]Liste Adhérents Mediprix'!$A$12:$N$106,2,FALSE)</f>
        <v>#N/A</v>
      </c>
      <c r="E321" s="38" t="e">
        <f>VLOOKUP(Tableau13[[#This Row],[Cd CIP Client]],'[1]Liste Adhérents Mediprix'!$A$12:$N$107,8,FALSE)</f>
        <v>#N/A</v>
      </c>
      <c r="F321" s="38" t="e">
        <f>VLOOKUP(Tableau13[[#This Row],[Cd CIP Client]],'[1]Liste Adhérents Mediprix'!$A$12:$N$107,9,FALSE)</f>
        <v>#N/A</v>
      </c>
      <c r="G321" s="44">
        <v>0</v>
      </c>
      <c r="H321" s="44">
        <v>0</v>
      </c>
      <c r="I321" s="41">
        <f t="shared" si="4"/>
        <v>0</v>
      </c>
    </row>
    <row r="322" spans="1:9" x14ac:dyDescent="0.3">
      <c r="A322" s="34"/>
      <c r="B322" s="35"/>
      <c r="C322" s="38"/>
      <c r="D322" s="37" t="e">
        <f>VLOOKUP(Tableau13[[#This Row],[Cd CIP Client]],'[1]Liste Adhérents Mediprix'!$A$12:$N$106,2,FALSE)</f>
        <v>#N/A</v>
      </c>
      <c r="E322" s="38" t="e">
        <f>VLOOKUP(Tableau13[[#This Row],[Cd CIP Client]],'[1]Liste Adhérents Mediprix'!$A$12:$N$107,8,FALSE)</f>
        <v>#N/A</v>
      </c>
      <c r="F322" s="38" t="e">
        <f>VLOOKUP(Tableau13[[#This Row],[Cd CIP Client]],'[1]Liste Adhérents Mediprix'!$A$12:$N$107,9,FALSE)</f>
        <v>#N/A</v>
      </c>
      <c r="G322" s="44">
        <v>0</v>
      </c>
      <c r="H322" s="44">
        <v>0</v>
      </c>
      <c r="I322" s="41">
        <f t="shared" si="4"/>
        <v>0</v>
      </c>
    </row>
    <row r="323" spans="1:9" x14ac:dyDescent="0.3">
      <c r="A323" s="34"/>
      <c r="B323" s="35"/>
      <c r="C323" s="38"/>
      <c r="D323" s="37" t="e">
        <f>VLOOKUP(Tableau13[[#This Row],[Cd CIP Client]],'[1]Liste Adhérents Mediprix'!$A$12:$N$106,2,FALSE)</f>
        <v>#N/A</v>
      </c>
      <c r="E323" s="38" t="e">
        <f>VLOOKUP(Tableau13[[#This Row],[Cd CIP Client]],'[1]Liste Adhérents Mediprix'!$A$12:$N$107,8,FALSE)</f>
        <v>#N/A</v>
      </c>
      <c r="F323" s="38" t="e">
        <f>VLOOKUP(Tableau13[[#This Row],[Cd CIP Client]],'[1]Liste Adhérents Mediprix'!$A$12:$N$107,9,FALSE)</f>
        <v>#N/A</v>
      </c>
      <c r="G323" s="44">
        <v>0</v>
      </c>
      <c r="H323" s="44">
        <v>0</v>
      </c>
      <c r="I323" s="41">
        <f t="shared" si="4"/>
        <v>0</v>
      </c>
    </row>
    <row r="324" spans="1:9" x14ac:dyDescent="0.3">
      <c r="A324" s="34"/>
      <c r="B324" s="35"/>
      <c r="C324" s="38"/>
      <c r="D324" s="37" t="e">
        <f>VLOOKUP(Tableau13[[#This Row],[Cd CIP Client]],'[1]Liste Adhérents Mediprix'!$A$12:$N$106,2,FALSE)</f>
        <v>#N/A</v>
      </c>
      <c r="E324" s="38" t="e">
        <f>VLOOKUP(Tableau13[[#This Row],[Cd CIP Client]],'[1]Liste Adhérents Mediprix'!$A$12:$N$107,8,FALSE)</f>
        <v>#N/A</v>
      </c>
      <c r="F324" s="38" t="e">
        <f>VLOOKUP(Tableau13[[#This Row],[Cd CIP Client]],'[1]Liste Adhérents Mediprix'!$A$12:$N$107,9,FALSE)</f>
        <v>#N/A</v>
      </c>
      <c r="G324" s="44">
        <v>0</v>
      </c>
      <c r="H324" s="44">
        <v>0</v>
      </c>
      <c r="I324" s="41">
        <f t="shared" ref="I324:I387" si="5">IFERROR((H324-G324)/G324,0)</f>
        <v>0</v>
      </c>
    </row>
    <row r="325" spans="1:9" x14ac:dyDescent="0.3">
      <c r="A325" s="34"/>
      <c r="B325" s="35"/>
      <c r="C325" s="38"/>
      <c r="D325" s="37" t="e">
        <f>VLOOKUP(Tableau13[[#This Row],[Cd CIP Client]],'[1]Liste Adhérents Mediprix'!$A$12:$N$106,2,FALSE)</f>
        <v>#N/A</v>
      </c>
      <c r="E325" s="38" t="e">
        <f>VLOOKUP(Tableau13[[#This Row],[Cd CIP Client]],'[1]Liste Adhérents Mediprix'!$A$12:$N$107,8,FALSE)</f>
        <v>#N/A</v>
      </c>
      <c r="F325" s="38" t="e">
        <f>VLOOKUP(Tableau13[[#This Row],[Cd CIP Client]],'[1]Liste Adhérents Mediprix'!$A$12:$N$107,9,FALSE)</f>
        <v>#N/A</v>
      </c>
      <c r="G325" s="44">
        <v>0</v>
      </c>
      <c r="H325" s="44">
        <v>0</v>
      </c>
      <c r="I325" s="41">
        <f t="shared" si="5"/>
        <v>0</v>
      </c>
    </row>
    <row r="326" spans="1:9" x14ac:dyDescent="0.3">
      <c r="A326" s="34"/>
      <c r="B326" s="35"/>
      <c r="C326" s="38"/>
      <c r="D326" s="37" t="e">
        <f>VLOOKUP(Tableau13[[#This Row],[Cd CIP Client]],'[1]Liste Adhérents Mediprix'!$A$12:$N$106,2,FALSE)</f>
        <v>#N/A</v>
      </c>
      <c r="E326" s="38" t="e">
        <f>VLOOKUP(Tableau13[[#This Row],[Cd CIP Client]],'[1]Liste Adhérents Mediprix'!$A$12:$N$107,8,FALSE)</f>
        <v>#N/A</v>
      </c>
      <c r="F326" s="38" t="e">
        <f>VLOOKUP(Tableau13[[#This Row],[Cd CIP Client]],'[1]Liste Adhérents Mediprix'!$A$12:$N$107,9,FALSE)</f>
        <v>#N/A</v>
      </c>
      <c r="G326" s="44">
        <v>0</v>
      </c>
      <c r="H326" s="44">
        <v>0</v>
      </c>
      <c r="I326" s="41">
        <f t="shared" si="5"/>
        <v>0</v>
      </c>
    </row>
    <row r="327" spans="1:9" x14ac:dyDescent="0.3">
      <c r="A327" s="34"/>
      <c r="B327" s="35"/>
      <c r="C327" s="38"/>
      <c r="D327" s="37" t="e">
        <f>VLOOKUP(Tableau13[[#This Row],[Cd CIP Client]],'[1]Liste Adhérents Mediprix'!$A$12:$N$106,2,FALSE)</f>
        <v>#N/A</v>
      </c>
      <c r="E327" s="38" t="e">
        <f>VLOOKUP(Tableau13[[#This Row],[Cd CIP Client]],'[1]Liste Adhérents Mediprix'!$A$12:$N$107,8,FALSE)</f>
        <v>#N/A</v>
      </c>
      <c r="F327" s="38" t="e">
        <f>VLOOKUP(Tableau13[[#This Row],[Cd CIP Client]],'[1]Liste Adhérents Mediprix'!$A$12:$N$107,9,FALSE)</f>
        <v>#N/A</v>
      </c>
      <c r="G327" s="44">
        <v>0</v>
      </c>
      <c r="H327" s="44">
        <v>0</v>
      </c>
      <c r="I327" s="41">
        <f t="shared" si="5"/>
        <v>0</v>
      </c>
    </row>
    <row r="328" spans="1:9" x14ac:dyDescent="0.3">
      <c r="A328" s="34"/>
      <c r="B328" s="35"/>
      <c r="C328" s="38"/>
      <c r="D328" s="37" t="e">
        <f>VLOOKUP(Tableau13[[#This Row],[Cd CIP Client]],'[1]Liste Adhérents Mediprix'!$A$12:$N$106,2,FALSE)</f>
        <v>#N/A</v>
      </c>
      <c r="E328" s="38" t="e">
        <f>VLOOKUP(Tableau13[[#This Row],[Cd CIP Client]],'[1]Liste Adhérents Mediprix'!$A$12:$N$107,8,FALSE)</f>
        <v>#N/A</v>
      </c>
      <c r="F328" s="38" t="e">
        <f>VLOOKUP(Tableau13[[#This Row],[Cd CIP Client]],'[1]Liste Adhérents Mediprix'!$A$12:$N$107,9,FALSE)</f>
        <v>#N/A</v>
      </c>
      <c r="G328" s="44">
        <v>0</v>
      </c>
      <c r="H328" s="44">
        <v>0</v>
      </c>
      <c r="I328" s="41">
        <f t="shared" si="5"/>
        <v>0</v>
      </c>
    </row>
    <row r="329" spans="1:9" x14ac:dyDescent="0.3">
      <c r="A329" s="34"/>
      <c r="B329" s="35"/>
      <c r="C329" s="38"/>
      <c r="D329" s="37" t="e">
        <f>VLOOKUP(Tableau13[[#This Row],[Cd CIP Client]],'[1]Liste Adhérents Mediprix'!$A$12:$N$106,2,FALSE)</f>
        <v>#N/A</v>
      </c>
      <c r="E329" s="38" t="e">
        <f>VLOOKUP(Tableau13[[#This Row],[Cd CIP Client]],'[1]Liste Adhérents Mediprix'!$A$12:$N$107,8,FALSE)</f>
        <v>#N/A</v>
      </c>
      <c r="F329" s="38" t="e">
        <f>VLOOKUP(Tableau13[[#This Row],[Cd CIP Client]],'[1]Liste Adhérents Mediprix'!$A$12:$N$107,9,FALSE)</f>
        <v>#N/A</v>
      </c>
      <c r="G329" s="44">
        <v>0</v>
      </c>
      <c r="H329" s="44">
        <v>0</v>
      </c>
      <c r="I329" s="41">
        <f t="shared" si="5"/>
        <v>0</v>
      </c>
    </row>
    <row r="330" spans="1:9" x14ac:dyDescent="0.3">
      <c r="A330" s="34"/>
      <c r="B330" s="35"/>
      <c r="C330" s="38"/>
      <c r="D330" s="37" t="e">
        <f>VLOOKUP(Tableau13[[#This Row],[Cd CIP Client]],'[1]Liste Adhérents Mediprix'!$A$12:$N$106,2,FALSE)</f>
        <v>#N/A</v>
      </c>
      <c r="E330" s="38" t="e">
        <f>VLOOKUP(Tableau13[[#This Row],[Cd CIP Client]],'[1]Liste Adhérents Mediprix'!$A$12:$N$107,8,FALSE)</f>
        <v>#N/A</v>
      </c>
      <c r="F330" s="38" t="e">
        <f>VLOOKUP(Tableau13[[#This Row],[Cd CIP Client]],'[1]Liste Adhérents Mediprix'!$A$12:$N$107,9,FALSE)</f>
        <v>#N/A</v>
      </c>
      <c r="G330" s="44">
        <v>0</v>
      </c>
      <c r="H330" s="44">
        <v>0</v>
      </c>
      <c r="I330" s="41">
        <f t="shared" si="5"/>
        <v>0</v>
      </c>
    </row>
    <row r="331" spans="1:9" x14ac:dyDescent="0.3">
      <c r="A331" s="34"/>
      <c r="B331" s="35"/>
      <c r="C331" s="38"/>
      <c r="D331" s="37" t="e">
        <f>VLOOKUP(Tableau13[[#This Row],[Cd CIP Client]],'[1]Liste Adhérents Mediprix'!$A$12:$N$106,2,FALSE)</f>
        <v>#N/A</v>
      </c>
      <c r="E331" s="38" t="e">
        <f>VLOOKUP(Tableau13[[#This Row],[Cd CIP Client]],'[1]Liste Adhérents Mediprix'!$A$12:$N$107,8,FALSE)</f>
        <v>#N/A</v>
      </c>
      <c r="F331" s="38" t="e">
        <f>VLOOKUP(Tableau13[[#This Row],[Cd CIP Client]],'[1]Liste Adhérents Mediprix'!$A$12:$N$107,9,FALSE)</f>
        <v>#N/A</v>
      </c>
      <c r="G331" s="44">
        <v>0</v>
      </c>
      <c r="H331" s="44">
        <v>0</v>
      </c>
      <c r="I331" s="41">
        <f t="shared" si="5"/>
        <v>0</v>
      </c>
    </row>
    <row r="332" spans="1:9" x14ac:dyDescent="0.3">
      <c r="A332" s="34"/>
      <c r="B332" s="35"/>
      <c r="C332" s="38"/>
      <c r="D332" s="37" t="e">
        <f>VLOOKUP(Tableau13[[#This Row],[Cd CIP Client]],'[1]Liste Adhérents Mediprix'!$A$12:$N$106,2,FALSE)</f>
        <v>#N/A</v>
      </c>
      <c r="E332" s="38" t="e">
        <f>VLOOKUP(Tableau13[[#This Row],[Cd CIP Client]],'[1]Liste Adhérents Mediprix'!$A$12:$N$107,8,FALSE)</f>
        <v>#N/A</v>
      </c>
      <c r="F332" s="38" t="e">
        <f>VLOOKUP(Tableau13[[#This Row],[Cd CIP Client]],'[1]Liste Adhérents Mediprix'!$A$12:$N$107,9,FALSE)</f>
        <v>#N/A</v>
      </c>
      <c r="G332" s="44">
        <v>0</v>
      </c>
      <c r="H332" s="44">
        <v>0</v>
      </c>
      <c r="I332" s="41">
        <f t="shared" si="5"/>
        <v>0</v>
      </c>
    </row>
    <row r="333" spans="1:9" x14ac:dyDescent="0.3">
      <c r="A333" s="34"/>
      <c r="B333" s="35"/>
      <c r="C333" s="38"/>
      <c r="D333" s="37" t="e">
        <f>VLOOKUP(Tableau13[[#This Row],[Cd CIP Client]],'[1]Liste Adhérents Mediprix'!$A$12:$N$106,2,FALSE)</f>
        <v>#N/A</v>
      </c>
      <c r="E333" s="38" t="e">
        <f>VLOOKUP(Tableau13[[#This Row],[Cd CIP Client]],'[1]Liste Adhérents Mediprix'!$A$12:$N$107,8,FALSE)</f>
        <v>#N/A</v>
      </c>
      <c r="F333" s="38" t="e">
        <f>VLOOKUP(Tableau13[[#This Row],[Cd CIP Client]],'[1]Liste Adhérents Mediprix'!$A$12:$N$107,9,FALSE)</f>
        <v>#N/A</v>
      </c>
      <c r="G333" s="44">
        <v>0</v>
      </c>
      <c r="H333" s="44">
        <v>0</v>
      </c>
      <c r="I333" s="41">
        <f t="shared" si="5"/>
        <v>0</v>
      </c>
    </row>
    <row r="334" spans="1:9" x14ac:dyDescent="0.3">
      <c r="A334" s="34"/>
      <c r="B334" s="35"/>
      <c r="C334" s="38"/>
      <c r="D334" s="37" t="e">
        <f>VLOOKUP(Tableau13[[#This Row],[Cd CIP Client]],'[1]Liste Adhérents Mediprix'!$A$12:$N$106,2,FALSE)</f>
        <v>#N/A</v>
      </c>
      <c r="E334" s="38" t="e">
        <f>VLOOKUP(Tableau13[[#This Row],[Cd CIP Client]],'[1]Liste Adhérents Mediprix'!$A$12:$N$107,8,FALSE)</f>
        <v>#N/A</v>
      </c>
      <c r="F334" s="38" t="e">
        <f>VLOOKUP(Tableau13[[#This Row],[Cd CIP Client]],'[1]Liste Adhérents Mediprix'!$A$12:$N$107,9,FALSE)</f>
        <v>#N/A</v>
      </c>
      <c r="G334" s="44">
        <v>0</v>
      </c>
      <c r="H334" s="44">
        <v>0</v>
      </c>
      <c r="I334" s="41">
        <f t="shared" si="5"/>
        <v>0</v>
      </c>
    </row>
    <row r="335" spans="1:9" x14ac:dyDescent="0.3">
      <c r="A335" s="34"/>
      <c r="B335" s="35"/>
      <c r="C335" s="38"/>
      <c r="D335" s="37" t="e">
        <f>VLOOKUP(Tableau13[[#This Row],[Cd CIP Client]],'[1]Liste Adhérents Mediprix'!$A$12:$N$106,2,FALSE)</f>
        <v>#N/A</v>
      </c>
      <c r="E335" s="38" t="e">
        <f>VLOOKUP(Tableau13[[#This Row],[Cd CIP Client]],'[1]Liste Adhérents Mediprix'!$A$12:$N$107,8,FALSE)</f>
        <v>#N/A</v>
      </c>
      <c r="F335" s="38" t="e">
        <f>VLOOKUP(Tableau13[[#This Row],[Cd CIP Client]],'[1]Liste Adhérents Mediprix'!$A$12:$N$107,9,FALSE)</f>
        <v>#N/A</v>
      </c>
      <c r="G335" s="44">
        <v>0</v>
      </c>
      <c r="H335" s="44">
        <v>0</v>
      </c>
      <c r="I335" s="41">
        <f t="shared" si="5"/>
        <v>0</v>
      </c>
    </row>
    <row r="336" spans="1:9" x14ac:dyDescent="0.3">
      <c r="A336" s="34"/>
      <c r="B336" s="35"/>
      <c r="C336" s="38"/>
      <c r="D336" s="37" t="e">
        <f>VLOOKUP(Tableau13[[#This Row],[Cd CIP Client]],'[1]Liste Adhérents Mediprix'!$A$12:$N$106,2,FALSE)</f>
        <v>#N/A</v>
      </c>
      <c r="E336" s="38" t="e">
        <f>VLOOKUP(Tableau13[[#This Row],[Cd CIP Client]],'[1]Liste Adhérents Mediprix'!$A$12:$N$107,8,FALSE)</f>
        <v>#N/A</v>
      </c>
      <c r="F336" s="38" t="e">
        <f>VLOOKUP(Tableau13[[#This Row],[Cd CIP Client]],'[1]Liste Adhérents Mediprix'!$A$12:$N$107,9,FALSE)</f>
        <v>#N/A</v>
      </c>
      <c r="G336" s="44">
        <v>0</v>
      </c>
      <c r="H336" s="44">
        <v>0</v>
      </c>
      <c r="I336" s="41">
        <f t="shared" si="5"/>
        <v>0</v>
      </c>
    </row>
    <row r="337" spans="1:9" x14ac:dyDescent="0.3">
      <c r="A337" s="34"/>
      <c r="B337" s="35"/>
      <c r="C337" s="38"/>
      <c r="D337" s="37" t="e">
        <f>VLOOKUP(Tableau13[[#This Row],[Cd CIP Client]],'[1]Liste Adhérents Mediprix'!$A$12:$N$106,2,FALSE)</f>
        <v>#N/A</v>
      </c>
      <c r="E337" s="38" t="e">
        <f>VLOOKUP(Tableau13[[#This Row],[Cd CIP Client]],'[1]Liste Adhérents Mediprix'!$A$12:$N$107,8,FALSE)</f>
        <v>#N/A</v>
      </c>
      <c r="F337" s="38" t="e">
        <f>VLOOKUP(Tableau13[[#This Row],[Cd CIP Client]],'[1]Liste Adhérents Mediprix'!$A$12:$N$107,9,FALSE)</f>
        <v>#N/A</v>
      </c>
      <c r="G337" s="44">
        <v>0</v>
      </c>
      <c r="H337" s="44">
        <v>0</v>
      </c>
      <c r="I337" s="41">
        <f t="shared" si="5"/>
        <v>0</v>
      </c>
    </row>
    <row r="338" spans="1:9" x14ac:dyDescent="0.3">
      <c r="A338" s="34"/>
      <c r="B338" s="35"/>
      <c r="C338" s="38"/>
      <c r="D338" s="37" t="e">
        <f>VLOOKUP(Tableau13[[#This Row],[Cd CIP Client]],'[1]Liste Adhérents Mediprix'!$A$12:$N$106,2,FALSE)</f>
        <v>#N/A</v>
      </c>
      <c r="E338" s="38" t="e">
        <f>VLOOKUP(Tableau13[[#This Row],[Cd CIP Client]],'[1]Liste Adhérents Mediprix'!$A$12:$N$107,8,FALSE)</f>
        <v>#N/A</v>
      </c>
      <c r="F338" s="38" t="e">
        <f>VLOOKUP(Tableau13[[#This Row],[Cd CIP Client]],'[1]Liste Adhérents Mediprix'!$A$12:$N$107,9,FALSE)</f>
        <v>#N/A</v>
      </c>
      <c r="G338" s="44">
        <v>0</v>
      </c>
      <c r="H338" s="44">
        <v>0</v>
      </c>
      <c r="I338" s="41">
        <f t="shared" si="5"/>
        <v>0</v>
      </c>
    </row>
    <row r="339" spans="1:9" x14ac:dyDescent="0.3">
      <c r="A339" s="34"/>
      <c r="B339" s="35"/>
      <c r="C339" s="38"/>
      <c r="D339" s="37" t="e">
        <f>VLOOKUP(Tableau13[[#This Row],[Cd CIP Client]],'[1]Liste Adhérents Mediprix'!$A$12:$N$106,2,FALSE)</f>
        <v>#N/A</v>
      </c>
      <c r="E339" s="38" t="e">
        <f>VLOOKUP(Tableau13[[#This Row],[Cd CIP Client]],'[1]Liste Adhérents Mediprix'!$A$12:$N$107,8,FALSE)</f>
        <v>#N/A</v>
      </c>
      <c r="F339" s="38" t="e">
        <f>VLOOKUP(Tableau13[[#This Row],[Cd CIP Client]],'[1]Liste Adhérents Mediprix'!$A$12:$N$107,9,FALSE)</f>
        <v>#N/A</v>
      </c>
      <c r="G339" s="44">
        <v>0</v>
      </c>
      <c r="H339" s="44">
        <v>0</v>
      </c>
      <c r="I339" s="41">
        <f t="shared" si="5"/>
        <v>0</v>
      </c>
    </row>
    <row r="340" spans="1:9" x14ac:dyDescent="0.3">
      <c r="A340" s="34"/>
      <c r="B340" s="35"/>
      <c r="C340" s="38"/>
      <c r="D340" s="37" t="e">
        <f>VLOOKUP(Tableau13[[#This Row],[Cd CIP Client]],'[1]Liste Adhérents Mediprix'!$A$12:$N$106,2,FALSE)</f>
        <v>#N/A</v>
      </c>
      <c r="E340" s="38" t="e">
        <f>VLOOKUP(Tableau13[[#This Row],[Cd CIP Client]],'[1]Liste Adhérents Mediprix'!$A$12:$N$107,8,FALSE)</f>
        <v>#N/A</v>
      </c>
      <c r="F340" s="38" t="e">
        <f>VLOOKUP(Tableau13[[#This Row],[Cd CIP Client]],'[1]Liste Adhérents Mediprix'!$A$12:$N$107,9,FALSE)</f>
        <v>#N/A</v>
      </c>
      <c r="G340" s="44">
        <v>0</v>
      </c>
      <c r="H340" s="44">
        <v>0</v>
      </c>
      <c r="I340" s="41">
        <f t="shared" si="5"/>
        <v>0</v>
      </c>
    </row>
    <row r="341" spans="1:9" x14ac:dyDescent="0.3">
      <c r="A341" s="34"/>
      <c r="B341" s="35"/>
      <c r="C341" s="38"/>
      <c r="D341" s="37" t="e">
        <f>VLOOKUP(Tableau13[[#This Row],[Cd CIP Client]],'[1]Liste Adhérents Mediprix'!$A$12:$N$106,2,FALSE)</f>
        <v>#N/A</v>
      </c>
      <c r="E341" s="38" t="e">
        <f>VLOOKUP(Tableau13[[#This Row],[Cd CIP Client]],'[1]Liste Adhérents Mediprix'!$A$12:$N$107,8,FALSE)</f>
        <v>#N/A</v>
      </c>
      <c r="F341" s="38" t="e">
        <f>VLOOKUP(Tableau13[[#This Row],[Cd CIP Client]],'[1]Liste Adhérents Mediprix'!$A$12:$N$107,9,FALSE)</f>
        <v>#N/A</v>
      </c>
      <c r="G341" s="44">
        <v>0</v>
      </c>
      <c r="H341" s="44">
        <v>0</v>
      </c>
      <c r="I341" s="41">
        <f t="shared" si="5"/>
        <v>0</v>
      </c>
    </row>
    <row r="342" spans="1:9" x14ac:dyDescent="0.3">
      <c r="A342" s="34"/>
      <c r="B342" s="35"/>
      <c r="C342" s="38"/>
      <c r="D342" s="37" t="e">
        <f>VLOOKUP(Tableau13[[#This Row],[Cd CIP Client]],'[1]Liste Adhérents Mediprix'!$A$12:$N$106,2,FALSE)</f>
        <v>#N/A</v>
      </c>
      <c r="E342" s="38" t="e">
        <f>VLOOKUP(Tableau13[[#This Row],[Cd CIP Client]],'[1]Liste Adhérents Mediprix'!$A$12:$N$107,8,FALSE)</f>
        <v>#N/A</v>
      </c>
      <c r="F342" s="38" t="e">
        <f>VLOOKUP(Tableau13[[#This Row],[Cd CIP Client]],'[1]Liste Adhérents Mediprix'!$A$12:$N$107,9,FALSE)</f>
        <v>#N/A</v>
      </c>
      <c r="G342" s="44">
        <v>0</v>
      </c>
      <c r="H342" s="44">
        <v>0</v>
      </c>
      <c r="I342" s="41">
        <f t="shared" si="5"/>
        <v>0</v>
      </c>
    </row>
    <row r="343" spans="1:9" x14ac:dyDescent="0.3">
      <c r="A343" s="34"/>
      <c r="B343" s="35"/>
      <c r="C343" s="38"/>
      <c r="D343" s="37" t="e">
        <f>VLOOKUP(Tableau13[[#This Row],[Cd CIP Client]],'[1]Liste Adhérents Mediprix'!$A$12:$N$106,2,FALSE)</f>
        <v>#N/A</v>
      </c>
      <c r="E343" s="38" t="e">
        <f>VLOOKUP(Tableau13[[#This Row],[Cd CIP Client]],'[1]Liste Adhérents Mediprix'!$A$12:$N$107,8,FALSE)</f>
        <v>#N/A</v>
      </c>
      <c r="F343" s="38" t="e">
        <f>VLOOKUP(Tableau13[[#This Row],[Cd CIP Client]],'[1]Liste Adhérents Mediprix'!$A$12:$N$107,9,FALSE)</f>
        <v>#N/A</v>
      </c>
      <c r="G343" s="44">
        <v>0</v>
      </c>
      <c r="H343" s="44">
        <v>0</v>
      </c>
      <c r="I343" s="41">
        <f t="shared" si="5"/>
        <v>0</v>
      </c>
    </row>
    <row r="344" spans="1:9" x14ac:dyDescent="0.3">
      <c r="A344" s="34"/>
      <c r="B344" s="35"/>
      <c r="C344" s="38"/>
      <c r="D344" s="37" t="e">
        <f>VLOOKUP(Tableau13[[#This Row],[Cd CIP Client]],'[1]Liste Adhérents Mediprix'!$A$12:$N$106,2,FALSE)</f>
        <v>#N/A</v>
      </c>
      <c r="E344" s="38" t="e">
        <f>VLOOKUP(Tableau13[[#This Row],[Cd CIP Client]],'[1]Liste Adhérents Mediprix'!$A$12:$N$107,8,FALSE)</f>
        <v>#N/A</v>
      </c>
      <c r="F344" s="38" t="e">
        <f>VLOOKUP(Tableau13[[#This Row],[Cd CIP Client]],'[1]Liste Adhérents Mediprix'!$A$12:$N$107,9,FALSE)</f>
        <v>#N/A</v>
      </c>
      <c r="G344" s="44">
        <v>0</v>
      </c>
      <c r="H344" s="44">
        <v>0</v>
      </c>
      <c r="I344" s="41">
        <f t="shared" si="5"/>
        <v>0</v>
      </c>
    </row>
    <row r="345" spans="1:9" x14ac:dyDescent="0.3">
      <c r="A345" s="34"/>
      <c r="B345" s="35"/>
      <c r="C345" s="38"/>
      <c r="D345" s="37" t="e">
        <f>VLOOKUP(Tableau13[[#This Row],[Cd CIP Client]],'[1]Liste Adhérents Mediprix'!$A$12:$N$106,2,FALSE)</f>
        <v>#N/A</v>
      </c>
      <c r="E345" s="38" t="e">
        <f>VLOOKUP(Tableau13[[#This Row],[Cd CIP Client]],'[1]Liste Adhérents Mediprix'!$A$12:$N$107,8,FALSE)</f>
        <v>#N/A</v>
      </c>
      <c r="F345" s="38" t="e">
        <f>VLOOKUP(Tableau13[[#This Row],[Cd CIP Client]],'[1]Liste Adhérents Mediprix'!$A$12:$N$107,9,FALSE)</f>
        <v>#N/A</v>
      </c>
      <c r="G345" s="44">
        <v>0</v>
      </c>
      <c r="H345" s="44">
        <v>0</v>
      </c>
      <c r="I345" s="41">
        <f t="shared" si="5"/>
        <v>0</v>
      </c>
    </row>
    <row r="346" spans="1:9" x14ac:dyDescent="0.3">
      <c r="A346" s="34"/>
      <c r="B346" s="35"/>
      <c r="C346" s="38"/>
      <c r="D346" s="37" t="e">
        <f>VLOOKUP(Tableau13[[#This Row],[Cd CIP Client]],'[1]Liste Adhérents Mediprix'!$A$12:$N$106,2,FALSE)</f>
        <v>#N/A</v>
      </c>
      <c r="E346" s="38" t="e">
        <f>VLOOKUP(Tableau13[[#This Row],[Cd CIP Client]],'[1]Liste Adhérents Mediprix'!$A$12:$N$107,8,FALSE)</f>
        <v>#N/A</v>
      </c>
      <c r="F346" s="38" t="e">
        <f>VLOOKUP(Tableau13[[#This Row],[Cd CIP Client]],'[1]Liste Adhérents Mediprix'!$A$12:$N$107,9,FALSE)</f>
        <v>#N/A</v>
      </c>
      <c r="G346" s="44">
        <v>0</v>
      </c>
      <c r="H346" s="44">
        <v>0</v>
      </c>
      <c r="I346" s="41">
        <f t="shared" si="5"/>
        <v>0</v>
      </c>
    </row>
    <row r="347" spans="1:9" x14ac:dyDescent="0.3">
      <c r="A347" s="34"/>
      <c r="B347" s="35"/>
      <c r="C347" s="38"/>
      <c r="D347" s="37" t="e">
        <f>VLOOKUP(Tableau13[[#This Row],[Cd CIP Client]],'[1]Liste Adhérents Mediprix'!$A$12:$N$106,2,FALSE)</f>
        <v>#N/A</v>
      </c>
      <c r="E347" s="38" t="e">
        <f>VLOOKUP(Tableau13[[#This Row],[Cd CIP Client]],'[1]Liste Adhérents Mediprix'!$A$12:$N$107,8,FALSE)</f>
        <v>#N/A</v>
      </c>
      <c r="F347" s="38" t="e">
        <f>VLOOKUP(Tableau13[[#This Row],[Cd CIP Client]],'[1]Liste Adhérents Mediprix'!$A$12:$N$107,9,FALSE)</f>
        <v>#N/A</v>
      </c>
      <c r="G347" s="44">
        <v>0</v>
      </c>
      <c r="H347" s="44">
        <v>0</v>
      </c>
      <c r="I347" s="41">
        <f t="shared" si="5"/>
        <v>0</v>
      </c>
    </row>
    <row r="348" spans="1:9" x14ac:dyDescent="0.3">
      <c r="A348" s="34"/>
      <c r="B348" s="35"/>
      <c r="C348" s="38"/>
      <c r="D348" s="37" t="e">
        <f>VLOOKUP(Tableau13[[#This Row],[Cd CIP Client]],'[1]Liste Adhérents Mediprix'!$A$12:$N$106,2,FALSE)</f>
        <v>#N/A</v>
      </c>
      <c r="E348" s="38" t="e">
        <f>VLOOKUP(Tableau13[[#This Row],[Cd CIP Client]],'[1]Liste Adhérents Mediprix'!$A$12:$N$107,8,FALSE)</f>
        <v>#N/A</v>
      </c>
      <c r="F348" s="38" t="e">
        <f>VLOOKUP(Tableau13[[#This Row],[Cd CIP Client]],'[1]Liste Adhérents Mediprix'!$A$12:$N$107,9,FALSE)</f>
        <v>#N/A</v>
      </c>
      <c r="G348" s="44">
        <v>0</v>
      </c>
      <c r="H348" s="44">
        <v>0</v>
      </c>
      <c r="I348" s="41">
        <f t="shared" si="5"/>
        <v>0</v>
      </c>
    </row>
    <row r="349" spans="1:9" x14ac:dyDescent="0.3">
      <c r="A349" s="34"/>
      <c r="B349" s="35"/>
      <c r="C349" s="38"/>
      <c r="D349" s="37" t="e">
        <f>VLOOKUP(Tableau13[[#This Row],[Cd CIP Client]],'[1]Liste Adhérents Mediprix'!$A$12:$N$106,2,FALSE)</f>
        <v>#N/A</v>
      </c>
      <c r="E349" s="38" t="e">
        <f>VLOOKUP(Tableau13[[#This Row],[Cd CIP Client]],'[1]Liste Adhérents Mediprix'!$A$12:$N$107,8,FALSE)</f>
        <v>#N/A</v>
      </c>
      <c r="F349" s="38" t="e">
        <f>VLOOKUP(Tableau13[[#This Row],[Cd CIP Client]],'[1]Liste Adhérents Mediprix'!$A$12:$N$107,9,FALSE)</f>
        <v>#N/A</v>
      </c>
      <c r="G349" s="44">
        <v>0</v>
      </c>
      <c r="H349" s="44">
        <v>0</v>
      </c>
      <c r="I349" s="41">
        <f t="shared" si="5"/>
        <v>0</v>
      </c>
    </row>
    <row r="350" spans="1:9" x14ac:dyDescent="0.3">
      <c r="A350" s="34"/>
      <c r="B350" s="35"/>
      <c r="C350" s="38"/>
      <c r="D350" s="37" t="e">
        <f>VLOOKUP(Tableau13[[#This Row],[Cd CIP Client]],'[1]Liste Adhérents Mediprix'!$A$12:$N$106,2,FALSE)</f>
        <v>#N/A</v>
      </c>
      <c r="E350" s="38" t="e">
        <f>VLOOKUP(Tableau13[[#This Row],[Cd CIP Client]],'[1]Liste Adhérents Mediprix'!$A$12:$N$107,8,FALSE)</f>
        <v>#N/A</v>
      </c>
      <c r="F350" s="38" t="e">
        <f>VLOOKUP(Tableau13[[#This Row],[Cd CIP Client]],'[1]Liste Adhérents Mediprix'!$A$12:$N$107,9,FALSE)</f>
        <v>#N/A</v>
      </c>
      <c r="G350" s="44">
        <v>0</v>
      </c>
      <c r="H350" s="44">
        <v>0</v>
      </c>
      <c r="I350" s="41">
        <f t="shared" si="5"/>
        <v>0</v>
      </c>
    </row>
    <row r="351" spans="1:9" x14ac:dyDescent="0.3">
      <c r="A351" s="34"/>
      <c r="B351" s="35"/>
      <c r="C351" s="38"/>
      <c r="D351" s="37" t="e">
        <f>VLOOKUP(Tableau13[[#This Row],[Cd CIP Client]],'[1]Liste Adhérents Mediprix'!$A$12:$N$106,2,FALSE)</f>
        <v>#N/A</v>
      </c>
      <c r="E351" s="38" t="e">
        <f>VLOOKUP(Tableau13[[#This Row],[Cd CIP Client]],'[1]Liste Adhérents Mediprix'!$A$12:$N$107,8,FALSE)</f>
        <v>#N/A</v>
      </c>
      <c r="F351" s="38" t="e">
        <f>VLOOKUP(Tableau13[[#This Row],[Cd CIP Client]],'[1]Liste Adhérents Mediprix'!$A$12:$N$107,9,FALSE)</f>
        <v>#N/A</v>
      </c>
      <c r="G351" s="44">
        <v>0</v>
      </c>
      <c r="H351" s="44">
        <v>0</v>
      </c>
      <c r="I351" s="41">
        <f t="shared" si="5"/>
        <v>0</v>
      </c>
    </row>
    <row r="352" spans="1:9" x14ac:dyDescent="0.3">
      <c r="A352" s="34"/>
      <c r="B352" s="35"/>
      <c r="C352" s="38"/>
      <c r="D352" s="37" t="e">
        <f>VLOOKUP(Tableau13[[#This Row],[Cd CIP Client]],'[1]Liste Adhérents Mediprix'!$A$12:$N$106,2,FALSE)</f>
        <v>#N/A</v>
      </c>
      <c r="E352" s="38" t="e">
        <f>VLOOKUP(Tableau13[[#This Row],[Cd CIP Client]],'[1]Liste Adhérents Mediprix'!$A$12:$N$107,8,FALSE)</f>
        <v>#N/A</v>
      </c>
      <c r="F352" s="38" t="e">
        <f>VLOOKUP(Tableau13[[#This Row],[Cd CIP Client]],'[1]Liste Adhérents Mediprix'!$A$12:$N$107,9,FALSE)</f>
        <v>#N/A</v>
      </c>
      <c r="G352" s="44">
        <v>0</v>
      </c>
      <c r="H352" s="44">
        <v>0</v>
      </c>
      <c r="I352" s="41">
        <f t="shared" si="5"/>
        <v>0</v>
      </c>
    </row>
    <row r="353" spans="1:9" x14ac:dyDescent="0.3">
      <c r="A353" s="34"/>
      <c r="B353" s="35"/>
      <c r="C353" s="38"/>
      <c r="D353" s="37" t="e">
        <f>VLOOKUP(Tableau13[[#This Row],[Cd CIP Client]],'[1]Liste Adhérents Mediprix'!$A$12:$N$106,2,FALSE)</f>
        <v>#N/A</v>
      </c>
      <c r="E353" s="38" t="e">
        <f>VLOOKUP(Tableau13[[#This Row],[Cd CIP Client]],'[1]Liste Adhérents Mediprix'!$A$12:$N$107,8,FALSE)</f>
        <v>#N/A</v>
      </c>
      <c r="F353" s="38" t="e">
        <f>VLOOKUP(Tableau13[[#This Row],[Cd CIP Client]],'[1]Liste Adhérents Mediprix'!$A$12:$N$107,9,FALSE)</f>
        <v>#N/A</v>
      </c>
      <c r="G353" s="44">
        <v>0</v>
      </c>
      <c r="H353" s="44">
        <v>0</v>
      </c>
      <c r="I353" s="41">
        <f t="shared" si="5"/>
        <v>0</v>
      </c>
    </row>
    <row r="354" spans="1:9" x14ac:dyDescent="0.3">
      <c r="A354" s="34"/>
      <c r="B354" s="35"/>
      <c r="C354" s="38"/>
      <c r="D354" s="37" t="e">
        <f>VLOOKUP(Tableau13[[#This Row],[Cd CIP Client]],'[1]Liste Adhérents Mediprix'!$A$12:$N$106,2,FALSE)</f>
        <v>#N/A</v>
      </c>
      <c r="E354" s="38" t="e">
        <f>VLOOKUP(Tableau13[[#This Row],[Cd CIP Client]],'[1]Liste Adhérents Mediprix'!$A$12:$N$107,8,FALSE)</f>
        <v>#N/A</v>
      </c>
      <c r="F354" s="38" t="e">
        <f>VLOOKUP(Tableau13[[#This Row],[Cd CIP Client]],'[1]Liste Adhérents Mediprix'!$A$12:$N$107,9,FALSE)</f>
        <v>#N/A</v>
      </c>
      <c r="G354" s="44">
        <v>0</v>
      </c>
      <c r="H354" s="44">
        <v>0</v>
      </c>
      <c r="I354" s="41">
        <f t="shared" si="5"/>
        <v>0</v>
      </c>
    </row>
    <row r="355" spans="1:9" x14ac:dyDescent="0.3">
      <c r="A355" s="34"/>
      <c r="B355" s="35"/>
      <c r="C355" s="38"/>
      <c r="D355" s="37" t="e">
        <f>VLOOKUP(Tableau13[[#This Row],[Cd CIP Client]],'[1]Liste Adhérents Mediprix'!$A$12:$N$106,2,FALSE)</f>
        <v>#N/A</v>
      </c>
      <c r="E355" s="38" t="e">
        <f>VLOOKUP(Tableau13[[#This Row],[Cd CIP Client]],'[1]Liste Adhérents Mediprix'!$A$12:$N$107,8,FALSE)</f>
        <v>#N/A</v>
      </c>
      <c r="F355" s="38" t="e">
        <f>VLOOKUP(Tableau13[[#This Row],[Cd CIP Client]],'[1]Liste Adhérents Mediprix'!$A$12:$N$107,9,FALSE)</f>
        <v>#N/A</v>
      </c>
      <c r="G355" s="44">
        <v>0</v>
      </c>
      <c r="H355" s="44">
        <v>0</v>
      </c>
      <c r="I355" s="41">
        <f t="shared" si="5"/>
        <v>0</v>
      </c>
    </row>
    <row r="356" spans="1:9" x14ac:dyDescent="0.3">
      <c r="A356" s="34"/>
      <c r="B356" s="35"/>
      <c r="C356" s="38"/>
      <c r="D356" s="37" t="e">
        <f>VLOOKUP(Tableau13[[#This Row],[Cd CIP Client]],'[1]Liste Adhérents Mediprix'!$A$12:$N$106,2,FALSE)</f>
        <v>#N/A</v>
      </c>
      <c r="E356" s="38" t="e">
        <f>VLOOKUP(Tableau13[[#This Row],[Cd CIP Client]],'[1]Liste Adhérents Mediprix'!$A$12:$N$107,8,FALSE)</f>
        <v>#N/A</v>
      </c>
      <c r="F356" s="38" t="e">
        <f>VLOOKUP(Tableau13[[#This Row],[Cd CIP Client]],'[1]Liste Adhérents Mediprix'!$A$12:$N$107,9,FALSE)</f>
        <v>#N/A</v>
      </c>
      <c r="G356" s="44">
        <v>0</v>
      </c>
      <c r="H356" s="44">
        <v>0</v>
      </c>
      <c r="I356" s="41">
        <f t="shared" si="5"/>
        <v>0</v>
      </c>
    </row>
    <row r="357" spans="1:9" x14ac:dyDescent="0.3">
      <c r="A357" s="34"/>
      <c r="B357" s="35"/>
      <c r="C357" s="38"/>
      <c r="D357" s="37" t="e">
        <f>VLOOKUP(Tableau13[[#This Row],[Cd CIP Client]],'[1]Liste Adhérents Mediprix'!$A$12:$N$106,2,FALSE)</f>
        <v>#N/A</v>
      </c>
      <c r="E357" s="38" t="e">
        <f>VLOOKUP(Tableau13[[#This Row],[Cd CIP Client]],'[1]Liste Adhérents Mediprix'!$A$12:$N$107,8,FALSE)</f>
        <v>#N/A</v>
      </c>
      <c r="F357" s="38" t="e">
        <f>VLOOKUP(Tableau13[[#This Row],[Cd CIP Client]],'[1]Liste Adhérents Mediprix'!$A$12:$N$107,9,FALSE)</f>
        <v>#N/A</v>
      </c>
      <c r="G357" s="44">
        <v>0</v>
      </c>
      <c r="H357" s="44">
        <v>0</v>
      </c>
      <c r="I357" s="41">
        <f t="shared" si="5"/>
        <v>0</v>
      </c>
    </row>
    <row r="358" spans="1:9" x14ac:dyDescent="0.3">
      <c r="A358" s="34"/>
      <c r="B358" s="35"/>
      <c r="C358" s="38"/>
      <c r="D358" s="37" t="e">
        <f>VLOOKUP(Tableau13[[#This Row],[Cd CIP Client]],'[1]Liste Adhérents Mediprix'!$A$12:$N$106,2,FALSE)</f>
        <v>#N/A</v>
      </c>
      <c r="E358" s="38" t="e">
        <f>VLOOKUP(Tableau13[[#This Row],[Cd CIP Client]],'[1]Liste Adhérents Mediprix'!$A$12:$N$107,8,FALSE)</f>
        <v>#N/A</v>
      </c>
      <c r="F358" s="38" t="e">
        <f>VLOOKUP(Tableau13[[#This Row],[Cd CIP Client]],'[1]Liste Adhérents Mediprix'!$A$12:$N$107,9,FALSE)</f>
        <v>#N/A</v>
      </c>
      <c r="G358" s="44">
        <v>0</v>
      </c>
      <c r="H358" s="44">
        <v>0</v>
      </c>
      <c r="I358" s="41">
        <f t="shared" si="5"/>
        <v>0</v>
      </c>
    </row>
    <row r="359" spans="1:9" x14ac:dyDescent="0.3">
      <c r="A359" s="34"/>
      <c r="B359" s="35"/>
      <c r="C359" s="38"/>
      <c r="D359" s="37" t="e">
        <f>VLOOKUP(Tableau13[[#This Row],[Cd CIP Client]],'[1]Liste Adhérents Mediprix'!$A$12:$N$106,2,FALSE)</f>
        <v>#N/A</v>
      </c>
      <c r="E359" s="38" t="e">
        <f>VLOOKUP(Tableau13[[#This Row],[Cd CIP Client]],'[1]Liste Adhérents Mediprix'!$A$12:$N$107,8,FALSE)</f>
        <v>#N/A</v>
      </c>
      <c r="F359" s="38" t="e">
        <f>VLOOKUP(Tableau13[[#This Row],[Cd CIP Client]],'[1]Liste Adhérents Mediprix'!$A$12:$N$107,9,FALSE)</f>
        <v>#N/A</v>
      </c>
      <c r="G359" s="44">
        <v>0</v>
      </c>
      <c r="H359" s="44">
        <v>0</v>
      </c>
      <c r="I359" s="41">
        <f t="shared" si="5"/>
        <v>0</v>
      </c>
    </row>
    <row r="360" spans="1:9" x14ac:dyDescent="0.3">
      <c r="A360" s="34"/>
      <c r="B360" s="35"/>
      <c r="C360" s="38"/>
      <c r="D360" s="37" t="e">
        <f>VLOOKUP(Tableau13[[#This Row],[Cd CIP Client]],'[1]Liste Adhérents Mediprix'!$A$12:$N$106,2,FALSE)</f>
        <v>#N/A</v>
      </c>
      <c r="E360" s="38" t="e">
        <f>VLOOKUP(Tableau13[[#This Row],[Cd CIP Client]],'[1]Liste Adhérents Mediprix'!$A$12:$N$107,8,FALSE)</f>
        <v>#N/A</v>
      </c>
      <c r="F360" s="38" t="e">
        <f>VLOOKUP(Tableau13[[#This Row],[Cd CIP Client]],'[1]Liste Adhérents Mediprix'!$A$12:$N$107,9,FALSE)</f>
        <v>#N/A</v>
      </c>
      <c r="G360" s="44">
        <v>0</v>
      </c>
      <c r="H360" s="44">
        <v>0</v>
      </c>
      <c r="I360" s="41">
        <f t="shared" si="5"/>
        <v>0</v>
      </c>
    </row>
    <row r="361" spans="1:9" x14ac:dyDescent="0.3">
      <c r="A361" s="34"/>
      <c r="B361" s="35"/>
      <c r="C361" s="38"/>
      <c r="D361" s="37" t="e">
        <f>VLOOKUP(Tableau13[[#This Row],[Cd CIP Client]],'[1]Liste Adhérents Mediprix'!$A$12:$N$106,2,FALSE)</f>
        <v>#N/A</v>
      </c>
      <c r="E361" s="38" t="e">
        <f>VLOOKUP(Tableau13[[#This Row],[Cd CIP Client]],'[1]Liste Adhérents Mediprix'!$A$12:$N$107,8,FALSE)</f>
        <v>#N/A</v>
      </c>
      <c r="F361" s="38" t="e">
        <f>VLOOKUP(Tableau13[[#This Row],[Cd CIP Client]],'[1]Liste Adhérents Mediprix'!$A$12:$N$107,9,FALSE)</f>
        <v>#N/A</v>
      </c>
      <c r="G361" s="44">
        <v>0</v>
      </c>
      <c r="H361" s="44">
        <v>0</v>
      </c>
      <c r="I361" s="41">
        <f t="shared" si="5"/>
        <v>0</v>
      </c>
    </row>
    <row r="362" spans="1:9" x14ac:dyDescent="0.3">
      <c r="A362" s="34"/>
      <c r="B362" s="35"/>
      <c r="C362" s="38"/>
      <c r="D362" s="37" t="e">
        <f>VLOOKUP(Tableau13[[#This Row],[Cd CIP Client]],'[1]Liste Adhérents Mediprix'!$A$12:$N$106,2,FALSE)</f>
        <v>#N/A</v>
      </c>
      <c r="E362" s="38" t="e">
        <f>VLOOKUP(Tableau13[[#This Row],[Cd CIP Client]],'[1]Liste Adhérents Mediprix'!$A$12:$N$107,8,FALSE)</f>
        <v>#N/A</v>
      </c>
      <c r="F362" s="38" t="e">
        <f>VLOOKUP(Tableau13[[#This Row],[Cd CIP Client]],'[1]Liste Adhérents Mediprix'!$A$12:$N$107,9,FALSE)</f>
        <v>#N/A</v>
      </c>
      <c r="G362" s="44">
        <v>0</v>
      </c>
      <c r="H362" s="44">
        <v>0</v>
      </c>
      <c r="I362" s="41">
        <f t="shared" si="5"/>
        <v>0</v>
      </c>
    </row>
    <row r="363" spans="1:9" x14ac:dyDescent="0.3">
      <c r="A363" s="34"/>
      <c r="B363" s="35"/>
      <c r="C363" s="38"/>
      <c r="D363" s="37" t="e">
        <f>VLOOKUP(Tableau13[[#This Row],[Cd CIP Client]],'[1]Liste Adhérents Mediprix'!$A$12:$N$106,2,FALSE)</f>
        <v>#N/A</v>
      </c>
      <c r="E363" s="38" t="e">
        <f>VLOOKUP(Tableau13[[#This Row],[Cd CIP Client]],'[1]Liste Adhérents Mediprix'!$A$12:$N$107,8,FALSE)</f>
        <v>#N/A</v>
      </c>
      <c r="F363" s="38" t="e">
        <f>VLOOKUP(Tableau13[[#This Row],[Cd CIP Client]],'[1]Liste Adhérents Mediprix'!$A$12:$N$107,9,FALSE)</f>
        <v>#N/A</v>
      </c>
      <c r="G363" s="44">
        <v>0</v>
      </c>
      <c r="H363" s="44">
        <v>0</v>
      </c>
      <c r="I363" s="41">
        <f t="shared" si="5"/>
        <v>0</v>
      </c>
    </row>
    <row r="364" spans="1:9" x14ac:dyDescent="0.3">
      <c r="A364" s="34"/>
      <c r="B364" s="35"/>
      <c r="C364" s="38"/>
      <c r="D364" s="37" t="e">
        <f>VLOOKUP(Tableau13[[#This Row],[Cd CIP Client]],'[1]Liste Adhérents Mediprix'!$A$12:$N$106,2,FALSE)</f>
        <v>#N/A</v>
      </c>
      <c r="E364" s="38" t="e">
        <f>VLOOKUP(Tableau13[[#This Row],[Cd CIP Client]],'[1]Liste Adhérents Mediprix'!$A$12:$N$107,8,FALSE)</f>
        <v>#N/A</v>
      </c>
      <c r="F364" s="38" t="e">
        <f>VLOOKUP(Tableau13[[#This Row],[Cd CIP Client]],'[1]Liste Adhérents Mediprix'!$A$12:$N$107,9,FALSE)</f>
        <v>#N/A</v>
      </c>
      <c r="G364" s="44">
        <v>0</v>
      </c>
      <c r="H364" s="44">
        <v>0</v>
      </c>
      <c r="I364" s="41">
        <f t="shared" si="5"/>
        <v>0</v>
      </c>
    </row>
    <row r="365" spans="1:9" x14ac:dyDescent="0.3">
      <c r="A365" s="34"/>
      <c r="B365" s="35"/>
      <c r="C365" s="38"/>
      <c r="D365" s="37" t="e">
        <f>VLOOKUP(Tableau13[[#This Row],[Cd CIP Client]],'[1]Liste Adhérents Mediprix'!$A$12:$N$106,2,FALSE)</f>
        <v>#N/A</v>
      </c>
      <c r="E365" s="38" t="e">
        <f>VLOOKUP(Tableau13[[#This Row],[Cd CIP Client]],'[1]Liste Adhérents Mediprix'!$A$12:$N$107,8,FALSE)</f>
        <v>#N/A</v>
      </c>
      <c r="F365" s="38" t="e">
        <f>VLOOKUP(Tableau13[[#This Row],[Cd CIP Client]],'[1]Liste Adhérents Mediprix'!$A$12:$N$107,9,FALSE)</f>
        <v>#N/A</v>
      </c>
      <c r="G365" s="44">
        <v>0</v>
      </c>
      <c r="H365" s="44">
        <v>0</v>
      </c>
      <c r="I365" s="41">
        <f t="shared" si="5"/>
        <v>0</v>
      </c>
    </row>
    <row r="366" spans="1:9" x14ac:dyDescent="0.3">
      <c r="A366" s="34"/>
      <c r="B366" s="35"/>
      <c r="C366" s="38"/>
      <c r="D366" s="37" t="e">
        <f>VLOOKUP(Tableau13[[#This Row],[Cd CIP Client]],'[1]Liste Adhérents Mediprix'!$A$12:$N$106,2,FALSE)</f>
        <v>#N/A</v>
      </c>
      <c r="E366" s="38" t="e">
        <f>VLOOKUP(Tableau13[[#This Row],[Cd CIP Client]],'[1]Liste Adhérents Mediprix'!$A$12:$N$107,8,FALSE)</f>
        <v>#N/A</v>
      </c>
      <c r="F366" s="38" t="e">
        <f>VLOOKUP(Tableau13[[#This Row],[Cd CIP Client]],'[1]Liste Adhérents Mediprix'!$A$12:$N$107,9,FALSE)</f>
        <v>#N/A</v>
      </c>
      <c r="G366" s="44">
        <v>0</v>
      </c>
      <c r="H366" s="44">
        <v>0</v>
      </c>
      <c r="I366" s="41">
        <f t="shared" si="5"/>
        <v>0</v>
      </c>
    </row>
    <row r="367" spans="1:9" x14ac:dyDescent="0.3">
      <c r="A367" s="34"/>
      <c r="B367" s="35"/>
      <c r="C367" s="38"/>
      <c r="D367" s="37" t="e">
        <f>VLOOKUP(Tableau13[[#This Row],[Cd CIP Client]],'[1]Liste Adhérents Mediprix'!$A$12:$N$106,2,FALSE)</f>
        <v>#N/A</v>
      </c>
      <c r="E367" s="38" t="e">
        <f>VLOOKUP(Tableau13[[#This Row],[Cd CIP Client]],'[1]Liste Adhérents Mediprix'!$A$12:$N$107,8,FALSE)</f>
        <v>#N/A</v>
      </c>
      <c r="F367" s="38" t="e">
        <f>VLOOKUP(Tableau13[[#This Row],[Cd CIP Client]],'[1]Liste Adhérents Mediprix'!$A$12:$N$107,9,FALSE)</f>
        <v>#N/A</v>
      </c>
      <c r="G367" s="44">
        <v>0</v>
      </c>
      <c r="H367" s="44">
        <v>0</v>
      </c>
      <c r="I367" s="41">
        <f t="shared" si="5"/>
        <v>0</v>
      </c>
    </row>
    <row r="368" spans="1:9" x14ac:dyDescent="0.3">
      <c r="A368" s="34"/>
      <c r="B368" s="35"/>
      <c r="C368" s="38"/>
      <c r="D368" s="37" t="e">
        <f>VLOOKUP(Tableau13[[#This Row],[Cd CIP Client]],'[1]Liste Adhérents Mediprix'!$A$12:$N$106,2,FALSE)</f>
        <v>#N/A</v>
      </c>
      <c r="E368" s="38" t="e">
        <f>VLOOKUP(Tableau13[[#This Row],[Cd CIP Client]],'[1]Liste Adhérents Mediprix'!$A$12:$N$107,8,FALSE)</f>
        <v>#N/A</v>
      </c>
      <c r="F368" s="38" t="e">
        <f>VLOOKUP(Tableau13[[#This Row],[Cd CIP Client]],'[1]Liste Adhérents Mediprix'!$A$12:$N$107,9,FALSE)</f>
        <v>#N/A</v>
      </c>
      <c r="G368" s="44">
        <v>0</v>
      </c>
      <c r="H368" s="44">
        <v>0</v>
      </c>
      <c r="I368" s="41">
        <f t="shared" si="5"/>
        <v>0</v>
      </c>
    </row>
    <row r="369" spans="1:9" x14ac:dyDescent="0.3">
      <c r="A369" s="34"/>
      <c r="B369" s="35"/>
      <c r="C369" s="38"/>
      <c r="D369" s="37" t="e">
        <f>VLOOKUP(Tableau13[[#This Row],[Cd CIP Client]],'[1]Liste Adhérents Mediprix'!$A$12:$N$106,2,FALSE)</f>
        <v>#N/A</v>
      </c>
      <c r="E369" s="38" t="e">
        <f>VLOOKUP(Tableau13[[#This Row],[Cd CIP Client]],'[1]Liste Adhérents Mediprix'!$A$12:$N$107,8,FALSE)</f>
        <v>#N/A</v>
      </c>
      <c r="F369" s="38" t="e">
        <f>VLOOKUP(Tableau13[[#This Row],[Cd CIP Client]],'[1]Liste Adhérents Mediprix'!$A$12:$N$107,9,FALSE)</f>
        <v>#N/A</v>
      </c>
      <c r="G369" s="44">
        <v>0</v>
      </c>
      <c r="H369" s="44">
        <v>0</v>
      </c>
      <c r="I369" s="41">
        <f t="shared" si="5"/>
        <v>0</v>
      </c>
    </row>
    <row r="370" spans="1:9" x14ac:dyDescent="0.3">
      <c r="A370" s="34"/>
      <c r="B370" s="35"/>
      <c r="C370" s="38"/>
      <c r="D370" s="37" t="e">
        <f>VLOOKUP(Tableau13[[#This Row],[Cd CIP Client]],'[1]Liste Adhérents Mediprix'!$A$12:$N$106,2,FALSE)</f>
        <v>#N/A</v>
      </c>
      <c r="E370" s="38" t="e">
        <f>VLOOKUP(Tableau13[[#This Row],[Cd CIP Client]],'[1]Liste Adhérents Mediprix'!$A$12:$N$107,8,FALSE)</f>
        <v>#N/A</v>
      </c>
      <c r="F370" s="38" t="e">
        <f>VLOOKUP(Tableau13[[#This Row],[Cd CIP Client]],'[1]Liste Adhérents Mediprix'!$A$12:$N$107,9,FALSE)</f>
        <v>#N/A</v>
      </c>
      <c r="G370" s="44">
        <v>0</v>
      </c>
      <c r="H370" s="44">
        <v>0</v>
      </c>
      <c r="I370" s="41">
        <f t="shared" si="5"/>
        <v>0</v>
      </c>
    </row>
    <row r="371" spans="1:9" x14ac:dyDescent="0.3">
      <c r="A371" s="34"/>
      <c r="B371" s="35"/>
      <c r="C371" s="38"/>
      <c r="D371" s="37" t="e">
        <f>VLOOKUP(Tableau13[[#This Row],[Cd CIP Client]],'[1]Liste Adhérents Mediprix'!$A$12:$N$106,2,FALSE)</f>
        <v>#N/A</v>
      </c>
      <c r="E371" s="38" t="e">
        <f>VLOOKUP(Tableau13[[#This Row],[Cd CIP Client]],'[1]Liste Adhérents Mediprix'!$A$12:$N$107,8,FALSE)</f>
        <v>#N/A</v>
      </c>
      <c r="F371" s="38" t="e">
        <f>VLOOKUP(Tableau13[[#This Row],[Cd CIP Client]],'[1]Liste Adhérents Mediprix'!$A$12:$N$107,9,FALSE)</f>
        <v>#N/A</v>
      </c>
      <c r="G371" s="44">
        <v>0</v>
      </c>
      <c r="H371" s="44">
        <v>0</v>
      </c>
      <c r="I371" s="41">
        <f t="shared" si="5"/>
        <v>0</v>
      </c>
    </row>
    <row r="372" spans="1:9" x14ac:dyDescent="0.3">
      <c r="A372" s="34"/>
      <c r="B372" s="35"/>
      <c r="C372" s="38"/>
      <c r="D372" s="37" t="e">
        <f>VLOOKUP(Tableau13[[#This Row],[Cd CIP Client]],'[1]Liste Adhérents Mediprix'!$A$12:$N$106,2,FALSE)</f>
        <v>#N/A</v>
      </c>
      <c r="E372" s="38" t="e">
        <f>VLOOKUP(Tableau13[[#This Row],[Cd CIP Client]],'[1]Liste Adhérents Mediprix'!$A$12:$N$107,8,FALSE)</f>
        <v>#N/A</v>
      </c>
      <c r="F372" s="38" t="e">
        <f>VLOOKUP(Tableau13[[#This Row],[Cd CIP Client]],'[1]Liste Adhérents Mediprix'!$A$12:$N$107,9,FALSE)</f>
        <v>#N/A</v>
      </c>
      <c r="G372" s="44">
        <v>0</v>
      </c>
      <c r="H372" s="44">
        <v>0</v>
      </c>
      <c r="I372" s="41">
        <f t="shared" si="5"/>
        <v>0</v>
      </c>
    </row>
    <row r="373" spans="1:9" x14ac:dyDescent="0.3">
      <c r="A373" s="34"/>
      <c r="B373" s="35"/>
      <c r="C373" s="38"/>
      <c r="D373" s="37" t="e">
        <f>VLOOKUP(Tableau13[[#This Row],[Cd CIP Client]],'[1]Liste Adhérents Mediprix'!$A$12:$N$106,2,FALSE)</f>
        <v>#N/A</v>
      </c>
      <c r="E373" s="38" t="e">
        <f>VLOOKUP(Tableau13[[#This Row],[Cd CIP Client]],'[1]Liste Adhérents Mediprix'!$A$12:$N$107,8,FALSE)</f>
        <v>#N/A</v>
      </c>
      <c r="F373" s="38" t="e">
        <f>VLOOKUP(Tableau13[[#This Row],[Cd CIP Client]],'[1]Liste Adhérents Mediprix'!$A$12:$N$107,9,FALSE)</f>
        <v>#N/A</v>
      </c>
      <c r="G373" s="44">
        <v>0</v>
      </c>
      <c r="H373" s="44">
        <v>0</v>
      </c>
      <c r="I373" s="41">
        <f t="shared" si="5"/>
        <v>0</v>
      </c>
    </row>
    <row r="374" spans="1:9" x14ac:dyDescent="0.3">
      <c r="A374" s="34"/>
      <c r="B374" s="35"/>
      <c r="C374" s="38"/>
      <c r="D374" s="37" t="e">
        <f>VLOOKUP(Tableau13[[#This Row],[Cd CIP Client]],'[1]Liste Adhérents Mediprix'!$A$12:$N$106,2,FALSE)</f>
        <v>#N/A</v>
      </c>
      <c r="E374" s="38" t="e">
        <f>VLOOKUP(Tableau13[[#This Row],[Cd CIP Client]],'[1]Liste Adhérents Mediprix'!$A$12:$N$107,8,FALSE)</f>
        <v>#N/A</v>
      </c>
      <c r="F374" s="38" t="e">
        <f>VLOOKUP(Tableau13[[#This Row],[Cd CIP Client]],'[1]Liste Adhérents Mediprix'!$A$12:$N$107,9,FALSE)</f>
        <v>#N/A</v>
      </c>
      <c r="G374" s="44">
        <v>0</v>
      </c>
      <c r="H374" s="44">
        <v>0</v>
      </c>
      <c r="I374" s="41">
        <f t="shared" si="5"/>
        <v>0</v>
      </c>
    </row>
    <row r="375" spans="1:9" x14ac:dyDescent="0.3">
      <c r="A375" s="34"/>
      <c r="B375" s="35"/>
      <c r="C375" s="38"/>
      <c r="D375" s="37" t="e">
        <f>VLOOKUP(Tableau13[[#This Row],[Cd CIP Client]],'[1]Liste Adhérents Mediprix'!$A$12:$N$106,2,FALSE)</f>
        <v>#N/A</v>
      </c>
      <c r="E375" s="38" t="e">
        <f>VLOOKUP(Tableau13[[#This Row],[Cd CIP Client]],'[1]Liste Adhérents Mediprix'!$A$12:$N$107,8,FALSE)</f>
        <v>#N/A</v>
      </c>
      <c r="F375" s="38" t="e">
        <f>VLOOKUP(Tableau13[[#This Row],[Cd CIP Client]],'[1]Liste Adhérents Mediprix'!$A$12:$N$107,9,FALSE)</f>
        <v>#N/A</v>
      </c>
      <c r="G375" s="44">
        <v>0</v>
      </c>
      <c r="H375" s="44">
        <v>0</v>
      </c>
      <c r="I375" s="41">
        <f t="shared" si="5"/>
        <v>0</v>
      </c>
    </row>
    <row r="376" spans="1:9" x14ac:dyDescent="0.3">
      <c r="A376" s="34"/>
      <c r="B376" s="35"/>
      <c r="C376" s="38"/>
      <c r="D376" s="37" t="e">
        <f>VLOOKUP(Tableau13[[#This Row],[Cd CIP Client]],'[1]Liste Adhérents Mediprix'!$A$12:$N$106,2,FALSE)</f>
        <v>#N/A</v>
      </c>
      <c r="E376" s="38" t="e">
        <f>VLOOKUP(Tableau13[[#This Row],[Cd CIP Client]],'[1]Liste Adhérents Mediprix'!$A$12:$N$107,8,FALSE)</f>
        <v>#N/A</v>
      </c>
      <c r="F376" s="38" t="e">
        <f>VLOOKUP(Tableau13[[#This Row],[Cd CIP Client]],'[1]Liste Adhérents Mediprix'!$A$12:$N$107,9,FALSE)</f>
        <v>#N/A</v>
      </c>
      <c r="G376" s="44">
        <v>0</v>
      </c>
      <c r="H376" s="44">
        <v>0</v>
      </c>
      <c r="I376" s="41">
        <f t="shared" si="5"/>
        <v>0</v>
      </c>
    </row>
    <row r="377" spans="1:9" x14ac:dyDescent="0.3">
      <c r="A377" s="34"/>
      <c r="B377" s="35"/>
      <c r="C377" s="38"/>
      <c r="D377" s="37" t="e">
        <f>VLOOKUP(Tableau13[[#This Row],[Cd CIP Client]],'[1]Liste Adhérents Mediprix'!$A$12:$N$106,2,FALSE)</f>
        <v>#N/A</v>
      </c>
      <c r="E377" s="38" t="e">
        <f>VLOOKUP(Tableau13[[#This Row],[Cd CIP Client]],'[1]Liste Adhérents Mediprix'!$A$12:$N$107,8,FALSE)</f>
        <v>#N/A</v>
      </c>
      <c r="F377" s="38" t="e">
        <f>VLOOKUP(Tableau13[[#This Row],[Cd CIP Client]],'[1]Liste Adhérents Mediprix'!$A$12:$N$107,9,FALSE)</f>
        <v>#N/A</v>
      </c>
      <c r="G377" s="44">
        <v>0</v>
      </c>
      <c r="H377" s="44">
        <v>0</v>
      </c>
      <c r="I377" s="41">
        <f t="shared" si="5"/>
        <v>0</v>
      </c>
    </row>
    <row r="378" spans="1:9" x14ac:dyDescent="0.3">
      <c r="A378" s="34"/>
      <c r="B378" s="35"/>
      <c r="C378" s="38"/>
      <c r="D378" s="37" t="e">
        <f>VLOOKUP(Tableau13[[#This Row],[Cd CIP Client]],'[1]Liste Adhérents Mediprix'!$A$12:$N$106,2,FALSE)</f>
        <v>#N/A</v>
      </c>
      <c r="E378" s="38" t="e">
        <f>VLOOKUP(Tableau13[[#This Row],[Cd CIP Client]],'[1]Liste Adhérents Mediprix'!$A$12:$N$107,8,FALSE)</f>
        <v>#N/A</v>
      </c>
      <c r="F378" s="38" t="e">
        <f>VLOOKUP(Tableau13[[#This Row],[Cd CIP Client]],'[1]Liste Adhérents Mediprix'!$A$12:$N$107,9,FALSE)</f>
        <v>#N/A</v>
      </c>
      <c r="G378" s="44">
        <v>0</v>
      </c>
      <c r="H378" s="44">
        <v>0</v>
      </c>
      <c r="I378" s="41">
        <f t="shared" si="5"/>
        <v>0</v>
      </c>
    </row>
    <row r="379" spans="1:9" x14ac:dyDescent="0.3">
      <c r="A379" s="34"/>
      <c r="B379" s="35"/>
      <c r="C379" s="38"/>
      <c r="D379" s="37" t="e">
        <f>VLOOKUP(Tableau13[[#This Row],[Cd CIP Client]],'[1]Liste Adhérents Mediprix'!$A$12:$N$106,2,FALSE)</f>
        <v>#N/A</v>
      </c>
      <c r="E379" s="38" t="e">
        <f>VLOOKUP(Tableau13[[#This Row],[Cd CIP Client]],'[1]Liste Adhérents Mediprix'!$A$12:$N$107,8,FALSE)</f>
        <v>#N/A</v>
      </c>
      <c r="F379" s="38" t="e">
        <f>VLOOKUP(Tableau13[[#This Row],[Cd CIP Client]],'[1]Liste Adhérents Mediprix'!$A$12:$N$107,9,FALSE)</f>
        <v>#N/A</v>
      </c>
      <c r="G379" s="44">
        <v>0</v>
      </c>
      <c r="H379" s="44">
        <v>0</v>
      </c>
      <c r="I379" s="41">
        <f t="shared" si="5"/>
        <v>0</v>
      </c>
    </row>
    <row r="380" spans="1:9" x14ac:dyDescent="0.3">
      <c r="A380" s="34"/>
      <c r="B380" s="35"/>
      <c r="C380" s="38"/>
      <c r="D380" s="37" t="e">
        <f>VLOOKUP(Tableau13[[#This Row],[Cd CIP Client]],'[1]Liste Adhérents Mediprix'!$A$12:$N$106,2,FALSE)</f>
        <v>#N/A</v>
      </c>
      <c r="E380" s="38" t="e">
        <f>VLOOKUP(Tableau13[[#This Row],[Cd CIP Client]],'[1]Liste Adhérents Mediprix'!$A$12:$N$107,8,FALSE)</f>
        <v>#N/A</v>
      </c>
      <c r="F380" s="38" t="e">
        <f>VLOOKUP(Tableau13[[#This Row],[Cd CIP Client]],'[1]Liste Adhérents Mediprix'!$A$12:$N$107,9,FALSE)</f>
        <v>#N/A</v>
      </c>
      <c r="G380" s="44">
        <v>0</v>
      </c>
      <c r="H380" s="44">
        <v>0</v>
      </c>
      <c r="I380" s="41">
        <f t="shared" si="5"/>
        <v>0</v>
      </c>
    </row>
    <row r="381" spans="1:9" x14ac:dyDescent="0.3">
      <c r="A381" s="34"/>
      <c r="B381" s="35"/>
      <c r="C381" s="38"/>
      <c r="D381" s="37" t="e">
        <f>VLOOKUP(Tableau13[[#This Row],[Cd CIP Client]],'[1]Liste Adhérents Mediprix'!$A$12:$N$106,2,FALSE)</f>
        <v>#N/A</v>
      </c>
      <c r="E381" s="38" t="e">
        <f>VLOOKUP(Tableau13[[#This Row],[Cd CIP Client]],'[1]Liste Adhérents Mediprix'!$A$12:$N$107,8,FALSE)</f>
        <v>#N/A</v>
      </c>
      <c r="F381" s="38" t="e">
        <f>VLOOKUP(Tableau13[[#This Row],[Cd CIP Client]],'[1]Liste Adhérents Mediprix'!$A$12:$N$107,9,FALSE)</f>
        <v>#N/A</v>
      </c>
      <c r="G381" s="44">
        <v>0</v>
      </c>
      <c r="H381" s="44">
        <v>0</v>
      </c>
      <c r="I381" s="41">
        <f t="shared" si="5"/>
        <v>0</v>
      </c>
    </row>
    <row r="382" spans="1:9" x14ac:dyDescent="0.3">
      <c r="A382" s="34"/>
      <c r="B382" s="35"/>
      <c r="C382" s="38"/>
      <c r="D382" s="37" t="e">
        <f>VLOOKUP(Tableau13[[#This Row],[Cd CIP Client]],'[1]Liste Adhérents Mediprix'!$A$12:$N$106,2,FALSE)</f>
        <v>#N/A</v>
      </c>
      <c r="E382" s="38" t="e">
        <f>VLOOKUP(Tableau13[[#This Row],[Cd CIP Client]],'[1]Liste Adhérents Mediprix'!$A$12:$N$107,8,FALSE)</f>
        <v>#N/A</v>
      </c>
      <c r="F382" s="38" t="e">
        <f>VLOOKUP(Tableau13[[#This Row],[Cd CIP Client]],'[1]Liste Adhérents Mediprix'!$A$12:$N$107,9,FALSE)</f>
        <v>#N/A</v>
      </c>
      <c r="G382" s="44">
        <v>0</v>
      </c>
      <c r="H382" s="44">
        <v>0</v>
      </c>
      <c r="I382" s="41">
        <f t="shared" si="5"/>
        <v>0</v>
      </c>
    </row>
    <row r="383" spans="1:9" x14ac:dyDescent="0.3">
      <c r="A383" s="34"/>
      <c r="B383" s="35"/>
      <c r="C383" s="38"/>
      <c r="D383" s="37" t="e">
        <f>VLOOKUP(Tableau13[[#This Row],[Cd CIP Client]],'[1]Liste Adhérents Mediprix'!$A$12:$N$106,2,FALSE)</f>
        <v>#N/A</v>
      </c>
      <c r="E383" s="38" t="e">
        <f>VLOOKUP(Tableau13[[#This Row],[Cd CIP Client]],'[1]Liste Adhérents Mediprix'!$A$12:$N$107,8,FALSE)</f>
        <v>#N/A</v>
      </c>
      <c r="F383" s="38" t="e">
        <f>VLOOKUP(Tableau13[[#This Row],[Cd CIP Client]],'[1]Liste Adhérents Mediprix'!$A$12:$N$107,9,FALSE)</f>
        <v>#N/A</v>
      </c>
      <c r="G383" s="44">
        <v>0</v>
      </c>
      <c r="H383" s="44">
        <v>0</v>
      </c>
      <c r="I383" s="41">
        <f t="shared" si="5"/>
        <v>0</v>
      </c>
    </row>
    <row r="384" spans="1:9" x14ac:dyDescent="0.3">
      <c r="A384" s="34"/>
      <c r="B384" s="35"/>
      <c r="C384" s="38"/>
      <c r="D384" s="37" t="e">
        <f>VLOOKUP(Tableau13[[#This Row],[Cd CIP Client]],'[1]Liste Adhérents Mediprix'!$A$12:$N$106,2,FALSE)</f>
        <v>#N/A</v>
      </c>
      <c r="E384" s="38" t="e">
        <f>VLOOKUP(Tableau13[[#This Row],[Cd CIP Client]],'[1]Liste Adhérents Mediprix'!$A$12:$N$107,8,FALSE)</f>
        <v>#N/A</v>
      </c>
      <c r="F384" s="38" t="e">
        <f>VLOOKUP(Tableau13[[#This Row],[Cd CIP Client]],'[1]Liste Adhérents Mediprix'!$A$12:$N$107,9,FALSE)</f>
        <v>#N/A</v>
      </c>
      <c r="G384" s="44">
        <v>0</v>
      </c>
      <c r="H384" s="44">
        <v>0</v>
      </c>
      <c r="I384" s="41">
        <f t="shared" si="5"/>
        <v>0</v>
      </c>
    </row>
    <row r="385" spans="1:9" x14ac:dyDescent="0.3">
      <c r="A385" s="34"/>
      <c r="B385" s="35"/>
      <c r="C385" s="38"/>
      <c r="D385" s="37" t="e">
        <f>VLOOKUP(Tableau13[[#This Row],[Cd CIP Client]],'[1]Liste Adhérents Mediprix'!$A$12:$N$106,2,FALSE)</f>
        <v>#N/A</v>
      </c>
      <c r="E385" s="38" t="e">
        <f>VLOOKUP(Tableau13[[#This Row],[Cd CIP Client]],'[1]Liste Adhérents Mediprix'!$A$12:$N$107,8,FALSE)</f>
        <v>#N/A</v>
      </c>
      <c r="F385" s="38" t="e">
        <f>VLOOKUP(Tableau13[[#This Row],[Cd CIP Client]],'[1]Liste Adhérents Mediprix'!$A$12:$N$107,9,FALSE)</f>
        <v>#N/A</v>
      </c>
      <c r="G385" s="44">
        <v>0</v>
      </c>
      <c r="H385" s="44">
        <v>0</v>
      </c>
      <c r="I385" s="41">
        <f t="shared" si="5"/>
        <v>0</v>
      </c>
    </row>
    <row r="386" spans="1:9" x14ac:dyDescent="0.3">
      <c r="A386" s="34"/>
      <c r="B386" s="35"/>
      <c r="C386" s="38"/>
      <c r="D386" s="37" t="e">
        <f>VLOOKUP(Tableau13[[#This Row],[Cd CIP Client]],'[1]Liste Adhérents Mediprix'!$A$12:$N$106,2,FALSE)</f>
        <v>#N/A</v>
      </c>
      <c r="E386" s="38" t="e">
        <f>VLOOKUP(Tableau13[[#This Row],[Cd CIP Client]],'[1]Liste Adhérents Mediprix'!$A$12:$N$107,8,FALSE)</f>
        <v>#N/A</v>
      </c>
      <c r="F386" s="38" t="e">
        <f>VLOOKUP(Tableau13[[#This Row],[Cd CIP Client]],'[1]Liste Adhérents Mediprix'!$A$12:$N$107,9,FALSE)</f>
        <v>#N/A</v>
      </c>
      <c r="G386" s="44">
        <v>0</v>
      </c>
      <c r="H386" s="44">
        <v>0</v>
      </c>
      <c r="I386" s="41">
        <f t="shared" si="5"/>
        <v>0</v>
      </c>
    </row>
    <row r="387" spans="1:9" x14ac:dyDescent="0.3">
      <c r="A387" s="34"/>
      <c r="B387" s="35"/>
      <c r="C387" s="38"/>
      <c r="D387" s="37" t="e">
        <f>VLOOKUP(Tableau13[[#This Row],[Cd CIP Client]],'[1]Liste Adhérents Mediprix'!$A$12:$N$106,2,FALSE)</f>
        <v>#N/A</v>
      </c>
      <c r="E387" s="38" t="e">
        <f>VLOOKUP(Tableau13[[#This Row],[Cd CIP Client]],'[1]Liste Adhérents Mediprix'!$A$12:$N$107,8,FALSE)</f>
        <v>#N/A</v>
      </c>
      <c r="F387" s="38" t="e">
        <f>VLOOKUP(Tableau13[[#This Row],[Cd CIP Client]],'[1]Liste Adhérents Mediprix'!$A$12:$N$107,9,FALSE)</f>
        <v>#N/A</v>
      </c>
      <c r="G387" s="44">
        <v>0</v>
      </c>
      <c r="H387" s="44">
        <v>0</v>
      </c>
      <c r="I387" s="41">
        <f t="shared" si="5"/>
        <v>0</v>
      </c>
    </row>
    <row r="388" spans="1:9" x14ac:dyDescent="0.3">
      <c r="A388" s="34"/>
      <c r="B388" s="35"/>
      <c r="C388" s="38"/>
      <c r="D388" s="37" t="e">
        <f>VLOOKUP(Tableau13[[#This Row],[Cd CIP Client]],'[1]Liste Adhérents Mediprix'!$A$12:$N$106,2,FALSE)</f>
        <v>#N/A</v>
      </c>
      <c r="E388" s="38" t="e">
        <f>VLOOKUP(Tableau13[[#This Row],[Cd CIP Client]],'[1]Liste Adhérents Mediprix'!$A$12:$N$107,8,FALSE)</f>
        <v>#N/A</v>
      </c>
      <c r="F388" s="38" t="e">
        <f>VLOOKUP(Tableau13[[#This Row],[Cd CIP Client]],'[1]Liste Adhérents Mediprix'!$A$12:$N$107,9,FALSE)</f>
        <v>#N/A</v>
      </c>
      <c r="G388" s="44">
        <v>0</v>
      </c>
      <c r="H388" s="44">
        <v>0</v>
      </c>
      <c r="I388" s="41">
        <f t="shared" ref="I388:I451" si="6">IFERROR((H388-G388)/G388,0)</f>
        <v>0</v>
      </c>
    </row>
    <row r="389" spans="1:9" x14ac:dyDescent="0.3">
      <c r="A389" s="34"/>
      <c r="B389" s="35"/>
      <c r="C389" s="38"/>
      <c r="D389" s="37" t="e">
        <f>VLOOKUP(Tableau13[[#This Row],[Cd CIP Client]],'[1]Liste Adhérents Mediprix'!$A$12:$N$106,2,FALSE)</f>
        <v>#N/A</v>
      </c>
      <c r="E389" s="38" t="e">
        <f>VLOOKUP(Tableau13[[#This Row],[Cd CIP Client]],'[1]Liste Adhérents Mediprix'!$A$12:$N$107,8,FALSE)</f>
        <v>#N/A</v>
      </c>
      <c r="F389" s="38" t="e">
        <f>VLOOKUP(Tableau13[[#This Row],[Cd CIP Client]],'[1]Liste Adhérents Mediprix'!$A$12:$N$107,9,FALSE)</f>
        <v>#N/A</v>
      </c>
      <c r="G389" s="44">
        <v>0</v>
      </c>
      <c r="H389" s="44">
        <v>0</v>
      </c>
      <c r="I389" s="41">
        <f t="shared" si="6"/>
        <v>0</v>
      </c>
    </row>
    <row r="390" spans="1:9" x14ac:dyDescent="0.3">
      <c r="A390" s="34"/>
      <c r="B390" s="35"/>
      <c r="C390" s="38"/>
      <c r="D390" s="37" t="e">
        <f>VLOOKUP(Tableau13[[#This Row],[Cd CIP Client]],'[1]Liste Adhérents Mediprix'!$A$12:$N$106,2,FALSE)</f>
        <v>#N/A</v>
      </c>
      <c r="E390" s="38" t="e">
        <f>VLOOKUP(Tableau13[[#This Row],[Cd CIP Client]],'[1]Liste Adhérents Mediprix'!$A$12:$N$107,8,FALSE)</f>
        <v>#N/A</v>
      </c>
      <c r="F390" s="38" t="e">
        <f>VLOOKUP(Tableau13[[#This Row],[Cd CIP Client]],'[1]Liste Adhérents Mediprix'!$A$12:$N$107,9,FALSE)</f>
        <v>#N/A</v>
      </c>
      <c r="G390" s="44">
        <v>0</v>
      </c>
      <c r="H390" s="44">
        <v>0</v>
      </c>
      <c r="I390" s="41">
        <f t="shared" si="6"/>
        <v>0</v>
      </c>
    </row>
    <row r="391" spans="1:9" x14ac:dyDescent="0.3">
      <c r="A391" s="34"/>
      <c r="B391" s="35"/>
      <c r="C391" s="38"/>
      <c r="D391" s="37" t="e">
        <f>VLOOKUP(Tableau13[[#This Row],[Cd CIP Client]],'[1]Liste Adhérents Mediprix'!$A$12:$N$106,2,FALSE)</f>
        <v>#N/A</v>
      </c>
      <c r="E391" s="38" t="e">
        <f>VLOOKUP(Tableau13[[#This Row],[Cd CIP Client]],'[1]Liste Adhérents Mediprix'!$A$12:$N$107,8,FALSE)</f>
        <v>#N/A</v>
      </c>
      <c r="F391" s="38" t="e">
        <f>VLOOKUP(Tableau13[[#This Row],[Cd CIP Client]],'[1]Liste Adhérents Mediprix'!$A$12:$N$107,9,FALSE)</f>
        <v>#N/A</v>
      </c>
      <c r="G391" s="44">
        <v>0</v>
      </c>
      <c r="H391" s="44">
        <v>0</v>
      </c>
      <c r="I391" s="41">
        <f t="shared" si="6"/>
        <v>0</v>
      </c>
    </row>
    <row r="392" spans="1:9" x14ac:dyDescent="0.3">
      <c r="A392" s="34"/>
      <c r="B392" s="35"/>
      <c r="C392" s="38"/>
      <c r="D392" s="37" t="e">
        <f>VLOOKUP(Tableau13[[#This Row],[Cd CIP Client]],'[1]Liste Adhérents Mediprix'!$A$12:$N$106,2,FALSE)</f>
        <v>#N/A</v>
      </c>
      <c r="E392" s="38" t="e">
        <f>VLOOKUP(Tableau13[[#This Row],[Cd CIP Client]],'[1]Liste Adhérents Mediprix'!$A$12:$N$107,8,FALSE)</f>
        <v>#N/A</v>
      </c>
      <c r="F392" s="38" t="e">
        <f>VLOOKUP(Tableau13[[#This Row],[Cd CIP Client]],'[1]Liste Adhérents Mediprix'!$A$12:$N$107,9,FALSE)</f>
        <v>#N/A</v>
      </c>
      <c r="G392" s="44">
        <v>0</v>
      </c>
      <c r="H392" s="44">
        <v>0</v>
      </c>
      <c r="I392" s="41">
        <f t="shared" si="6"/>
        <v>0</v>
      </c>
    </row>
    <row r="393" spans="1:9" x14ac:dyDescent="0.3">
      <c r="A393" s="34"/>
      <c r="B393" s="35"/>
      <c r="C393" s="38"/>
      <c r="D393" s="37" t="e">
        <f>VLOOKUP(Tableau13[[#This Row],[Cd CIP Client]],'[1]Liste Adhérents Mediprix'!$A$12:$N$106,2,FALSE)</f>
        <v>#N/A</v>
      </c>
      <c r="E393" s="38" t="e">
        <f>VLOOKUP(Tableau13[[#This Row],[Cd CIP Client]],'[1]Liste Adhérents Mediprix'!$A$12:$N$107,8,FALSE)</f>
        <v>#N/A</v>
      </c>
      <c r="F393" s="38" t="e">
        <f>VLOOKUP(Tableau13[[#This Row],[Cd CIP Client]],'[1]Liste Adhérents Mediprix'!$A$12:$N$107,9,FALSE)</f>
        <v>#N/A</v>
      </c>
      <c r="G393" s="44">
        <v>0</v>
      </c>
      <c r="H393" s="44">
        <v>0</v>
      </c>
      <c r="I393" s="41">
        <f t="shared" si="6"/>
        <v>0</v>
      </c>
    </row>
    <row r="394" spans="1:9" x14ac:dyDescent="0.3">
      <c r="A394" s="34"/>
      <c r="B394" s="35"/>
      <c r="C394" s="38"/>
      <c r="D394" s="37" t="e">
        <f>VLOOKUP(Tableau13[[#This Row],[Cd CIP Client]],'[1]Liste Adhérents Mediprix'!$A$12:$N$106,2,FALSE)</f>
        <v>#N/A</v>
      </c>
      <c r="E394" s="38" t="e">
        <f>VLOOKUP(Tableau13[[#This Row],[Cd CIP Client]],'[1]Liste Adhérents Mediprix'!$A$12:$N$107,8,FALSE)</f>
        <v>#N/A</v>
      </c>
      <c r="F394" s="38" t="e">
        <f>VLOOKUP(Tableau13[[#This Row],[Cd CIP Client]],'[1]Liste Adhérents Mediprix'!$A$12:$N$107,9,FALSE)</f>
        <v>#N/A</v>
      </c>
      <c r="G394" s="44">
        <v>0</v>
      </c>
      <c r="H394" s="44">
        <v>0</v>
      </c>
      <c r="I394" s="41">
        <f t="shared" si="6"/>
        <v>0</v>
      </c>
    </row>
    <row r="395" spans="1:9" x14ac:dyDescent="0.3">
      <c r="A395" s="34"/>
      <c r="B395" s="35"/>
      <c r="C395" s="38"/>
      <c r="D395" s="37" t="e">
        <f>VLOOKUP(Tableau13[[#This Row],[Cd CIP Client]],'[1]Liste Adhérents Mediprix'!$A$12:$N$106,2,FALSE)</f>
        <v>#N/A</v>
      </c>
      <c r="E395" s="38" t="e">
        <f>VLOOKUP(Tableau13[[#This Row],[Cd CIP Client]],'[1]Liste Adhérents Mediprix'!$A$12:$N$107,8,FALSE)</f>
        <v>#N/A</v>
      </c>
      <c r="F395" s="38" t="e">
        <f>VLOOKUP(Tableau13[[#This Row],[Cd CIP Client]],'[1]Liste Adhérents Mediprix'!$A$12:$N$107,9,FALSE)</f>
        <v>#N/A</v>
      </c>
      <c r="G395" s="44">
        <v>0</v>
      </c>
      <c r="H395" s="44">
        <v>0</v>
      </c>
      <c r="I395" s="41">
        <f t="shared" si="6"/>
        <v>0</v>
      </c>
    </row>
    <row r="396" spans="1:9" x14ac:dyDescent="0.3">
      <c r="A396" s="34"/>
      <c r="B396" s="35"/>
      <c r="C396" s="38"/>
      <c r="D396" s="37" t="e">
        <f>VLOOKUP(Tableau13[[#This Row],[Cd CIP Client]],'[1]Liste Adhérents Mediprix'!$A$12:$N$106,2,FALSE)</f>
        <v>#N/A</v>
      </c>
      <c r="E396" s="38" t="e">
        <f>VLOOKUP(Tableau13[[#This Row],[Cd CIP Client]],'[1]Liste Adhérents Mediprix'!$A$12:$N$107,8,FALSE)</f>
        <v>#N/A</v>
      </c>
      <c r="F396" s="38" t="e">
        <f>VLOOKUP(Tableau13[[#This Row],[Cd CIP Client]],'[1]Liste Adhérents Mediprix'!$A$12:$N$107,9,FALSE)</f>
        <v>#N/A</v>
      </c>
      <c r="G396" s="44">
        <v>0</v>
      </c>
      <c r="H396" s="44">
        <v>0</v>
      </c>
      <c r="I396" s="41">
        <f t="shared" si="6"/>
        <v>0</v>
      </c>
    </row>
    <row r="397" spans="1:9" x14ac:dyDescent="0.3">
      <c r="A397" s="34"/>
      <c r="B397" s="35"/>
      <c r="C397" s="38"/>
      <c r="D397" s="37" t="e">
        <f>VLOOKUP(Tableau13[[#This Row],[Cd CIP Client]],'[1]Liste Adhérents Mediprix'!$A$12:$N$106,2,FALSE)</f>
        <v>#N/A</v>
      </c>
      <c r="E397" s="38" t="e">
        <f>VLOOKUP(Tableau13[[#This Row],[Cd CIP Client]],'[1]Liste Adhérents Mediprix'!$A$12:$N$107,8,FALSE)</f>
        <v>#N/A</v>
      </c>
      <c r="F397" s="38" t="e">
        <f>VLOOKUP(Tableau13[[#This Row],[Cd CIP Client]],'[1]Liste Adhérents Mediprix'!$A$12:$N$107,9,FALSE)</f>
        <v>#N/A</v>
      </c>
      <c r="G397" s="44">
        <v>0</v>
      </c>
      <c r="H397" s="44">
        <v>0</v>
      </c>
      <c r="I397" s="41">
        <f t="shared" si="6"/>
        <v>0</v>
      </c>
    </row>
    <row r="398" spans="1:9" x14ac:dyDescent="0.3">
      <c r="A398" s="34"/>
      <c r="B398" s="35"/>
      <c r="C398" s="38"/>
      <c r="D398" s="37" t="e">
        <f>VLOOKUP(Tableau13[[#This Row],[Cd CIP Client]],'[1]Liste Adhérents Mediprix'!$A$12:$N$106,2,FALSE)</f>
        <v>#N/A</v>
      </c>
      <c r="E398" s="38" t="e">
        <f>VLOOKUP(Tableau13[[#This Row],[Cd CIP Client]],'[1]Liste Adhérents Mediprix'!$A$12:$N$107,8,FALSE)</f>
        <v>#N/A</v>
      </c>
      <c r="F398" s="38" t="e">
        <f>VLOOKUP(Tableau13[[#This Row],[Cd CIP Client]],'[1]Liste Adhérents Mediprix'!$A$12:$N$107,9,FALSE)</f>
        <v>#N/A</v>
      </c>
      <c r="G398" s="44">
        <v>0</v>
      </c>
      <c r="H398" s="44">
        <v>0</v>
      </c>
      <c r="I398" s="41">
        <f t="shared" si="6"/>
        <v>0</v>
      </c>
    </row>
    <row r="399" spans="1:9" x14ac:dyDescent="0.3">
      <c r="A399" s="34"/>
      <c r="B399" s="35"/>
      <c r="C399" s="38"/>
      <c r="D399" s="37" t="e">
        <f>VLOOKUP(Tableau13[[#This Row],[Cd CIP Client]],'[1]Liste Adhérents Mediprix'!$A$12:$N$106,2,FALSE)</f>
        <v>#N/A</v>
      </c>
      <c r="E399" s="38" t="e">
        <f>VLOOKUP(Tableau13[[#This Row],[Cd CIP Client]],'[1]Liste Adhérents Mediprix'!$A$12:$N$107,8,FALSE)</f>
        <v>#N/A</v>
      </c>
      <c r="F399" s="38" t="e">
        <f>VLOOKUP(Tableau13[[#This Row],[Cd CIP Client]],'[1]Liste Adhérents Mediprix'!$A$12:$N$107,9,FALSE)</f>
        <v>#N/A</v>
      </c>
      <c r="G399" s="44">
        <v>0</v>
      </c>
      <c r="H399" s="44">
        <v>0</v>
      </c>
      <c r="I399" s="41">
        <f t="shared" si="6"/>
        <v>0</v>
      </c>
    </row>
    <row r="400" spans="1:9" x14ac:dyDescent="0.3">
      <c r="A400" s="34"/>
      <c r="B400" s="35"/>
      <c r="C400" s="38"/>
      <c r="D400" s="37" t="e">
        <f>VLOOKUP(Tableau13[[#This Row],[Cd CIP Client]],'[1]Liste Adhérents Mediprix'!$A$12:$N$106,2,FALSE)</f>
        <v>#N/A</v>
      </c>
      <c r="E400" s="38" t="e">
        <f>VLOOKUP(Tableau13[[#This Row],[Cd CIP Client]],'[1]Liste Adhérents Mediprix'!$A$12:$N$107,8,FALSE)</f>
        <v>#N/A</v>
      </c>
      <c r="F400" s="38" t="e">
        <f>VLOOKUP(Tableau13[[#This Row],[Cd CIP Client]],'[1]Liste Adhérents Mediprix'!$A$12:$N$107,9,FALSE)</f>
        <v>#N/A</v>
      </c>
      <c r="G400" s="44">
        <v>0</v>
      </c>
      <c r="H400" s="44">
        <v>0</v>
      </c>
      <c r="I400" s="41">
        <f t="shared" si="6"/>
        <v>0</v>
      </c>
    </row>
    <row r="401" spans="1:9" x14ac:dyDescent="0.3">
      <c r="A401" s="34"/>
      <c r="B401" s="35"/>
      <c r="C401" s="38"/>
      <c r="D401" s="37" t="e">
        <f>VLOOKUP(Tableau13[[#This Row],[Cd CIP Client]],'[1]Liste Adhérents Mediprix'!$A$12:$N$106,2,FALSE)</f>
        <v>#N/A</v>
      </c>
      <c r="E401" s="38" t="e">
        <f>VLOOKUP(Tableau13[[#This Row],[Cd CIP Client]],'[1]Liste Adhérents Mediprix'!$A$12:$N$107,8,FALSE)</f>
        <v>#N/A</v>
      </c>
      <c r="F401" s="38" t="e">
        <f>VLOOKUP(Tableau13[[#This Row],[Cd CIP Client]],'[1]Liste Adhérents Mediprix'!$A$12:$N$107,9,FALSE)</f>
        <v>#N/A</v>
      </c>
      <c r="G401" s="44">
        <v>0</v>
      </c>
      <c r="H401" s="44">
        <v>0</v>
      </c>
      <c r="I401" s="41">
        <f t="shared" si="6"/>
        <v>0</v>
      </c>
    </row>
    <row r="402" spans="1:9" x14ac:dyDescent="0.3">
      <c r="A402" s="34"/>
      <c r="B402" s="35"/>
      <c r="C402" s="38"/>
      <c r="D402" s="37" t="e">
        <f>VLOOKUP(Tableau13[[#This Row],[Cd CIP Client]],'[1]Liste Adhérents Mediprix'!$A$12:$N$106,2,FALSE)</f>
        <v>#N/A</v>
      </c>
      <c r="E402" s="38" t="e">
        <f>VLOOKUP(Tableau13[[#This Row],[Cd CIP Client]],'[1]Liste Adhérents Mediprix'!$A$12:$N$107,8,FALSE)</f>
        <v>#N/A</v>
      </c>
      <c r="F402" s="38" t="e">
        <f>VLOOKUP(Tableau13[[#This Row],[Cd CIP Client]],'[1]Liste Adhérents Mediprix'!$A$12:$N$107,9,FALSE)</f>
        <v>#N/A</v>
      </c>
      <c r="G402" s="44">
        <v>0</v>
      </c>
      <c r="H402" s="44">
        <v>0</v>
      </c>
      <c r="I402" s="41">
        <f t="shared" si="6"/>
        <v>0</v>
      </c>
    </row>
    <row r="403" spans="1:9" x14ac:dyDescent="0.3">
      <c r="A403" s="34"/>
      <c r="B403" s="35"/>
      <c r="C403" s="38"/>
      <c r="D403" s="37" t="e">
        <f>VLOOKUP(Tableau13[[#This Row],[Cd CIP Client]],'[1]Liste Adhérents Mediprix'!$A$12:$N$106,2,FALSE)</f>
        <v>#N/A</v>
      </c>
      <c r="E403" s="38" t="e">
        <f>VLOOKUP(Tableau13[[#This Row],[Cd CIP Client]],'[1]Liste Adhérents Mediprix'!$A$12:$N$107,8,FALSE)</f>
        <v>#N/A</v>
      </c>
      <c r="F403" s="38" t="e">
        <f>VLOOKUP(Tableau13[[#This Row],[Cd CIP Client]],'[1]Liste Adhérents Mediprix'!$A$12:$N$107,9,FALSE)</f>
        <v>#N/A</v>
      </c>
      <c r="G403" s="44">
        <v>0</v>
      </c>
      <c r="H403" s="44">
        <v>0</v>
      </c>
      <c r="I403" s="41">
        <f t="shared" si="6"/>
        <v>0</v>
      </c>
    </row>
    <row r="404" spans="1:9" x14ac:dyDescent="0.3">
      <c r="A404" s="34"/>
      <c r="B404" s="35"/>
      <c r="C404" s="38"/>
      <c r="D404" s="37" t="e">
        <f>VLOOKUP(Tableau13[[#This Row],[Cd CIP Client]],'[1]Liste Adhérents Mediprix'!$A$12:$N$106,2,FALSE)</f>
        <v>#N/A</v>
      </c>
      <c r="E404" s="38" t="e">
        <f>VLOOKUP(Tableau13[[#This Row],[Cd CIP Client]],'[1]Liste Adhérents Mediprix'!$A$12:$N$107,8,FALSE)</f>
        <v>#N/A</v>
      </c>
      <c r="F404" s="38" t="e">
        <f>VLOOKUP(Tableau13[[#This Row],[Cd CIP Client]],'[1]Liste Adhérents Mediprix'!$A$12:$N$107,9,FALSE)</f>
        <v>#N/A</v>
      </c>
      <c r="G404" s="44">
        <v>0</v>
      </c>
      <c r="H404" s="44">
        <v>0</v>
      </c>
      <c r="I404" s="41">
        <f t="shared" si="6"/>
        <v>0</v>
      </c>
    </row>
    <row r="405" spans="1:9" x14ac:dyDescent="0.3">
      <c r="A405" s="34"/>
      <c r="B405" s="35"/>
      <c r="C405" s="38"/>
      <c r="D405" s="37" t="e">
        <f>VLOOKUP(Tableau13[[#This Row],[Cd CIP Client]],'[1]Liste Adhérents Mediprix'!$A$12:$N$106,2,FALSE)</f>
        <v>#N/A</v>
      </c>
      <c r="E405" s="38" t="e">
        <f>VLOOKUP(Tableau13[[#This Row],[Cd CIP Client]],'[1]Liste Adhérents Mediprix'!$A$12:$N$107,8,FALSE)</f>
        <v>#N/A</v>
      </c>
      <c r="F405" s="38" t="e">
        <f>VLOOKUP(Tableau13[[#This Row],[Cd CIP Client]],'[1]Liste Adhérents Mediprix'!$A$12:$N$107,9,FALSE)</f>
        <v>#N/A</v>
      </c>
      <c r="G405" s="44">
        <v>0</v>
      </c>
      <c r="H405" s="44">
        <v>0</v>
      </c>
      <c r="I405" s="41">
        <f t="shared" si="6"/>
        <v>0</v>
      </c>
    </row>
    <row r="406" spans="1:9" x14ac:dyDescent="0.3">
      <c r="A406" s="34"/>
      <c r="B406" s="35"/>
      <c r="C406" s="38"/>
      <c r="D406" s="37" t="e">
        <f>VLOOKUP(Tableau13[[#This Row],[Cd CIP Client]],'[1]Liste Adhérents Mediprix'!$A$12:$N$106,2,FALSE)</f>
        <v>#N/A</v>
      </c>
      <c r="E406" s="38" t="e">
        <f>VLOOKUP(Tableau13[[#This Row],[Cd CIP Client]],'[1]Liste Adhérents Mediprix'!$A$12:$N$107,8,FALSE)</f>
        <v>#N/A</v>
      </c>
      <c r="F406" s="38" t="e">
        <f>VLOOKUP(Tableau13[[#This Row],[Cd CIP Client]],'[1]Liste Adhérents Mediprix'!$A$12:$N$107,9,FALSE)</f>
        <v>#N/A</v>
      </c>
      <c r="G406" s="44">
        <v>0</v>
      </c>
      <c r="H406" s="44">
        <v>0</v>
      </c>
      <c r="I406" s="41">
        <f t="shared" si="6"/>
        <v>0</v>
      </c>
    </row>
    <row r="407" spans="1:9" x14ac:dyDescent="0.3">
      <c r="A407" s="34"/>
      <c r="B407" s="35"/>
      <c r="C407" s="38"/>
      <c r="D407" s="37" t="e">
        <f>VLOOKUP(Tableau13[[#This Row],[Cd CIP Client]],'[1]Liste Adhérents Mediprix'!$A$12:$N$106,2,FALSE)</f>
        <v>#N/A</v>
      </c>
      <c r="E407" s="38" t="e">
        <f>VLOOKUP(Tableau13[[#This Row],[Cd CIP Client]],'[1]Liste Adhérents Mediprix'!$A$12:$N$107,8,FALSE)</f>
        <v>#N/A</v>
      </c>
      <c r="F407" s="38" t="e">
        <f>VLOOKUP(Tableau13[[#This Row],[Cd CIP Client]],'[1]Liste Adhérents Mediprix'!$A$12:$N$107,9,FALSE)</f>
        <v>#N/A</v>
      </c>
      <c r="G407" s="44">
        <v>0</v>
      </c>
      <c r="H407" s="44">
        <v>0</v>
      </c>
      <c r="I407" s="41">
        <f t="shared" si="6"/>
        <v>0</v>
      </c>
    </row>
    <row r="408" spans="1:9" x14ac:dyDescent="0.3">
      <c r="A408" s="34"/>
      <c r="B408" s="35"/>
      <c r="C408" s="38"/>
      <c r="D408" s="37" t="e">
        <f>VLOOKUP(Tableau13[[#This Row],[Cd CIP Client]],'[1]Liste Adhérents Mediprix'!$A$12:$N$106,2,FALSE)</f>
        <v>#N/A</v>
      </c>
      <c r="E408" s="38" t="e">
        <f>VLOOKUP(Tableau13[[#This Row],[Cd CIP Client]],'[1]Liste Adhérents Mediprix'!$A$12:$N$107,8,FALSE)</f>
        <v>#N/A</v>
      </c>
      <c r="F408" s="38" t="e">
        <f>VLOOKUP(Tableau13[[#This Row],[Cd CIP Client]],'[1]Liste Adhérents Mediprix'!$A$12:$N$107,9,FALSE)</f>
        <v>#N/A</v>
      </c>
      <c r="G408" s="44">
        <v>0</v>
      </c>
      <c r="H408" s="44">
        <v>0</v>
      </c>
      <c r="I408" s="41">
        <f t="shared" si="6"/>
        <v>0</v>
      </c>
    </row>
    <row r="409" spans="1:9" x14ac:dyDescent="0.3">
      <c r="A409" s="34"/>
      <c r="B409" s="35"/>
      <c r="C409" s="38"/>
      <c r="D409" s="37" t="e">
        <f>VLOOKUP(Tableau13[[#This Row],[Cd CIP Client]],'[1]Liste Adhérents Mediprix'!$A$12:$N$106,2,FALSE)</f>
        <v>#N/A</v>
      </c>
      <c r="E409" s="38" t="e">
        <f>VLOOKUP(Tableau13[[#This Row],[Cd CIP Client]],'[1]Liste Adhérents Mediprix'!$A$12:$N$107,8,FALSE)</f>
        <v>#N/A</v>
      </c>
      <c r="F409" s="38" t="e">
        <f>VLOOKUP(Tableau13[[#This Row],[Cd CIP Client]],'[1]Liste Adhérents Mediprix'!$A$12:$N$107,9,FALSE)</f>
        <v>#N/A</v>
      </c>
      <c r="G409" s="44">
        <v>0</v>
      </c>
      <c r="H409" s="44">
        <v>0</v>
      </c>
      <c r="I409" s="41">
        <f t="shared" si="6"/>
        <v>0</v>
      </c>
    </row>
    <row r="410" spans="1:9" x14ac:dyDescent="0.3">
      <c r="A410" s="34"/>
      <c r="B410" s="35"/>
      <c r="C410" s="38"/>
      <c r="D410" s="37" t="e">
        <f>VLOOKUP(Tableau13[[#This Row],[Cd CIP Client]],'[1]Liste Adhérents Mediprix'!$A$12:$N$106,2,FALSE)</f>
        <v>#N/A</v>
      </c>
      <c r="E410" s="38" t="e">
        <f>VLOOKUP(Tableau13[[#This Row],[Cd CIP Client]],'[1]Liste Adhérents Mediprix'!$A$12:$N$107,8,FALSE)</f>
        <v>#N/A</v>
      </c>
      <c r="F410" s="38" t="e">
        <f>VLOOKUP(Tableau13[[#This Row],[Cd CIP Client]],'[1]Liste Adhérents Mediprix'!$A$12:$N$107,9,FALSE)</f>
        <v>#N/A</v>
      </c>
      <c r="G410" s="44">
        <v>0</v>
      </c>
      <c r="H410" s="44">
        <v>0</v>
      </c>
      <c r="I410" s="41">
        <f t="shared" si="6"/>
        <v>0</v>
      </c>
    </row>
    <row r="411" spans="1:9" x14ac:dyDescent="0.3">
      <c r="A411" s="34"/>
      <c r="B411" s="35"/>
      <c r="C411" s="38"/>
      <c r="D411" s="37" t="e">
        <f>VLOOKUP(Tableau13[[#This Row],[Cd CIP Client]],'[1]Liste Adhérents Mediprix'!$A$12:$N$106,2,FALSE)</f>
        <v>#N/A</v>
      </c>
      <c r="E411" s="38" t="e">
        <f>VLOOKUP(Tableau13[[#This Row],[Cd CIP Client]],'[1]Liste Adhérents Mediprix'!$A$12:$N$107,8,FALSE)</f>
        <v>#N/A</v>
      </c>
      <c r="F411" s="38" t="e">
        <f>VLOOKUP(Tableau13[[#This Row],[Cd CIP Client]],'[1]Liste Adhérents Mediprix'!$A$12:$N$107,9,FALSE)</f>
        <v>#N/A</v>
      </c>
      <c r="G411" s="44">
        <v>0</v>
      </c>
      <c r="H411" s="44">
        <v>0</v>
      </c>
      <c r="I411" s="41">
        <f t="shared" si="6"/>
        <v>0</v>
      </c>
    </row>
    <row r="412" spans="1:9" x14ac:dyDescent="0.3">
      <c r="A412" s="34"/>
      <c r="B412" s="35"/>
      <c r="C412" s="38"/>
      <c r="D412" s="37" t="e">
        <f>VLOOKUP(Tableau13[[#This Row],[Cd CIP Client]],'[1]Liste Adhérents Mediprix'!$A$12:$N$106,2,FALSE)</f>
        <v>#N/A</v>
      </c>
      <c r="E412" s="38" t="e">
        <f>VLOOKUP(Tableau13[[#This Row],[Cd CIP Client]],'[1]Liste Adhérents Mediprix'!$A$12:$N$107,8,FALSE)</f>
        <v>#N/A</v>
      </c>
      <c r="F412" s="38" t="e">
        <f>VLOOKUP(Tableau13[[#This Row],[Cd CIP Client]],'[1]Liste Adhérents Mediprix'!$A$12:$N$107,9,FALSE)</f>
        <v>#N/A</v>
      </c>
      <c r="G412" s="44">
        <v>0</v>
      </c>
      <c r="H412" s="44">
        <v>0</v>
      </c>
      <c r="I412" s="41">
        <f t="shared" si="6"/>
        <v>0</v>
      </c>
    </row>
    <row r="413" spans="1:9" x14ac:dyDescent="0.3">
      <c r="A413" s="34"/>
      <c r="B413" s="35"/>
      <c r="C413" s="38"/>
      <c r="D413" s="37" t="e">
        <f>VLOOKUP(Tableau13[[#This Row],[Cd CIP Client]],'[1]Liste Adhérents Mediprix'!$A$12:$N$106,2,FALSE)</f>
        <v>#N/A</v>
      </c>
      <c r="E413" s="38" t="e">
        <f>VLOOKUP(Tableau13[[#This Row],[Cd CIP Client]],'[1]Liste Adhérents Mediprix'!$A$12:$N$107,8,FALSE)</f>
        <v>#N/A</v>
      </c>
      <c r="F413" s="38" t="e">
        <f>VLOOKUP(Tableau13[[#This Row],[Cd CIP Client]],'[1]Liste Adhérents Mediprix'!$A$12:$N$107,9,FALSE)</f>
        <v>#N/A</v>
      </c>
      <c r="G413" s="44">
        <v>0</v>
      </c>
      <c r="H413" s="44">
        <v>0</v>
      </c>
      <c r="I413" s="41">
        <f t="shared" si="6"/>
        <v>0</v>
      </c>
    </row>
    <row r="414" spans="1:9" x14ac:dyDescent="0.3">
      <c r="A414" s="34"/>
      <c r="B414" s="35"/>
      <c r="C414" s="38"/>
      <c r="D414" s="37" t="e">
        <f>VLOOKUP(Tableau13[[#This Row],[Cd CIP Client]],'[1]Liste Adhérents Mediprix'!$A$12:$N$106,2,FALSE)</f>
        <v>#N/A</v>
      </c>
      <c r="E414" s="38" t="e">
        <f>VLOOKUP(Tableau13[[#This Row],[Cd CIP Client]],'[1]Liste Adhérents Mediprix'!$A$12:$N$107,8,FALSE)</f>
        <v>#N/A</v>
      </c>
      <c r="F414" s="38" t="e">
        <f>VLOOKUP(Tableau13[[#This Row],[Cd CIP Client]],'[1]Liste Adhérents Mediprix'!$A$12:$N$107,9,FALSE)</f>
        <v>#N/A</v>
      </c>
      <c r="G414" s="44">
        <v>0</v>
      </c>
      <c r="H414" s="44">
        <v>0</v>
      </c>
      <c r="I414" s="41">
        <f t="shared" si="6"/>
        <v>0</v>
      </c>
    </row>
    <row r="415" spans="1:9" x14ac:dyDescent="0.3">
      <c r="A415" s="34"/>
      <c r="B415" s="35"/>
      <c r="C415" s="38"/>
      <c r="D415" s="37" t="e">
        <f>VLOOKUP(Tableau13[[#This Row],[Cd CIP Client]],'[1]Liste Adhérents Mediprix'!$A$12:$N$106,2,FALSE)</f>
        <v>#N/A</v>
      </c>
      <c r="E415" s="38" t="e">
        <f>VLOOKUP(Tableau13[[#This Row],[Cd CIP Client]],'[1]Liste Adhérents Mediprix'!$A$12:$N$107,8,FALSE)</f>
        <v>#N/A</v>
      </c>
      <c r="F415" s="38" t="e">
        <f>VLOOKUP(Tableau13[[#This Row],[Cd CIP Client]],'[1]Liste Adhérents Mediprix'!$A$12:$N$107,9,FALSE)</f>
        <v>#N/A</v>
      </c>
      <c r="G415" s="44">
        <v>0</v>
      </c>
      <c r="H415" s="44">
        <v>0</v>
      </c>
      <c r="I415" s="41">
        <f t="shared" si="6"/>
        <v>0</v>
      </c>
    </row>
    <row r="416" spans="1:9" x14ac:dyDescent="0.3">
      <c r="A416" s="34"/>
      <c r="B416" s="35"/>
      <c r="C416" s="38"/>
      <c r="D416" s="37" t="e">
        <f>VLOOKUP(Tableau13[[#This Row],[Cd CIP Client]],'[1]Liste Adhérents Mediprix'!$A$12:$N$106,2,FALSE)</f>
        <v>#N/A</v>
      </c>
      <c r="E416" s="38" t="e">
        <f>VLOOKUP(Tableau13[[#This Row],[Cd CIP Client]],'[1]Liste Adhérents Mediprix'!$A$12:$N$107,8,FALSE)</f>
        <v>#N/A</v>
      </c>
      <c r="F416" s="38" t="e">
        <f>VLOOKUP(Tableau13[[#This Row],[Cd CIP Client]],'[1]Liste Adhérents Mediprix'!$A$12:$N$107,9,FALSE)</f>
        <v>#N/A</v>
      </c>
      <c r="G416" s="44">
        <v>0</v>
      </c>
      <c r="H416" s="44">
        <v>0</v>
      </c>
      <c r="I416" s="41">
        <f t="shared" si="6"/>
        <v>0</v>
      </c>
    </row>
    <row r="417" spans="1:9" x14ac:dyDescent="0.3">
      <c r="A417" s="34"/>
      <c r="B417" s="35"/>
      <c r="C417" s="38"/>
      <c r="D417" s="37" t="e">
        <f>VLOOKUP(Tableau13[[#This Row],[Cd CIP Client]],'[1]Liste Adhérents Mediprix'!$A$12:$N$106,2,FALSE)</f>
        <v>#N/A</v>
      </c>
      <c r="E417" s="38" t="e">
        <f>VLOOKUP(Tableau13[[#This Row],[Cd CIP Client]],'[1]Liste Adhérents Mediprix'!$A$12:$N$107,8,FALSE)</f>
        <v>#N/A</v>
      </c>
      <c r="F417" s="38" t="e">
        <f>VLOOKUP(Tableau13[[#This Row],[Cd CIP Client]],'[1]Liste Adhérents Mediprix'!$A$12:$N$107,9,FALSE)</f>
        <v>#N/A</v>
      </c>
      <c r="G417" s="44">
        <v>0</v>
      </c>
      <c r="H417" s="44">
        <v>0</v>
      </c>
      <c r="I417" s="41">
        <f t="shared" si="6"/>
        <v>0</v>
      </c>
    </row>
    <row r="418" spans="1:9" x14ac:dyDescent="0.3">
      <c r="A418" s="34"/>
      <c r="B418" s="35"/>
      <c r="C418" s="38"/>
      <c r="D418" s="37" t="e">
        <f>VLOOKUP(Tableau13[[#This Row],[Cd CIP Client]],'[1]Liste Adhérents Mediprix'!$A$12:$N$106,2,FALSE)</f>
        <v>#N/A</v>
      </c>
      <c r="E418" s="38" t="e">
        <f>VLOOKUP(Tableau13[[#This Row],[Cd CIP Client]],'[1]Liste Adhérents Mediprix'!$A$12:$N$107,8,FALSE)</f>
        <v>#N/A</v>
      </c>
      <c r="F418" s="38" t="e">
        <f>VLOOKUP(Tableau13[[#This Row],[Cd CIP Client]],'[1]Liste Adhérents Mediprix'!$A$12:$N$107,9,FALSE)</f>
        <v>#N/A</v>
      </c>
      <c r="G418" s="44">
        <v>0</v>
      </c>
      <c r="H418" s="44">
        <v>0</v>
      </c>
      <c r="I418" s="41">
        <f t="shared" si="6"/>
        <v>0</v>
      </c>
    </row>
    <row r="419" spans="1:9" x14ac:dyDescent="0.3">
      <c r="A419" s="34"/>
      <c r="B419" s="35"/>
      <c r="C419" s="38"/>
      <c r="D419" s="37" t="e">
        <f>VLOOKUP(Tableau13[[#This Row],[Cd CIP Client]],'[1]Liste Adhérents Mediprix'!$A$12:$N$106,2,FALSE)</f>
        <v>#N/A</v>
      </c>
      <c r="E419" s="38" t="e">
        <f>VLOOKUP(Tableau13[[#This Row],[Cd CIP Client]],'[1]Liste Adhérents Mediprix'!$A$12:$N$107,8,FALSE)</f>
        <v>#N/A</v>
      </c>
      <c r="F419" s="38" t="e">
        <f>VLOOKUP(Tableau13[[#This Row],[Cd CIP Client]],'[1]Liste Adhérents Mediprix'!$A$12:$N$107,9,FALSE)</f>
        <v>#N/A</v>
      </c>
      <c r="G419" s="44">
        <v>0</v>
      </c>
      <c r="H419" s="44">
        <v>0</v>
      </c>
      <c r="I419" s="41">
        <f t="shared" si="6"/>
        <v>0</v>
      </c>
    </row>
    <row r="420" spans="1:9" x14ac:dyDescent="0.3">
      <c r="A420" s="34"/>
      <c r="B420" s="35"/>
      <c r="C420" s="38"/>
      <c r="D420" s="37" t="e">
        <f>VLOOKUP(Tableau13[[#This Row],[Cd CIP Client]],'[1]Liste Adhérents Mediprix'!$A$12:$N$106,2,FALSE)</f>
        <v>#N/A</v>
      </c>
      <c r="E420" s="38" t="e">
        <f>VLOOKUP(Tableau13[[#This Row],[Cd CIP Client]],'[1]Liste Adhérents Mediprix'!$A$12:$N$107,8,FALSE)</f>
        <v>#N/A</v>
      </c>
      <c r="F420" s="38" t="e">
        <f>VLOOKUP(Tableau13[[#This Row],[Cd CIP Client]],'[1]Liste Adhérents Mediprix'!$A$12:$N$107,9,FALSE)</f>
        <v>#N/A</v>
      </c>
      <c r="G420" s="44">
        <v>0</v>
      </c>
      <c r="H420" s="44">
        <v>0</v>
      </c>
      <c r="I420" s="41">
        <f t="shared" si="6"/>
        <v>0</v>
      </c>
    </row>
    <row r="421" spans="1:9" x14ac:dyDescent="0.3">
      <c r="A421" s="34"/>
      <c r="B421" s="35"/>
      <c r="C421" s="38"/>
      <c r="D421" s="37" t="e">
        <f>VLOOKUP(Tableau13[[#This Row],[Cd CIP Client]],'[1]Liste Adhérents Mediprix'!$A$12:$N$106,2,FALSE)</f>
        <v>#N/A</v>
      </c>
      <c r="E421" s="38" t="e">
        <f>VLOOKUP(Tableau13[[#This Row],[Cd CIP Client]],'[1]Liste Adhérents Mediprix'!$A$12:$N$107,8,FALSE)</f>
        <v>#N/A</v>
      </c>
      <c r="F421" s="38" t="e">
        <f>VLOOKUP(Tableau13[[#This Row],[Cd CIP Client]],'[1]Liste Adhérents Mediprix'!$A$12:$N$107,9,FALSE)</f>
        <v>#N/A</v>
      </c>
      <c r="G421" s="44">
        <v>0</v>
      </c>
      <c r="H421" s="44">
        <v>0</v>
      </c>
      <c r="I421" s="41">
        <f t="shared" si="6"/>
        <v>0</v>
      </c>
    </row>
    <row r="422" spans="1:9" x14ac:dyDescent="0.3">
      <c r="A422" s="34"/>
      <c r="B422" s="35"/>
      <c r="C422" s="38"/>
      <c r="D422" s="37" t="e">
        <f>VLOOKUP(Tableau13[[#This Row],[Cd CIP Client]],'[1]Liste Adhérents Mediprix'!$A$12:$N$106,2,FALSE)</f>
        <v>#N/A</v>
      </c>
      <c r="E422" s="38" t="e">
        <f>VLOOKUP(Tableau13[[#This Row],[Cd CIP Client]],'[1]Liste Adhérents Mediprix'!$A$12:$N$107,8,FALSE)</f>
        <v>#N/A</v>
      </c>
      <c r="F422" s="38" t="e">
        <f>VLOOKUP(Tableau13[[#This Row],[Cd CIP Client]],'[1]Liste Adhérents Mediprix'!$A$12:$N$107,9,FALSE)</f>
        <v>#N/A</v>
      </c>
      <c r="G422" s="44">
        <v>0</v>
      </c>
      <c r="H422" s="44">
        <v>0</v>
      </c>
      <c r="I422" s="41">
        <f t="shared" si="6"/>
        <v>0</v>
      </c>
    </row>
    <row r="423" spans="1:9" x14ac:dyDescent="0.3">
      <c r="A423" s="34"/>
      <c r="B423" s="35"/>
      <c r="C423" s="38"/>
      <c r="D423" s="37" t="e">
        <f>VLOOKUP(Tableau13[[#This Row],[Cd CIP Client]],'[1]Liste Adhérents Mediprix'!$A$12:$N$106,2,FALSE)</f>
        <v>#N/A</v>
      </c>
      <c r="E423" s="38" t="e">
        <f>VLOOKUP(Tableau13[[#This Row],[Cd CIP Client]],'[1]Liste Adhérents Mediprix'!$A$12:$N$107,8,FALSE)</f>
        <v>#N/A</v>
      </c>
      <c r="F423" s="38" t="e">
        <f>VLOOKUP(Tableau13[[#This Row],[Cd CIP Client]],'[1]Liste Adhérents Mediprix'!$A$12:$N$107,9,FALSE)</f>
        <v>#N/A</v>
      </c>
      <c r="G423" s="44">
        <v>0</v>
      </c>
      <c r="H423" s="44">
        <v>0</v>
      </c>
      <c r="I423" s="41">
        <f t="shared" si="6"/>
        <v>0</v>
      </c>
    </row>
    <row r="424" spans="1:9" x14ac:dyDescent="0.3">
      <c r="A424" s="34"/>
      <c r="B424" s="35"/>
      <c r="C424" s="38"/>
      <c r="D424" s="37" t="e">
        <f>VLOOKUP(Tableau13[[#This Row],[Cd CIP Client]],'[1]Liste Adhérents Mediprix'!$A$12:$N$106,2,FALSE)</f>
        <v>#N/A</v>
      </c>
      <c r="E424" s="38" t="e">
        <f>VLOOKUP(Tableau13[[#This Row],[Cd CIP Client]],'[1]Liste Adhérents Mediprix'!$A$12:$N$107,8,FALSE)</f>
        <v>#N/A</v>
      </c>
      <c r="F424" s="38" t="e">
        <f>VLOOKUP(Tableau13[[#This Row],[Cd CIP Client]],'[1]Liste Adhérents Mediprix'!$A$12:$N$107,9,FALSE)</f>
        <v>#N/A</v>
      </c>
      <c r="G424" s="44">
        <v>0</v>
      </c>
      <c r="H424" s="44">
        <v>0</v>
      </c>
      <c r="I424" s="41">
        <f t="shared" si="6"/>
        <v>0</v>
      </c>
    </row>
    <row r="425" spans="1:9" x14ac:dyDescent="0.3">
      <c r="A425" s="34"/>
      <c r="B425" s="35"/>
      <c r="C425" s="38"/>
      <c r="D425" s="37" t="e">
        <f>VLOOKUP(Tableau13[[#This Row],[Cd CIP Client]],'[1]Liste Adhérents Mediprix'!$A$12:$N$106,2,FALSE)</f>
        <v>#N/A</v>
      </c>
      <c r="E425" s="38" t="e">
        <f>VLOOKUP(Tableau13[[#This Row],[Cd CIP Client]],'[1]Liste Adhérents Mediprix'!$A$12:$N$107,8,FALSE)</f>
        <v>#N/A</v>
      </c>
      <c r="F425" s="38" t="e">
        <f>VLOOKUP(Tableau13[[#This Row],[Cd CIP Client]],'[1]Liste Adhérents Mediprix'!$A$12:$N$107,9,FALSE)</f>
        <v>#N/A</v>
      </c>
      <c r="G425" s="44">
        <v>0</v>
      </c>
      <c r="H425" s="44">
        <v>0</v>
      </c>
      <c r="I425" s="41">
        <f t="shared" si="6"/>
        <v>0</v>
      </c>
    </row>
    <row r="426" spans="1:9" x14ac:dyDescent="0.3">
      <c r="A426" s="34"/>
      <c r="B426" s="35"/>
      <c r="C426" s="38"/>
      <c r="D426" s="37" t="e">
        <f>VLOOKUP(Tableau13[[#This Row],[Cd CIP Client]],'[1]Liste Adhérents Mediprix'!$A$12:$N$106,2,FALSE)</f>
        <v>#N/A</v>
      </c>
      <c r="E426" s="38" t="e">
        <f>VLOOKUP(Tableau13[[#This Row],[Cd CIP Client]],'[1]Liste Adhérents Mediprix'!$A$12:$N$107,8,FALSE)</f>
        <v>#N/A</v>
      </c>
      <c r="F426" s="38" t="e">
        <f>VLOOKUP(Tableau13[[#This Row],[Cd CIP Client]],'[1]Liste Adhérents Mediprix'!$A$12:$N$107,9,FALSE)</f>
        <v>#N/A</v>
      </c>
      <c r="G426" s="44">
        <v>0</v>
      </c>
      <c r="H426" s="44">
        <v>0</v>
      </c>
      <c r="I426" s="41">
        <f t="shared" si="6"/>
        <v>0</v>
      </c>
    </row>
    <row r="427" spans="1:9" x14ac:dyDescent="0.3">
      <c r="A427" s="34"/>
      <c r="B427" s="35"/>
      <c r="C427" s="38"/>
      <c r="D427" s="37" t="e">
        <f>VLOOKUP(Tableau13[[#This Row],[Cd CIP Client]],'[1]Liste Adhérents Mediprix'!$A$12:$N$106,2,FALSE)</f>
        <v>#N/A</v>
      </c>
      <c r="E427" s="38" t="e">
        <f>VLOOKUP(Tableau13[[#This Row],[Cd CIP Client]],'[1]Liste Adhérents Mediprix'!$A$12:$N$107,8,FALSE)</f>
        <v>#N/A</v>
      </c>
      <c r="F427" s="38" t="e">
        <f>VLOOKUP(Tableau13[[#This Row],[Cd CIP Client]],'[1]Liste Adhérents Mediprix'!$A$12:$N$107,9,FALSE)</f>
        <v>#N/A</v>
      </c>
      <c r="G427" s="44">
        <v>0</v>
      </c>
      <c r="H427" s="44">
        <v>0</v>
      </c>
      <c r="I427" s="41">
        <f t="shared" si="6"/>
        <v>0</v>
      </c>
    </row>
    <row r="428" spans="1:9" x14ac:dyDescent="0.3">
      <c r="A428" s="34"/>
      <c r="B428" s="35"/>
      <c r="C428" s="38"/>
      <c r="D428" s="37" t="e">
        <f>VLOOKUP(Tableau13[[#This Row],[Cd CIP Client]],'[1]Liste Adhérents Mediprix'!$A$12:$N$106,2,FALSE)</f>
        <v>#N/A</v>
      </c>
      <c r="E428" s="38" t="e">
        <f>VLOOKUP(Tableau13[[#This Row],[Cd CIP Client]],'[1]Liste Adhérents Mediprix'!$A$12:$N$107,8,FALSE)</f>
        <v>#N/A</v>
      </c>
      <c r="F428" s="38" t="e">
        <f>VLOOKUP(Tableau13[[#This Row],[Cd CIP Client]],'[1]Liste Adhérents Mediprix'!$A$12:$N$107,9,FALSE)</f>
        <v>#N/A</v>
      </c>
      <c r="G428" s="44">
        <v>0</v>
      </c>
      <c r="H428" s="44">
        <v>0</v>
      </c>
      <c r="I428" s="41">
        <f t="shared" si="6"/>
        <v>0</v>
      </c>
    </row>
    <row r="429" spans="1:9" x14ac:dyDescent="0.3">
      <c r="A429" s="34"/>
      <c r="B429" s="35"/>
      <c r="C429" s="38"/>
      <c r="D429" s="37" t="e">
        <f>VLOOKUP(Tableau13[[#This Row],[Cd CIP Client]],'[1]Liste Adhérents Mediprix'!$A$12:$N$106,2,FALSE)</f>
        <v>#N/A</v>
      </c>
      <c r="E429" s="38" t="e">
        <f>VLOOKUP(Tableau13[[#This Row],[Cd CIP Client]],'[1]Liste Adhérents Mediprix'!$A$12:$N$107,8,FALSE)</f>
        <v>#N/A</v>
      </c>
      <c r="F429" s="38" t="e">
        <f>VLOOKUP(Tableau13[[#This Row],[Cd CIP Client]],'[1]Liste Adhérents Mediprix'!$A$12:$N$107,9,FALSE)</f>
        <v>#N/A</v>
      </c>
      <c r="G429" s="44">
        <v>0</v>
      </c>
      <c r="H429" s="44">
        <v>0</v>
      </c>
      <c r="I429" s="41">
        <f t="shared" si="6"/>
        <v>0</v>
      </c>
    </row>
    <row r="430" spans="1:9" x14ac:dyDescent="0.3">
      <c r="A430" s="34"/>
      <c r="B430" s="35"/>
      <c r="C430" s="38"/>
      <c r="D430" s="37" t="e">
        <f>VLOOKUP(Tableau13[[#This Row],[Cd CIP Client]],'[1]Liste Adhérents Mediprix'!$A$12:$N$106,2,FALSE)</f>
        <v>#N/A</v>
      </c>
      <c r="E430" s="38" t="e">
        <f>VLOOKUP(Tableau13[[#This Row],[Cd CIP Client]],'[1]Liste Adhérents Mediprix'!$A$12:$N$107,8,FALSE)</f>
        <v>#N/A</v>
      </c>
      <c r="F430" s="38" t="e">
        <f>VLOOKUP(Tableau13[[#This Row],[Cd CIP Client]],'[1]Liste Adhérents Mediprix'!$A$12:$N$107,9,FALSE)</f>
        <v>#N/A</v>
      </c>
      <c r="G430" s="44">
        <v>0</v>
      </c>
      <c r="H430" s="44">
        <v>0</v>
      </c>
      <c r="I430" s="41">
        <f t="shared" si="6"/>
        <v>0</v>
      </c>
    </row>
    <row r="431" spans="1:9" x14ac:dyDescent="0.3">
      <c r="A431" s="34"/>
      <c r="B431" s="35"/>
      <c r="C431" s="38"/>
      <c r="D431" s="37" t="e">
        <f>VLOOKUP(Tableau13[[#This Row],[Cd CIP Client]],'[1]Liste Adhérents Mediprix'!$A$12:$N$106,2,FALSE)</f>
        <v>#N/A</v>
      </c>
      <c r="E431" s="38" t="e">
        <f>VLOOKUP(Tableau13[[#This Row],[Cd CIP Client]],'[1]Liste Adhérents Mediprix'!$A$12:$N$107,8,FALSE)</f>
        <v>#N/A</v>
      </c>
      <c r="F431" s="38" t="e">
        <f>VLOOKUP(Tableau13[[#This Row],[Cd CIP Client]],'[1]Liste Adhérents Mediprix'!$A$12:$N$107,9,FALSE)</f>
        <v>#N/A</v>
      </c>
      <c r="G431" s="44">
        <v>0</v>
      </c>
      <c r="H431" s="44">
        <v>0</v>
      </c>
      <c r="I431" s="41">
        <f t="shared" si="6"/>
        <v>0</v>
      </c>
    </row>
    <row r="432" spans="1:9" x14ac:dyDescent="0.3">
      <c r="A432" s="34"/>
      <c r="B432" s="35"/>
      <c r="C432" s="38"/>
      <c r="D432" s="37" t="e">
        <f>VLOOKUP(Tableau13[[#This Row],[Cd CIP Client]],'[1]Liste Adhérents Mediprix'!$A$12:$N$106,2,FALSE)</f>
        <v>#N/A</v>
      </c>
      <c r="E432" s="38" t="e">
        <f>VLOOKUP(Tableau13[[#This Row],[Cd CIP Client]],'[1]Liste Adhérents Mediprix'!$A$12:$N$107,8,FALSE)</f>
        <v>#N/A</v>
      </c>
      <c r="F432" s="38" t="e">
        <f>VLOOKUP(Tableau13[[#This Row],[Cd CIP Client]],'[1]Liste Adhérents Mediprix'!$A$12:$N$107,9,FALSE)</f>
        <v>#N/A</v>
      </c>
      <c r="G432" s="44">
        <v>0</v>
      </c>
      <c r="H432" s="44">
        <v>0</v>
      </c>
      <c r="I432" s="41">
        <f t="shared" si="6"/>
        <v>0</v>
      </c>
    </row>
    <row r="433" spans="1:9" x14ac:dyDescent="0.3">
      <c r="A433" s="34"/>
      <c r="B433" s="35"/>
      <c r="C433" s="38"/>
      <c r="D433" s="37" t="e">
        <f>VLOOKUP(Tableau13[[#This Row],[Cd CIP Client]],'[1]Liste Adhérents Mediprix'!$A$12:$N$106,2,FALSE)</f>
        <v>#N/A</v>
      </c>
      <c r="E433" s="38" t="e">
        <f>VLOOKUP(Tableau13[[#This Row],[Cd CIP Client]],'[1]Liste Adhérents Mediprix'!$A$12:$N$107,8,FALSE)</f>
        <v>#N/A</v>
      </c>
      <c r="F433" s="38" t="e">
        <f>VLOOKUP(Tableau13[[#This Row],[Cd CIP Client]],'[1]Liste Adhérents Mediprix'!$A$12:$N$107,9,FALSE)</f>
        <v>#N/A</v>
      </c>
      <c r="G433" s="44">
        <v>0</v>
      </c>
      <c r="H433" s="44">
        <v>0</v>
      </c>
      <c r="I433" s="41">
        <f t="shared" si="6"/>
        <v>0</v>
      </c>
    </row>
    <row r="434" spans="1:9" x14ac:dyDescent="0.3">
      <c r="A434" s="34"/>
      <c r="B434" s="35"/>
      <c r="C434" s="38"/>
      <c r="D434" s="37" t="e">
        <f>VLOOKUP(Tableau13[[#This Row],[Cd CIP Client]],'[1]Liste Adhérents Mediprix'!$A$12:$N$106,2,FALSE)</f>
        <v>#N/A</v>
      </c>
      <c r="E434" s="38" t="e">
        <f>VLOOKUP(Tableau13[[#This Row],[Cd CIP Client]],'[1]Liste Adhérents Mediprix'!$A$12:$N$107,8,FALSE)</f>
        <v>#N/A</v>
      </c>
      <c r="F434" s="38" t="e">
        <f>VLOOKUP(Tableau13[[#This Row],[Cd CIP Client]],'[1]Liste Adhérents Mediprix'!$A$12:$N$107,9,FALSE)</f>
        <v>#N/A</v>
      </c>
      <c r="G434" s="44">
        <v>0</v>
      </c>
      <c r="H434" s="44">
        <v>0</v>
      </c>
      <c r="I434" s="41">
        <f t="shared" si="6"/>
        <v>0</v>
      </c>
    </row>
    <row r="435" spans="1:9" x14ac:dyDescent="0.3">
      <c r="A435" s="34"/>
      <c r="B435" s="35"/>
      <c r="C435" s="38"/>
      <c r="D435" s="37" t="e">
        <f>VLOOKUP(Tableau13[[#This Row],[Cd CIP Client]],'[1]Liste Adhérents Mediprix'!$A$12:$N$106,2,FALSE)</f>
        <v>#N/A</v>
      </c>
      <c r="E435" s="38" t="e">
        <f>VLOOKUP(Tableau13[[#This Row],[Cd CIP Client]],'[1]Liste Adhérents Mediprix'!$A$12:$N$107,8,FALSE)</f>
        <v>#N/A</v>
      </c>
      <c r="F435" s="38" t="e">
        <f>VLOOKUP(Tableau13[[#This Row],[Cd CIP Client]],'[1]Liste Adhérents Mediprix'!$A$12:$N$107,9,FALSE)</f>
        <v>#N/A</v>
      </c>
      <c r="G435" s="44">
        <v>0</v>
      </c>
      <c r="H435" s="44">
        <v>0</v>
      </c>
      <c r="I435" s="41">
        <f t="shared" si="6"/>
        <v>0</v>
      </c>
    </row>
    <row r="436" spans="1:9" x14ac:dyDescent="0.3">
      <c r="A436" s="34"/>
      <c r="B436" s="35"/>
      <c r="C436" s="38"/>
      <c r="D436" s="37" t="e">
        <f>VLOOKUP(Tableau13[[#This Row],[Cd CIP Client]],'[1]Liste Adhérents Mediprix'!$A$12:$N$106,2,FALSE)</f>
        <v>#N/A</v>
      </c>
      <c r="E436" s="38" t="e">
        <f>VLOOKUP(Tableau13[[#This Row],[Cd CIP Client]],'[1]Liste Adhérents Mediprix'!$A$12:$N$107,8,FALSE)</f>
        <v>#N/A</v>
      </c>
      <c r="F436" s="38" t="e">
        <f>VLOOKUP(Tableau13[[#This Row],[Cd CIP Client]],'[1]Liste Adhérents Mediprix'!$A$12:$N$107,9,FALSE)</f>
        <v>#N/A</v>
      </c>
      <c r="G436" s="44">
        <v>0</v>
      </c>
      <c r="H436" s="44">
        <v>0</v>
      </c>
      <c r="I436" s="41">
        <f t="shared" si="6"/>
        <v>0</v>
      </c>
    </row>
    <row r="437" spans="1:9" x14ac:dyDescent="0.3">
      <c r="A437" s="34"/>
      <c r="B437" s="35"/>
      <c r="C437" s="38"/>
      <c r="D437" s="37" t="e">
        <f>VLOOKUP(Tableau13[[#This Row],[Cd CIP Client]],'[1]Liste Adhérents Mediprix'!$A$12:$N$106,2,FALSE)</f>
        <v>#N/A</v>
      </c>
      <c r="E437" s="38" t="e">
        <f>VLOOKUP(Tableau13[[#This Row],[Cd CIP Client]],'[1]Liste Adhérents Mediprix'!$A$12:$N$107,8,FALSE)</f>
        <v>#N/A</v>
      </c>
      <c r="F437" s="38" t="e">
        <f>VLOOKUP(Tableau13[[#This Row],[Cd CIP Client]],'[1]Liste Adhérents Mediprix'!$A$12:$N$107,9,FALSE)</f>
        <v>#N/A</v>
      </c>
      <c r="G437" s="44">
        <v>0</v>
      </c>
      <c r="H437" s="44">
        <v>0</v>
      </c>
      <c r="I437" s="41">
        <f t="shared" si="6"/>
        <v>0</v>
      </c>
    </row>
    <row r="438" spans="1:9" x14ac:dyDescent="0.3">
      <c r="A438" s="34"/>
      <c r="B438" s="35"/>
      <c r="C438" s="38"/>
      <c r="D438" s="37" t="e">
        <f>VLOOKUP(Tableau13[[#This Row],[Cd CIP Client]],'[1]Liste Adhérents Mediprix'!$A$12:$N$106,2,FALSE)</f>
        <v>#N/A</v>
      </c>
      <c r="E438" s="38" t="e">
        <f>VLOOKUP(Tableau13[[#This Row],[Cd CIP Client]],'[1]Liste Adhérents Mediprix'!$A$12:$N$107,8,FALSE)</f>
        <v>#N/A</v>
      </c>
      <c r="F438" s="38" t="e">
        <f>VLOOKUP(Tableau13[[#This Row],[Cd CIP Client]],'[1]Liste Adhérents Mediprix'!$A$12:$N$107,9,FALSE)</f>
        <v>#N/A</v>
      </c>
      <c r="G438" s="44">
        <v>0</v>
      </c>
      <c r="H438" s="44">
        <v>0</v>
      </c>
      <c r="I438" s="41">
        <f t="shared" si="6"/>
        <v>0</v>
      </c>
    </row>
    <row r="439" spans="1:9" x14ac:dyDescent="0.3">
      <c r="A439" s="34"/>
      <c r="B439" s="35"/>
      <c r="C439" s="38"/>
      <c r="D439" s="37" t="e">
        <f>VLOOKUP(Tableau13[[#This Row],[Cd CIP Client]],'[1]Liste Adhérents Mediprix'!$A$12:$N$106,2,FALSE)</f>
        <v>#N/A</v>
      </c>
      <c r="E439" s="38" t="e">
        <f>VLOOKUP(Tableau13[[#This Row],[Cd CIP Client]],'[1]Liste Adhérents Mediprix'!$A$12:$N$107,8,FALSE)</f>
        <v>#N/A</v>
      </c>
      <c r="F439" s="38" t="e">
        <f>VLOOKUP(Tableau13[[#This Row],[Cd CIP Client]],'[1]Liste Adhérents Mediprix'!$A$12:$N$107,9,FALSE)</f>
        <v>#N/A</v>
      </c>
      <c r="G439" s="44">
        <v>0</v>
      </c>
      <c r="H439" s="44">
        <v>0</v>
      </c>
      <c r="I439" s="41">
        <f t="shared" si="6"/>
        <v>0</v>
      </c>
    </row>
    <row r="440" spans="1:9" x14ac:dyDescent="0.3">
      <c r="A440" s="34"/>
      <c r="B440" s="35"/>
      <c r="C440" s="38"/>
      <c r="D440" s="37" t="e">
        <f>VLOOKUP(Tableau13[[#This Row],[Cd CIP Client]],'[1]Liste Adhérents Mediprix'!$A$12:$N$106,2,FALSE)</f>
        <v>#N/A</v>
      </c>
      <c r="E440" s="38" t="e">
        <f>VLOOKUP(Tableau13[[#This Row],[Cd CIP Client]],'[1]Liste Adhérents Mediprix'!$A$12:$N$107,8,FALSE)</f>
        <v>#N/A</v>
      </c>
      <c r="F440" s="38" t="e">
        <f>VLOOKUP(Tableau13[[#This Row],[Cd CIP Client]],'[1]Liste Adhérents Mediprix'!$A$12:$N$107,9,FALSE)</f>
        <v>#N/A</v>
      </c>
      <c r="G440" s="44">
        <v>0</v>
      </c>
      <c r="H440" s="44">
        <v>0</v>
      </c>
      <c r="I440" s="41">
        <f t="shared" si="6"/>
        <v>0</v>
      </c>
    </row>
    <row r="441" spans="1:9" x14ac:dyDescent="0.3">
      <c r="A441" s="34"/>
      <c r="B441" s="35"/>
      <c r="C441" s="38"/>
      <c r="D441" s="37" t="e">
        <f>VLOOKUP(Tableau13[[#This Row],[Cd CIP Client]],'[1]Liste Adhérents Mediprix'!$A$12:$N$106,2,FALSE)</f>
        <v>#N/A</v>
      </c>
      <c r="E441" s="38" t="e">
        <f>VLOOKUP(Tableau13[[#This Row],[Cd CIP Client]],'[1]Liste Adhérents Mediprix'!$A$12:$N$107,8,FALSE)</f>
        <v>#N/A</v>
      </c>
      <c r="F441" s="38" t="e">
        <f>VLOOKUP(Tableau13[[#This Row],[Cd CIP Client]],'[1]Liste Adhérents Mediprix'!$A$12:$N$107,9,FALSE)</f>
        <v>#N/A</v>
      </c>
      <c r="G441" s="44">
        <v>0</v>
      </c>
      <c r="H441" s="44">
        <v>0</v>
      </c>
      <c r="I441" s="41">
        <f t="shared" si="6"/>
        <v>0</v>
      </c>
    </row>
    <row r="442" spans="1:9" x14ac:dyDescent="0.3">
      <c r="A442" s="34"/>
      <c r="B442" s="35"/>
      <c r="C442" s="38"/>
      <c r="D442" s="37" t="e">
        <f>VLOOKUP(Tableau13[[#This Row],[Cd CIP Client]],'[1]Liste Adhérents Mediprix'!$A$12:$N$106,2,FALSE)</f>
        <v>#N/A</v>
      </c>
      <c r="E442" s="38" t="e">
        <f>VLOOKUP(Tableau13[[#This Row],[Cd CIP Client]],'[1]Liste Adhérents Mediprix'!$A$12:$N$107,8,FALSE)</f>
        <v>#N/A</v>
      </c>
      <c r="F442" s="38" t="e">
        <f>VLOOKUP(Tableau13[[#This Row],[Cd CIP Client]],'[1]Liste Adhérents Mediprix'!$A$12:$N$107,9,FALSE)</f>
        <v>#N/A</v>
      </c>
      <c r="G442" s="44">
        <v>0</v>
      </c>
      <c r="H442" s="44">
        <v>0</v>
      </c>
      <c r="I442" s="41">
        <f t="shared" si="6"/>
        <v>0</v>
      </c>
    </row>
    <row r="443" spans="1:9" x14ac:dyDescent="0.3">
      <c r="A443" s="34"/>
      <c r="B443" s="35"/>
      <c r="C443" s="38"/>
      <c r="D443" s="37" t="e">
        <f>VLOOKUP(Tableau13[[#This Row],[Cd CIP Client]],'[1]Liste Adhérents Mediprix'!$A$12:$N$106,2,FALSE)</f>
        <v>#N/A</v>
      </c>
      <c r="E443" s="38" t="e">
        <f>VLOOKUP(Tableau13[[#This Row],[Cd CIP Client]],'[1]Liste Adhérents Mediprix'!$A$12:$N$107,8,FALSE)</f>
        <v>#N/A</v>
      </c>
      <c r="F443" s="38" t="e">
        <f>VLOOKUP(Tableau13[[#This Row],[Cd CIP Client]],'[1]Liste Adhérents Mediprix'!$A$12:$N$107,9,FALSE)</f>
        <v>#N/A</v>
      </c>
      <c r="G443" s="44">
        <v>0</v>
      </c>
      <c r="H443" s="44">
        <v>0</v>
      </c>
      <c r="I443" s="41">
        <f t="shared" si="6"/>
        <v>0</v>
      </c>
    </row>
    <row r="444" spans="1:9" x14ac:dyDescent="0.3">
      <c r="A444" s="34"/>
      <c r="B444" s="35"/>
      <c r="C444" s="38"/>
      <c r="D444" s="37" t="e">
        <f>VLOOKUP(Tableau13[[#This Row],[Cd CIP Client]],'[1]Liste Adhérents Mediprix'!$A$12:$N$106,2,FALSE)</f>
        <v>#N/A</v>
      </c>
      <c r="E444" s="38" t="e">
        <f>VLOOKUP(Tableau13[[#This Row],[Cd CIP Client]],'[1]Liste Adhérents Mediprix'!$A$12:$N$107,8,FALSE)</f>
        <v>#N/A</v>
      </c>
      <c r="F444" s="38" t="e">
        <f>VLOOKUP(Tableau13[[#This Row],[Cd CIP Client]],'[1]Liste Adhérents Mediprix'!$A$12:$N$107,9,FALSE)</f>
        <v>#N/A</v>
      </c>
      <c r="G444" s="44">
        <v>0</v>
      </c>
      <c r="H444" s="44">
        <v>0</v>
      </c>
      <c r="I444" s="41">
        <f t="shared" si="6"/>
        <v>0</v>
      </c>
    </row>
    <row r="445" spans="1:9" x14ac:dyDescent="0.3">
      <c r="A445" s="34"/>
      <c r="B445" s="35"/>
      <c r="C445" s="38"/>
      <c r="D445" s="37" t="e">
        <f>VLOOKUP(Tableau13[[#This Row],[Cd CIP Client]],'[1]Liste Adhérents Mediprix'!$A$12:$N$106,2,FALSE)</f>
        <v>#N/A</v>
      </c>
      <c r="E445" s="38" t="e">
        <f>VLOOKUP(Tableau13[[#This Row],[Cd CIP Client]],'[1]Liste Adhérents Mediprix'!$A$12:$N$107,8,FALSE)</f>
        <v>#N/A</v>
      </c>
      <c r="F445" s="38" t="e">
        <f>VLOOKUP(Tableau13[[#This Row],[Cd CIP Client]],'[1]Liste Adhérents Mediprix'!$A$12:$N$107,9,FALSE)</f>
        <v>#N/A</v>
      </c>
      <c r="G445" s="44">
        <v>0</v>
      </c>
      <c r="H445" s="44">
        <v>0</v>
      </c>
      <c r="I445" s="41">
        <f t="shared" si="6"/>
        <v>0</v>
      </c>
    </row>
    <row r="446" spans="1:9" x14ac:dyDescent="0.3">
      <c r="A446" s="34"/>
      <c r="B446" s="35"/>
      <c r="C446" s="38"/>
      <c r="D446" s="37" t="e">
        <f>VLOOKUP(Tableau13[[#This Row],[Cd CIP Client]],'[1]Liste Adhérents Mediprix'!$A$12:$N$106,2,FALSE)</f>
        <v>#N/A</v>
      </c>
      <c r="E446" s="38" t="e">
        <f>VLOOKUP(Tableau13[[#This Row],[Cd CIP Client]],'[1]Liste Adhérents Mediprix'!$A$12:$N$107,8,FALSE)</f>
        <v>#N/A</v>
      </c>
      <c r="F446" s="38" t="e">
        <f>VLOOKUP(Tableau13[[#This Row],[Cd CIP Client]],'[1]Liste Adhérents Mediprix'!$A$12:$N$107,9,FALSE)</f>
        <v>#N/A</v>
      </c>
      <c r="G446" s="44">
        <v>0</v>
      </c>
      <c r="H446" s="44">
        <v>0</v>
      </c>
      <c r="I446" s="41">
        <f t="shared" si="6"/>
        <v>0</v>
      </c>
    </row>
    <row r="447" spans="1:9" x14ac:dyDescent="0.3">
      <c r="A447" s="34"/>
      <c r="B447" s="35"/>
      <c r="C447" s="38"/>
      <c r="D447" s="37" t="e">
        <f>VLOOKUP(Tableau13[[#This Row],[Cd CIP Client]],'[1]Liste Adhérents Mediprix'!$A$12:$N$106,2,FALSE)</f>
        <v>#N/A</v>
      </c>
      <c r="E447" s="38" t="e">
        <f>VLOOKUP(Tableau13[[#This Row],[Cd CIP Client]],'[1]Liste Adhérents Mediprix'!$A$12:$N$107,8,FALSE)</f>
        <v>#N/A</v>
      </c>
      <c r="F447" s="38" t="e">
        <f>VLOOKUP(Tableau13[[#This Row],[Cd CIP Client]],'[1]Liste Adhérents Mediprix'!$A$12:$N$107,9,FALSE)</f>
        <v>#N/A</v>
      </c>
      <c r="G447" s="44">
        <v>0</v>
      </c>
      <c r="H447" s="44">
        <v>0</v>
      </c>
      <c r="I447" s="41">
        <f t="shared" si="6"/>
        <v>0</v>
      </c>
    </row>
    <row r="448" spans="1:9" x14ac:dyDescent="0.3">
      <c r="A448" s="34"/>
      <c r="B448" s="35"/>
      <c r="C448" s="38"/>
      <c r="D448" s="37" t="e">
        <f>VLOOKUP(Tableau13[[#This Row],[Cd CIP Client]],'[1]Liste Adhérents Mediprix'!$A$12:$N$106,2,FALSE)</f>
        <v>#N/A</v>
      </c>
      <c r="E448" s="38" t="e">
        <f>VLOOKUP(Tableau13[[#This Row],[Cd CIP Client]],'[1]Liste Adhérents Mediprix'!$A$12:$N$107,8,FALSE)</f>
        <v>#N/A</v>
      </c>
      <c r="F448" s="38" t="e">
        <f>VLOOKUP(Tableau13[[#This Row],[Cd CIP Client]],'[1]Liste Adhérents Mediprix'!$A$12:$N$107,9,FALSE)</f>
        <v>#N/A</v>
      </c>
      <c r="G448" s="44">
        <v>0</v>
      </c>
      <c r="H448" s="44">
        <v>0</v>
      </c>
      <c r="I448" s="41">
        <f t="shared" si="6"/>
        <v>0</v>
      </c>
    </row>
    <row r="449" spans="1:9" x14ac:dyDescent="0.3">
      <c r="A449" s="34"/>
      <c r="B449" s="35"/>
      <c r="C449" s="38"/>
      <c r="D449" s="37" t="e">
        <f>VLOOKUP(Tableau13[[#This Row],[Cd CIP Client]],'[1]Liste Adhérents Mediprix'!$A$12:$N$106,2,FALSE)</f>
        <v>#N/A</v>
      </c>
      <c r="E449" s="38" t="e">
        <f>VLOOKUP(Tableau13[[#This Row],[Cd CIP Client]],'[1]Liste Adhérents Mediprix'!$A$12:$N$107,8,FALSE)</f>
        <v>#N/A</v>
      </c>
      <c r="F449" s="38" t="e">
        <f>VLOOKUP(Tableau13[[#This Row],[Cd CIP Client]],'[1]Liste Adhérents Mediprix'!$A$12:$N$107,9,FALSE)</f>
        <v>#N/A</v>
      </c>
      <c r="G449" s="44">
        <v>0</v>
      </c>
      <c r="H449" s="44">
        <v>0</v>
      </c>
      <c r="I449" s="41">
        <f t="shared" si="6"/>
        <v>0</v>
      </c>
    </row>
    <row r="450" spans="1:9" x14ac:dyDescent="0.3">
      <c r="A450" s="34"/>
      <c r="B450" s="35"/>
      <c r="C450" s="38"/>
      <c r="D450" s="37" t="e">
        <f>VLOOKUP(Tableau13[[#This Row],[Cd CIP Client]],'[1]Liste Adhérents Mediprix'!$A$12:$N$106,2,FALSE)</f>
        <v>#N/A</v>
      </c>
      <c r="E450" s="38" t="e">
        <f>VLOOKUP(Tableau13[[#This Row],[Cd CIP Client]],'[1]Liste Adhérents Mediprix'!$A$12:$N$107,8,FALSE)</f>
        <v>#N/A</v>
      </c>
      <c r="F450" s="38" t="e">
        <f>VLOOKUP(Tableau13[[#This Row],[Cd CIP Client]],'[1]Liste Adhérents Mediprix'!$A$12:$N$107,9,FALSE)</f>
        <v>#N/A</v>
      </c>
      <c r="G450" s="44">
        <v>0</v>
      </c>
      <c r="H450" s="44">
        <v>0</v>
      </c>
      <c r="I450" s="41">
        <f t="shared" si="6"/>
        <v>0</v>
      </c>
    </row>
    <row r="451" spans="1:9" x14ac:dyDescent="0.3">
      <c r="A451" s="34"/>
      <c r="B451" s="35"/>
      <c r="C451" s="38"/>
      <c r="D451" s="37" t="e">
        <f>VLOOKUP(Tableau13[[#This Row],[Cd CIP Client]],'[1]Liste Adhérents Mediprix'!$A$12:$N$106,2,FALSE)</f>
        <v>#N/A</v>
      </c>
      <c r="E451" s="38" t="e">
        <f>VLOOKUP(Tableau13[[#This Row],[Cd CIP Client]],'[1]Liste Adhérents Mediprix'!$A$12:$N$107,8,FALSE)</f>
        <v>#N/A</v>
      </c>
      <c r="F451" s="38" t="e">
        <f>VLOOKUP(Tableau13[[#This Row],[Cd CIP Client]],'[1]Liste Adhérents Mediprix'!$A$12:$N$107,9,FALSE)</f>
        <v>#N/A</v>
      </c>
      <c r="G451" s="44">
        <v>0</v>
      </c>
      <c r="H451" s="44">
        <v>0</v>
      </c>
      <c r="I451" s="41">
        <f t="shared" si="6"/>
        <v>0</v>
      </c>
    </row>
    <row r="452" spans="1:9" x14ac:dyDescent="0.3">
      <c r="A452" s="34"/>
      <c r="B452" s="35"/>
      <c r="C452" s="38"/>
      <c r="D452" s="37" t="e">
        <f>VLOOKUP(Tableau13[[#This Row],[Cd CIP Client]],'[1]Liste Adhérents Mediprix'!$A$12:$N$106,2,FALSE)</f>
        <v>#N/A</v>
      </c>
      <c r="E452" s="38" t="e">
        <f>VLOOKUP(Tableau13[[#This Row],[Cd CIP Client]],'[1]Liste Adhérents Mediprix'!$A$12:$N$107,8,FALSE)</f>
        <v>#N/A</v>
      </c>
      <c r="F452" s="38" t="e">
        <f>VLOOKUP(Tableau13[[#This Row],[Cd CIP Client]],'[1]Liste Adhérents Mediprix'!$A$12:$N$107,9,FALSE)</f>
        <v>#N/A</v>
      </c>
      <c r="G452" s="44">
        <v>0</v>
      </c>
      <c r="H452" s="44">
        <v>0</v>
      </c>
      <c r="I452" s="41">
        <f t="shared" ref="I452:I515" si="7">IFERROR((H452-G452)/G452,0)</f>
        <v>0</v>
      </c>
    </row>
    <row r="453" spans="1:9" x14ac:dyDescent="0.3">
      <c r="A453" s="34"/>
      <c r="B453" s="35"/>
      <c r="C453" s="38"/>
      <c r="D453" s="37" t="e">
        <f>VLOOKUP(Tableau13[[#This Row],[Cd CIP Client]],'[1]Liste Adhérents Mediprix'!$A$12:$N$106,2,FALSE)</f>
        <v>#N/A</v>
      </c>
      <c r="E453" s="38" t="e">
        <f>VLOOKUP(Tableau13[[#This Row],[Cd CIP Client]],'[1]Liste Adhérents Mediprix'!$A$12:$N$107,8,FALSE)</f>
        <v>#N/A</v>
      </c>
      <c r="F453" s="38" t="e">
        <f>VLOOKUP(Tableau13[[#This Row],[Cd CIP Client]],'[1]Liste Adhérents Mediprix'!$A$12:$N$107,9,FALSE)</f>
        <v>#N/A</v>
      </c>
      <c r="G453" s="44">
        <v>0</v>
      </c>
      <c r="H453" s="44">
        <v>0</v>
      </c>
      <c r="I453" s="41">
        <f t="shared" si="7"/>
        <v>0</v>
      </c>
    </row>
    <row r="454" spans="1:9" x14ac:dyDescent="0.3">
      <c r="A454" s="34"/>
      <c r="B454" s="35"/>
      <c r="C454" s="38"/>
      <c r="D454" s="37" t="e">
        <f>VLOOKUP(Tableau13[[#This Row],[Cd CIP Client]],'[1]Liste Adhérents Mediprix'!$A$12:$N$106,2,FALSE)</f>
        <v>#N/A</v>
      </c>
      <c r="E454" s="38" t="e">
        <f>VLOOKUP(Tableau13[[#This Row],[Cd CIP Client]],'[1]Liste Adhérents Mediprix'!$A$12:$N$107,8,FALSE)</f>
        <v>#N/A</v>
      </c>
      <c r="F454" s="38" t="e">
        <f>VLOOKUP(Tableau13[[#This Row],[Cd CIP Client]],'[1]Liste Adhérents Mediprix'!$A$12:$N$107,9,FALSE)</f>
        <v>#N/A</v>
      </c>
      <c r="G454" s="44">
        <v>0</v>
      </c>
      <c r="H454" s="44">
        <v>0</v>
      </c>
      <c r="I454" s="41">
        <f t="shared" si="7"/>
        <v>0</v>
      </c>
    </row>
    <row r="455" spans="1:9" x14ac:dyDescent="0.3">
      <c r="A455" s="34"/>
      <c r="B455" s="35"/>
      <c r="C455" s="38"/>
      <c r="D455" s="37" t="e">
        <f>VLOOKUP(Tableau13[[#This Row],[Cd CIP Client]],'[1]Liste Adhérents Mediprix'!$A$12:$N$106,2,FALSE)</f>
        <v>#N/A</v>
      </c>
      <c r="E455" s="38" t="e">
        <f>VLOOKUP(Tableau13[[#This Row],[Cd CIP Client]],'[1]Liste Adhérents Mediprix'!$A$12:$N$107,8,FALSE)</f>
        <v>#N/A</v>
      </c>
      <c r="F455" s="38" t="e">
        <f>VLOOKUP(Tableau13[[#This Row],[Cd CIP Client]],'[1]Liste Adhérents Mediprix'!$A$12:$N$107,9,FALSE)</f>
        <v>#N/A</v>
      </c>
      <c r="G455" s="44">
        <v>0</v>
      </c>
      <c r="H455" s="44">
        <v>0</v>
      </c>
      <c r="I455" s="41">
        <f t="shared" si="7"/>
        <v>0</v>
      </c>
    </row>
    <row r="456" spans="1:9" x14ac:dyDescent="0.3">
      <c r="A456" s="34"/>
      <c r="B456" s="35"/>
      <c r="C456" s="38"/>
      <c r="D456" s="37" t="e">
        <f>VLOOKUP(Tableau13[[#This Row],[Cd CIP Client]],'[1]Liste Adhérents Mediprix'!$A$12:$N$106,2,FALSE)</f>
        <v>#N/A</v>
      </c>
      <c r="E456" s="38" t="e">
        <f>VLOOKUP(Tableau13[[#This Row],[Cd CIP Client]],'[1]Liste Adhérents Mediprix'!$A$12:$N$107,8,FALSE)</f>
        <v>#N/A</v>
      </c>
      <c r="F456" s="38" t="e">
        <f>VLOOKUP(Tableau13[[#This Row],[Cd CIP Client]],'[1]Liste Adhérents Mediprix'!$A$12:$N$107,9,FALSE)</f>
        <v>#N/A</v>
      </c>
      <c r="G456" s="44">
        <v>0</v>
      </c>
      <c r="H456" s="44">
        <v>0</v>
      </c>
      <c r="I456" s="41">
        <f t="shared" si="7"/>
        <v>0</v>
      </c>
    </row>
    <row r="457" spans="1:9" x14ac:dyDescent="0.3">
      <c r="A457" s="34"/>
      <c r="B457" s="35"/>
      <c r="C457" s="38"/>
      <c r="D457" s="37" t="e">
        <f>VLOOKUP(Tableau13[[#This Row],[Cd CIP Client]],'[1]Liste Adhérents Mediprix'!$A$12:$N$106,2,FALSE)</f>
        <v>#N/A</v>
      </c>
      <c r="E457" s="38" t="e">
        <f>VLOOKUP(Tableau13[[#This Row],[Cd CIP Client]],'[1]Liste Adhérents Mediprix'!$A$12:$N$107,8,FALSE)</f>
        <v>#N/A</v>
      </c>
      <c r="F457" s="38" t="e">
        <f>VLOOKUP(Tableau13[[#This Row],[Cd CIP Client]],'[1]Liste Adhérents Mediprix'!$A$12:$N$107,9,FALSE)</f>
        <v>#N/A</v>
      </c>
      <c r="G457" s="44">
        <v>0</v>
      </c>
      <c r="H457" s="44">
        <v>0</v>
      </c>
      <c r="I457" s="41">
        <f t="shared" si="7"/>
        <v>0</v>
      </c>
    </row>
    <row r="458" spans="1:9" x14ac:dyDescent="0.3">
      <c r="A458" s="34"/>
      <c r="B458" s="35"/>
      <c r="C458" s="38"/>
      <c r="D458" s="37" t="e">
        <f>VLOOKUP(Tableau13[[#This Row],[Cd CIP Client]],'[1]Liste Adhérents Mediprix'!$A$12:$N$106,2,FALSE)</f>
        <v>#N/A</v>
      </c>
      <c r="E458" s="38" t="e">
        <f>VLOOKUP(Tableau13[[#This Row],[Cd CIP Client]],'[1]Liste Adhérents Mediprix'!$A$12:$N$107,8,FALSE)</f>
        <v>#N/A</v>
      </c>
      <c r="F458" s="38" t="e">
        <f>VLOOKUP(Tableau13[[#This Row],[Cd CIP Client]],'[1]Liste Adhérents Mediprix'!$A$12:$N$107,9,FALSE)</f>
        <v>#N/A</v>
      </c>
      <c r="G458" s="44">
        <v>0</v>
      </c>
      <c r="H458" s="44">
        <v>0</v>
      </c>
      <c r="I458" s="41">
        <f t="shared" si="7"/>
        <v>0</v>
      </c>
    </row>
    <row r="459" spans="1:9" x14ac:dyDescent="0.3">
      <c r="A459" s="34"/>
      <c r="B459" s="35"/>
      <c r="C459" s="38"/>
      <c r="D459" s="37" t="e">
        <f>VLOOKUP(Tableau13[[#This Row],[Cd CIP Client]],'[1]Liste Adhérents Mediprix'!$A$12:$N$106,2,FALSE)</f>
        <v>#N/A</v>
      </c>
      <c r="E459" s="38" t="e">
        <f>VLOOKUP(Tableau13[[#This Row],[Cd CIP Client]],'[1]Liste Adhérents Mediprix'!$A$12:$N$107,8,FALSE)</f>
        <v>#N/A</v>
      </c>
      <c r="F459" s="38" t="e">
        <f>VLOOKUP(Tableau13[[#This Row],[Cd CIP Client]],'[1]Liste Adhérents Mediprix'!$A$12:$N$107,9,FALSE)</f>
        <v>#N/A</v>
      </c>
      <c r="G459" s="44">
        <v>0</v>
      </c>
      <c r="H459" s="44">
        <v>0</v>
      </c>
      <c r="I459" s="41">
        <f t="shared" si="7"/>
        <v>0</v>
      </c>
    </row>
    <row r="460" spans="1:9" x14ac:dyDescent="0.3">
      <c r="A460" s="34"/>
      <c r="B460" s="35"/>
      <c r="C460" s="38"/>
      <c r="D460" s="37" t="e">
        <f>VLOOKUP(Tableau13[[#This Row],[Cd CIP Client]],'[1]Liste Adhérents Mediprix'!$A$12:$N$106,2,FALSE)</f>
        <v>#N/A</v>
      </c>
      <c r="E460" s="38" t="e">
        <f>VLOOKUP(Tableau13[[#This Row],[Cd CIP Client]],'[1]Liste Adhérents Mediprix'!$A$12:$N$107,8,FALSE)</f>
        <v>#N/A</v>
      </c>
      <c r="F460" s="38" t="e">
        <f>VLOOKUP(Tableau13[[#This Row],[Cd CIP Client]],'[1]Liste Adhérents Mediprix'!$A$12:$N$107,9,FALSE)</f>
        <v>#N/A</v>
      </c>
      <c r="G460" s="44">
        <v>0</v>
      </c>
      <c r="H460" s="44">
        <v>0</v>
      </c>
      <c r="I460" s="41">
        <f t="shared" si="7"/>
        <v>0</v>
      </c>
    </row>
    <row r="461" spans="1:9" x14ac:dyDescent="0.3">
      <c r="A461" s="34"/>
      <c r="B461" s="35"/>
      <c r="C461" s="38"/>
      <c r="D461" s="37" t="e">
        <f>VLOOKUP(Tableau13[[#This Row],[Cd CIP Client]],'[1]Liste Adhérents Mediprix'!$A$12:$N$106,2,FALSE)</f>
        <v>#N/A</v>
      </c>
      <c r="E461" s="38" t="e">
        <f>VLOOKUP(Tableau13[[#This Row],[Cd CIP Client]],'[1]Liste Adhérents Mediprix'!$A$12:$N$107,8,FALSE)</f>
        <v>#N/A</v>
      </c>
      <c r="F461" s="38" t="e">
        <f>VLOOKUP(Tableau13[[#This Row],[Cd CIP Client]],'[1]Liste Adhérents Mediprix'!$A$12:$N$107,9,FALSE)</f>
        <v>#N/A</v>
      </c>
      <c r="G461" s="44">
        <v>0</v>
      </c>
      <c r="H461" s="44">
        <v>0</v>
      </c>
      <c r="I461" s="41">
        <f t="shared" si="7"/>
        <v>0</v>
      </c>
    </row>
    <row r="462" spans="1:9" x14ac:dyDescent="0.3">
      <c r="A462" s="34"/>
      <c r="B462" s="35"/>
      <c r="C462" s="38"/>
      <c r="D462" s="37" t="e">
        <f>VLOOKUP(Tableau13[[#This Row],[Cd CIP Client]],'[1]Liste Adhérents Mediprix'!$A$12:$N$106,2,FALSE)</f>
        <v>#N/A</v>
      </c>
      <c r="E462" s="38" t="e">
        <f>VLOOKUP(Tableau13[[#This Row],[Cd CIP Client]],'[1]Liste Adhérents Mediprix'!$A$12:$N$107,8,FALSE)</f>
        <v>#N/A</v>
      </c>
      <c r="F462" s="38" t="e">
        <f>VLOOKUP(Tableau13[[#This Row],[Cd CIP Client]],'[1]Liste Adhérents Mediprix'!$A$12:$N$107,9,FALSE)</f>
        <v>#N/A</v>
      </c>
      <c r="G462" s="44">
        <v>0</v>
      </c>
      <c r="H462" s="44">
        <v>0</v>
      </c>
      <c r="I462" s="41">
        <f t="shared" si="7"/>
        <v>0</v>
      </c>
    </row>
    <row r="463" spans="1:9" x14ac:dyDescent="0.3">
      <c r="A463" s="34"/>
      <c r="B463" s="35"/>
      <c r="C463" s="38"/>
      <c r="D463" s="37" t="e">
        <f>VLOOKUP(Tableau13[[#This Row],[Cd CIP Client]],'[1]Liste Adhérents Mediprix'!$A$12:$N$106,2,FALSE)</f>
        <v>#N/A</v>
      </c>
      <c r="E463" s="38" t="e">
        <f>VLOOKUP(Tableau13[[#This Row],[Cd CIP Client]],'[1]Liste Adhérents Mediprix'!$A$12:$N$107,8,FALSE)</f>
        <v>#N/A</v>
      </c>
      <c r="F463" s="38" t="e">
        <f>VLOOKUP(Tableau13[[#This Row],[Cd CIP Client]],'[1]Liste Adhérents Mediprix'!$A$12:$N$107,9,FALSE)</f>
        <v>#N/A</v>
      </c>
      <c r="G463" s="44">
        <v>0</v>
      </c>
      <c r="H463" s="44">
        <v>0</v>
      </c>
      <c r="I463" s="41">
        <f t="shared" si="7"/>
        <v>0</v>
      </c>
    </row>
    <row r="464" spans="1:9" x14ac:dyDescent="0.3">
      <c r="A464" s="34"/>
      <c r="B464" s="35"/>
      <c r="C464" s="38"/>
      <c r="D464" s="37" t="e">
        <f>VLOOKUP(Tableau13[[#This Row],[Cd CIP Client]],'[1]Liste Adhérents Mediprix'!$A$12:$N$106,2,FALSE)</f>
        <v>#N/A</v>
      </c>
      <c r="E464" s="38" t="e">
        <f>VLOOKUP(Tableau13[[#This Row],[Cd CIP Client]],'[1]Liste Adhérents Mediprix'!$A$12:$N$107,8,FALSE)</f>
        <v>#N/A</v>
      </c>
      <c r="F464" s="38" t="e">
        <f>VLOOKUP(Tableau13[[#This Row],[Cd CIP Client]],'[1]Liste Adhérents Mediprix'!$A$12:$N$107,9,FALSE)</f>
        <v>#N/A</v>
      </c>
      <c r="G464" s="44">
        <v>0</v>
      </c>
      <c r="H464" s="44">
        <v>0</v>
      </c>
      <c r="I464" s="41">
        <f t="shared" si="7"/>
        <v>0</v>
      </c>
    </row>
    <row r="465" spans="1:9" x14ac:dyDescent="0.3">
      <c r="A465" s="34"/>
      <c r="B465" s="35"/>
      <c r="C465" s="38"/>
      <c r="D465" s="37" t="e">
        <f>VLOOKUP(Tableau13[[#This Row],[Cd CIP Client]],'[1]Liste Adhérents Mediprix'!$A$12:$N$106,2,FALSE)</f>
        <v>#N/A</v>
      </c>
      <c r="E465" s="38" t="e">
        <f>VLOOKUP(Tableau13[[#This Row],[Cd CIP Client]],'[1]Liste Adhérents Mediprix'!$A$12:$N$107,8,FALSE)</f>
        <v>#N/A</v>
      </c>
      <c r="F465" s="38" t="e">
        <f>VLOOKUP(Tableau13[[#This Row],[Cd CIP Client]],'[1]Liste Adhérents Mediprix'!$A$12:$N$107,9,FALSE)</f>
        <v>#N/A</v>
      </c>
      <c r="G465" s="44">
        <v>0</v>
      </c>
      <c r="H465" s="44">
        <v>0</v>
      </c>
      <c r="I465" s="41">
        <f t="shared" si="7"/>
        <v>0</v>
      </c>
    </row>
    <row r="466" spans="1:9" x14ac:dyDescent="0.3">
      <c r="A466" s="34"/>
      <c r="B466" s="35"/>
      <c r="C466" s="38"/>
      <c r="D466" s="37" t="e">
        <f>VLOOKUP(Tableau13[[#This Row],[Cd CIP Client]],'[1]Liste Adhérents Mediprix'!$A$12:$N$106,2,FALSE)</f>
        <v>#N/A</v>
      </c>
      <c r="E466" s="38" t="e">
        <f>VLOOKUP(Tableau13[[#This Row],[Cd CIP Client]],'[1]Liste Adhérents Mediprix'!$A$12:$N$107,8,FALSE)</f>
        <v>#N/A</v>
      </c>
      <c r="F466" s="38" t="e">
        <f>VLOOKUP(Tableau13[[#This Row],[Cd CIP Client]],'[1]Liste Adhérents Mediprix'!$A$12:$N$107,9,FALSE)</f>
        <v>#N/A</v>
      </c>
      <c r="G466" s="44">
        <v>0</v>
      </c>
      <c r="H466" s="44">
        <v>0</v>
      </c>
      <c r="I466" s="41">
        <f t="shared" si="7"/>
        <v>0</v>
      </c>
    </row>
    <row r="467" spans="1:9" x14ac:dyDescent="0.3">
      <c r="A467" s="34"/>
      <c r="B467" s="35"/>
      <c r="C467" s="38"/>
      <c r="D467" s="37" t="e">
        <f>VLOOKUP(Tableau13[[#This Row],[Cd CIP Client]],'[1]Liste Adhérents Mediprix'!$A$12:$N$106,2,FALSE)</f>
        <v>#N/A</v>
      </c>
      <c r="E467" s="38" t="e">
        <f>VLOOKUP(Tableau13[[#This Row],[Cd CIP Client]],'[1]Liste Adhérents Mediprix'!$A$12:$N$107,8,FALSE)</f>
        <v>#N/A</v>
      </c>
      <c r="F467" s="38" t="e">
        <f>VLOOKUP(Tableau13[[#This Row],[Cd CIP Client]],'[1]Liste Adhérents Mediprix'!$A$12:$N$107,9,FALSE)</f>
        <v>#N/A</v>
      </c>
      <c r="G467" s="44">
        <v>0</v>
      </c>
      <c r="H467" s="44">
        <v>0</v>
      </c>
      <c r="I467" s="41">
        <f t="shared" si="7"/>
        <v>0</v>
      </c>
    </row>
    <row r="468" spans="1:9" x14ac:dyDescent="0.3">
      <c r="A468" s="34"/>
      <c r="B468" s="35"/>
      <c r="C468" s="38"/>
      <c r="D468" s="37" t="e">
        <f>VLOOKUP(Tableau13[[#This Row],[Cd CIP Client]],'[1]Liste Adhérents Mediprix'!$A$12:$N$106,2,FALSE)</f>
        <v>#N/A</v>
      </c>
      <c r="E468" s="38" t="e">
        <f>VLOOKUP(Tableau13[[#This Row],[Cd CIP Client]],'[1]Liste Adhérents Mediprix'!$A$12:$N$107,8,FALSE)</f>
        <v>#N/A</v>
      </c>
      <c r="F468" s="38" t="e">
        <f>VLOOKUP(Tableau13[[#This Row],[Cd CIP Client]],'[1]Liste Adhérents Mediprix'!$A$12:$N$107,9,FALSE)</f>
        <v>#N/A</v>
      </c>
      <c r="G468" s="44">
        <v>0</v>
      </c>
      <c r="H468" s="44">
        <v>0</v>
      </c>
      <c r="I468" s="41">
        <f t="shared" si="7"/>
        <v>0</v>
      </c>
    </row>
    <row r="469" spans="1:9" x14ac:dyDescent="0.3">
      <c r="A469" s="34"/>
      <c r="B469" s="35"/>
      <c r="C469" s="38"/>
      <c r="D469" s="37" t="e">
        <f>VLOOKUP(Tableau13[[#This Row],[Cd CIP Client]],'[1]Liste Adhérents Mediprix'!$A$12:$N$106,2,FALSE)</f>
        <v>#N/A</v>
      </c>
      <c r="E469" s="38" t="e">
        <f>VLOOKUP(Tableau13[[#This Row],[Cd CIP Client]],'[1]Liste Adhérents Mediprix'!$A$12:$N$107,8,FALSE)</f>
        <v>#N/A</v>
      </c>
      <c r="F469" s="38" t="e">
        <f>VLOOKUP(Tableau13[[#This Row],[Cd CIP Client]],'[1]Liste Adhérents Mediprix'!$A$12:$N$107,9,FALSE)</f>
        <v>#N/A</v>
      </c>
      <c r="G469" s="44">
        <v>0</v>
      </c>
      <c r="H469" s="44">
        <v>0</v>
      </c>
      <c r="I469" s="41">
        <f t="shared" si="7"/>
        <v>0</v>
      </c>
    </row>
    <row r="470" spans="1:9" x14ac:dyDescent="0.3">
      <c r="A470" s="34"/>
      <c r="B470" s="35"/>
      <c r="C470" s="38"/>
      <c r="D470" s="37" t="e">
        <f>VLOOKUP(Tableau13[[#This Row],[Cd CIP Client]],'[1]Liste Adhérents Mediprix'!$A$12:$N$106,2,FALSE)</f>
        <v>#N/A</v>
      </c>
      <c r="E470" s="38" t="e">
        <f>VLOOKUP(Tableau13[[#This Row],[Cd CIP Client]],'[1]Liste Adhérents Mediprix'!$A$12:$N$107,8,FALSE)</f>
        <v>#N/A</v>
      </c>
      <c r="F470" s="38" t="e">
        <f>VLOOKUP(Tableau13[[#This Row],[Cd CIP Client]],'[1]Liste Adhérents Mediprix'!$A$12:$N$107,9,FALSE)</f>
        <v>#N/A</v>
      </c>
      <c r="G470" s="44">
        <v>0</v>
      </c>
      <c r="H470" s="44">
        <v>0</v>
      </c>
      <c r="I470" s="41">
        <f t="shared" si="7"/>
        <v>0</v>
      </c>
    </row>
    <row r="471" spans="1:9" x14ac:dyDescent="0.3">
      <c r="A471" s="34"/>
      <c r="B471" s="35"/>
      <c r="C471" s="38"/>
      <c r="D471" s="37" t="e">
        <f>VLOOKUP(Tableau13[[#This Row],[Cd CIP Client]],'[1]Liste Adhérents Mediprix'!$A$12:$N$106,2,FALSE)</f>
        <v>#N/A</v>
      </c>
      <c r="E471" s="38" t="e">
        <f>VLOOKUP(Tableau13[[#This Row],[Cd CIP Client]],'[1]Liste Adhérents Mediprix'!$A$12:$N$107,8,FALSE)</f>
        <v>#N/A</v>
      </c>
      <c r="F471" s="38" t="e">
        <f>VLOOKUP(Tableau13[[#This Row],[Cd CIP Client]],'[1]Liste Adhérents Mediprix'!$A$12:$N$107,9,FALSE)</f>
        <v>#N/A</v>
      </c>
      <c r="G471" s="44">
        <v>0</v>
      </c>
      <c r="H471" s="44">
        <v>0</v>
      </c>
      <c r="I471" s="41">
        <f t="shared" si="7"/>
        <v>0</v>
      </c>
    </row>
    <row r="472" spans="1:9" x14ac:dyDescent="0.3">
      <c r="A472" s="34"/>
      <c r="B472" s="35"/>
      <c r="C472" s="38"/>
      <c r="D472" s="37" t="e">
        <f>VLOOKUP(Tableau13[[#This Row],[Cd CIP Client]],'[1]Liste Adhérents Mediprix'!$A$12:$N$106,2,FALSE)</f>
        <v>#N/A</v>
      </c>
      <c r="E472" s="38" t="e">
        <f>VLOOKUP(Tableau13[[#This Row],[Cd CIP Client]],'[1]Liste Adhérents Mediprix'!$A$12:$N$107,8,FALSE)</f>
        <v>#N/A</v>
      </c>
      <c r="F472" s="38" t="e">
        <f>VLOOKUP(Tableau13[[#This Row],[Cd CIP Client]],'[1]Liste Adhérents Mediprix'!$A$12:$N$107,9,FALSE)</f>
        <v>#N/A</v>
      </c>
      <c r="G472" s="44">
        <v>0</v>
      </c>
      <c r="H472" s="44">
        <v>0</v>
      </c>
      <c r="I472" s="41">
        <f t="shared" si="7"/>
        <v>0</v>
      </c>
    </row>
    <row r="473" spans="1:9" x14ac:dyDescent="0.3">
      <c r="A473" s="34"/>
      <c r="B473" s="35"/>
      <c r="C473" s="38"/>
      <c r="D473" s="37" t="e">
        <f>VLOOKUP(Tableau13[[#This Row],[Cd CIP Client]],'[1]Liste Adhérents Mediprix'!$A$12:$N$106,2,FALSE)</f>
        <v>#N/A</v>
      </c>
      <c r="E473" s="38" t="e">
        <f>VLOOKUP(Tableau13[[#This Row],[Cd CIP Client]],'[1]Liste Adhérents Mediprix'!$A$12:$N$107,8,FALSE)</f>
        <v>#N/A</v>
      </c>
      <c r="F473" s="38" t="e">
        <f>VLOOKUP(Tableau13[[#This Row],[Cd CIP Client]],'[1]Liste Adhérents Mediprix'!$A$12:$N$107,9,FALSE)</f>
        <v>#N/A</v>
      </c>
      <c r="G473" s="44">
        <v>0</v>
      </c>
      <c r="H473" s="44">
        <v>0</v>
      </c>
      <c r="I473" s="41">
        <f t="shared" si="7"/>
        <v>0</v>
      </c>
    </row>
    <row r="474" spans="1:9" x14ac:dyDescent="0.3">
      <c r="A474" s="34"/>
      <c r="B474" s="35"/>
      <c r="C474" s="38"/>
      <c r="D474" s="37" t="e">
        <f>VLOOKUP(Tableau13[[#This Row],[Cd CIP Client]],'[1]Liste Adhérents Mediprix'!$A$12:$N$106,2,FALSE)</f>
        <v>#N/A</v>
      </c>
      <c r="E474" s="38" t="e">
        <f>VLOOKUP(Tableau13[[#This Row],[Cd CIP Client]],'[1]Liste Adhérents Mediprix'!$A$12:$N$107,8,FALSE)</f>
        <v>#N/A</v>
      </c>
      <c r="F474" s="38" t="e">
        <f>VLOOKUP(Tableau13[[#This Row],[Cd CIP Client]],'[1]Liste Adhérents Mediprix'!$A$12:$N$107,9,FALSE)</f>
        <v>#N/A</v>
      </c>
      <c r="G474" s="44">
        <v>0</v>
      </c>
      <c r="H474" s="44">
        <v>0</v>
      </c>
      <c r="I474" s="41">
        <f t="shared" si="7"/>
        <v>0</v>
      </c>
    </row>
    <row r="475" spans="1:9" x14ac:dyDescent="0.3">
      <c r="A475" s="34"/>
      <c r="B475" s="35"/>
      <c r="C475" s="38"/>
      <c r="D475" s="37" t="e">
        <f>VLOOKUP(Tableau13[[#This Row],[Cd CIP Client]],'[1]Liste Adhérents Mediprix'!$A$12:$N$106,2,FALSE)</f>
        <v>#N/A</v>
      </c>
      <c r="E475" s="38" t="e">
        <f>VLOOKUP(Tableau13[[#This Row],[Cd CIP Client]],'[1]Liste Adhérents Mediprix'!$A$12:$N$107,8,FALSE)</f>
        <v>#N/A</v>
      </c>
      <c r="F475" s="38" t="e">
        <f>VLOOKUP(Tableau13[[#This Row],[Cd CIP Client]],'[1]Liste Adhérents Mediprix'!$A$12:$N$107,9,FALSE)</f>
        <v>#N/A</v>
      </c>
      <c r="G475" s="44">
        <v>0</v>
      </c>
      <c r="H475" s="44">
        <v>0</v>
      </c>
      <c r="I475" s="41">
        <f t="shared" si="7"/>
        <v>0</v>
      </c>
    </row>
    <row r="476" spans="1:9" x14ac:dyDescent="0.3">
      <c r="A476" s="34"/>
      <c r="B476" s="35"/>
      <c r="C476" s="38"/>
      <c r="D476" s="37" t="e">
        <f>VLOOKUP(Tableau13[[#This Row],[Cd CIP Client]],'[1]Liste Adhérents Mediprix'!$A$12:$N$106,2,FALSE)</f>
        <v>#N/A</v>
      </c>
      <c r="E476" s="38" t="e">
        <f>VLOOKUP(Tableau13[[#This Row],[Cd CIP Client]],'[1]Liste Adhérents Mediprix'!$A$12:$N$107,8,FALSE)</f>
        <v>#N/A</v>
      </c>
      <c r="F476" s="38" t="e">
        <f>VLOOKUP(Tableau13[[#This Row],[Cd CIP Client]],'[1]Liste Adhérents Mediprix'!$A$12:$N$107,9,FALSE)</f>
        <v>#N/A</v>
      </c>
      <c r="G476" s="44">
        <v>0</v>
      </c>
      <c r="H476" s="44">
        <v>0</v>
      </c>
      <c r="I476" s="41">
        <f t="shared" si="7"/>
        <v>0</v>
      </c>
    </row>
    <row r="477" spans="1:9" x14ac:dyDescent="0.3">
      <c r="A477" s="34"/>
      <c r="B477" s="35"/>
      <c r="C477" s="38"/>
      <c r="D477" s="37" t="e">
        <f>VLOOKUP(Tableau13[[#This Row],[Cd CIP Client]],'[1]Liste Adhérents Mediprix'!$A$12:$N$106,2,FALSE)</f>
        <v>#N/A</v>
      </c>
      <c r="E477" s="38" t="e">
        <f>VLOOKUP(Tableau13[[#This Row],[Cd CIP Client]],'[1]Liste Adhérents Mediprix'!$A$12:$N$107,8,FALSE)</f>
        <v>#N/A</v>
      </c>
      <c r="F477" s="38" t="e">
        <f>VLOOKUP(Tableau13[[#This Row],[Cd CIP Client]],'[1]Liste Adhérents Mediprix'!$A$12:$N$107,9,FALSE)</f>
        <v>#N/A</v>
      </c>
      <c r="G477" s="44">
        <v>0</v>
      </c>
      <c r="H477" s="44">
        <v>0</v>
      </c>
      <c r="I477" s="41">
        <f t="shared" si="7"/>
        <v>0</v>
      </c>
    </row>
    <row r="478" spans="1:9" x14ac:dyDescent="0.3">
      <c r="A478" s="34"/>
      <c r="B478" s="35"/>
      <c r="C478" s="38"/>
      <c r="D478" s="37" t="e">
        <f>VLOOKUP(Tableau13[[#This Row],[Cd CIP Client]],'[1]Liste Adhérents Mediprix'!$A$12:$N$106,2,FALSE)</f>
        <v>#N/A</v>
      </c>
      <c r="E478" s="38" t="e">
        <f>VLOOKUP(Tableau13[[#This Row],[Cd CIP Client]],'[1]Liste Adhérents Mediprix'!$A$12:$N$107,8,FALSE)</f>
        <v>#N/A</v>
      </c>
      <c r="F478" s="38" t="e">
        <f>VLOOKUP(Tableau13[[#This Row],[Cd CIP Client]],'[1]Liste Adhérents Mediprix'!$A$12:$N$107,9,FALSE)</f>
        <v>#N/A</v>
      </c>
      <c r="G478" s="44">
        <v>0</v>
      </c>
      <c r="H478" s="44">
        <v>0</v>
      </c>
      <c r="I478" s="41">
        <f t="shared" si="7"/>
        <v>0</v>
      </c>
    </row>
    <row r="479" spans="1:9" x14ac:dyDescent="0.3">
      <c r="A479" s="34"/>
      <c r="B479" s="35"/>
      <c r="C479" s="38"/>
      <c r="D479" s="37" t="e">
        <f>VLOOKUP(Tableau13[[#This Row],[Cd CIP Client]],'[1]Liste Adhérents Mediprix'!$A$12:$N$106,2,FALSE)</f>
        <v>#N/A</v>
      </c>
      <c r="E479" s="38" t="e">
        <f>VLOOKUP(Tableau13[[#This Row],[Cd CIP Client]],'[1]Liste Adhérents Mediprix'!$A$12:$N$107,8,FALSE)</f>
        <v>#N/A</v>
      </c>
      <c r="F479" s="38" t="e">
        <f>VLOOKUP(Tableau13[[#This Row],[Cd CIP Client]],'[1]Liste Adhérents Mediprix'!$A$12:$N$107,9,FALSE)</f>
        <v>#N/A</v>
      </c>
      <c r="G479" s="44">
        <v>0</v>
      </c>
      <c r="H479" s="44">
        <v>0</v>
      </c>
      <c r="I479" s="41">
        <f t="shared" si="7"/>
        <v>0</v>
      </c>
    </row>
    <row r="480" spans="1:9" x14ac:dyDescent="0.3">
      <c r="A480" s="34"/>
      <c r="B480" s="35"/>
      <c r="C480" s="38"/>
      <c r="D480" s="37" t="e">
        <f>VLOOKUP(Tableau13[[#This Row],[Cd CIP Client]],'[1]Liste Adhérents Mediprix'!$A$12:$N$106,2,FALSE)</f>
        <v>#N/A</v>
      </c>
      <c r="E480" s="38" t="e">
        <f>VLOOKUP(Tableau13[[#This Row],[Cd CIP Client]],'[1]Liste Adhérents Mediprix'!$A$12:$N$107,8,FALSE)</f>
        <v>#N/A</v>
      </c>
      <c r="F480" s="38" t="e">
        <f>VLOOKUP(Tableau13[[#This Row],[Cd CIP Client]],'[1]Liste Adhérents Mediprix'!$A$12:$N$107,9,FALSE)</f>
        <v>#N/A</v>
      </c>
      <c r="G480" s="44">
        <v>0</v>
      </c>
      <c r="H480" s="44">
        <v>0</v>
      </c>
      <c r="I480" s="41">
        <f t="shared" si="7"/>
        <v>0</v>
      </c>
    </row>
    <row r="481" spans="1:9" x14ac:dyDescent="0.3">
      <c r="A481" s="34"/>
      <c r="B481" s="35"/>
      <c r="C481" s="38"/>
      <c r="D481" s="37" t="e">
        <f>VLOOKUP(Tableau13[[#This Row],[Cd CIP Client]],'[1]Liste Adhérents Mediprix'!$A$12:$N$106,2,FALSE)</f>
        <v>#N/A</v>
      </c>
      <c r="E481" s="38" t="e">
        <f>VLOOKUP(Tableau13[[#This Row],[Cd CIP Client]],'[1]Liste Adhérents Mediprix'!$A$12:$N$107,8,FALSE)</f>
        <v>#N/A</v>
      </c>
      <c r="F481" s="38" t="e">
        <f>VLOOKUP(Tableau13[[#This Row],[Cd CIP Client]],'[1]Liste Adhérents Mediprix'!$A$12:$N$107,9,FALSE)</f>
        <v>#N/A</v>
      </c>
      <c r="G481" s="44">
        <v>0</v>
      </c>
      <c r="H481" s="44">
        <v>0</v>
      </c>
      <c r="I481" s="41">
        <f t="shared" si="7"/>
        <v>0</v>
      </c>
    </row>
    <row r="482" spans="1:9" x14ac:dyDescent="0.3">
      <c r="A482" s="34"/>
      <c r="B482" s="35"/>
      <c r="C482" s="38"/>
      <c r="D482" s="37" t="e">
        <f>VLOOKUP(Tableau13[[#This Row],[Cd CIP Client]],'[1]Liste Adhérents Mediprix'!$A$12:$N$106,2,FALSE)</f>
        <v>#N/A</v>
      </c>
      <c r="E482" s="38" t="e">
        <f>VLOOKUP(Tableau13[[#This Row],[Cd CIP Client]],'[1]Liste Adhérents Mediprix'!$A$12:$N$107,8,FALSE)</f>
        <v>#N/A</v>
      </c>
      <c r="F482" s="38" t="e">
        <f>VLOOKUP(Tableau13[[#This Row],[Cd CIP Client]],'[1]Liste Adhérents Mediprix'!$A$12:$N$107,9,FALSE)</f>
        <v>#N/A</v>
      </c>
      <c r="G482" s="44">
        <v>0</v>
      </c>
      <c r="H482" s="44">
        <v>0</v>
      </c>
      <c r="I482" s="41">
        <f t="shared" si="7"/>
        <v>0</v>
      </c>
    </row>
    <row r="483" spans="1:9" x14ac:dyDescent="0.3">
      <c r="A483" s="34"/>
      <c r="B483" s="35"/>
      <c r="C483" s="38"/>
      <c r="D483" s="37" t="e">
        <f>VLOOKUP(Tableau13[[#This Row],[Cd CIP Client]],'[1]Liste Adhérents Mediprix'!$A$12:$N$106,2,FALSE)</f>
        <v>#N/A</v>
      </c>
      <c r="E483" s="38" t="e">
        <f>VLOOKUP(Tableau13[[#This Row],[Cd CIP Client]],'[1]Liste Adhérents Mediprix'!$A$12:$N$107,8,FALSE)</f>
        <v>#N/A</v>
      </c>
      <c r="F483" s="38" t="e">
        <f>VLOOKUP(Tableau13[[#This Row],[Cd CIP Client]],'[1]Liste Adhérents Mediprix'!$A$12:$N$107,9,FALSE)</f>
        <v>#N/A</v>
      </c>
      <c r="G483" s="44">
        <v>0</v>
      </c>
      <c r="H483" s="44">
        <v>0</v>
      </c>
      <c r="I483" s="41">
        <f t="shared" si="7"/>
        <v>0</v>
      </c>
    </row>
    <row r="484" spans="1:9" x14ac:dyDescent="0.3">
      <c r="A484" s="34"/>
      <c r="B484" s="35"/>
      <c r="C484" s="38"/>
      <c r="D484" s="37" t="e">
        <f>VLOOKUP(Tableau13[[#This Row],[Cd CIP Client]],'[1]Liste Adhérents Mediprix'!$A$12:$N$106,2,FALSE)</f>
        <v>#N/A</v>
      </c>
      <c r="E484" s="38" t="e">
        <f>VLOOKUP(Tableau13[[#This Row],[Cd CIP Client]],'[1]Liste Adhérents Mediprix'!$A$12:$N$107,8,FALSE)</f>
        <v>#N/A</v>
      </c>
      <c r="F484" s="38" t="e">
        <f>VLOOKUP(Tableau13[[#This Row],[Cd CIP Client]],'[1]Liste Adhérents Mediprix'!$A$12:$N$107,9,FALSE)</f>
        <v>#N/A</v>
      </c>
      <c r="G484" s="44">
        <v>0</v>
      </c>
      <c r="H484" s="44">
        <v>0</v>
      </c>
      <c r="I484" s="41">
        <f t="shared" si="7"/>
        <v>0</v>
      </c>
    </row>
    <row r="485" spans="1:9" x14ac:dyDescent="0.3">
      <c r="A485" s="34"/>
      <c r="B485" s="35"/>
      <c r="C485" s="38"/>
      <c r="D485" s="37" t="e">
        <f>VLOOKUP(Tableau13[[#This Row],[Cd CIP Client]],'[1]Liste Adhérents Mediprix'!$A$12:$N$106,2,FALSE)</f>
        <v>#N/A</v>
      </c>
      <c r="E485" s="38" t="e">
        <f>VLOOKUP(Tableau13[[#This Row],[Cd CIP Client]],'[1]Liste Adhérents Mediprix'!$A$12:$N$107,8,FALSE)</f>
        <v>#N/A</v>
      </c>
      <c r="F485" s="38" t="e">
        <f>VLOOKUP(Tableau13[[#This Row],[Cd CIP Client]],'[1]Liste Adhérents Mediprix'!$A$12:$N$107,9,FALSE)</f>
        <v>#N/A</v>
      </c>
      <c r="G485" s="44">
        <v>0</v>
      </c>
      <c r="H485" s="44">
        <v>0</v>
      </c>
      <c r="I485" s="41">
        <f t="shared" si="7"/>
        <v>0</v>
      </c>
    </row>
    <row r="486" spans="1:9" x14ac:dyDescent="0.3">
      <c r="A486" s="34"/>
      <c r="B486" s="35"/>
      <c r="C486" s="38"/>
      <c r="D486" s="37" t="e">
        <f>VLOOKUP(Tableau13[[#This Row],[Cd CIP Client]],'[1]Liste Adhérents Mediprix'!$A$12:$N$106,2,FALSE)</f>
        <v>#N/A</v>
      </c>
      <c r="E486" s="38" t="e">
        <f>VLOOKUP(Tableau13[[#This Row],[Cd CIP Client]],'[1]Liste Adhérents Mediprix'!$A$12:$N$107,8,FALSE)</f>
        <v>#N/A</v>
      </c>
      <c r="F486" s="38" t="e">
        <f>VLOOKUP(Tableau13[[#This Row],[Cd CIP Client]],'[1]Liste Adhérents Mediprix'!$A$12:$N$107,9,FALSE)</f>
        <v>#N/A</v>
      </c>
      <c r="G486" s="44">
        <v>0</v>
      </c>
      <c r="H486" s="44">
        <v>0</v>
      </c>
      <c r="I486" s="41">
        <f t="shared" si="7"/>
        <v>0</v>
      </c>
    </row>
    <row r="487" spans="1:9" x14ac:dyDescent="0.3">
      <c r="A487" s="34"/>
      <c r="B487" s="35"/>
      <c r="C487" s="38"/>
      <c r="D487" s="37" t="e">
        <f>VLOOKUP(Tableau13[[#This Row],[Cd CIP Client]],'[1]Liste Adhérents Mediprix'!$A$12:$N$106,2,FALSE)</f>
        <v>#N/A</v>
      </c>
      <c r="E487" s="38" t="e">
        <f>VLOOKUP(Tableau13[[#This Row],[Cd CIP Client]],'[1]Liste Adhérents Mediprix'!$A$12:$N$107,8,FALSE)</f>
        <v>#N/A</v>
      </c>
      <c r="F487" s="38" t="e">
        <f>VLOOKUP(Tableau13[[#This Row],[Cd CIP Client]],'[1]Liste Adhérents Mediprix'!$A$12:$N$107,9,FALSE)</f>
        <v>#N/A</v>
      </c>
      <c r="G487" s="44">
        <v>0</v>
      </c>
      <c r="H487" s="44">
        <v>0</v>
      </c>
      <c r="I487" s="41">
        <f t="shared" si="7"/>
        <v>0</v>
      </c>
    </row>
    <row r="488" spans="1:9" x14ac:dyDescent="0.3">
      <c r="A488" s="34"/>
      <c r="B488" s="35"/>
      <c r="C488" s="38"/>
      <c r="D488" s="37" t="e">
        <f>VLOOKUP(Tableau13[[#This Row],[Cd CIP Client]],'[1]Liste Adhérents Mediprix'!$A$12:$N$106,2,FALSE)</f>
        <v>#N/A</v>
      </c>
      <c r="E488" s="38" t="e">
        <f>VLOOKUP(Tableau13[[#This Row],[Cd CIP Client]],'[1]Liste Adhérents Mediprix'!$A$12:$N$107,8,FALSE)</f>
        <v>#N/A</v>
      </c>
      <c r="F488" s="38" t="e">
        <f>VLOOKUP(Tableau13[[#This Row],[Cd CIP Client]],'[1]Liste Adhérents Mediprix'!$A$12:$N$107,9,FALSE)</f>
        <v>#N/A</v>
      </c>
      <c r="G488" s="44">
        <v>0</v>
      </c>
      <c r="H488" s="44">
        <v>0</v>
      </c>
      <c r="I488" s="41">
        <f t="shared" si="7"/>
        <v>0</v>
      </c>
    </row>
    <row r="489" spans="1:9" x14ac:dyDescent="0.3">
      <c r="A489" s="34"/>
      <c r="B489" s="35"/>
      <c r="C489" s="38"/>
      <c r="D489" s="37" t="e">
        <f>VLOOKUP(Tableau13[[#This Row],[Cd CIP Client]],'[1]Liste Adhérents Mediprix'!$A$12:$N$106,2,FALSE)</f>
        <v>#N/A</v>
      </c>
      <c r="E489" s="38" t="e">
        <f>VLOOKUP(Tableau13[[#This Row],[Cd CIP Client]],'[1]Liste Adhérents Mediprix'!$A$12:$N$107,8,FALSE)</f>
        <v>#N/A</v>
      </c>
      <c r="F489" s="38" t="e">
        <f>VLOOKUP(Tableau13[[#This Row],[Cd CIP Client]],'[1]Liste Adhérents Mediprix'!$A$12:$N$107,9,FALSE)</f>
        <v>#N/A</v>
      </c>
      <c r="G489" s="44">
        <v>0</v>
      </c>
      <c r="H489" s="44">
        <v>0</v>
      </c>
      <c r="I489" s="41">
        <f t="shared" si="7"/>
        <v>0</v>
      </c>
    </row>
    <row r="490" spans="1:9" x14ac:dyDescent="0.3">
      <c r="A490" s="34"/>
      <c r="B490" s="35"/>
      <c r="C490" s="38"/>
      <c r="D490" s="37" t="e">
        <f>VLOOKUP(Tableau13[[#This Row],[Cd CIP Client]],'[1]Liste Adhérents Mediprix'!$A$12:$N$106,2,FALSE)</f>
        <v>#N/A</v>
      </c>
      <c r="E490" s="38" t="e">
        <f>VLOOKUP(Tableau13[[#This Row],[Cd CIP Client]],'[1]Liste Adhérents Mediprix'!$A$12:$N$107,8,FALSE)</f>
        <v>#N/A</v>
      </c>
      <c r="F490" s="38" t="e">
        <f>VLOOKUP(Tableau13[[#This Row],[Cd CIP Client]],'[1]Liste Adhérents Mediprix'!$A$12:$N$107,9,FALSE)</f>
        <v>#N/A</v>
      </c>
      <c r="G490" s="44">
        <v>0</v>
      </c>
      <c r="H490" s="44">
        <v>0</v>
      </c>
      <c r="I490" s="41">
        <f t="shared" si="7"/>
        <v>0</v>
      </c>
    </row>
    <row r="491" spans="1:9" x14ac:dyDescent="0.3">
      <c r="A491" s="34"/>
      <c r="B491" s="35"/>
      <c r="C491" s="38"/>
      <c r="D491" s="37" t="e">
        <f>VLOOKUP(Tableau13[[#This Row],[Cd CIP Client]],'[1]Liste Adhérents Mediprix'!$A$12:$N$106,2,FALSE)</f>
        <v>#N/A</v>
      </c>
      <c r="E491" s="38" t="e">
        <f>VLOOKUP(Tableau13[[#This Row],[Cd CIP Client]],'[1]Liste Adhérents Mediprix'!$A$12:$N$107,8,FALSE)</f>
        <v>#N/A</v>
      </c>
      <c r="F491" s="38" t="e">
        <f>VLOOKUP(Tableau13[[#This Row],[Cd CIP Client]],'[1]Liste Adhérents Mediprix'!$A$12:$N$107,9,FALSE)</f>
        <v>#N/A</v>
      </c>
      <c r="G491" s="44">
        <v>0</v>
      </c>
      <c r="H491" s="44">
        <v>0</v>
      </c>
      <c r="I491" s="41">
        <f t="shared" si="7"/>
        <v>0</v>
      </c>
    </row>
    <row r="492" spans="1:9" x14ac:dyDescent="0.3">
      <c r="A492" s="34"/>
      <c r="B492" s="35"/>
      <c r="C492" s="38"/>
      <c r="D492" s="37" t="e">
        <f>VLOOKUP(Tableau13[[#This Row],[Cd CIP Client]],'[1]Liste Adhérents Mediprix'!$A$12:$N$106,2,FALSE)</f>
        <v>#N/A</v>
      </c>
      <c r="E492" s="38" t="e">
        <f>VLOOKUP(Tableau13[[#This Row],[Cd CIP Client]],'[1]Liste Adhérents Mediprix'!$A$12:$N$107,8,FALSE)</f>
        <v>#N/A</v>
      </c>
      <c r="F492" s="38" t="e">
        <f>VLOOKUP(Tableau13[[#This Row],[Cd CIP Client]],'[1]Liste Adhérents Mediprix'!$A$12:$N$107,9,FALSE)</f>
        <v>#N/A</v>
      </c>
      <c r="G492" s="44">
        <v>0</v>
      </c>
      <c r="H492" s="44">
        <v>0</v>
      </c>
      <c r="I492" s="41">
        <f t="shared" si="7"/>
        <v>0</v>
      </c>
    </row>
    <row r="493" spans="1:9" x14ac:dyDescent="0.3">
      <c r="A493" s="34"/>
      <c r="B493" s="35"/>
      <c r="C493" s="38"/>
      <c r="D493" s="37" t="e">
        <f>VLOOKUP(Tableau13[[#This Row],[Cd CIP Client]],'[1]Liste Adhérents Mediprix'!$A$12:$N$106,2,FALSE)</f>
        <v>#N/A</v>
      </c>
      <c r="E493" s="38" t="e">
        <f>VLOOKUP(Tableau13[[#This Row],[Cd CIP Client]],'[1]Liste Adhérents Mediprix'!$A$12:$N$107,8,FALSE)</f>
        <v>#N/A</v>
      </c>
      <c r="F493" s="38" t="e">
        <f>VLOOKUP(Tableau13[[#This Row],[Cd CIP Client]],'[1]Liste Adhérents Mediprix'!$A$12:$N$107,9,FALSE)</f>
        <v>#N/A</v>
      </c>
      <c r="G493" s="44">
        <v>0</v>
      </c>
      <c r="H493" s="44">
        <v>0</v>
      </c>
      <c r="I493" s="41">
        <f t="shared" si="7"/>
        <v>0</v>
      </c>
    </row>
    <row r="494" spans="1:9" x14ac:dyDescent="0.3">
      <c r="A494" s="34"/>
      <c r="B494" s="35"/>
      <c r="C494" s="38"/>
      <c r="D494" s="37" t="e">
        <f>VLOOKUP(Tableau13[[#This Row],[Cd CIP Client]],'[1]Liste Adhérents Mediprix'!$A$12:$N$106,2,FALSE)</f>
        <v>#N/A</v>
      </c>
      <c r="E494" s="38" t="e">
        <f>VLOOKUP(Tableau13[[#This Row],[Cd CIP Client]],'[1]Liste Adhérents Mediprix'!$A$12:$N$107,8,FALSE)</f>
        <v>#N/A</v>
      </c>
      <c r="F494" s="38" t="e">
        <f>VLOOKUP(Tableau13[[#This Row],[Cd CIP Client]],'[1]Liste Adhérents Mediprix'!$A$12:$N$107,9,FALSE)</f>
        <v>#N/A</v>
      </c>
      <c r="G494" s="44">
        <v>0</v>
      </c>
      <c r="H494" s="44">
        <v>0</v>
      </c>
      <c r="I494" s="41">
        <f t="shared" si="7"/>
        <v>0</v>
      </c>
    </row>
    <row r="495" spans="1:9" x14ac:dyDescent="0.3">
      <c r="A495" s="34"/>
      <c r="B495" s="35"/>
      <c r="C495" s="38"/>
      <c r="D495" s="37" t="e">
        <f>VLOOKUP(Tableau13[[#This Row],[Cd CIP Client]],'[1]Liste Adhérents Mediprix'!$A$12:$N$106,2,FALSE)</f>
        <v>#N/A</v>
      </c>
      <c r="E495" s="38" t="e">
        <f>VLOOKUP(Tableau13[[#This Row],[Cd CIP Client]],'[1]Liste Adhérents Mediprix'!$A$12:$N$107,8,FALSE)</f>
        <v>#N/A</v>
      </c>
      <c r="F495" s="38" t="e">
        <f>VLOOKUP(Tableau13[[#This Row],[Cd CIP Client]],'[1]Liste Adhérents Mediprix'!$A$12:$N$107,9,FALSE)</f>
        <v>#N/A</v>
      </c>
      <c r="G495" s="44">
        <v>0</v>
      </c>
      <c r="H495" s="44">
        <v>0</v>
      </c>
      <c r="I495" s="41">
        <f t="shared" si="7"/>
        <v>0</v>
      </c>
    </row>
    <row r="496" spans="1:9" x14ac:dyDescent="0.3">
      <c r="A496" s="34"/>
      <c r="B496" s="35"/>
      <c r="C496" s="38"/>
      <c r="D496" s="37" t="e">
        <f>VLOOKUP(Tableau13[[#This Row],[Cd CIP Client]],'[1]Liste Adhérents Mediprix'!$A$12:$N$106,2,FALSE)</f>
        <v>#N/A</v>
      </c>
      <c r="E496" s="38" t="e">
        <f>VLOOKUP(Tableau13[[#This Row],[Cd CIP Client]],'[1]Liste Adhérents Mediprix'!$A$12:$N$107,8,FALSE)</f>
        <v>#N/A</v>
      </c>
      <c r="F496" s="38" t="e">
        <f>VLOOKUP(Tableau13[[#This Row],[Cd CIP Client]],'[1]Liste Adhérents Mediprix'!$A$12:$N$107,9,FALSE)</f>
        <v>#N/A</v>
      </c>
      <c r="G496" s="44">
        <v>0</v>
      </c>
      <c r="H496" s="44">
        <v>0</v>
      </c>
      <c r="I496" s="41">
        <f t="shared" si="7"/>
        <v>0</v>
      </c>
    </row>
    <row r="497" spans="1:9" x14ac:dyDescent="0.3">
      <c r="A497" s="34"/>
      <c r="B497" s="35"/>
      <c r="C497" s="38"/>
      <c r="D497" s="37" t="e">
        <f>VLOOKUP(Tableau13[[#This Row],[Cd CIP Client]],'[1]Liste Adhérents Mediprix'!$A$12:$N$106,2,FALSE)</f>
        <v>#N/A</v>
      </c>
      <c r="E497" s="38" t="e">
        <f>VLOOKUP(Tableau13[[#This Row],[Cd CIP Client]],'[1]Liste Adhérents Mediprix'!$A$12:$N$107,8,FALSE)</f>
        <v>#N/A</v>
      </c>
      <c r="F497" s="38" t="e">
        <f>VLOOKUP(Tableau13[[#This Row],[Cd CIP Client]],'[1]Liste Adhérents Mediprix'!$A$12:$N$107,9,FALSE)</f>
        <v>#N/A</v>
      </c>
      <c r="G497" s="44">
        <v>0</v>
      </c>
      <c r="H497" s="44">
        <v>0</v>
      </c>
      <c r="I497" s="41">
        <f t="shared" si="7"/>
        <v>0</v>
      </c>
    </row>
    <row r="498" spans="1:9" x14ac:dyDescent="0.3">
      <c r="A498" s="34"/>
      <c r="B498" s="35"/>
      <c r="C498" s="38"/>
      <c r="D498" s="37" t="e">
        <f>VLOOKUP(Tableau13[[#This Row],[Cd CIP Client]],'[1]Liste Adhérents Mediprix'!$A$12:$N$106,2,FALSE)</f>
        <v>#N/A</v>
      </c>
      <c r="E498" s="38" t="e">
        <f>VLOOKUP(Tableau13[[#This Row],[Cd CIP Client]],'[1]Liste Adhérents Mediprix'!$A$12:$N$107,8,FALSE)</f>
        <v>#N/A</v>
      </c>
      <c r="F498" s="38" t="e">
        <f>VLOOKUP(Tableau13[[#This Row],[Cd CIP Client]],'[1]Liste Adhérents Mediprix'!$A$12:$N$107,9,FALSE)</f>
        <v>#N/A</v>
      </c>
      <c r="G498" s="44">
        <v>0</v>
      </c>
      <c r="H498" s="44">
        <v>0</v>
      </c>
      <c r="I498" s="41">
        <f t="shared" si="7"/>
        <v>0</v>
      </c>
    </row>
    <row r="499" spans="1:9" x14ac:dyDescent="0.3">
      <c r="A499" s="34"/>
      <c r="B499" s="35"/>
      <c r="C499" s="38"/>
      <c r="D499" s="37" t="e">
        <f>VLOOKUP(Tableau13[[#This Row],[Cd CIP Client]],'[1]Liste Adhérents Mediprix'!$A$12:$N$106,2,FALSE)</f>
        <v>#N/A</v>
      </c>
      <c r="E499" s="38" t="e">
        <f>VLOOKUP(Tableau13[[#This Row],[Cd CIP Client]],'[1]Liste Adhérents Mediprix'!$A$12:$N$107,8,FALSE)</f>
        <v>#N/A</v>
      </c>
      <c r="F499" s="38" t="e">
        <f>VLOOKUP(Tableau13[[#This Row],[Cd CIP Client]],'[1]Liste Adhérents Mediprix'!$A$12:$N$107,9,FALSE)</f>
        <v>#N/A</v>
      </c>
      <c r="G499" s="44">
        <v>0</v>
      </c>
      <c r="H499" s="44">
        <v>0</v>
      </c>
      <c r="I499" s="41">
        <f t="shared" si="7"/>
        <v>0</v>
      </c>
    </row>
    <row r="500" spans="1:9" x14ac:dyDescent="0.3">
      <c r="A500" s="34"/>
      <c r="B500" s="35"/>
      <c r="C500" s="38"/>
      <c r="D500" s="37" t="e">
        <f>VLOOKUP(Tableau13[[#This Row],[Cd CIP Client]],'[1]Liste Adhérents Mediprix'!$A$12:$N$106,2,FALSE)</f>
        <v>#N/A</v>
      </c>
      <c r="E500" s="38" t="e">
        <f>VLOOKUP(Tableau13[[#This Row],[Cd CIP Client]],'[1]Liste Adhérents Mediprix'!$A$12:$N$107,8,FALSE)</f>
        <v>#N/A</v>
      </c>
      <c r="F500" s="38" t="e">
        <f>VLOOKUP(Tableau13[[#This Row],[Cd CIP Client]],'[1]Liste Adhérents Mediprix'!$A$12:$N$107,9,FALSE)</f>
        <v>#N/A</v>
      </c>
      <c r="G500" s="44">
        <v>0</v>
      </c>
      <c r="H500" s="44">
        <v>0</v>
      </c>
      <c r="I500" s="41">
        <f t="shared" si="7"/>
        <v>0</v>
      </c>
    </row>
    <row r="501" spans="1:9" x14ac:dyDescent="0.3">
      <c r="A501" s="34"/>
      <c r="B501" s="35"/>
      <c r="C501" s="38"/>
      <c r="D501" s="37" t="e">
        <f>VLOOKUP(Tableau13[[#This Row],[Cd CIP Client]],'[1]Liste Adhérents Mediprix'!$A$12:$N$106,2,FALSE)</f>
        <v>#N/A</v>
      </c>
      <c r="E501" s="38" t="e">
        <f>VLOOKUP(Tableau13[[#This Row],[Cd CIP Client]],'[1]Liste Adhérents Mediprix'!$A$12:$N$107,8,FALSE)</f>
        <v>#N/A</v>
      </c>
      <c r="F501" s="38" t="e">
        <f>VLOOKUP(Tableau13[[#This Row],[Cd CIP Client]],'[1]Liste Adhérents Mediprix'!$A$12:$N$107,9,FALSE)</f>
        <v>#N/A</v>
      </c>
      <c r="G501" s="44">
        <v>0</v>
      </c>
      <c r="H501" s="44">
        <v>0</v>
      </c>
      <c r="I501" s="41">
        <f t="shared" si="7"/>
        <v>0</v>
      </c>
    </row>
    <row r="502" spans="1:9" x14ac:dyDescent="0.3">
      <c r="A502" s="34"/>
      <c r="B502" s="35"/>
      <c r="C502" s="38"/>
      <c r="D502" s="37" t="e">
        <f>VLOOKUP(Tableau13[[#This Row],[Cd CIP Client]],'[1]Liste Adhérents Mediprix'!$A$12:$N$106,2,FALSE)</f>
        <v>#N/A</v>
      </c>
      <c r="E502" s="38" t="e">
        <f>VLOOKUP(Tableau13[[#This Row],[Cd CIP Client]],'[1]Liste Adhérents Mediprix'!$A$12:$N$107,8,FALSE)</f>
        <v>#N/A</v>
      </c>
      <c r="F502" s="38" t="e">
        <f>VLOOKUP(Tableau13[[#This Row],[Cd CIP Client]],'[1]Liste Adhérents Mediprix'!$A$12:$N$107,9,FALSE)</f>
        <v>#N/A</v>
      </c>
      <c r="G502" s="44">
        <v>0</v>
      </c>
      <c r="H502" s="44">
        <v>0</v>
      </c>
      <c r="I502" s="41">
        <f t="shared" si="7"/>
        <v>0</v>
      </c>
    </row>
    <row r="503" spans="1:9" x14ac:dyDescent="0.3">
      <c r="A503" s="34"/>
      <c r="B503" s="35"/>
      <c r="C503" s="38"/>
      <c r="D503" s="37" t="e">
        <f>VLOOKUP(Tableau13[[#This Row],[Cd CIP Client]],'[1]Liste Adhérents Mediprix'!$A$12:$N$106,2,FALSE)</f>
        <v>#N/A</v>
      </c>
      <c r="E503" s="38" t="e">
        <f>VLOOKUP(Tableau13[[#This Row],[Cd CIP Client]],'[1]Liste Adhérents Mediprix'!$A$12:$N$107,8,FALSE)</f>
        <v>#N/A</v>
      </c>
      <c r="F503" s="38" t="e">
        <f>VLOOKUP(Tableau13[[#This Row],[Cd CIP Client]],'[1]Liste Adhérents Mediprix'!$A$12:$N$107,9,FALSE)</f>
        <v>#N/A</v>
      </c>
      <c r="G503" s="44">
        <v>0</v>
      </c>
      <c r="H503" s="44">
        <v>0</v>
      </c>
      <c r="I503" s="41">
        <f t="shared" si="7"/>
        <v>0</v>
      </c>
    </row>
    <row r="504" spans="1:9" x14ac:dyDescent="0.3">
      <c r="A504" s="34"/>
      <c r="B504" s="35"/>
      <c r="C504" s="38"/>
      <c r="D504" s="37" t="e">
        <f>VLOOKUP(Tableau13[[#This Row],[Cd CIP Client]],'[1]Liste Adhérents Mediprix'!$A$12:$N$106,2,FALSE)</f>
        <v>#N/A</v>
      </c>
      <c r="E504" s="38" t="e">
        <f>VLOOKUP(Tableau13[[#This Row],[Cd CIP Client]],'[1]Liste Adhérents Mediprix'!$A$12:$N$107,8,FALSE)</f>
        <v>#N/A</v>
      </c>
      <c r="F504" s="38" t="e">
        <f>VLOOKUP(Tableau13[[#This Row],[Cd CIP Client]],'[1]Liste Adhérents Mediprix'!$A$12:$N$107,9,FALSE)</f>
        <v>#N/A</v>
      </c>
      <c r="G504" s="44">
        <v>0</v>
      </c>
      <c r="H504" s="44">
        <v>0</v>
      </c>
      <c r="I504" s="41">
        <f t="shared" si="7"/>
        <v>0</v>
      </c>
    </row>
    <row r="505" spans="1:9" x14ac:dyDescent="0.3">
      <c r="A505" s="34"/>
      <c r="B505" s="35"/>
      <c r="C505" s="38"/>
      <c r="D505" s="37" t="e">
        <f>VLOOKUP(Tableau13[[#This Row],[Cd CIP Client]],'[1]Liste Adhérents Mediprix'!$A$12:$N$106,2,FALSE)</f>
        <v>#N/A</v>
      </c>
      <c r="E505" s="38" t="e">
        <f>VLOOKUP(Tableau13[[#This Row],[Cd CIP Client]],'[1]Liste Adhérents Mediprix'!$A$12:$N$107,8,FALSE)</f>
        <v>#N/A</v>
      </c>
      <c r="F505" s="38" t="e">
        <f>VLOOKUP(Tableau13[[#This Row],[Cd CIP Client]],'[1]Liste Adhérents Mediprix'!$A$12:$N$107,9,FALSE)</f>
        <v>#N/A</v>
      </c>
      <c r="G505" s="44">
        <v>0</v>
      </c>
      <c r="H505" s="44">
        <v>0</v>
      </c>
      <c r="I505" s="41">
        <f t="shared" si="7"/>
        <v>0</v>
      </c>
    </row>
    <row r="506" spans="1:9" x14ac:dyDescent="0.3">
      <c r="A506" s="34"/>
      <c r="B506" s="35"/>
      <c r="C506" s="38"/>
      <c r="D506" s="37" t="e">
        <f>VLOOKUP(Tableau13[[#This Row],[Cd CIP Client]],'[1]Liste Adhérents Mediprix'!$A$12:$N$106,2,FALSE)</f>
        <v>#N/A</v>
      </c>
      <c r="E506" s="38" t="e">
        <f>VLOOKUP(Tableau13[[#This Row],[Cd CIP Client]],'[1]Liste Adhérents Mediprix'!$A$12:$N$107,8,FALSE)</f>
        <v>#N/A</v>
      </c>
      <c r="F506" s="38" t="e">
        <f>VLOOKUP(Tableau13[[#This Row],[Cd CIP Client]],'[1]Liste Adhérents Mediprix'!$A$12:$N$107,9,FALSE)</f>
        <v>#N/A</v>
      </c>
      <c r="G506" s="44">
        <v>0</v>
      </c>
      <c r="H506" s="44">
        <v>0</v>
      </c>
      <c r="I506" s="41">
        <f t="shared" si="7"/>
        <v>0</v>
      </c>
    </row>
    <row r="507" spans="1:9" x14ac:dyDescent="0.3">
      <c r="A507" s="34"/>
      <c r="B507" s="35"/>
      <c r="C507" s="38"/>
      <c r="D507" s="37" t="e">
        <f>VLOOKUP(Tableau13[[#This Row],[Cd CIP Client]],'[1]Liste Adhérents Mediprix'!$A$12:$N$106,2,FALSE)</f>
        <v>#N/A</v>
      </c>
      <c r="E507" s="38" t="e">
        <f>VLOOKUP(Tableau13[[#This Row],[Cd CIP Client]],'[1]Liste Adhérents Mediprix'!$A$12:$N$107,8,FALSE)</f>
        <v>#N/A</v>
      </c>
      <c r="F507" s="38" t="e">
        <f>VLOOKUP(Tableau13[[#This Row],[Cd CIP Client]],'[1]Liste Adhérents Mediprix'!$A$12:$N$107,9,FALSE)</f>
        <v>#N/A</v>
      </c>
      <c r="G507" s="44">
        <v>0</v>
      </c>
      <c r="H507" s="44">
        <v>0</v>
      </c>
      <c r="I507" s="41">
        <f t="shared" si="7"/>
        <v>0</v>
      </c>
    </row>
    <row r="508" spans="1:9" x14ac:dyDescent="0.3">
      <c r="A508" s="34"/>
      <c r="B508" s="35"/>
      <c r="C508" s="38"/>
      <c r="D508" s="37" t="e">
        <f>VLOOKUP(Tableau13[[#This Row],[Cd CIP Client]],'[1]Liste Adhérents Mediprix'!$A$12:$N$106,2,FALSE)</f>
        <v>#N/A</v>
      </c>
      <c r="E508" s="38" t="e">
        <f>VLOOKUP(Tableau13[[#This Row],[Cd CIP Client]],'[1]Liste Adhérents Mediprix'!$A$12:$N$107,8,FALSE)</f>
        <v>#N/A</v>
      </c>
      <c r="F508" s="38" t="e">
        <f>VLOOKUP(Tableau13[[#This Row],[Cd CIP Client]],'[1]Liste Adhérents Mediprix'!$A$12:$N$107,9,FALSE)</f>
        <v>#N/A</v>
      </c>
      <c r="G508" s="44">
        <v>0</v>
      </c>
      <c r="H508" s="44">
        <v>0</v>
      </c>
      <c r="I508" s="41">
        <f t="shared" si="7"/>
        <v>0</v>
      </c>
    </row>
    <row r="509" spans="1:9" x14ac:dyDescent="0.3">
      <c r="A509" s="34"/>
      <c r="B509" s="35"/>
      <c r="C509" s="38"/>
      <c r="D509" s="37" t="e">
        <f>VLOOKUP(Tableau13[[#This Row],[Cd CIP Client]],'[1]Liste Adhérents Mediprix'!$A$12:$N$106,2,FALSE)</f>
        <v>#N/A</v>
      </c>
      <c r="E509" s="38" t="e">
        <f>VLOOKUP(Tableau13[[#This Row],[Cd CIP Client]],'[1]Liste Adhérents Mediprix'!$A$12:$N$107,8,FALSE)</f>
        <v>#N/A</v>
      </c>
      <c r="F509" s="38" t="e">
        <f>VLOOKUP(Tableau13[[#This Row],[Cd CIP Client]],'[1]Liste Adhérents Mediprix'!$A$12:$N$107,9,FALSE)</f>
        <v>#N/A</v>
      </c>
      <c r="G509" s="44">
        <v>0</v>
      </c>
      <c r="H509" s="44">
        <v>0</v>
      </c>
      <c r="I509" s="41">
        <f t="shared" si="7"/>
        <v>0</v>
      </c>
    </row>
    <row r="510" spans="1:9" x14ac:dyDescent="0.3">
      <c r="A510" s="34"/>
      <c r="B510" s="35"/>
      <c r="C510" s="38"/>
      <c r="D510" s="37" t="e">
        <f>VLOOKUP(Tableau13[[#This Row],[Cd CIP Client]],'[1]Liste Adhérents Mediprix'!$A$12:$N$106,2,FALSE)</f>
        <v>#N/A</v>
      </c>
      <c r="E510" s="38" t="e">
        <f>VLOOKUP(Tableau13[[#This Row],[Cd CIP Client]],'[1]Liste Adhérents Mediprix'!$A$12:$N$107,8,FALSE)</f>
        <v>#N/A</v>
      </c>
      <c r="F510" s="38" t="e">
        <f>VLOOKUP(Tableau13[[#This Row],[Cd CIP Client]],'[1]Liste Adhérents Mediprix'!$A$12:$N$107,9,FALSE)</f>
        <v>#N/A</v>
      </c>
      <c r="G510" s="44">
        <v>0</v>
      </c>
      <c r="H510" s="44">
        <v>0</v>
      </c>
      <c r="I510" s="41">
        <f t="shared" si="7"/>
        <v>0</v>
      </c>
    </row>
    <row r="511" spans="1:9" x14ac:dyDescent="0.3">
      <c r="A511" s="34"/>
      <c r="B511" s="35"/>
      <c r="C511" s="38"/>
      <c r="D511" s="37" t="e">
        <f>VLOOKUP(Tableau13[[#This Row],[Cd CIP Client]],'[1]Liste Adhérents Mediprix'!$A$12:$N$106,2,FALSE)</f>
        <v>#N/A</v>
      </c>
      <c r="E511" s="38" t="e">
        <f>VLOOKUP(Tableau13[[#This Row],[Cd CIP Client]],'[1]Liste Adhérents Mediprix'!$A$12:$N$107,8,FALSE)</f>
        <v>#N/A</v>
      </c>
      <c r="F511" s="38" t="e">
        <f>VLOOKUP(Tableau13[[#This Row],[Cd CIP Client]],'[1]Liste Adhérents Mediprix'!$A$12:$N$107,9,FALSE)</f>
        <v>#N/A</v>
      </c>
      <c r="G511" s="44">
        <v>0</v>
      </c>
      <c r="H511" s="44">
        <v>0</v>
      </c>
      <c r="I511" s="41">
        <f t="shared" si="7"/>
        <v>0</v>
      </c>
    </row>
    <row r="512" spans="1:9" x14ac:dyDescent="0.3">
      <c r="A512" s="34"/>
      <c r="B512" s="35"/>
      <c r="C512" s="38"/>
      <c r="D512" s="37" t="e">
        <f>VLOOKUP(Tableau13[[#This Row],[Cd CIP Client]],'[1]Liste Adhérents Mediprix'!$A$12:$N$106,2,FALSE)</f>
        <v>#N/A</v>
      </c>
      <c r="E512" s="38" t="e">
        <f>VLOOKUP(Tableau13[[#This Row],[Cd CIP Client]],'[1]Liste Adhérents Mediprix'!$A$12:$N$107,8,FALSE)</f>
        <v>#N/A</v>
      </c>
      <c r="F512" s="38" t="e">
        <f>VLOOKUP(Tableau13[[#This Row],[Cd CIP Client]],'[1]Liste Adhérents Mediprix'!$A$12:$N$107,9,FALSE)</f>
        <v>#N/A</v>
      </c>
      <c r="G512" s="44">
        <v>0</v>
      </c>
      <c r="H512" s="44">
        <v>0</v>
      </c>
      <c r="I512" s="41">
        <f t="shared" si="7"/>
        <v>0</v>
      </c>
    </row>
    <row r="513" spans="1:9" x14ac:dyDescent="0.3">
      <c r="A513" s="34"/>
      <c r="B513" s="35"/>
      <c r="C513" s="38"/>
      <c r="D513" s="37" t="e">
        <f>VLOOKUP(Tableau13[[#This Row],[Cd CIP Client]],'[1]Liste Adhérents Mediprix'!$A$12:$N$106,2,FALSE)</f>
        <v>#N/A</v>
      </c>
      <c r="E513" s="38" t="e">
        <f>VLOOKUP(Tableau13[[#This Row],[Cd CIP Client]],'[1]Liste Adhérents Mediprix'!$A$12:$N$107,8,FALSE)</f>
        <v>#N/A</v>
      </c>
      <c r="F513" s="38" t="e">
        <f>VLOOKUP(Tableau13[[#This Row],[Cd CIP Client]],'[1]Liste Adhérents Mediprix'!$A$12:$N$107,9,FALSE)</f>
        <v>#N/A</v>
      </c>
      <c r="G513" s="44">
        <v>0</v>
      </c>
      <c r="H513" s="44">
        <v>0</v>
      </c>
      <c r="I513" s="41">
        <f t="shared" si="7"/>
        <v>0</v>
      </c>
    </row>
    <row r="514" spans="1:9" x14ac:dyDescent="0.3">
      <c r="A514" s="34"/>
      <c r="B514" s="35"/>
      <c r="C514" s="38"/>
      <c r="D514" s="37" t="e">
        <f>VLOOKUP(Tableau13[[#This Row],[Cd CIP Client]],'[1]Liste Adhérents Mediprix'!$A$12:$N$106,2,FALSE)</f>
        <v>#N/A</v>
      </c>
      <c r="E514" s="38" t="e">
        <f>VLOOKUP(Tableau13[[#This Row],[Cd CIP Client]],'[1]Liste Adhérents Mediprix'!$A$12:$N$107,8,FALSE)</f>
        <v>#N/A</v>
      </c>
      <c r="F514" s="38" t="e">
        <f>VLOOKUP(Tableau13[[#This Row],[Cd CIP Client]],'[1]Liste Adhérents Mediprix'!$A$12:$N$107,9,FALSE)</f>
        <v>#N/A</v>
      </c>
      <c r="G514" s="44">
        <v>0</v>
      </c>
      <c r="H514" s="44">
        <v>0</v>
      </c>
      <c r="I514" s="41">
        <f t="shared" si="7"/>
        <v>0</v>
      </c>
    </row>
    <row r="515" spans="1:9" x14ac:dyDescent="0.3">
      <c r="A515" s="34"/>
      <c r="B515" s="35"/>
      <c r="C515" s="38"/>
      <c r="D515" s="37" t="e">
        <f>VLOOKUP(Tableau13[[#This Row],[Cd CIP Client]],'[1]Liste Adhérents Mediprix'!$A$12:$N$106,2,FALSE)</f>
        <v>#N/A</v>
      </c>
      <c r="E515" s="38" t="e">
        <f>VLOOKUP(Tableau13[[#This Row],[Cd CIP Client]],'[1]Liste Adhérents Mediprix'!$A$12:$N$107,8,FALSE)</f>
        <v>#N/A</v>
      </c>
      <c r="F515" s="38" t="e">
        <f>VLOOKUP(Tableau13[[#This Row],[Cd CIP Client]],'[1]Liste Adhérents Mediprix'!$A$12:$N$107,9,FALSE)</f>
        <v>#N/A</v>
      </c>
      <c r="G515" s="44">
        <v>0</v>
      </c>
      <c r="H515" s="44">
        <v>0</v>
      </c>
      <c r="I515" s="41">
        <f t="shared" si="7"/>
        <v>0</v>
      </c>
    </row>
    <row r="516" spans="1:9" x14ac:dyDescent="0.3">
      <c r="A516" s="34"/>
      <c r="B516" s="35"/>
      <c r="C516" s="38"/>
      <c r="D516" s="37" t="e">
        <f>VLOOKUP(Tableau13[[#This Row],[Cd CIP Client]],'[1]Liste Adhérents Mediprix'!$A$12:$N$106,2,FALSE)</f>
        <v>#N/A</v>
      </c>
      <c r="E516" s="38" t="e">
        <f>VLOOKUP(Tableau13[[#This Row],[Cd CIP Client]],'[1]Liste Adhérents Mediprix'!$A$12:$N$107,8,FALSE)</f>
        <v>#N/A</v>
      </c>
      <c r="F516" s="38" t="e">
        <f>VLOOKUP(Tableau13[[#This Row],[Cd CIP Client]],'[1]Liste Adhérents Mediprix'!$A$12:$N$107,9,FALSE)</f>
        <v>#N/A</v>
      </c>
      <c r="G516" s="44">
        <v>0</v>
      </c>
      <c r="H516" s="44">
        <v>0</v>
      </c>
      <c r="I516" s="41">
        <f t="shared" ref="I516:I579" si="8">IFERROR((H516-G516)/G516,0)</f>
        <v>0</v>
      </c>
    </row>
    <row r="517" spans="1:9" x14ac:dyDescent="0.3">
      <c r="A517" s="34"/>
      <c r="B517" s="35"/>
      <c r="C517" s="38"/>
      <c r="D517" s="37" t="e">
        <f>VLOOKUP(Tableau13[[#This Row],[Cd CIP Client]],'[1]Liste Adhérents Mediprix'!$A$12:$N$106,2,FALSE)</f>
        <v>#N/A</v>
      </c>
      <c r="E517" s="38" t="e">
        <f>VLOOKUP(Tableau13[[#This Row],[Cd CIP Client]],'[1]Liste Adhérents Mediprix'!$A$12:$N$107,8,FALSE)</f>
        <v>#N/A</v>
      </c>
      <c r="F517" s="38" t="e">
        <f>VLOOKUP(Tableau13[[#This Row],[Cd CIP Client]],'[1]Liste Adhérents Mediprix'!$A$12:$N$107,9,FALSE)</f>
        <v>#N/A</v>
      </c>
      <c r="G517" s="44">
        <v>0</v>
      </c>
      <c r="H517" s="44">
        <v>0</v>
      </c>
      <c r="I517" s="41">
        <f t="shared" si="8"/>
        <v>0</v>
      </c>
    </row>
    <row r="518" spans="1:9" x14ac:dyDescent="0.3">
      <c r="A518" s="34"/>
      <c r="B518" s="35"/>
      <c r="C518" s="38"/>
      <c r="D518" s="37" t="e">
        <f>VLOOKUP(Tableau13[[#This Row],[Cd CIP Client]],'[1]Liste Adhérents Mediprix'!$A$12:$N$106,2,FALSE)</f>
        <v>#N/A</v>
      </c>
      <c r="E518" s="38" t="e">
        <f>VLOOKUP(Tableau13[[#This Row],[Cd CIP Client]],'[1]Liste Adhérents Mediprix'!$A$12:$N$107,8,FALSE)</f>
        <v>#N/A</v>
      </c>
      <c r="F518" s="38" t="e">
        <f>VLOOKUP(Tableau13[[#This Row],[Cd CIP Client]],'[1]Liste Adhérents Mediprix'!$A$12:$N$107,9,FALSE)</f>
        <v>#N/A</v>
      </c>
      <c r="G518" s="44">
        <v>0</v>
      </c>
      <c r="H518" s="44">
        <v>0</v>
      </c>
      <c r="I518" s="41">
        <f t="shared" si="8"/>
        <v>0</v>
      </c>
    </row>
    <row r="519" spans="1:9" x14ac:dyDescent="0.3">
      <c r="A519" s="34"/>
      <c r="B519" s="35"/>
      <c r="C519" s="38"/>
      <c r="D519" s="37" t="e">
        <f>VLOOKUP(Tableau13[[#This Row],[Cd CIP Client]],'[1]Liste Adhérents Mediprix'!$A$12:$N$106,2,FALSE)</f>
        <v>#N/A</v>
      </c>
      <c r="E519" s="38" t="e">
        <f>VLOOKUP(Tableau13[[#This Row],[Cd CIP Client]],'[1]Liste Adhérents Mediprix'!$A$12:$N$107,8,FALSE)</f>
        <v>#N/A</v>
      </c>
      <c r="F519" s="38" t="e">
        <f>VLOOKUP(Tableau13[[#This Row],[Cd CIP Client]],'[1]Liste Adhérents Mediprix'!$A$12:$N$107,9,FALSE)</f>
        <v>#N/A</v>
      </c>
      <c r="G519" s="44">
        <v>0</v>
      </c>
      <c r="H519" s="44">
        <v>0</v>
      </c>
      <c r="I519" s="41">
        <f t="shared" si="8"/>
        <v>0</v>
      </c>
    </row>
    <row r="520" spans="1:9" x14ac:dyDescent="0.3">
      <c r="A520" s="34"/>
      <c r="B520" s="35"/>
      <c r="C520" s="38"/>
      <c r="D520" s="37" t="e">
        <f>VLOOKUP(Tableau13[[#This Row],[Cd CIP Client]],'[1]Liste Adhérents Mediprix'!$A$12:$N$106,2,FALSE)</f>
        <v>#N/A</v>
      </c>
      <c r="E520" s="38" t="e">
        <f>VLOOKUP(Tableau13[[#This Row],[Cd CIP Client]],'[1]Liste Adhérents Mediprix'!$A$12:$N$107,8,FALSE)</f>
        <v>#N/A</v>
      </c>
      <c r="F520" s="38" t="e">
        <f>VLOOKUP(Tableau13[[#This Row],[Cd CIP Client]],'[1]Liste Adhérents Mediprix'!$A$12:$N$107,9,FALSE)</f>
        <v>#N/A</v>
      </c>
      <c r="G520" s="44">
        <v>0</v>
      </c>
      <c r="H520" s="44">
        <v>0</v>
      </c>
      <c r="I520" s="41">
        <f t="shared" si="8"/>
        <v>0</v>
      </c>
    </row>
    <row r="521" spans="1:9" x14ac:dyDescent="0.3">
      <c r="A521" s="34"/>
      <c r="B521" s="35"/>
      <c r="C521" s="38"/>
      <c r="D521" s="37" t="e">
        <f>VLOOKUP(Tableau13[[#This Row],[Cd CIP Client]],'[1]Liste Adhérents Mediprix'!$A$12:$N$106,2,FALSE)</f>
        <v>#N/A</v>
      </c>
      <c r="E521" s="38" t="e">
        <f>VLOOKUP(Tableau13[[#This Row],[Cd CIP Client]],'[1]Liste Adhérents Mediprix'!$A$12:$N$107,8,FALSE)</f>
        <v>#N/A</v>
      </c>
      <c r="F521" s="38" t="e">
        <f>VLOOKUP(Tableau13[[#This Row],[Cd CIP Client]],'[1]Liste Adhérents Mediprix'!$A$12:$N$107,9,FALSE)</f>
        <v>#N/A</v>
      </c>
      <c r="G521" s="44">
        <v>0</v>
      </c>
      <c r="H521" s="44">
        <v>0</v>
      </c>
      <c r="I521" s="41">
        <f t="shared" si="8"/>
        <v>0</v>
      </c>
    </row>
    <row r="522" spans="1:9" x14ac:dyDescent="0.3">
      <c r="A522" s="34"/>
      <c r="B522" s="35"/>
      <c r="C522" s="38"/>
      <c r="D522" s="37" t="e">
        <f>VLOOKUP(Tableau13[[#This Row],[Cd CIP Client]],'[1]Liste Adhérents Mediprix'!$A$12:$N$106,2,FALSE)</f>
        <v>#N/A</v>
      </c>
      <c r="E522" s="38" t="e">
        <f>VLOOKUP(Tableau13[[#This Row],[Cd CIP Client]],'[1]Liste Adhérents Mediprix'!$A$12:$N$107,8,FALSE)</f>
        <v>#N/A</v>
      </c>
      <c r="F522" s="38" t="e">
        <f>VLOOKUP(Tableau13[[#This Row],[Cd CIP Client]],'[1]Liste Adhérents Mediprix'!$A$12:$N$107,9,FALSE)</f>
        <v>#N/A</v>
      </c>
      <c r="G522" s="44">
        <v>0</v>
      </c>
      <c r="H522" s="44">
        <v>0</v>
      </c>
      <c r="I522" s="41">
        <f t="shared" si="8"/>
        <v>0</v>
      </c>
    </row>
    <row r="523" spans="1:9" x14ac:dyDescent="0.3">
      <c r="A523" s="34"/>
      <c r="B523" s="35"/>
      <c r="C523" s="38"/>
      <c r="D523" s="37" t="e">
        <f>VLOOKUP(Tableau13[[#This Row],[Cd CIP Client]],'[1]Liste Adhérents Mediprix'!$A$12:$N$106,2,FALSE)</f>
        <v>#N/A</v>
      </c>
      <c r="E523" s="38" t="e">
        <f>VLOOKUP(Tableau13[[#This Row],[Cd CIP Client]],'[1]Liste Adhérents Mediprix'!$A$12:$N$107,8,FALSE)</f>
        <v>#N/A</v>
      </c>
      <c r="F523" s="38" t="e">
        <f>VLOOKUP(Tableau13[[#This Row],[Cd CIP Client]],'[1]Liste Adhérents Mediprix'!$A$12:$N$107,9,FALSE)</f>
        <v>#N/A</v>
      </c>
      <c r="G523" s="44">
        <v>0</v>
      </c>
      <c r="H523" s="44">
        <v>0</v>
      </c>
      <c r="I523" s="41">
        <f t="shared" si="8"/>
        <v>0</v>
      </c>
    </row>
    <row r="524" spans="1:9" x14ac:dyDescent="0.3">
      <c r="A524" s="34"/>
      <c r="B524" s="35"/>
      <c r="C524" s="38"/>
      <c r="D524" s="37" t="e">
        <f>VLOOKUP(Tableau13[[#This Row],[Cd CIP Client]],'[1]Liste Adhérents Mediprix'!$A$12:$N$106,2,FALSE)</f>
        <v>#N/A</v>
      </c>
      <c r="E524" s="38" t="e">
        <f>VLOOKUP(Tableau13[[#This Row],[Cd CIP Client]],'[1]Liste Adhérents Mediprix'!$A$12:$N$107,8,FALSE)</f>
        <v>#N/A</v>
      </c>
      <c r="F524" s="38" t="e">
        <f>VLOOKUP(Tableau13[[#This Row],[Cd CIP Client]],'[1]Liste Adhérents Mediprix'!$A$12:$N$107,9,FALSE)</f>
        <v>#N/A</v>
      </c>
      <c r="G524" s="44">
        <v>0</v>
      </c>
      <c r="H524" s="44">
        <v>0</v>
      </c>
      <c r="I524" s="41">
        <f t="shared" si="8"/>
        <v>0</v>
      </c>
    </row>
    <row r="525" spans="1:9" x14ac:dyDescent="0.3">
      <c r="A525" s="34"/>
      <c r="B525" s="35"/>
      <c r="C525" s="38"/>
      <c r="D525" s="37" t="e">
        <f>VLOOKUP(Tableau13[[#This Row],[Cd CIP Client]],'[1]Liste Adhérents Mediprix'!$A$12:$N$106,2,FALSE)</f>
        <v>#N/A</v>
      </c>
      <c r="E525" s="38" t="e">
        <f>VLOOKUP(Tableau13[[#This Row],[Cd CIP Client]],'[1]Liste Adhérents Mediprix'!$A$12:$N$107,8,FALSE)</f>
        <v>#N/A</v>
      </c>
      <c r="F525" s="38" t="e">
        <f>VLOOKUP(Tableau13[[#This Row],[Cd CIP Client]],'[1]Liste Adhérents Mediprix'!$A$12:$N$107,9,FALSE)</f>
        <v>#N/A</v>
      </c>
      <c r="G525" s="44">
        <v>0</v>
      </c>
      <c r="H525" s="44">
        <v>0</v>
      </c>
      <c r="I525" s="41">
        <f t="shared" si="8"/>
        <v>0</v>
      </c>
    </row>
    <row r="526" spans="1:9" x14ac:dyDescent="0.3">
      <c r="A526" s="34"/>
      <c r="B526" s="35"/>
      <c r="C526" s="38"/>
      <c r="D526" s="37" t="e">
        <f>VLOOKUP(Tableau13[[#This Row],[Cd CIP Client]],'[1]Liste Adhérents Mediprix'!$A$12:$N$106,2,FALSE)</f>
        <v>#N/A</v>
      </c>
      <c r="E526" s="38" t="e">
        <f>VLOOKUP(Tableau13[[#This Row],[Cd CIP Client]],'[1]Liste Adhérents Mediprix'!$A$12:$N$107,8,FALSE)</f>
        <v>#N/A</v>
      </c>
      <c r="F526" s="38" t="e">
        <f>VLOOKUP(Tableau13[[#This Row],[Cd CIP Client]],'[1]Liste Adhérents Mediprix'!$A$12:$N$107,9,FALSE)</f>
        <v>#N/A</v>
      </c>
      <c r="G526" s="44">
        <v>0</v>
      </c>
      <c r="H526" s="44">
        <v>0</v>
      </c>
      <c r="I526" s="41">
        <f t="shared" si="8"/>
        <v>0</v>
      </c>
    </row>
  </sheetData>
  <mergeCells count="1">
    <mergeCell ref="G12:I12"/>
  </mergeCells>
  <conditionalFormatting sqref="I15:I526">
    <cfRule type="cellIs" dxfId="8" priority="13" operator="equal">
      <formula>0</formula>
    </cfRule>
  </conditionalFormatting>
  <conditionalFormatting sqref="I15:I526">
    <cfRule type="iconSet" priority="14">
      <iconSet iconSet="3Arrows">
        <cfvo type="percent" val="0"/>
        <cfvo type="num" val="0"/>
        <cfvo type="num" val="0" gte="0"/>
      </iconSet>
    </cfRule>
  </conditionalFormatting>
  <conditionalFormatting sqref="B6">
    <cfRule type="containsBlanks" dxfId="7" priority="12">
      <formula>LEN(TRIM(B6))=0</formula>
    </cfRule>
  </conditionalFormatting>
  <conditionalFormatting sqref="F6">
    <cfRule type="iconSet" priority="11">
      <iconSet iconSet="3Arrows">
        <cfvo type="percent" val="0"/>
        <cfvo type="num" val="0"/>
        <cfvo type="num" val="0" gte="0"/>
      </iconSet>
    </cfRule>
  </conditionalFormatting>
  <conditionalFormatting sqref="D7">
    <cfRule type="cellIs" dxfId="6" priority="9" operator="equal">
      <formula>0</formula>
    </cfRule>
  </conditionalFormatting>
  <conditionalFormatting sqref="D7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I13">
    <cfRule type="cellIs" dxfId="5" priority="7" operator="equal">
      <formula>0</formula>
    </cfRule>
  </conditionalFormatting>
  <conditionalFormatting sqref="I13">
    <cfRule type="iconSet" priority="8">
      <iconSet iconSet="3Arrows">
        <cfvo type="percent" val="0"/>
        <cfvo type="num" val="0"/>
        <cfvo type="num" val="0" gte="0"/>
      </iconSet>
    </cfRule>
  </conditionalFormatting>
  <conditionalFormatting sqref="F7">
    <cfRule type="cellIs" dxfId="4" priority="5" operator="equal">
      <formula>0</formula>
    </cfRule>
  </conditionalFormatting>
  <conditionalFormatting sqref="F7">
    <cfRule type="iconSet" priority="6">
      <iconSet iconSet="3Arrows">
        <cfvo type="percent" val="0"/>
        <cfvo type="num" val="0"/>
        <cfvo type="num" val="0" gte="0"/>
      </iconSet>
    </cfRule>
  </conditionalFormatting>
  <conditionalFormatting sqref="C15">
    <cfRule type="duplicateValues" dxfId="3" priority="1"/>
  </conditionalFormatting>
  <conditionalFormatting sqref="C15">
    <cfRule type="duplicateValues" dxfId="2" priority="2"/>
  </conditionalFormatting>
  <conditionalFormatting sqref="C33:C39 C41:C47 C49:C67 C16:C31">
    <cfRule type="duplicateValues" dxfId="1" priority="3"/>
  </conditionalFormatting>
  <conditionalFormatting sqref="C16:C67">
    <cfRule type="duplicateValues" dxfId="0" priority="4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mdo100</cp:lastModifiedBy>
  <dcterms:created xsi:type="dcterms:W3CDTF">2018-12-12T14:20:42Z</dcterms:created>
  <dcterms:modified xsi:type="dcterms:W3CDTF">2018-12-12T15:39:50Z</dcterms:modified>
</cp:coreProperties>
</file>