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832"/>
  </bookViews>
  <sheets>
    <sheet name="Récap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/>
  <c r="E12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E5"/>
  <c r="I8" l="1"/>
  <c r="H8" s="1"/>
  <c r="G8" s="1"/>
  <c r="I11"/>
  <c r="H11" s="1"/>
  <c r="G11" s="1"/>
  <c r="I14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1"/>
  <c r="H21" s="1"/>
  <c r="G21" s="1"/>
  <c r="I22"/>
  <c r="H22" s="1"/>
  <c r="G22" s="1"/>
  <c r="I25"/>
  <c r="H25" s="1"/>
  <c r="G25" s="1"/>
  <c r="I26"/>
  <c r="H26" s="1"/>
  <c r="G26" s="1"/>
  <c r="I27"/>
  <c r="H27" s="1"/>
  <c r="G27" s="1"/>
  <c r="I28"/>
  <c r="H28" s="1"/>
  <c r="G28" s="1"/>
  <c r="I31"/>
  <c r="H31" s="1"/>
  <c r="G31" s="1"/>
  <c r="I32"/>
  <c r="H32" s="1"/>
  <c r="G32" s="1"/>
  <c r="J34"/>
  <c r="K34"/>
  <c r="H33"/>
  <c r="G33" s="1"/>
  <c r="H30"/>
  <c r="G30" s="1"/>
  <c r="H29"/>
  <c r="G29" s="1"/>
  <c r="H24"/>
  <c r="G24" s="1"/>
  <c r="H23"/>
  <c r="G23" s="1"/>
  <c r="H20"/>
  <c r="G20" s="1"/>
  <c r="H14"/>
  <c r="G14" s="1"/>
  <c r="H13"/>
  <c r="G13" s="1"/>
  <c r="H12"/>
  <c r="G12" s="1"/>
  <c r="H10"/>
  <c r="G10" s="1"/>
  <c r="H9"/>
  <c r="G9" s="1"/>
  <c r="H7"/>
  <c r="G7" s="1"/>
  <c r="H6"/>
  <c r="G6" s="1"/>
  <c r="H5"/>
  <c r="G5" s="1"/>
  <c r="H4"/>
  <c r="G4" s="1"/>
  <c r="E1"/>
  <c r="I34" l="1"/>
  <c r="H34" s="1"/>
  <c r="G34" l="1"/>
</calcChain>
</file>

<file path=xl/sharedStrings.xml><?xml version="1.0" encoding="utf-8"?>
<sst xmlns="http://schemas.openxmlformats.org/spreadsheetml/2006/main" count="45" uniqueCount="44">
  <si>
    <t>REMUNERATION 2016</t>
  </si>
  <si>
    <t>Au 1er janvier ou embauche</t>
  </si>
  <si>
    <t>DP en poste</t>
  </si>
  <si>
    <t>Secteur</t>
  </si>
  <si>
    <t>C2</t>
  </si>
  <si>
    <t>Date d'entrée</t>
  </si>
  <si>
    <t>Ancienneté</t>
  </si>
  <si>
    <t>Salaire brut</t>
  </si>
  <si>
    <t>Total Incentive</t>
  </si>
  <si>
    <t>C1</t>
  </si>
  <si>
    <t>C3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</si>
  <si>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</si>
  <si>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</si>
  <si>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</si>
  <si>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</si>
  <si>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</si>
  <si>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</si>
  <si>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</si>
  <si>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</si>
  <si>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</si>
  <si>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</si>
  <si>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</si>
  <si>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</si>
  <si>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</si>
  <si>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</si>
  <si>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</si>
  <si>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</si>
  <si>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</si>
  <si>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</si>
  <si>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</si>
  <si>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</si>
  <si>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</si>
  <si>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</si>
  <si>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</si>
  <si>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</si>
  <si>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</si>
  <si>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</si>
  <si>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</si>
  <si>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</si>
  <si>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</si>
  <si>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</si>
  <si>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Total Réseau :</t>
  </si>
  <si>
    <t>Moyenne</t>
  </si>
  <si>
    <t>mdo100</t>
  </si>
</sst>
</file>

<file path=xl/styles.xml><?xml version="1.0" encoding="utf-8"?>
<styleSheet xmlns="http://schemas.openxmlformats.org/spreadsheetml/2006/main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i/>
      <sz val="9"/>
      <name val="Arial Narrow"/>
      <family val="2"/>
    </font>
    <font>
      <b/>
      <sz val="9"/>
      <name val="Arial Narrow"/>
      <family val="2"/>
    </font>
    <font>
      <sz val="10"/>
      <name val="Verdana"/>
      <family val="2"/>
    </font>
    <font>
      <b/>
      <sz val="12"/>
      <color indexed="9"/>
      <name val="Arial Narrow"/>
      <family val="2"/>
    </font>
    <font>
      <b/>
      <i/>
      <sz val="12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18"/>
      <name val="Arial Narrow"/>
      <family val="2"/>
    </font>
    <font>
      <b/>
      <i/>
      <sz val="10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right"/>
    </xf>
    <xf numFmtId="42" fontId="6" fillId="0" borderId="0" xfId="1" applyNumberFormat="1" applyFont="1" applyBorder="1" applyAlignment="1">
      <alignment horizontal="center"/>
    </xf>
    <xf numFmtId="165" fontId="3" fillId="0" borderId="0" xfId="1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0" fontId="3" fillId="0" borderId="0" xfId="2" applyNumberFormat="1" applyFont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right" vertical="center"/>
    </xf>
    <xf numFmtId="42" fontId="8" fillId="2" borderId="3" xfId="1" applyNumberFormat="1" applyFont="1" applyFill="1" applyBorder="1" applyAlignment="1">
      <alignment horizontal="right" vertical="center"/>
    </xf>
    <xf numFmtId="42" fontId="8" fillId="2" borderId="2" xfId="2" applyNumberFormat="1" applyFont="1" applyFill="1" applyBorder="1" applyAlignment="1">
      <alignment horizontal="right" vertical="center"/>
    </xf>
    <xf numFmtId="165" fontId="8" fillId="2" borderId="2" xfId="2" applyNumberFormat="1" applyFont="1" applyFill="1" applyBorder="1" applyAlignment="1">
      <alignment horizontal="right" vertical="center"/>
    </xf>
    <xf numFmtId="165" fontId="8" fillId="2" borderId="4" xfId="1" applyNumberFormat="1" applyFont="1" applyFill="1" applyBorder="1" applyAlignment="1">
      <alignment horizontal="right" vertical="center"/>
    </xf>
    <xf numFmtId="164" fontId="10" fillId="3" borderId="5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center"/>
    </xf>
    <xf numFmtId="14" fontId="11" fillId="0" borderId="0" xfId="0" applyNumberFormat="1" applyFont="1" applyFill="1" applyBorder="1" applyAlignment="1">
      <alignment horizontal="center"/>
    </xf>
    <xf numFmtId="164" fontId="11" fillId="0" borderId="6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42" fontId="10" fillId="4" borderId="7" xfId="1" applyNumberFormat="1" applyFont="1" applyFill="1" applyBorder="1" applyAlignment="1"/>
    <xf numFmtId="42" fontId="11" fillId="0" borderId="0" xfId="2" applyNumberFormat="1" applyFont="1" applyFill="1" applyBorder="1" applyAlignment="1">
      <alignment horizontal="right"/>
    </xf>
    <xf numFmtId="165" fontId="11" fillId="0" borderId="8" xfId="1" applyNumberFormat="1" applyFont="1" applyFill="1" applyBorder="1" applyAlignment="1">
      <alignment horizontal="right"/>
    </xf>
    <xf numFmtId="164" fontId="10" fillId="3" borderId="9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center"/>
    </xf>
    <xf numFmtId="14" fontId="11" fillId="0" borderId="6" xfId="0" applyNumberFormat="1" applyFont="1" applyFill="1" applyBorder="1" applyAlignment="1">
      <alignment horizontal="center"/>
    </xf>
    <xf numFmtId="42" fontId="11" fillId="0" borderId="6" xfId="2" applyNumberFormat="1" applyFont="1" applyFill="1" applyBorder="1" applyAlignment="1">
      <alignment horizontal="right"/>
    </xf>
    <xf numFmtId="165" fontId="11" fillId="0" borderId="10" xfId="1" applyNumberFormat="1" applyFont="1" applyFill="1" applyBorder="1" applyAlignment="1">
      <alignment horizontal="right"/>
    </xf>
    <xf numFmtId="0" fontId="12" fillId="3" borderId="11" xfId="0" applyFont="1" applyFill="1" applyBorder="1" applyAlignment="1">
      <alignment horizontal="left"/>
    </xf>
    <xf numFmtId="0" fontId="12" fillId="3" borderId="12" xfId="0" applyFont="1" applyFill="1" applyBorder="1" applyAlignment="1">
      <alignment horizontal="left"/>
    </xf>
    <xf numFmtId="0" fontId="12" fillId="3" borderId="12" xfId="0" applyFont="1" applyFill="1" applyBorder="1" applyAlignment="1">
      <alignment horizontal="center"/>
    </xf>
    <xf numFmtId="14" fontId="10" fillId="0" borderId="12" xfId="0" applyNumberFormat="1" applyFont="1" applyFill="1" applyBorder="1" applyAlignment="1">
      <alignment horizontal="center"/>
    </xf>
    <xf numFmtId="164" fontId="10" fillId="0" borderId="12" xfId="0" applyNumberFormat="1" applyFont="1" applyFill="1" applyBorder="1" applyAlignment="1">
      <alignment horizontal="center"/>
    </xf>
    <xf numFmtId="42" fontId="13" fillId="0" borderId="12" xfId="0" applyNumberFormat="1" applyFont="1" applyFill="1" applyBorder="1" applyAlignment="1">
      <alignment horizontal="right"/>
    </xf>
    <xf numFmtId="42" fontId="10" fillId="4" borderId="13" xfId="0" applyNumberFormat="1" applyFont="1" applyFill="1" applyBorder="1" applyAlignment="1"/>
    <xf numFmtId="42" fontId="10" fillId="0" borderId="12" xfId="0" applyNumberFormat="1" applyFont="1" applyFill="1" applyBorder="1" applyAlignment="1">
      <alignment horizontal="right"/>
    </xf>
    <xf numFmtId="165" fontId="10" fillId="0" borderId="14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/>
    </xf>
    <xf numFmtId="0" fontId="8" fillId="2" borderId="2" xfId="0" applyFont="1" applyFill="1" applyBorder="1" applyAlignment="1">
      <alignment horizontal="right" vertical="center"/>
    </xf>
    <xf numFmtId="164" fontId="11" fillId="0" borderId="6" xfId="0" applyNumberFormat="1" applyFont="1" applyFill="1" applyBorder="1" applyAlignment="1">
      <alignment horizontal="right"/>
    </xf>
    <xf numFmtId="0" fontId="10" fillId="0" borderId="12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2" applyNumberFormat="1" applyFont="1" applyAlignment="1">
      <alignment horizontal="right"/>
    </xf>
    <xf numFmtId="14" fontId="5" fillId="0" borderId="0" xfId="0" applyNumberFormat="1" applyFont="1" applyAlignment="1">
      <alignment horizontal="right"/>
    </xf>
    <xf numFmtId="14" fontId="3" fillId="0" borderId="0" xfId="2" applyNumberFormat="1" applyFont="1" applyAlignment="1">
      <alignment horizontal="right"/>
    </xf>
    <xf numFmtId="0" fontId="3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center"/>
    </xf>
    <xf numFmtId="42" fontId="13" fillId="5" borderId="0" xfId="0" applyNumberFormat="1" applyFont="1" applyFill="1" applyBorder="1" applyAlignment="1">
      <alignment horizontal="right"/>
    </xf>
    <xf numFmtId="42" fontId="13" fillId="5" borderId="6" xfId="0" applyNumberFormat="1" applyFont="1" applyFill="1" applyBorder="1" applyAlignment="1">
      <alignment horizontal="right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NCENTIVES\2016\R&#233;mun&#233;ration%20DEDICATE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C1"/>
      <sheetName val="C2"/>
    </sheetNames>
    <sheetDataSet>
      <sheetData sheetId="0"/>
      <sheetData sheetId="1">
        <row r="3">
          <cell r="Q3">
            <v>3074</v>
          </cell>
        </row>
        <row r="5">
          <cell r="Q5">
            <v>5124</v>
          </cell>
        </row>
        <row r="8">
          <cell r="Q8">
            <v>5744</v>
          </cell>
        </row>
        <row r="10">
          <cell r="Q10">
            <v>4935</v>
          </cell>
        </row>
        <row r="11">
          <cell r="Q11">
            <v>4831</v>
          </cell>
        </row>
        <row r="12">
          <cell r="Q12">
            <v>1486</v>
          </cell>
        </row>
        <row r="13">
          <cell r="Q13">
            <v>7995</v>
          </cell>
        </row>
        <row r="14">
          <cell r="Q14">
            <v>8728</v>
          </cell>
        </row>
        <row r="15">
          <cell r="Q15">
            <v>4472</v>
          </cell>
        </row>
        <row r="16">
          <cell r="Q16">
            <v>9029</v>
          </cell>
        </row>
        <row r="17">
          <cell r="Q17">
            <v>3868</v>
          </cell>
        </row>
        <row r="18">
          <cell r="Q18">
            <v>6773</v>
          </cell>
        </row>
        <row r="19">
          <cell r="Q19">
            <v>3383</v>
          </cell>
        </row>
        <row r="20">
          <cell r="Q20">
            <v>7308</v>
          </cell>
        </row>
        <row r="21">
          <cell r="Q21">
            <v>6070</v>
          </cell>
        </row>
        <row r="22">
          <cell r="Q22">
            <v>4348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zoomScale="90" zoomScaleNormal="90" workbookViewId="0">
      <selection activeCell="G4" sqref="G4"/>
    </sheetView>
  </sheetViews>
  <sheetFormatPr baseColWidth="10" defaultRowHeight="14.4"/>
  <cols>
    <col min="1" max="1" width="23" style="44" customWidth="1"/>
    <col min="2" max="2" width="16.5546875" style="44" bestFit="1" customWidth="1"/>
    <col min="3" max="3" width="9.5546875" style="44" customWidth="1"/>
    <col min="4" max="4" width="12.44140625" bestFit="1" customWidth="1"/>
    <col min="5" max="5" width="11.5546875" style="50"/>
    <col min="6" max="6" width="18" bestFit="1" customWidth="1"/>
    <col min="7" max="7" width="13.109375" bestFit="1" customWidth="1"/>
    <col min="8" max="8" width="15.109375" bestFit="1" customWidth="1"/>
    <col min="9" max="11" width="16.6640625" customWidth="1"/>
  </cols>
  <sheetData>
    <row r="1" spans="1:11" ht="28.2">
      <c r="A1" s="1" t="s">
        <v>0</v>
      </c>
      <c r="B1" s="1"/>
      <c r="C1" s="55"/>
      <c r="D1" s="54"/>
      <c r="E1" s="45">
        <f ca="1">TODAY()</f>
        <v>42668</v>
      </c>
      <c r="F1" s="2"/>
      <c r="G1" s="56" t="s">
        <v>43</v>
      </c>
      <c r="H1" s="52"/>
      <c r="I1" s="53"/>
      <c r="J1" s="53"/>
      <c r="K1" s="6"/>
    </row>
    <row r="2" spans="1:11" ht="15" thickBot="1">
      <c r="A2" s="7"/>
      <c r="B2" s="7"/>
      <c r="C2" s="8"/>
      <c r="D2" s="2"/>
      <c r="E2" s="46"/>
      <c r="F2" s="3" t="s">
        <v>1</v>
      </c>
      <c r="G2" s="4"/>
      <c r="H2" s="5"/>
      <c r="I2" s="9"/>
      <c r="J2" s="51"/>
      <c r="K2" s="6"/>
    </row>
    <row r="3" spans="1:11" ht="15.6">
      <c r="A3" s="10" t="s">
        <v>2</v>
      </c>
      <c r="B3" s="11" t="s">
        <v>3</v>
      </c>
      <c r="C3" s="12" t="s">
        <v>4</v>
      </c>
      <c r="D3" s="13" t="s">
        <v>5</v>
      </c>
      <c r="E3" s="47" t="s">
        <v>6</v>
      </c>
      <c r="F3" s="14" t="s">
        <v>7</v>
      </c>
      <c r="G3" s="15" t="s">
        <v>42</v>
      </c>
      <c r="H3" s="16" t="s">
        <v>8</v>
      </c>
      <c r="I3" s="17" t="s">
        <v>9</v>
      </c>
      <c r="J3" s="18" t="s">
        <v>4</v>
      </c>
      <c r="K3" s="19" t="s">
        <v>10</v>
      </c>
    </row>
    <row r="4" spans="1:11">
      <c r="A4" s="20"/>
      <c r="B4" s="21"/>
      <c r="C4" s="22" t="s">
        <v>11</v>
      </c>
      <c r="D4" s="23">
        <v>42443</v>
      </c>
      <c r="E4" s="48" t="str">
        <f ca="1">IF(D4="","",(IF(TODAY()+1-D4,TEXT(DATEDIF(D4,TODAY()+1,"y"),"[&gt;1]0"" ans "";[&gt;]""1 an "";")&amp;TEXT(DATEDIF(D4,TODAY()+1,"ym"),"[&gt;] 0"" mois "";"))))</f>
        <v xml:space="preserve"> 7 mois </v>
      </c>
      <c r="F4" s="25">
        <v>2200</v>
      </c>
      <c r="G4" s="57">
        <f t="shared" ref="G4:G8" ca="1" si="0">IF(H4=0,"",H4/IF(D4="","",IF(D4&gt;DATE(YEAR(TODAY()),MONTH(1),DAY(1)),MONTH(TODAY())-MONTH(D4),DATEDIF(DATE(YEAR(TODAY()),MONTH(1)-2,DAY(1)),TODAY(),"m"))))</f>
        <v>125.85714285714286</v>
      </c>
      <c r="H4" s="26">
        <f t="shared" ref="H4:H34" si="1">SUM(I4:K4)</f>
        <v>881</v>
      </c>
      <c r="I4" s="27"/>
      <c r="J4" s="27">
        <v>881</v>
      </c>
      <c r="K4" s="28"/>
    </row>
    <row r="5" spans="1:11">
      <c r="A5" s="29"/>
      <c r="B5" s="30"/>
      <c r="C5" s="31" t="s">
        <v>12</v>
      </c>
      <c r="D5" s="32">
        <v>42450</v>
      </c>
      <c r="E5" s="48" t="str">
        <f t="shared" ref="E5:E11" ca="1" si="2">IF(D5="","",(IF(TODAY()+1-D5,TEXT(DATEDIF(D5,TODAY()+1,"y"),"[&gt;1]0"" ans "";[&gt;]""1 an "";")&amp;TEXT(DATEDIF(D5,TODAY()+1,"ym"),"[&gt;] 0"" mois "";"))))</f>
        <v xml:space="preserve"> 7 mois </v>
      </c>
      <c r="F5" s="24">
        <v>2200</v>
      </c>
      <c r="G5" s="58">
        <f t="shared" ca="1" si="0"/>
        <v>182.28571428571428</v>
      </c>
      <c r="H5" s="26">
        <f t="shared" si="1"/>
        <v>1276</v>
      </c>
      <c r="I5" s="33"/>
      <c r="J5" s="33">
        <v>1276</v>
      </c>
      <c r="K5" s="34"/>
    </row>
    <row r="6" spans="1:11">
      <c r="A6" s="29"/>
      <c r="B6" s="30"/>
      <c r="C6" s="31" t="s">
        <v>13</v>
      </c>
      <c r="D6" s="32">
        <v>42443</v>
      </c>
      <c r="E6" s="48" t="str">
        <f t="shared" ca="1" si="2"/>
        <v xml:space="preserve"> 7 mois </v>
      </c>
      <c r="F6" s="24">
        <v>1750</v>
      </c>
      <c r="G6" s="58">
        <f t="shared" ca="1" si="0"/>
        <v>37.571428571428569</v>
      </c>
      <c r="H6" s="26">
        <f t="shared" si="1"/>
        <v>263</v>
      </c>
      <c r="I6" s="33"/>
      <c r="J6" s="33">
        <v>263</v>
      </c>
      <c r="K6" s="34"/>
    </row>
    <row r="7" spans="1:11">
      <c r="A7" s="29"/>
      <c r="B7" s="30"/>
      <c r="C7" s="31" t="s">
        <v>14</v>
      </c>
      <c r="D7" s="32">
        <v>42443</v>
      </c>
      <c r="E7" s="48" t="str">
        <f t="shared" ca="1" si="2"/>
        <v xml:space="preserve"> 7 mois </v>
      </c>
      <c r="F7" s="24">
        <v>2200</v>
      </c>
      <c r="G7" s="58">
        <f t="shared" ca="1" si="0"/>
        <v>256.57142857142856</v>
      </c>
      <c r="H7" s="26">
        <f t="shared" si="1"/>
        <v>1796</v>
      </c>
      <c r="I7" s="33"/>
      <c r="J7" s="33">
        <v>1796</v>
      </c>
      <c r="K7" s="34"/>
    </row>
    <row r="8" spans="1:11">
      <c r="A8" s="29"/>
      <c r="B8" s="30"/>
      <c r="C8" s="31" t="s">
        <v>15</v>
      </c>
      <c r="D8" s="32">
        <v>41913</v>
      </c>
      <c r="E8" s="48" t="str">
        <f t="shared" ca="1" si="2"/>
        <v xml:space="preserve">2 ans </v>
      </c>
      <c r="F8" s="24">
        <v>2200</v>
      </c>
      <c r="G8" s="58">
        <f t="shared" ca="1" si="0"/>
        <v>801.81818181818187</v>
      </c>
      <c r="H8" s="26">
        <f t="shared" si="1"/>
        <v>8820</v>
      </c>
      <c r="I8" s="33">
        <f>+[1]C1!Q5</f>
        <v>5124</v>
      </c>
      <c r="J8" s="33">
        <v>3696</v>
      </c>
      <c r="K8" s="34"/>
    </row>
    <row r="9" spans="1:11">
      <c r="A9" s="29"/>
      <c r="B9" s="30"/>
      <c r="C9" s="31" t="s">
        <v>16</v>
      </c>
      <c r="D9" s="32">
        <v>42454</v>
      </c>
      <c r="E9" s="48" t="str">
        <f t="shared" ca="1" si="2"/>
        <v xml:space="preserve"> 7 mois </v>
      </c>
      <c r="F9" s="24">
        <v>2200</v>
      </c>
      <c r="G9" s="58">
        <f ca="1">IF(H9=0,"",H9/IF(D9="","",IF(D9&gt;DATE(YEAR(TODAY()),MONTH(1),DAY(1)),MONTH(TODAY())-MONTH(D9),DATEDIF(DATE(YEAR(TODAY()),MONTH(1)-2,DAY(1)),TODAY(),"m"))))</f>
        <v>163</v>
      </c>
      <c r="H9" s="26">
        <f t="shared" si="1"/>
        <v>1141</v>
      </c>
      <c r="I9" s="33"/>
      <c r="J9" s="33">
        <v>1141</v>
      </c>
      <c r="K9" s="34"/>
    </row>
    <row r="10" spans="1:11">
      <c r="A10" s="29"/>
      <c r="B10" s="30"/>
      <c r="C10" s="31" t="s">
        <v>17</v>
      </c>
      <c r="D10" s="32">
        <v>42458</v>
      </c>
      <c r="E10" s="48" t="str">
        <f t="shared" ca="1" si="2"/>
        <v xml:space="preserve"> 6 mois </v>
      </c>
      <c r="F10" s="24">
        <v>2200</v>
      </c>
      <c r="G10" s="58">
        <f ca="1">IF(H10=0,"",H10/IF(D10="","",IF(D10&gt;DATE(YEAR(TODAY()),MONTH(1),DAY(1)),MONTH(TODAY())-MONTH(D10),DATEDIF(DATE(YEAR(TODAY()),MONTH(1)-2,DAY(1)),TODAY(),"m"))))</f>
        <v>312.71428571428572</v>
      </c>
      <c r="H10" s="26">
        <f t="shared" si="1"/>
        <v>2189</v>
      </c>
      <c r="I10" s="33"/>
      <c r="J10" s="33">
        <v>2189</v>
      </c>
      <c r="K10" s="34"/>
    </row>
    <row r="11" spans="1:11">
      <c r="A11" s="29"/>
      <c r="B11" s="30"/>
      <c r="C11" s="31" t="s">
        <v>18</v>
      </c>
      <c r="D11" s="32">
        <v>41913</v>
      </c>
      <c r="E11" s="48" t="str">
        <f t="shared" ca="1" si="2"/>
        <v xml:space="preserve">2 ans </v>
      </c>
      <c r="F11" s="24">
        <v>2200</v>
      </c>
      <c r="G11" s="58">
        <f ca="1">IF(H11=0,"",H11/IF(D11="","",IF(D11&gt;DATE(YEAR(TODAY()),MONTH(1),DAY(1)),MONTH(TODAY())-MONTH(D11),DATEDIF(DATE(YEAR(TODAY()),MONTH(1)-2,DAY(1)),TODAY(),"m"))))</f>
        <v>894.36363636363637</v>
      </c>
      <c r="H11" s="26">
        <f t="shared" si="1"/>
        <v>9838</v>
      </c>
      <c r="I11" s="33">
        <f>+[1]C1!Q8</f>
        <v>5744</v>
      </c>
      <c r="J11" s="33">
        <v>4094</v>
      </c>
      <c r="K11" s="34"/>
    </row>
    <row r="12" spans="1:11">
      <c r="A12" s="29"/>
      <c r="B12" s="30"/>
      <c r="C12" s="31" t="s">
        <v>19</v>
      </c>
      <c r="D12" s="32"/>
      <c r="E12" s="48" t="str">
        <f ca="1">IF(D12="","",(IF(TODAY()+1-D12,TEXT(DATEDIF(D12,TODAY()+1,"y"),"[&gt;1]0"" ans "";[&gt;]""1 an "";")&amp;TEXT(DATEDIF(D12,TODAY()+1,"ym"),"[&gt;] 0"" mois "";"))))</f>
        <v/>
      </c>
      <c r="F12" s="24"/>
      <c r="G12" s="58" t="str">
        <f t="shared" ref="G12:G33" ca="1" si="3">IF(H12=0,"",H12/IF(D12="","",IF(D12&gt;DATE(YEAR(TODAY()),MONTH(1),DAY(1)),MONTH(TODAY())-MONTH(D12),DATEDIF(DATE(YEAR(TODAY()),MONTH(1)-2,DAY(1)),TODAY(),"m"))))</f>
        <v/>
      </c>
      <c r="H12" s="26">
        <f t="shared" si="1"/>
        <v>0</v>
      </c>
      <c r="I12" s="33"/>
      <c r="J12" s="33"/>
      <c r="K12" s="34"/>
    </row>
    <row r="13" spans="1:11">
      <c r="A13" s="29"/>
      <c r="B13" s="30"/>
      <c r="C13" s="31" t="s">
        <v>20</v>
      </c>
      <c r="D13" s="32">
        <v>42443</v>
      </c>
      <c r="E13" s="48" t="str">
        <f t="shared" ref="E13:E33" ca="1" si="4">IF(D13="","",(IF(TODAY()+1-D13,TEXT(DATEDIF(D13,TODAY()+1,"y"),"[&gt;1]0"" ans "";[&gt;]""1 an "";")&amp;TEXT(DATEDIF(D13,TODAY()+1,"ym"),"[&gt;] 0"" mois "";"))))</f>
        <v xml:space="preserve"> 7 mois </v>
      </c>
      <c r="F13" s="24">
        <v>2200</v>
      </c>
      <c r="G13" s="58">
        <f t="shared" ca="1" si="3"/>
        <v>265.28571428571428</v>
      </c>
      <c r="H13" s="26">
        <f t="shared" si="1"/>
        <v>1857</v>
      </c>
      <c r="I13" s="33"/>
      <c r="J13" s="33">
        <v>1857</v>
      </c>
      <c r="K13" s="34"/>
    </row>
    <row r="14" spans="1:11">
      <c r="A14" s="29"/>
      <c r="B14" s="30"/>
      <c r="C14" s="31" t="s">
        <v>21</v>
      </c>
      <c r="D14" s="32">
        <v>42233</v>
      </c>
      <c r="E14" s="48" t="str">
        <f t="shared" ca="1" si="4"/>
        <v xml:space="preserve">1 an  2 mois </v>
      </c>
      <c r="F14" s="24">
        <v>2200</v>
      </c>
      <c r="G14" s="58">
        <f t="shared" ca="1" si="3"/>
        <v>1245.8181818181818</v>
      </c>
      <c r="H14" s="26">
        <f t="shared" si="1"/>
        <v>13704</v>
      </c>
      <c r="I14" s="33">
        <f>+[1]C1!Q16</f>
        <v>9029</v>
      </c>
      <c r="J14" s="33">
        <v>4675</v>
      </c>
      <c r="K14" s="34"/>
    </row>
    <row r="15" spans="1:11">
      <c r="A15" s="29"/>
      <c r="B15" s="30"/>
      <c r="C15" s="31" t="s">
        <v>22</v>
      </c>
      <c r="D15" s="32">
        <v>42010</v>
      </c>
      <c r="E15" s="48" t="str">
        <f t="shared" ca="1" si="4"/>
        <v xml:space="preserve">1 an  9 mois </v>
      </c>
      <c r="F15" s="24">
        <v>2200</v>
      </c>
      <c r="G15" s="58">
        <f t="shared" ca="1" si="3"/>
        <v>561.09090909090912</v>
      </c>
      <c r="H15" s="26">
        <f t="shared" si="1"/>
        <v>6172</v>
      </c>
      <c r="I15" s="33">
        <f>+[1]C1!Q22</f>
        <v>4348</v>
      </c>
      <c r="J15" s="33">
        <v>1824</v>
      </c>
      <c r="K15" s="34"/>
    </row>
    <row r="16" spans="1:11">
      <c r="A16" s="29"/>
      <c r="B16" s="30"/>
      <c r="C16" s="31" t="s">
        <v>23</v>
      </c>
      <c r="D16" s="32">
        <v>41617</v>
      </c>
      <c r="E16" s="48" t="str">
        <f t="shared" ca="1" si="4"/>
        <v xml:space="preserve">2 ans  10 mois </v>
      </c>
      <c r="F16" s="24">
        <v>2325</v>
      </c>
      <c r="G16" s="58">
        <f t="shared" ca="1" si="3"/>
        <v>135.09090909090909</v>
      </c>
      <c r="H16" s="26">
        <f t="shared" si="1"/>
        <v>1486</v>
      </c>
      <c r="I16" s="33">
        <f>+[1]C1!Q12</f>
        <v>1486</v>
      </c>
      <c r="J16" s="33"/>
      <c r="K16" s="34"/>
    </row>
    <row r="17" spans="1:11">
      <c r="A17" s="29"/>
      <c r="B17" s="30"/>
      <c r="C17" s="31" t="s">
        <v>24</v>
      </c>
      <c r="D17" s="32">
        <v>42268</v>
      </c>
      <c r="E17" s="48" t="str">
        <f t="shared" ca="1" si="4"/>
        <v xml:space="preserve">1 an  1 mois </v>
      </c>
      <c r="F17" s="24">
        <v>2200</v>
      </c>
      <c r="G17" s="58">
        <f t="shared" ca="1" si="3"/>
        <v>720.81818181818187</v>
      </c>
      <c r="H17" s="26">
        <f t="shared" si="1"/>
        <v>7929</v>
      </c>
      <c r="I17" s="33">
        <f>+[1]C1!Q21</f>
        <v>6070</v>
      </c>
      <c r="J17" s="33">
        <v>1859</v>
      </c>
      <c r="K17" s="34"/>
    </row>
    <row r="18" spans="1:11">
      <c r="A18" s="29"/>
      <c r="B18" s="30"/>
      <c r="C18" s="31" t="s">
        <v>25</v>
      </c>
      <c r="D18" s="32">
        <v>42009</v>
      </c>
      <c r="E18" s="48" t="str">
        <f t="shared" ca="1" si="4"/>
        <v xml:space="preserve">1 an  9 mois </v>
      </c>
      <c r="F18" s="24">
        <v>2200</v>
      </c>
      <c r="G18" s="58">
        <f t="shared" ca="1" si="3"/>
        <v>423.63636363636363</v>
      </c>
      <c r="H18" s="26">
        <f t="shared" si="1"/>
        <v>4660</v>
      </c>
      <c r="I18" s="33">
        <f>+[1]C1!Q19</f>
        <v>3383</v>
      </c>
      <c r="J18" s="33">
        <v>1277</v>
      </c>
      <c r="K18" s="34"/>
    </row>
    <row r="19" spans="1:11">
      <c r="A19" s="29"/>
      <c r="B19" s="30"/>
      <c r="C19" s="31" t="s">
        <v>26</v>
      </c>
      <c r="D19" s="32">
        <v>42009</v>
      </c>
      <c r="E19" s="48" t="str">
        <f t="shared" ca="1" si="4"/>
        <v xml:space="preserve">1 an  9 mois </v>
      </c>
      <c r="F19" s="24">
        <v>2200</v>
      </c>
      <c r="G19" s="58">
        <f t="shared" ca="1" si="3"/>
        <v>557.90909090909088</v>
      </c>
      <c r="H19" s="26">
        <f t="shared" si="1"/>
        <v>6137</v>
      </c>
      <c r="I19" s="33">
        <f>+[1]C1!Q11</f>
        <v>4831</v>
      </c>
      <c r="J19" s="33">
        <v>1306</v>
      </c>
      <c r="K19" s="34"/>
    </row>
    <row r="20" spans="1:11">
      <c r="A20" s="29"/>
      <c r="B20" s="30"/>
      <c r="C20" s="31" t="s">
        <v>27</v>
      </c>
      <c r="D20" s="32">
        <v>42443</v>
      </c>
      <c r="E20" s="48" t="str">
        <f t="shared" ca="1" si="4"/>
        <v xml:space="preserve"> 7 mois </v>
      </c>
      <c r="F20" s="24">
        <v>2200</v>
      </c>
      <c r="G20" s="58">
        <f t="shared" ca="1" si="3"/>
        <v>176.28571428571428</v>
      </c>
      <c r="H20" s="26">
        <f t="shared" si="1"/>
        <v>1234</v>
      </c>
      <c r="I20" s="33"/>
      <c r="J20" s="33">
        <v>1234</v>
      </c>
      <c r="K20" s="34"/>
    </row>
    <row r="21" spans="1:11">
      <c r="A21" s="29"/>
      <c r="B21" s="30"/>
      <c r="C21" s="31" t="s">
        <v>28</v>
      </c>
      <c r="D21" s="32">
        <v>42233</v>
      </c>
      <c r="E21" s="48" t="str">
        <f t="shared" ca="1" si="4"/>
        <v xml:space="preserve">1 an  2 mois </v>
      </c>
      <c r="F21" s="24">
        <v>2200</v>
      </c>
      <c r="G21" s="58">
        <f t="shared" ca="1" si="3"/>
        <v>651.18181818181813</v>
      </c>
      <c r="H21" s="26">
        <f t="shared" si="1"/>
        <v>7163</v>
      </c>
      <c r="I21" s="33">
        <f>+[1]C1!Q10</f>
        <v>4935</v>
      </c>
      <c r="J21" s="33">
        <v>2228</v>
      </c>
      <c r="K21" s="34"/>
    </row>
    <row r="22" spans="1:11">
      <c r="A22" s="29"/>
      <c r="B22" s="30"/>
      <c r="C22" s="31" t="s">
        <v>29</v>
      </c>
      <c r="D22" s="32">
        <v>41869</v>
      </c>
      <c r="E22" s="48" t="str">
        <f t="shared" ca="1" si="4"/>
        <v xml:space="preserve">2 ans  2 mois </v>
      </c>
      <c r="F22" s="24">
        <v>2100</v>
      </c>
      <c r="G22" s="58">
        <f t="shared" ca="1" si="3"/>
        <v>421.72727272727275</v>
      </c>
      <c r="H22" s="26">
        <f t="shared" si="1"/>
        <v>4639</v>
      </c>
      <c r="I22" s="33">
        <f>+[1]C1!Q3</f>
        <v>3074</v>
      </c>
      <c r="J22" s="33">
        <v>1565</v>
      </c>
      <c r="K22" s="34"/>
    </row>
    <row r="23" spans="1:11">
      <c r="A23" s="29"/>
      <c r="B23" s="30"/>
      <c r="C23" s="31" t="s">
        <v>30</v>
      </c>
      <c r="D23" s="32">
        <v>42458</v>
      </c>
      <c r="E23" s="48" t="str">
        <f t="shared" ca="1" si="4"/>
        <v xml:space="preserve"> 6 mois </v>
      </c>
      <c r="F23" s="24">
        <v>2200</v>
      </c>
      <c r="G23" s="58">
        <f t="shared" ca="1" si="3"/>
        <v>232.14285714285714</v>
      </c>
      <c r="H23" s="26">
        <f t="shared" si="1"/>
        <v>1625</v>
      </c>
      <c r="I23" s="33"/>
      <c r="J23" s="33">
        <v>1625</v>
      </c>
      <c r="K23" s="34"/>
    </row>
    <row r="24" spans="1:11">
      <c r="A24" s="29"/>
      <c r="B24" s="30"/>
      <c r="C24" s="31" t="s">
        <v>31</v>
      </c>
      <c r="D24" s="32">
        <v>42485</v>
      </c>
      <c r="E24" s="48" t="str">
        <f t="shared" ca="1" si="4"/>
        <v xml:space="preserve"> 6 mois </v>
      </c>
      <c r="F24" s="24">
        <v>2200</v>
      </c>
      <c r="G24" s="58">
        <f t="shared" ca="1" si="3"/>
        <v>248.16666666666666</v>
      </c>
      <c r="H24" s="26">
        <f t="shared" si="1"/>
        <v>1489</v>
      </c>
      <c r="I24" s="33"/>
      <c r="J24" s="33">
        <v>1489</v>
      </c>
      <c r="K24" s="34"/>
    </row>
    <row r="25" spans="1:11">
      <c r="A25" s="29"/>
      <c r="B25" s="30"/>
      <c r="C25" s="31" t="s">
        <v>32</v>
      </c>
      <c r="D25" s="32">
        <v>42009</v>
      </c>
      <c r="E25" s="48" t="str">
        <f t="shared" ca="1" si="4"/>
        <v xml:space="preserve">1 an  9 mois </v>
      </c>
      <c r="F25" s="24">
        <v>2200</v>
      </c>
      <c r="G25" s="58">
        <f t="shared" ca="1" si="3"/>
        <v>886.36363636363637</v>
      </c>
      <c r="H25" s="26">
        <f t="shared" si="1"/>
        <v>9750</v>
      </c>
      <c r="I25" s="33">
        <f>+[1]C1!Q18</f>
        <v>6773</v>
      </c>
      <c r="J25" s="33">
        <v>2977</v>
      </c>
      <c r="K25" s="34"/>
    </row>
    <row r="26" spans="1:11">
      <c r="A26" s="29"/>
      <c r="B26" s="30"/>
      <c r="C26" s="31" t="s">
        <v>33</v>
      </c>
      <c r="D26" s="32">
        <v>42233</v>
      </c>
      <c r="E26" s="48" t="str">
        <f t="shared" ca="1" si="4"/>
        <v xml:space="preserve">1 an  2 mois </v>
      </c>
      <c r="F26" s="24">
        <v>2200</v>
      </c>
      <c r="G26" s="58">
        <f t="shared" ca="1" si="3"/>
        <v>453.54545454545456</v>
      </c>
      <c r="H26" s="26">
        <f t="shared" si="1"/>
        <v>4989</v>
      </c>
      <c r="I26" s="33">
        <f>+[1]C1!Q17</f>
        <v>3868</v>
      </c>
      <c r="J26" s="33">
        <v>1121</v>
      </c>
      <c r="K26" s="34"/>
    </row>
    <row r="27" spans="1:11">
      <c r="A27" s="29"/>
      <c r="B27" s="30"/>
      <c r="C27" s="31" t="s">
        <v>34</v>
      </c>
      <c r="D27" s="32">
        <v>41505</v>
      </c>
      <c r="E27" s="48" t="str">
        <f t="shared" ca="1" si="4"/>
        <v xml:space="preserve">3 ans  2 mois </v>
      </c>
      <c r="F27" s="24">
        <v>2140</v>
      </c>
      <c r="G27" s="58">
        <f t="shared" ca="1" si="3"/>
        <v>1145.7272727272727</v>
      </c>
      <c r="H27" s="26">
        <f t="shared" si="1"/>
        <v>12603</v>
      </c>
      <c r="I27" s="33">
        <f>+[1]C1!Q14</f>
        <v>8728</v>
      </c>
      <c r="J27" s="33">
        <v>3875</v>
      </c>
      <c r="K27" s="34"/>
    </row>
    <row r="28" spans="1:11">
      <c r="A28" s="29"/>
      <c r="B28" s="30"/>
      <c r="C28" s="31" t="s">
        <v>35</v>
      </c>
      <c r="D28" s="32">
        <v>42331</v>
      </c>
      <c r="E28" s="48" t="str">
        <f t="shared" ca="1" si="4"/>
        <v xml:space="preserve"> 11 mois </v>
      </c>
      <c r="F28" s="24">
        <v>2200</v>
      </c>
      <c r="G28" s="58">
        <f t="shared" ca="1" si="3"/>
        <v>688</v>
      </c>
      <c r="H28" s="26">
        <f t="shared" si="1"/>
        <v>7568</v>
      </c>
      <c r="I28" s="33">
        <f>+[1]C1!Q15</f>
        <v>4472</v>
      </c>
      <c r="J28" s="33">
        <v>3096</v>
      </c>
      <c r="K28" s="34"/>
    </row>
    <row r="29" spans="1:11">
      <c r="A29" s="29"/>
      <c r="B29" s="30"/>
      <c r="C29" s="31" t="s">
        <v>36</v>
      </c>
      <c r="D29" s="32">
        <v>42443</v>
      </c>
      <c r="E29" s="48" t="str">
        <f t="shared" ca="1" si="4"/>
        <v xml:space="preserve"> 7 mois </v>
      </c>
      <c r="F29" s="24">
        <v>2200</v>
      </c>
      <c r="G29" s="58">
        <f t="shared" ca="1" si="3"/>
        <v>282</v>
      </c>
      <c r="H29" s="26">
        <f t="shared" si="1"/>
        <v>1974</v>
      </c>
      <c r="I29" s="33"/>
      <c r="J29" s="33">
        <v>1974</v>
      </c>
      <c r="K29" s="34"/>
    </row>
    <row r="30" spans="1:11">
      <c r="A30" s="29"/>
      <c r="B30" s="30"/>
      <c r="C30" s="31" t="s">
        <v>37</v>
      </c>
      <c r="D30" s="32">
        <v>42443</v>
      </c>
      <c r="E30" s="48" t="str">
        <f t="shared" ca="1" si="4"/>
        <v xml:space="preserve"> 7 mois </v>
      </c>
      <c r="F30" s="24">
        <v>2200</v>
      </c>
      <c r="G30" s="58">
        <f t="shared" ca="1" si="3"/>
        <v>302.14285714285717</v>
      </c>
      <c r="H30" s="26">
        <f t="shared" si="1"/>
        <v>2115</v>
      </c>
      <c r="I30" s="33"/>
      <c r="J30" s="33">
        <v>2115</v>
      </c>
      <c r="K30" s="34"/>
    </row>
    <row r="31" spans="1:11">
      <c r="A31" s="29"/>
      <c r="B31" s="30"/>
      <c r="C31" s="31" t="s">
        <v>38</v>
      </c>
      <c r="D31" s="32">
        <v>42233</v>
      </c>
      <c r="E31" s="48" t="str">
        <f t="shared" ca="1" si="4"/>
        <v xml:space="preserve">1 an  2 mois </v>
      </c>
      <c r="F31" s="24">
        <v>2200</v>
      </c>
      <c r="G31" s="58">
        <f t="shared" ca="1" si="3"/>
        <v>933.72727272727275</v>
      </c>
      <c r="H31" s="26">
        <f t="shared" si="1"/>
        <v>10271</v>
      </c>
      <c r="I31" s="33">
        <f>+[1]C1!Q13</f>
        <v>7995</v>
      </c>
      <c r="J31" s="33">
        <v>2276</v>
      </c>
      <c r="K31" s="34"/>
    </row>
    <row r="32" spans="1:11">
      <c r="A32" s="29"/>
      <c r="B32" s="30"/>
      <c r="C32" s="31" t="s">
        <v>39</v>
      </c>
      <c r="D32" s="32">
        <v>41985</v>
      </c>
      <c r="E32" s="48" t="str">
        <f t="shared" ca="1" si="4"/>
        <v xml:space="preserve">1 an  10 mois </v>
      </c>
      <c r="F32" s="24">
        <v>2200</v>
      </c>
      <c r="G32" s="58">
        <f t="shared" ca="1" si="3"/>
        <v>966.72727272727275</v>
      </c>
      <c r="H32" s="26">
        <f t="shared" si="1"/>
        <v>10634</v>
      </c>
      <c r="I32" s="33">
        <f>+[1]C1!Q20</f>
        <v>7308</v>
      </c>
      <c r="J32" s="33">
        <v>3326</v>
      </c>
      <c r="K32" s="34"/>
    </row>
    <row r="33" spans="1:11" ht="15" thickBot="1">
      <c r="A33" s="29"/>
      <c r="B33" s="30"/>
      <c r="C33" s="31" t="s">
        <v>40</v>
      </c>
      <c r="D33" s="32">
        <v>42443</v>
      </c>
      <c r="E33" s="48" t="str">
        <f t="shared" ca="1" si="4"/>
        <v xml:space="preserve"> 7 mois </v>
      </c>
      <c r="F33" s="24">
        <v>2200</v>
      </c>
      <c r="G33" s="58">
        <f t="shared" ca="1" si="3"/>
        <v>265.42857142857144</v>
      </c>
      <c r="H33" s="26">
        <f t="shared" si="1"/>
        <v>1858</v>
      </c>
      <c r="I33" s="33"/>
      <c r="J33" s="33">
        <v>1858</v>
      </c>
      <c r="K33" s="34"/>
    </row>
    <row r="34" spans="1:11" ht="15" thickBot="1">
      <c r="A34" s="35" t="s">
        <v>41</v>
      </c>
      <c r="B34" s="36"/>
      <c r="C34" s="37"/>
      <c r="D34" s="38"/>
      <c r="E34" s="49"/>
      <c r="F34" s="39"/>
      <c r="G34" s="40">
        <f ca="1">SUM(G4:G33)</f>
        <v>14336.997835497832</v>
      </c>
      <c r="H34" s="41">
        <f t="shared" si="1"/>
        <v>146061</v>
      </c>
      <c r="I34" s="42">
        <f>SUM(I4:I33)</f>
        <v>87168</v>
      </c>
      <c r="J34" s="42">
        <f>SUM(J4:J33)</f>
        <v>58893</v>
      </c>
      <c r="K34" s="43">
        <f>SUM(K4:K33)</f>
        <v>0</v>
      </c>
    </row>
  </sheetData>
  <pageMargins left="0.31496062992125984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mdo100</cp:lastModifiedBy>
  <dcterms:created xsi:type="dcterms:W3CDTF">2016-10-21T14:28:55Z</dcterms:created>
  <dcterms:modified xsi:type="dcterms:W3CDTF">2016-10-25T15:20:05Z</dcterms:modified>
</cp:coreProperties>
</file>