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720" windowWidth="10680" windowHeight="7152" activeTab="2"/>
  </bookViews>
  <sheets>
    <sheet name="Championnat" sheetId="1" r:id="rId1"/>
    <sheet name="Coupe" sheetId="2" r:id="rId2"/>
    <sheet name="Interleague Poules" sheetId="3" r:id="rId3"/>
    <sheet name="Classement" sheetId="4" r:id="rId4"/>
    <sheet name="Logos" sheetId="9" r:id="rId5"/>
  </sheets>
  <functionGroups/>
  <definedNames>
    <definedName name="L_0">INDIRECT(VLOOKUP(Classement!$C$5,Logos!$A$1:$C$10,2,0))</definedName>
    <definedName name="L_1">INDIRECT(VLOOKUP(Classement!$C$6,Logos!$A$1:$C$10,2,0))</definedName>
    <definedName name="L_10">INDIRECT(VLOOKUP(Classement!$N$6,Logos!$E$1:$G$10,2,0))</definedName>
    <definedName name="L_11">INDIRECT(VLOOKUP(Classement!$N$7,Logos!$E$1:$G$10,2,0))</definedName>
    <definedName name="L_12">INDIRECT(VLOOKUP(Classement!$N$8,Logos!$E$1:$G$10,2,0))</definedName>
    <definedName name="L_13">INDIRECT(VLOOKUP(Classement!$N$9,Logos!$E$1:$G$10,2,0))</definedName>
    <definedName name="L_14">INDIRECT(VLOOKUP(Classement!$N$10,Logos!$E$1:$G$10,2,0))</definedName>
    <definedName name="L_15">INDIRECT(VLOOKUP(Classement!$N$13,Logos!$E$1:$G$10,2,0))</definedName>
    <definedName name="L_16">INDIRECT(VLOOKUP(Classement!$N$14,Logos!$E$1:$G$10,2,0))</definedName>
    <definedName name="L_17">INDIRECT(VLOOKUP(Classement!$N$15,Logos!$E$1:$G$10,2,0))</definedName>
    <definedName name="L_18">INDIRECT(VLOOKUP(Classement!$N$16,Logos!$E$1:$G$10,2,0))</definedName>
    <definedName name="L_19">INDIRECT(VLOOKUP(Classement!$N$17,Logos!$E$1:$G$10,2,0))</definedName>
    <definedName name="L_2">INDIRECT(VLOOKUP(Classement!$C$7,Logos!$A$1:$C$10,2,0))</definedName>
    <definedName name="L_3">INDIRECT(VLOOKUP(Classement!$C$8,Logos!$A$1:$C$10,2,0))</definedName>
    <definedName name="L_4">INDIRECT(VLOOKUP(Classement!$C$9,Logos!$A$1:$C$10,2,0))</definedName>
    <definedName name="L_5">INDIRECT(VLOOKUP(Classement!$C$12,Logos!$A$1:$C$10,2,0))</definedName>
    <definedName name="L_6">INDIRECT(VLOOKUP(Classement!$C$13,Logos!$A$1:$C$10,2,0))</definedName>
    <definedName name="L_7">INDIRECT(VLOOKUP(Classement!$C$14,Logos!$A$1:$C$10,2,0))</definedName>
    <definedName name="L_8">INDIRECT(VLOOKUP(Classement!$C$15,Logos!$A$1:$C$10,2,0))</definedName>
    <definedName name="L_9">INDIRECT(VLOOKUP(Classement!$C$16,Logos!$A$1:$C$10,2,0))</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3"/>
  <c r="B8"/>
  <c r="B9"/>
  <c r="B10"/>
  <c r="B11"/>
  <c r="T17" i="4"/>
  <c r="D5"/>
  <c r="T15" l="1"/>
  <c r="T14"/>
  <c r="T13"/>
  <c r="P10"/>
  <c r="R7"/>
  <c r="V10"/>
  <c r="S6"/>
  <c r="Q8"/>
  <c r="O10"/>
  <c r="R6"/>
  <c r="Q7"/>
  <c r="P8"/>
  <c r="N10"/>
  <c r="Q6"/>
  <c r="P7"/>
  <c r="O8"/>
  <c r="U10"/>
  <c r="N8"/>
  <c r="T10"/>
  <c r="S10"/>
  <c r="P6"/>
  <c r="V8"/>
  <c r="N7"/>
  <c r="U8"/>
  <c r="N6"/>
  <c r="V6"/>
  <c r="U7"/>
  <c r="T8"/>
  <c r="R10"/>
  <c r="Q10"/>
  <c r="O7"/>
  <c r="O6"/>
  <c r="V7"/>
  <c r="U6"/>
  <c r="T7"/>
  <c r="S8"/>
  <c r="T6"/>
  <c r="S7"/>
  <c r="R8"/>
  <c r="D7" i="1" l="1"/>
  <c r="K7"/>
  <c r="J8"/>
  <c r="H8"/>
  <c r="I8"/>
  <c r="J7"/>
  <c r="I7"/>
  <c r="H7"/>
  <c r="F7" l="1"/>
  <c r="G7"/>
  <c r="G8"/>
  <c r="F8"/>
  <c r="K8"/>
  <c r="J9"/>
  <c r="I9"/>
  <c r="H9"/>
  <c r="F9" l="1"/>
  <c r="G9"/>
  <c r="K9"/>
  <c r="J10"/>
  <c r="I10"/>
  <c r="H10"/>
  <c r="F10" l="1"/>
  <c r="G10"/>
  <c r="K10"/>
  <c r="J11"/>
  <c r="H11"/>
  <c r="I11"/>
  <c r="G11" l="1"/>
  <c r="F11"/>
  <c r="K11"/>
  <c r="D10" l="1"/>
  <c r="D8"/>
  <c r="D11"/>
  <c r="D9"/>
  <c r="Q5"/>
  <c r="S4"/>
  <c r="P16" i="3"/>
  <c r="P8"/>
  <c r="Q27" i="1"/>
  <c r="Q20"/>
  <c r="Q6"/>
  <c r="Q13"/>
  <c r="S11"/>
  <c r="Q12"/>
  <c r="V18" i="3"/>
  <c r="T18"/>
  <c r="R18"/>
  <c r="P18"/>
  <c r="X17"/>
  <c r="T17"/>
  <c r="R17"/>
  <c r="P17"/>
  <c r="X16"/>
  <c r="V16"/>
  <c r="R16"/>
  <c r="X15"/>
  <c r="V15"/>
  <c r="T15"/>
  <c r="P15"/>
  <c r="X14"/>
  <c r="V14"/>
  <c r="T14"/>
  <c r="R14"/>
  <c r="V10"/>
  <c r="T10"/>
  <c r="R10"/>
  <c r="P10"/>
  <c r="X9"/>
  <c r="T9"/>
  <c r="R9"/>
  <c r="P9"/>
  <c r="X8"/>
  <c r="V8"/>
  <c r="R8"/>
  <c r="X7"/>
  <c r="V7"/>
  <c r="T7"/>
  <c r="P7"/>
  <c r="X6"/>
  <c r="V6"/>
  <c r="T6"/>
  <c r="R6"/>
  <c r="W29" i="1"/>
  <c r="U29"/>
  <c r="S29"/>
  <c r="Q29"/>
  <c r="Y28"/>
  <c r="U28"/>
  <c r="S28"/>
  <c r="Q28"/>
  <c r="Y27"/>
  <c r="W27"/>
  <c r="S27"/>
  <c r="Y26"/>
  <c r="W26"/>
  <c r="U26"/>
  <c r="Q26"/>
  <c r="Y25"/>
  <c r="W25"/>
  <c r="U25"/>
  <c r="S25"/>
  <c r="W22"/>
  <c r="U22"/>
  <c r="S22"/>
  <c r="Q22"/>
  <c r="Y21"/>
  <c r="U21"/>
  <c r="S21"/>
  <c r="Q21"/>
  <c r="Y20"/>
  <c r="W20"/>
  <c r="S20"/>
  <c r="Y19"/>
  <c r="W19"/>
  <c r="U19"/>
  <c r="Q19"/>
  <c r="Y18"/>
  <c r="W18"/>
  <c r="U18"/>
  <c r="S18"/>
  <c r="W15"/>
  <c r="U15"/>
  <c r="S15"/>
  <c r="Q15"/>
  <c r="Y14"/>
  <c r="U14"/>
  <c r="S14"/>
  <c r="Q14"/>
  <c r="Y13"/>
  <c r="W13"/>
  <c r="S13"/>
  <c r="Y12"/>
  <c r="W12"/>
  <c r="U12"/>
  <c r="Y11"/>
  <c r="W11"/>
  <c r="U11"/>
  <c r="W8"/>
  <c r="Y7"/>
  <c r="U8"/>
  <c r="U7"/>
  <c r="Y6"/>
  <c r="W6"/>
  <c r="S8"/>
  <c r="S7"/>
  <c r="S6"/>
  <c r="Y5"/>
  <c r="W5"/>
  <c r="U5"/>
  <c r="Q8"/>
  <c r="Q7"/>
  <c r="Y4"/>
  <c r="W4"/>
  <c r="U4"/>
  <c r="J18"/>
  <c r="H18"/>
  <c r="H19"/>
  <c r="I19"/>
  <c r="I18"/>
  <c r="J19"/>
  <c r="I17"/>
  <c r="H17"/>
  <c r="J17"/>
  <c r="I15"/>
  <c r="I16"/>
  <c r="H16"/>
  <c r="J16"/>
  <c r="H15"/>
  <c r="J15"/>
  <c r="E8" i="4" l="1"/>
  <c r="I8"/>
  <c r="G8"/>
  <c r="D7"/>
  <c r="J7"/>
  <c r="I7"/>
  <c r="G7"/>
  <c r="H7"/>
  <c r="F7"/>
  <c r="E7"/>
  <c r="C7"/>
  <c r="C5"/>
  <c r="D8"/>
  <c r="H8"/>
  <c r="F8"/>
  <c r="C8"/>
  <c r="I5"/>
  <c r="H9"/>
  <c r="D9"/>
  <c r="E9"/>
  <c r="G6"/>
  <c r="G5"/>
  <c r="E6"/>
  <c r="I9"/>
  <c r="C6"/>
  <c r="H5"/>
  <c r="G9"/>
  <c r="F6"/>
  <c r="C9"/>
  <c r="E5"/>
  <c r="H6"/>
  <c r="F5"/>
  <c r="D6"/>
  <c r="F9"/>
  <c r="I6"/>
  <c r="L11" i="1"/>
  <c r="M11" s="1"/>
  <c r="K9" i="4" s="1"/>
  <c r="L10" i="1"/>
  <c r="M10" s="1"/>
  <c r="L9"/>
  <c r="M9" s="1"/>
  <c r="L7"/>
  <c r="M7" s="1"/>
  <c r="L8"/>
  <c r="M8" s="1"/>
  <c r="J19" i="3"/>
  <c r="J18"/>
  <c r="J17"/>
  <c r="J16"/>
  <c r="J15"/>
  <c r="I19"/>
  <c r="I18"/>
  <c r="I17"/>
  <c r="I16"/>
  <c r="I15"/>
  <c r="J11"/>
  <c r="J10"/>
  <c r="J9"/>
  <c r="J8"/>
  <c r="J7"/>
  <c r="I11"/>
  <c r="I10"/>
  <c r="K10" s="1"/>
  <c r="I9"/>
  <c r="I8"/>
  <c r="I7"/>
  <c r="H10"/>
  <c r="F9"/>
  <c r="F10"/>
  <c r="G11"/>
  <c r="G8"/>
  <c r="H7"/>
  <c r="F7"/>
  <c r="G10"/>
  <c r="H9"/>
  <c r="F11"/>
  <c r="G9"/>
  <c r="G7"/>
  <c r="H11"/>
  <c r="F8"/>
  <c r="H8"/>
  <c r="H17"/>
  <c r="G17"/>
  <c r="F17"/>
  <c r="H18"/>
  <c r="G18"/>
  <c r="F18"/>
  <c r="H15"/>
  <c r="F15"/>
  <c r="G15"/>
  <c r="G16"/>
  <c r="H16"/>
  <c r="H19"/>
  <c r="F19"/>
  <c r="F16"/>
  <c r="G19"/>
  <c r="K16" l="1"/>
  <c r="K18"/>
  <c r="J9" i="4"/>
  <c r="J8"/>
  <c r="K8"/>
  <c r="K5"/>
  <c r="J6"/>
  <c r="K6"/>
  <c r="K7"/>
  <c r="J5"/>
  <c r="K8" i="3"/>
  <c r="K11"/>
  <c r="K17"/>
  <c r="K9"/>
  <c r="K15"/>
  <c r="K19"/>
  <c r="D19"/>
  <c r="E19"/>
  <c r="D18"/>
  <c r="E18"/>
  <c r="E17"/>
  <c r="D17"/>
  <c r="B17" s="1"/>
  <c r="D16"/>
  <c r="E16"/>
  <c r="D11"/>
  <c r="E11"/>
  <c r="D10"/>
  <c r="E10"/>
  <c r="E9"/>
  <c r="D9"/>
  <c r="D8"/>
  <c r="E8"/>
  <c r="K7"/>
  <c r="D7"/>
  <c r="E7"/>
  <c r="D15"/>
  <c r="E15"/>
  <c r="L19" i="1"/>
  <c r="L18"/>
  <c r="L16"/>
  <c r="L17"/>
  <c r="L15"/>
  <c r="K19"/>
  <c r="K18"/>
  <c r="K17"/>
  <c r="K15"/>
  <c r="K16"/>
  <c r="F16"/>
  <c r="F17"/>
  <c r="F18"/>
  <c r="F19"/>
  <c r="F15"/>
  <c r="D15" s="1"/>
  <c r="G19"/>
  <c r="G18"/>
  <c r="G17"/>
  <c r="G16"/>
  <c r="G15"/>
  <c r="B15" i="3" l="1"/>
  <c r="B19"/>
  <c r="B16"/>
  <c r="B18"/>
  <c r="D19" i="1"/>
  <c r="D16"/>
  <c r="D17"/>
  <c r="D18"/>
  <c r="M17"/>
  <c r="M19"/>
  <c r="M18"/>
  <c r="M16"/>
  <c r="M15"/>
  <c r="T16" i="4" l="1"/>
  <c r="P9"/>
  <c r="T9"/>
  <c r="O9"/>
  <c r="V9"/>
  <c r="R9"/>
  <c r="N9"/>
  <c r="U9"/>
  <c r="S9"/>
  <c r="Q9"/>
  <c r="O17"/>
  <c r="P16"/>
  <c r="Q15"/>
  <c r="R14"/>
  <c r="S13"/>
  <c r="P17"/>
  <c r="Q16"/>
  <c r="R15"/>
  <c r="S14"/>
  <c r="P13"/>
  <c r="P14"/>
  <c r="Q17"/>
  <c r="R16"/>
  <c r="S15"/>
  <c r="U13"/>
  <c r="N14"/>
  <c r="U16"/>
  <c r="O14"/>
  <c r="N16"/>
  <c r="Q13"/>
  <c r="R17"/>
  <c r="S16"/>
  <c r="U14"/>
  <c r="V13"/>
  <c r="N13"/>
  <c r="S17"/>
  <c r="U15"/>
  <c r="V14"/>
  <c r="O13"/>
  <c r="V15"/>
  <c r="N15"/>
  <c r="V16"/>
  <c r="O15"/>
  <c r="U17"/>
  <c r="V17"/>
  <c r="N17"/>
  <c r="O16"/>
  <c r="P15"/>
  <c r="Q14"/>
  <c r="R13"/>
  <c r="J15"/>
  <c r="H15"/>
  <c r="I15"/>
  <c r="D15"/>
  <c r="C15"/>
  <c r="K15"/>
  <c r="F15"/>
  <c r="G15"/>
  <c r="E15"/>
  <c r="E14"/>
  <c r="J12"/>
  <c r="E16"/>
  <c r="I13"/>
  <c r="C13"/>
  <c r="J16"/>
  <c r="G13"/>
  <c r="G12"/>
  <c r="J13"/>
  <c r="I16"/>
  <c r="F16"/>
  <c r="G16"/>
  <c r="K13"/>
  <c r="E12"/>
  <c r="C16"/>
  <c r="F14"/>
  <c r="I12"/>
  <c r="H12"/>
  <c r="J14"/>
  <c r="D13"/>
  <c r="K16"/>
  <c r="G14"/>
  <c r="C14"/>
  <c r="D12"/>
  <c r="D16"/>
  <c r="H16"/>
  <c r="K14"/>
  <c r="E13"/>
  <c r="K12"/>
  <c r="H13"/>
  <c r="D14"/>
  <c r="C12"/>
  <c r="F13"/>
  <c r="H14"/>
  <c r="I14"/>
  <c r="F12"/>
</calcChain>
</file>

<file path=xl/sharedStrings.xml><?xml version="1.0" encoding="utf-8"?>
<sst xmlns="http://schemas.openxmlformats.org/spreadsheetml/2006/main" count="158" uniqueCount="64">
  <si>
    <t>Points</t>
  </si>
  <si>
    <t>Equipes</t>
  </si>
  <si>
    <t>V</t>
  </si>
  <si>
    <t>N</t>
  </si>
  <si>
    <t>D</t>
  </si>
  <si>
    <t>BP</t>
  </si>
  <si>
    <t>BC</t>
  </si>
  <si>
    <t>Dif</t>
  </si>
  <si>
    <t>DIV 1</t>
  </si>
  <si>
    <t>DIV 2</t>
  </si>
  <si>
    <t>DIV 3</t>
  </si>
  <si>
    <t>MJ</t>
  </si>
  <si>
    <t>Inter Milan</t>
  </si>
  <si>
    <t>Dortmund</t>
  </si>
  <si>
    <t>Bayern Munich</t>
  </si>
  <si>
    <t>Marseille</t>
  </si>
  <si>
    <t>FC Nantes</t>
  </si>
  <si>
    <t>Orléans</t>
  </si>
  <si>
    <t>Manchester City</t>
  </si>
  <si>
    <t>Villareal</t>
  </si>
  <si>
    <t>Manchester United</t>
  </si>
  <si>
    <t>AS Roma</t>
  </si>
  <si>
    <t>Poule A</t>
  </si>
  <si>
    <t>Poule B</t>
  </si>
  <si>
    <t>A</t>
  </si>
  <si>
    <t>B</t>
  </si>
  <si>
    <t>C</t>
  </si>
  <si>
    <t>E</t>
  </si>
  <si>
    <t>F</t>
  </si>
  <si>
    <t>G</t>
  </si>
  <si>
    <t>H</t>
  </si>
  <si>
    <t>I</t>
  </si>
  <si>
    <t>J</t>
  </si>
  <si>
    <t>Rang</t>
  </si>
  <si>
    <t>Logos!C1</t>
  </si>
  <si>
    <t>Logos!C2</t>
  </si>
  <si>
    <t>Logos!C3</t>
  </si>
  <si>
    <t>Logos!C4</t>
  </si>
  <si>
    <t>Logos!C5</t>
  </si>
  <si>
    <t>Logos!C6</t>
  </si>
  <si>
    <t>Logos!C7</t>
  </si>
  <si>
    <t>Logos!C8</t>
  </si>
  <si>
    <t>Logos!C9</t>
  </si>
  <si>
    <t>Logos!C10</t>
  </si>
  <si>
    <t>K</t>
  </si>
  <si>
    <t>L</t>
  </si>
  <si>
    <t>M</t>
  </si>
  <si>
    <t>O</t>
  </si>
  <si>
    <t>P</t>
  </si>
  <si>
    <t>Q</t>
  </si>
  <si>
    <t>R</t>
  </si>
  <si>
    <t>S</t>
  </si>
  <si>
    <t>T</t>
  </si>
  <si>
    <t>Logos!G1</t>
  </si>
  <si>
    <t>Logos!G2</t>
  </si>
  <si>
    <t>Logos!G3</t>
  </si>
  <si>
    <t>Logos!G4</t>
  </si>
  <si>
    <t>Logos!G5</t>
  </si>
  <si>
    <t>Logos!G6</t>
  </si>
  <si>
    <t>Logos!G7</t>
  </si>
  <si>
    <t>Logos!G8</t>
  </si>
  <si>
    <t>Logos!G9</t>
  </si>
  <si>
    <t>Logos!G10</t>
  </si>
  <si>
    <t>Classement</t>
  </si>
</sst>
</file>

<file path=xl/styles.xml><?xml version="1.0" encoding="utf-8"?>
<styleSheet xmlns="http://schemas.openxmlformats.org/spreadsheetml/2006/main">
  <numFmts count="5">
    <numFmt numFmtId="44" formatCode="_-* #,##0.00\ &quot;€&quot;_-;\-* #,##0.00\ &quot;€&quot;_-;_-* &quot;-&quot;??\ &quot;€&quot;_-;_-@_-"/>
    <numFmt numFmtId="164" formatCode="_-* #,##0.00\ [$€-1]_-;\-* #,##0.00\ [$€-1]_-;_-* &quot;-&quot;??\ [$€-1]_-"/>
    <numFmt numFmtId="165" formatCode="#.##0\.00"/>
    <numFmt numFmtId="166" formatCode="#\.00"/>
    <numFmt numFmtId="167" formatCode="\$#\.00"/>
  </numFmts>
  <fonts count="25">
    <font>
      <sz val="11"/>
      <color theme="1"/>
      <name val="Calibri"/>
      <family val="2"/>
      <scheme val="minor"/>
    </font>
    <font>
      <sz val="12"/>
      <color theme="1"/>
      <name val="Times New Roman"/>
      <family val="2"/>
    </font>
    <font>
      <b/>
      <sz val="11"/>
      <color theme="1"/>
      <name val="Calibri"/>
      <family val="2"/>
      <scheme val="minor"/>
    </font>
    <font>
      <b/>
      <sz val="11"/>
      <color rgb="FF00B050"/>
      <name val="Calibri"/>
      <family val="2"/>
      <scheme val="minor"/>
    </font>
    <font>
      <b/>
      <sz val="11"/>
      <color rgb="FFFF0000"/>
      <name val="Calibri"/>
      <family val="2"/>
      <scheme val="minor"/>
    </font>
    <font>
      <b/>
      <sz val="13"/>
      <color theme="1"/>
      <name val="Calibri"/>
      <family val="2"/>
      <scheme val="minor"/>
    </font>
    <font>
      <b/>
      <sz val="11"/>
      <name val="Calibri"/>
      <family val="2"/>
      <scheme val="minor"/>
    </font>
    <font>
      <sz val="11"/>
      <name val="Calibri"/>
      <family val="2"/>
      <scheme val="minor"/>
    </font>
    <font>
      <b/>
      <sz val="13"/>
      <name val="Calibri"/>
      <family val="2"/>
      <scheme val="minor"/>
    </font>
    <font>
      <sz val="8"/>
      <color rgb="FF0000FF"/>
      <name val="Arial"/>
      <family val="2"/>
    </font>
    <font>
      <b/>
      <sz val="11"/>
      <color rgb="FF0000FF"/>
      <name val="Arial"/>
      <family val="2"/>
    </font>
    <font>
      <sz val="11"/>
      <color rgb="FF3E3E3E"/>
      <name val="Courier New"/>
      <family val="3"/>
    </font>
    <font>
      <sz val="10"/>
      <name val="Arial"/>
      <family val="2"/>
    </font>
    <font>
      <sz val="10"/>
      <name val="Verdana"/>
      <family val="2"/>
    </font>
    <font>
      <sz val="1"/>
      <color indexed="8"/>
      <name val="Courier"/>
      <family val="3"/>
    </font>
    <font>
      <b/>
      <sz val="1"/>
      <color indexed="8"/>
      <name val="Courier"/>
      <family val="3"/>
    </font>
    <font>
      <sz val="12"/>
      <name val="Courier"/>
      <family val="3"/>
    </font>
    <font>
      <sz val="12"/>
      <name val="Times New Roman"/>
      <family val="1"/>
    </font>
    <font>
      <b/>
      <sz val="12"/>
      <name val="Times New Roman"/>
      <family val="1"/>
    </font>
    <font>
      <b/>
      <sz val="16"/>
      <color theme="0"/>
      <name val="Calibri"/>
      <family val="2"/>
      <scheme val="minor"/>
    </font>
    <font>
      <b/>
      <sz val="26"/>
      <color theme="0"/>
      <name val="Times New Roman"/>
      <family val="1"/>
    </font>
    <font>
      <sz val="14"/>
      <color theme="1"/>
      <name val="Calibri"/>
      <family val="2"/>
      <scheme val="minor"/>
    </font>
    <font>
      <b/>
      <sz val="14"/>
      <name val="Calibri"/>
      <family val="2"/>
      <scheme val="minor"/>
    </font>
    <font>
      <b/>
      <sz val="14"/>
      <color theme="1"/>
      <name val="Calibri"/>
      <family val="2"/>
      <scheme val="minor"/>
    </font>
    <font>
      <b/>
      <sz val="16"/>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9" tint="0.39997558519241921"/>
        <bgColor indexed="64"/>
      </patternFill>
    </fill>
    <fill>
      <patternFill patternType="solid">
        <fgColor rgb="FFFB7D7D"/>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66"/>
        <bgColor indexed="64"/>
      </patternFill>
    </fill>
    <fill>
      <patternFill patternType="solid">
        <fgColor rgb="FF7030A0"/>
        <bgColor indexed="64"/>
      </patternFill>
    </fill>
    <fill>
      <patternFill patternType="solid">
        <fgColor theme="9" tint="0.59999389629810485"/>
        <bgColor indexed="64"/>
      </patternFill>
    </fill>
    <fill>
      <patternFill patternType="solid">
        <fgColor theme="1"/>
        <bgColor indexed="64"/>
      </patternFill>
    </fill>
  </fills>
  <borders count="60">
    <border>
      <left/>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diagonal/>
    </border>
    <border>
      <left style="thin">
        <color theme="4" tint="0.79998168889431442"/>
      </left>
      <right/>
      <top style="thin">
        <color theme="4" tint="0.79998168889431442"/>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right style="medium">
        <color auto="1"/>
      </right>
      <top style="thick">
        <color auto="1"/>
      </top>
      <bottom style="medium">
        <color auto="1"/>
      </bottom>
      <diagonal/>
    </border>
    <border>
      <left/>
      <right/>
      <top style="thin">
        <color theme="4" tint="0.79998168889431442"/>
      </top>
      <bottom style="thick">
        <color auto="1"/>
      </bottom>
      <diagonal/>
    </border>
    <border>
      <left/>
      <right style="thin">
        <color theme="4" tint="0.79998168889431442"/>
      </right>
      <top style="thin">
        <color theme="4" tint="0.79998168889431442"/>
      </top>
      <bottom style="thick">
        <color auto="1"/>
      </bottom>
      <diagonal/>
    </border>
    <border>
      <left style="thin">
        <color theme="4" tint="0.79998168889431442"/>
      </left>
      <right style="thick">
        <color auto="1"/>
      </right>
      <top style="thin">
        <color theme="4" tint="0.79998168889431442"/>
      </top>
      <bottom/>
      <diagonal/>
    </border>
    <border>
      <left style="thin">
        <color theme="4" tint="0.79998168889431442"/>
      </left>
      <right style="thick">
        <color auto="1"/>
      </right>
      <top/>
      <bottom style="thin">
        <color theme="4" tint="0.79998168889431442"/>
      </bottom>
      <diagonal/>
    </border>
    <border>
      <left style="thin">
        <color theme="4" tint="0.79998168889431442"/>
      </left>
      <right/>
      <top style="thin">
        <color theme="4" tint="0.79998168889431442"/>
      </top>
      <bottom/>
      <diagonal/>
    </border>
    <border>
      <left style="thin">
        <color theme="4" tint="0.79998168889431442"/>
      </left>
      <right/>
      <top/>
      <bottom/>
      <diagonal/>
    </border>
    <border>
      <left style="thin">
        <color theme="4" tint="0.79998168889431442"/>
      </left>
      <right/>
      <top/>
      <bottom style="thin">
        <color theme="4" tint="0.79998168889431442"/>
      </bottom>
      <diagonal/>
    </border>
    <border>
      <left/>
      <right style="medium">
        <color auto="1"/>
      </right>
      <top style="medium">
        <color auto="1"/>
      </top>
      <bottom style="thick">
        <color auto="1"/>
      </bottom>
      <diagonal/>
    </border>
    <border>
      <left style="thick">
        <color auto="1"/>
      </left>
      <right/>
      <top style="thick">
        <color auto="1"/>
      </top>
      <bottom style="medium">
        <color auto="1"/>
      </bottom>
      <diagonal/>
    </border>
  </borders>
  <cellStyleXfs count="12">
    <xf numFmtId="0" fontId="0" fillId="0" borderId="0"/>
    <xf numFmtId="0" fontId="12" fillId="0" borderId="0"/>
    <xf numFmtId="0" fontId="13" fillId="0" borderId="0"/>
    <xf numFmtId="44" fontId="13" fillId="0" borderId="0" applyFont="0" applyFill="0" applyBorder="0" applyAlignment="0" applyProtection="0"/>
    <xf numFmtId="0" fontId="14" fillId="0" borderId="0">
      <protection locked="0"/>
    </xf>
    <xf numFmtId="0" fontId="15" fillId="0" borderId="0">
      <protection locked="0"/>
    </xf>
    <xf numFmtId="0" fontId="15" fillId="0" borderId="0">
      <protection locked="0"/>
    </xf>
    <xf numFmtId="164" fontId="16" fillId="0" borderId="0" applyFont="0" applyFill="0" applyBorder="0" applyAlignment="0" applyProtection="0"/>
    <xf numFmtId="165" fontId="14" fillId="0" borderId="0">
      <protection locked="0"/>
    </xf>
    <xf numFmtId="166" fontId="14" fillId="0" borderId="0">
      <protection locked="0"/>
    </xf>
    <xf numFmtId="167" fontId="14" fillId="0" borderId="0">
      <protection locked="0"/>
    </xf>
    <xf numFmtId="0" fontId="1" fillId="0" borderId="0"/>
  </cellStyleXfs>
  <cellXfs count="263">
    <xf numFmtId="0" fontId="0" fillId="0" borderId="0" xfId="0"/>
    <xf numFmtId="0" fontId="0" fillId="8" borderId="0" xfId="0" applyFill="1" applyBorder="1" applyAlignment="1"/>
    <xf numFmtId="0" fontId="0" fillId="8" borderId="0" xfId="0" applyFill="1" applyBorder="1" applyAlignment="1">
      <alignment horizontal="center" vertical="center"/>
    </xf>
    <xf numFmtId="0" fontId="0" fillId="8" borderId="0" xfId="0" applyFill="1" applyBorder="1"/>
    <xf numFmtId="0" fontId="0" fillId="8" borderId="20" xfId="0" applyFill="1" applyBorder="1" applyAlignment="1">
      <alignment horizontal="center" vertic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7" fillId="5" borderId="5" xfId="0" applyFont="1" applyFill="1" applyBorder="1" applyAlignment="1">
      <alignment horizontal="center"/>
    </xf>
    <xf numFmtId="0" fontId="0" fillId="5" borderId="13" xfId="0" applyFill="1" applyBorder="1" applyAlignment="1">
      <alignment horizontal="center"/>
    </xf>
    <xf numFmtId="0" fontId="0" fillId="8" borderId="18" xfId="0" applyFill="1" applyBorder="1" applyAlignment="1">
      <alignment horizontal="center"/>
    </xf>
    <xf numFmtId="0" fontId="0" fillId="8" borderId="0" xfId="0" applyFill="1" applyBorder="1" applyAlignment="1">
      <alignment horizontal="center"/>
    </xf>
    <xf numFmtId="0" fontId="0" fillId="8" borderId="16" xfId="0" applyFill="1" applyBorder="1" applyAlignment="1">
      <alignment horizontal="center"/>
    </xf>
    <xf numFmtId="0" fontId="0" fillId="8" borderId="20" xfId="0" applyFill="1" applyBorder="1" applyAlignment="1">
      <alignment horizontal="center"/>
    </xf>
    <xf numFmtId="0" fontId="0" fillId="8" borderId="28" xfId="0" applyFill="1" applyBorder="1" applyAlignment="1">
      <alignment horizontal="center"/>
    </xf>
    <xf numFmtId="0" fontId="0" fillId="8" borderId="17" xfId="0" applyFill="1" applyBorder="1" applyAlignment="1">
      <alignment horizontal="center"/>
    </xf>
    <xf numFmtId="0" fontId="0" fillId="8" borderId="18" xfId="0" applyFill="1" applyBorder="1" applyAlignment="1"/>
    <xf numFmtId="0" fontId="0" fillId="8" borderId="1" xfId="0" applyFill="1" applyBorder="1" applyAlignment="1"/>
    <xf numFmtId="0" fontId="0" fillId="8" borderId="16" xfId="0" applyFill="1" applyBorder="1" applyAlignment="1"/>
    <xf numFmtId="0" fontId="0" fillId="8" borderId="17" xfId="0" applyFill="1" applyBorder="1" applyAlignment="1"/>
    <xf numFmtId="0" fontId="0" fillId="5" borderId="4" xfId="0" applyFill="1" applyBorder="1" applyAlignment="1"/>
    <xf numFmtId="0" fontId="0" fillId="5" borderId="7" xfId="0" applyFill="1" applyBorder="1" applyAlignment="1"/>
    <xf numFmtId="0" fontId="0" fillId="5" borderId="2" xfId="0" applyFill="1" applyBorder="1" applyAlignment="1"/>
    <xf numFmtId="0" fontId="7" fillId="8" borderId="0" xfId="0" applyFont="1" applyFill="1" applyBorder="1" applyAlignment="1"/>
    <xf numFmtId="0" fontId="0" fillId="5" borderId="5" xfId="0" applyFill="1" applyBorder="1" applyAlignment="1"/>
    <xf numFmtId="0" fontId="7" fillId="5" borderId="2" xfId="0" applyFont="1" applyFill="1" applyBorder="1" applyAlignment="1"/>
    <xf numFmtId="0" fontId="7" fillId="5" borderId="5" xfId="0" applyFont="1" applyFill="1" applyBorder="1" applyAlignment="1"/>
    <xf numFmtId="0" fontId="7" fillId="5" borderId="3" xfId="0" applyFont="1" applyFill="1" applyBorder="1" applyAlignment="1"/>
    <xf numFmtId="0" fontId="7" fillId="5" borderId="4" xfId="0" applyFont="1" applyFill="1" applyBorder="1" applyAlignment="1"/>
    <xf numFmtId="0" fontId="0" fillId="5" borderId="6" xfId="0" applyFill="1" applyBorder="1" applyAlignment="1">
      <alignment horizontal="center"/>
    </xf>
    <xf numFmtId="0" fontId="7" fillId="5" borderId="2" xfId="0" applyFont="1" applyFill="1" applyBorder="1" applyAlignment="1">
      <alignment horizontal="center"/>
    </xf>
    <xf numFmtId="0" fontId="7" fillId="8" borderId="0" xfId="0" applyFont="1" applyFill="1" applyBorder="1" applyAlignment="1">
      <alignment horizontal="center"/>
    </xf>
    <xf numFmtId="0" fontId="7" fillId="8" borderId="20" xfId="0" applyFont="1" applyFill="1" applyBorder="1" applyAlignment="1">
      <alignment horizontal="center"/>
    </xf>
    <xf numFmtId="0" fontId="0" fillId="9" borderId="23" xfId="0" applyFill="1" applyBorder="1" applyAlignment="1">
      <alignment horizontal="center" vertical="center"/>
    </xf>
    <xf numFmtId="0" fontId="0" fillId="5" borderId="26" xfId="0" applyFill="1" applyBorder="1" applyAlignment="1">
      <alignment horizontal="center" vertical="center"/>
    </xf>
    <xf numFmtId="0" fontId="0" fillId="8" borderId="26" xfId="0" applyFill="1" applyBorder="1" applyAlignment="1">
      <alignment horizontal="center" vertical="center"/>
    </xf>
    <xf numFmtId="0" fontId="0" fillId="8" borderId="10" xfId="0" applyFill="1" applyBorder="1" applyAlignment="1">
      <alignment horizontal="center" vertical="center"/>
    </xf>
    <xf numFmtId="0" fontId="0" fillId="5" borderId="24" xfId="0" applyFont="1" applyFill="1" applyBorder="1" applyAlignment="1">
      <alignment horizontal="center" vertical="center"/>
    </xf>
    <xf numFmtId="0" fontId="0" fillId="5" borderId="23" xfId="0" applyFont="1" applyFill="1" applyBorder="1" applyAlignment="1">
      <alignment horizontal="center" vertical="center"/>
    </xf>
    <xf numFmtId="0" fontId="7" fillId="5" borderId="23" xfId="0" applyFont="1" applyFill="1" applyBorder="1" applyAlignment="1">
      <alignment horizontal="center" vertical="center"/>
    </xf>
    <xf numFmtId="0" fontId="0" fillId="5" borderId="23" xfId="0" applyFill="1" applyBorder="1" applyAlignment="1">
      <alignment horizontal="center" vertical="center"/>
    </xf>
    <xf numFmtId="0" fontId="0" fillId="5" borderId="31" xfId="0" applyFill="1" applyBorder="1" applyAlignment="1">
      <alignment horizontal="center" vertical="center"/>
    </xf>
    <xf numFmtId="16" fontId="0" fillId="5" borderId="25" xfId="0" applyNumberFormat="1" applyFill="1" applyBorder="1" applyAlignment="1">
      <alignment horizontal="center" vertical="center"/>
    </xf>
    <xf numFmtId="0" fontId="0" fillId="5" borderId="31" xfId="0" applyFont="1" applyFill="1" applyBorder="1" applyAlignment="1">
      <alignment horizontal="center" vertical="center"/>
    </xf>
    <xf numFmtId="0" fontId="0" fillId="8" borderId="26" xfId="0" applyFont="1" applyFill="1" applyBorder="1" applyAlignment="1">
      <alignment horizontal="center" vertical="center"/>
    </xf>
    <xf numFmtId="0" fontId="2" fillId="8" borderId="10" xfId="0" applyFont="1" applyFill="1" applyBorder="1" applyAlignment="1">
      <alignment horizontal="center" vertical="center"/>
    </xf>
    <xf numFmtId="0" fontId="2" fillId="5" borderId="29" xfId="0" applyFont="1" applyFill="1" applyBorder="1" applyAlignment="1">
      <alignment horizontal="center" vertical="center"/>
    </xf>
    <xf numFmtId="0" fontId="0" fillId="5" borderId="25" xfId="0" applyFont="1" applyFill="1" applyBorder="1" applyAlignment="1">
      <alignment horizontal="center" vertical="center"/>
    </xf>
    <xf numFmtId="16" fontId="0" fillId="12" borderId="25" xfId="0" applyNumberFormat="1" applyFill="1" applyBorder="1" applyAlignment="1">
      <alignment horizontal="center" vertical="center"/>
    </xf>
    <xf numFmtId="0" fontId="0" fillId="7" borderId="23" xfId="0" applyFill="1" applyBorder="1" applyAlignment="1">
      <alignment horizontal="center" vertical="center"/>
    </xf>
    <xf numFmtId="0" fontId="0" fillId="5" borderId="23" xfId="0" applyFill="1" applyBorder="1"/>
    <xf numFmtId="0" fontId="7" fillId="10" borderId="23" xfId="0" applyFont="1" applyFill="1" applyBorder="1" applyAlignment="1">
      <alignment horizontal="center" vertical="center"/>
    </xf>
    <xf numFmtId="0" fontId="0" fillId="5" borderId="25" xfId="0" applyNumberFormat="1" applyFill="1" applyBorder="1" applyAlignment="1">
      <alignment horizontal="center" vertical="center"/>
    </xf>
    <xf numFmtId="0" fontId="0" fillId="5" borderId="23" xfId="0" applyNumberFormat="1" applyFill="1" applyBorder="1" applyAlignment="1">
      <alignment horizontal="center" vertical="center"/>
    </xf>
    <xf numFmtId="0" fontId="0" fillId="5" borderId="24" xfId="0" applyNumberFormat="1" applyFont="1" applyFill="1" applyBorder="1" applyAlignment="1">
      <alignment horizontal="center" vertical="center"/>
    </xf>
    <xf numFmtId="0" fontId="0" fillId="0" borderId="32" xfId="0" applyBorder="1" applyAlignment="1">
      <alignment horizontal="center" vertical="center"/>
    </xf>
    <xf numFmtId="0" fontId="0" fillId="5" borderId="32" xfId="0" applyFill="1" applyBorder="1"/>
    <xf numFmtId="0" fontId="0" fillId="7" borderId="32" xfId="0" applyFill="1" applyBorder="1" applyAlignment="1">
      <alignment horizontal="center" vertical="center"/>
    </xf>
    <xf numFmtId="0" fontId="7" fillId="10" borderId="32" xfId="0" applyFont="1" applyFill="1" applyBorder="1" applyAlignment="1">
      <alignment horizontal="center" vertical="center"/>
    </xf>
    <xf numFmtId="16" fontId="0" fillId="12" borderId="32" xfId="0" applyNumberFormat="1" applyFill="1" applyBorder="1" applyAlignment="1">
      <alignment horizontal="center" vertical="center"/>
    </xf>
    <xf numFmtId="0" fontId="0" fillId="8" borderId="32" xfId="0"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3" fillId="5" borderId="32" xfId="0" applyFont="1" applyFill="1" applyBorder="1" applyAlignment="1">
      <alignment horizontal="center" vertical="center"/>
    </xf>
    <xf numFmtId="0" fontId="4" fillId="5" borderId="32" xfId="0" applyFont="1" applyFill="1" applyBorder="1" applyAlignment="1">
      <alignment horizontal="center" vertical="center"/>
    </xf>
    <xf numFmtId="0" fontId="6"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6" fillId="5" borderId="32" xfId="0" quotePrefix="1" applyFont="1" applyFill="1" applyBorder="1" applyAlignment="1">
      <alignment horizontal="center" vertical="center"/>
    </xf>
    <xf numFmtId="0" fontId="0" fillId="5" borderId="32" xfId="0" applyFont="1" applyFill="1" applyBorder="1" applyAlignment="1">
      <alignment horizontal="center" vertical="center"/>
    </xf>
    <xf numFmtId="16" fontId="7" fillId="5" borderId="32" xfId="0" applyNumberFormat="1" applyFont="1" applyFill="1" applyBorder="1" applyAlignment="1">
      <alignment horizontal="center" vertical="center"/>
    </xf>
    <xf numFmtId="0" fontId="0" fillId="5" borderId="33" xfId="0" applyFill="1" applyBorder="1" applyAlignment="1">
      <alignment vertical="center"/>
    </xf>
    <xf numFmtId="0" fontId="5" fillId="5" borderId="33" xfId="0" applyFont="1" applyFill="1" applyBorder="1" applyAlignment="1">
      <alignment vertical="center"/>
    </xf>
    <xf numFmtId="0" fontId="2" fillId="5" borderId="33" xfId="0" applyFont="1" applyFill="1" applyBorder="1" applyAlignment="1">
      <alignment vertical="center"/>
    </xf>
    <xf numFmtId="0" fontId="6" fillId="5" borderId="33" xfId="0" applyFont="1" applyFill="1" applyBorder="1" applyAlignment="1">
      <alignment vertical="center"/>
    </xf>
    <xf numFmtId="0" fontId="0" fillId="5" borderId="34" xfId="0" applyFill="1" applyBorder="1" applyAlignment="1">
      <alignment vertical="center"/>
    </xf>
    <xf numFmtId="0" fontId="5" fillId="5" borderId="34" xfId="0" applyFont="1" applyFill="1" applyBorder="1" applyAlignment="1">
      <alignment vertical="center"/>
    </xf>
    <xf numFmtId="0" fontId="2" fillId="5" borderId="34" xfId="0" applyFont="1" applyFill="1" applyBorder="1" applyAlignment="1">
      <alignment vertical="center"/>
    </xf>
    <xf numFmtId="0" fontId="6" fillId="5" borderId="34" xfId="0" applyFont="1" applyFill="1" applyBorder="1" applyAlignment="1">
      <alignment vertical="center"/>
    </xf>
    <xf numFmtId="0" fontId="0" fillId="5" borderId="35" xfId="0" applyFill="1" applyBorder="1" applyAlignment="1">
      <alignment vertical="center"/>
    </xf>
    <xf numFmtId="0" fontId="5" fillId="5" borderId="35" xfId="0" applyFont="1" applyFill="1" applyBorder="1" applyAlignment="1">
      <alignment vertical="center"/>
    </xf>
    <xf numFmtId="0" fontId="2" fillId="5" borderId="35" xfId="0" applyFont="1" applyFill="1" applyBorder="1" applyAlignment="1">
      <alignment vertical="center"/>
    </xf>
    <xf numFmtId="0" fontId="6" fillId="5" borderId="35" xfId="0" applyFont="1" applyFill="1" applyBorder="1" applyAlignment="1">
      <alignment vertical="center"/>
    </xf>
    <xf numFmtId="0" fontId="7" fillId="5" borderId="33" xfId="0" applyFont="1" applyFill="1" applyBorder="1" applyAlignment="1">
      <alignment vertical="center"/>
    </xf>
    <xf numFmtId="0" fontId="8" fillId="5" borderId="33" xfId="0" applyFont="1" applyFill="1" applyBorder="1" applyAlignment="1">
      <alignment vertical="center"/>
    </xf>
    <xf numFmtId="0" fontId="7" fillId="5" borderId="34" xfId="0" applyFont="1" applyFill="1" applyBorder="1" applyAlignment="1">
      <alignment vertical="center"/>
    </xf>
    <xf numFmtId="0" fontId="8" fillId="5" borderId="34" xfId="0" applyFont="1" applyFill="1" applyBorder="1" applyAlignment="1">
      <alignment vertical="center"/>
    </xf>
    <xf numFmtId="0" fontId="0" fillId="5" borderId="36" xfId="0" applyFill="1" applyBorder="1" applyAlignment="1">
      <alignment vertical="center"/>
    </xf>
    <xf numFmtId="0" fontId="0" fillId="5" borderId="36" xfId="0" applyFill="1" applyBorder="1" applyAlignment="1">
      <alignment horizontal="center" vertical="center"/>
    </xf>
    <xf numFmtId="0" fontId="0" fillId="5" borderId="37" xfId="0" applyFill="1" applyBorder="1" applyAlignment="1">
      <alignment horizontal="center" vertical="center"/>
    </xf>
    <xf numFmtId="0" fontId="2" fillId="5" borderId="37" xfId="0" applyFont="1" applyFill="1" applyBorder="1" applyAlignment="1">
      <alignment horizontal="center" vertical="center"/>
    </xf>
    <xf numFmtId="0" fontId="7" fillId="5" borderId="37" xfId="0" applyFont="1" applyFill="1" applyBorder="1" applyAlignment="1">
      <alignment horizontal="center" vertical="center"/>
    </xf>
    <xf numFmtId="0" fontId="0" fillId="5" borderId="38" xfId="0" applyFill="1" applyBorder="1" applyAlignment="1">
      <alignment horizontal="center" vertical="center"/>
    </xf>
    <xf numFmtId="0" fontId="0" fillId="0" borderId="33" xfId="0" applyBorder="1" applyAlignment="1">
      <alignment horizontal="center" vertical="center"/>
    </xf>
    <xf numFmtId="0" fontId="0" fillId="5" borderId="35" xfId="0" applyFill="1" applyBorder="1" applyAlignment="1">
      <alignment horizontal="center" vertical="center"/>
    </xf>
    <xf numFmtId="0" fontId="0" fillId="5" borderId="35" xfId="0" applyFont="1" applyFill="1"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9" borderId="39" xfId="0" applyFill="1" applyBorder="1" applyAlignment="1">
      <alignment horizontal="center" vertical="center"/>
    </xf>
    <xf numFmtId="0" fontId="0" fillId="5" borderId="42" xfId="0" applyFill="1" applyBorder="1" applyAlignment="1">
      <alignment horizontal="center" vertical="center"/>
    </xf>
    <xf numFmtId="0" fontId="0" fillId="8" borderId="13" xfId="0" applyFill="1" applyBorder="1" applyAlignment="1">
      <alignment horizontal="center" vertical="center"/>
    </xf>
    <xf numFmtId="16" fontId="0" fillId="12" borderId="13" xfId="0" applyNumberFormat="1" applyFill="1" applyBorder="1" applyAlignment="1">
      <alignment horizontal="center" vertical="center"/>
    </xf>
    <xf numFmtId="0" fontId="0" fillId="5" borderId="13" xfId="0" applyNumberFormat="1" applyFill="1" applyBorder="1" applyAlignment="1">
      <alignment horizontal="center" vertical="center"/>
    </xf>
    <xf numFmtId="0" fontId="0" fillId="5" borderId="13" xfId="0" applyFont="1" applyFill="1" applyBorder="1" applyAlignment="1">
      <alignment horizontal="center" vertical="center"/>
    </xf>
    <xf numFmtId="0" fontId="7" fillId="5" borderId="43" xfId="0" applyFont="1" applyFill="1" applyBorder="1" applyAlignment="1">
      <alignment horizontal="center" vertical="center"/>
    </xf>
    <xf numFmtId="0" fontId="7" fillId="10" borderId="13" xfId="0" applyFont="1" applyFill="1" applyBorder="1" applyAlignment="1">
      <alignment horizontal="center" vertical="center"/>
    </xf>
    <xf numFmtId="0" fontId="0" fillId="5" borderId="13" xfId="0" applyFill="1" applyBorder="1" applyAlignment="1">
      <alignment horizontal="center" vertical="center"/>
    </xf>
    <xf numFmtId="0" fontId="0" fillId="5" borderId="13" xfId="0" applyNumberFormat="1" applyFont="1" applyFill="1" applyBorder="1" applyAlignment="1">
      <alignment horizontal="center" vertical="center"/>
    </xf>
    <xf numFmtId="0" fontId="0" fillId="5" borderId="43" xfId="0" applyFont="1" applyFill="1" applyBorder="1" applyAlignment="1">
      <alignment horizontal="center" vertical="center"/>
    </xf>
    <xf numFmtId="0" fontId="0" fillId="8" borderId="13" xfId="0" applyFont="1" applyFill="1" applyBorder="1" applyAlignment="1">
      <alignment horizontal="center" vertical="center"/>
    </xf>
    <xf numFmtId="0" fontId="2" fillId="8" borderId="13" xfId="0" applyFont="1" applyFill="1" applyBorder="1" applyAlignment="1">
      <alignment horizontal="center" vertical="center"/>
    </xf>
    <xf numFmtId="0" fontId="2" fillId="5" borderId="13" xfId="0" applyFont="1" applyFill="1" applyBorder="1" applyAlignment="1">
      <alignment horizontal="center" vertical="center"/>
    </xf>
    <xf numFmtId="0" fontId="0" fillId="5" borderId="44" xfId="0" applyFill="1" applyBorder="1" applyAlignment="1">
      <alignment horizontal="center" vertical="center"/>
    </xf>
    <xf numFmtId="16" fontId="0" fillId="12" borderId="45" xfId="0" applyNumberFormat="1" applyFill="1" applyBorder="1" applyAlignment="1">
      <alignment horizontal="center" vertical="center"/>
    </xf>
    <xf numFmtId="0" fontId="0" fillId="5" borderId="45" xfId="0" applyFill="1" applyBorder="1" applyAlignment="1">
      <alignment horizontal="center" vertical="center"/>
    </xf>
    <xf numFmtId="0" fontId="0" fillId="5" borderId="45" xfId="0" applyFont="1" applyFill="1" applyBorder="1" applyAlignment="1">
      <alignment horizontal="center" vertical="center"/>
    </xf>
    <xf numFmtId="0" fontId="0" fillId="8" borderId="45" xfId="0" applyFont="1" applyFill="1" applyBorder="1" applyAlignment="1">
      <alignment horizontal="center" vertical="center"/>
    </xf>
    <xf numFmtId="0" fontId="0" fillId="8" borderId="46" xfId="0" applyFill="1" applyBorder="1" applyAlignment="1">
      <alignment horizontal="center" vertical="center"/>
    </xf>
    <xf numFmtId="0" fontId="7" fillId="5" borderId="13" xfId="0" applyFont="1" applyFill="1" applyBorder="1" applyAlignment="1">
      <alignment horizontal="center" vertical="center"/>
    </xf>
    <xf numFmtId="16" fontId="0" fillId="5" borderId="13" xfId="0" applyNumberForma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3" fillId="5" borderId="40" xfId="0" applyFont="1" applyFill="1" applyBorder="1" applyAlignment="1">
      <alignment horizontal="center" vertical="center"/>
    </xf>
    <xf numFmtId="0" fontId="4"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5" fillId="6"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6" borderId="43" xfId="0" applyFont="1" applyFill="1" applyBorder="1" applyAlignment="1">
      <alignment horizontal="center" vertical="center"/>
    </xf>
    <xf numFmtId="0" fontId="5" fillId="5" borderId="13" xfId="0" applyFont="1" applyFill="1" applyBorder="1" applyAlignment="1">
      <alignment horizontal="center" vertical="center"/>
    </xf>
    <xf numFmtId="0" fontId="2" fillId="5" borderId="13" xfId="0" applyNumberFormat="1" applyFont="1" applyFill="1" applyBorder="1" applyAlignment="1">
      <alignment horizontal="center" vertical="center"/>
    </xf>
    <xf numFmtId="0" fontId="2" fillId="5" borderId="43" xfId="0" applyFont="1" applyFill="1" applyBorder="1" applyAlignment="1">
      <alignment horizontal="center" vertical="center"/>
    </xf>
    <xf numFmtId="0" fontId="5" fillId="7" borderId="13"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43" xfId="0" applyFont="1" applyFill="1" applyBorder="1" applyAlignment="1">
      <alignment horizontal="center" vertical="center"/>
    </xf>
    <xf numFmtId="0" fontId="5" fillId="7" borderId="45"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6" borderId="13" xfId="0" quotePrefix="1" applyFont="1" applyFill="1" applyBorder="1" applyAlignment="1">
      <alignment horizontal="center" vertical="center"/>
    </xf>
    <xf numFmtId="0" fontId="6" fillId="7" borderId="13" xfId="0" applyFont="1" applyFill="1" applyBorder="1" applyAlignment="1">
      <alignment horizontal="center" vertical="center"/>
    </xf>
    <xf numFmtId="0" fontId="0" fillId="5" borderId="47" xfId="0" applyFill="1" applyBorder="1" applyAlignment="1">
      <alignment vertical="center"/>
    </xf>
    <xf numFmtId="0" fontId="0" fillId="5" borderId="48" xfId="0" applyFill="1" applyBorder="1" applyAlignment="1">
      <alignment vertical="center"/>
    </xf>
    <xf numFmtId="0" fontId="0" fillId="5" borderId="49" xfId="0" applyFill="1" applyBorder="1" applyAlignment="1">
      <alignment vertical="center"/>
    </xf>
    <xf numFmtId="0" fontId="0" fillId="5" borderId="47" xfId="0"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50" xfId="0" applyFill="1" applyBorder="1" applyAlignment="1">
      <alignment horizontal="center" vertical="center"/>
    </xf>
    <xf numFmtId="0" fontId="0" fillId="5" borderId="50" xfId="0" applyFill="1" applyBorder="1" applyAlignment="1">
      <alignment vertical="center"/>
    </xf>
    <xf numFmtId="0" fontId="0" fillId="5" borderId="32" xfId="0" applyFill="1" applyBorder="1" applyAlignment="1">
      <alignment horizontal="center" vertical="center"/>
    </xf>
    <xf numFmtId="0" fontId="9" fillId="0" borderId="0" xfId="0" applyFont="1"/>
    <xf numFmtId="0" fontId="7" fillId="5" borderId="51" xfId="0" applyFont="1" applyFill="1" applyBorder="1" applyAlignment="1">
      <alignment vertical="center"/>
    </xf>
    <xf numFmtId="0" fontId="7" fillId="5" borderId="52" xfId="0" applyFont="1" applyFill="1" applyBorder="1" applyAlignment="1">
      <alignment vertical="center"/>
    </xf>
    <xf numFmtId="0" fontId="10" fillId="0" borderId="0" xfId="0" applyFont="1"/>
    <xf numFmtId="0" fontId="11" fillId="0" borderId="0" xfId="0" applyFont="1"/>
    <xf numFmtId="0" fontId="0" fillId="4" borderId="35" xfId="0" applyFill="1" applyBorder="1" applyAlignment="1">
      <alignment vertical="center"/>
    </xf>
    <xf numFmtId="0" fontId="0" fillId="4" borderId="34" xfId="0" applyFill="1" applyBorder="1" applyAlignment="1">
      <alignment vertical="center"/>
    </xf>
    <xf numFmtId="0" fontId="6" fillId="5" borderId="37" xfId="0" applyFont="1" applyFill="1" applyBorder="1" applyAlignment="1">
      <alignment horizontal="center" vertical="center"/>
    </xf>
    <xf numFmtId="0" fontId="7" fillId="5" borderId="34" xfId="0" applyFont="1" applyFill="1" applyBorder="1" applyAlignment="1">
      <alignment horizontal="center" vertical="center"/>
    </xf>
    <xf numFmtId="0" fontId="0" fillId="5" borderId="53" xfId="0" applyFill="1" applyBorder="1" applyAlignment="1">
      <alignment vertical="center"/>
    </xf>
    <xf numFmtId="0" fontId="0" fillId="5" borderId="54" xfId="0" applyFill="1" applyBorder="1" applyAlignment="1">
      <alignment vertical="center"/>
    </xf>
    <xf numFmtId="0" fontId="0" fillId="0" borderId="36" xfId="0" applyBorder="1" applyAlignment="1">
      <alignment horizontal="center" vertical="center"/>
    </xf>
    <xf numFmtId="0" fontId="0" fillId="0" borderId="57" xfId="0" applyFill="1" applyBorder="1" applyAlignment="1">
      <alignment vertical="center"/>
    </xf>
    <xf numFmtId="0" fontId="0" fillId="4" borderId="55" xfId="0" applyFill="1" applyBorder="1" applyAlignment="1">
      <alignment vertical="center"/>
    </xf>
    <xf numFmtId="0" fontId="0" fillId="4" borderId="56" xfId="0" applyFill="1" applyBorder="1" applyAlignment="1">
      <alignment vertical="center"/>
    </xf>
    <xf numFmtId="0" fontId="2" fillId="5" borderId="50" xfId="0" applyFont="1" applyFill="1" applyBorder="1" applyAlignment="1">
      <alignment horizontal="center" vertical="center"/>
    </xf>
    <xf numFmtId="0" fontId="0" fillId="6" borderId="27" xfId="0" applyFill="1" applyBorder="1" applyAlignment="1">
      <alignment horizontal="center" vertical="center"/>
    </xf>
    <xf numFmtId="0" fontId="0" fillId="5" borderId="27" xfId="0" applyFill="1" applyBorder="1" applyAlignment="1">
      <alignment horizontal="center" vertical="center"/>
    </xf>
    <xf numFmtId="0" fontId="0" fillId="7" borderId="27" xfId="0" applyFill="1" applyBorder="1" applyAlignment="1">
      <alignment horizontal="center" vertical="center"/>
    </xf>
    <xf numFmtId="0" fontId="0" fillId="7" borderId="58" xfId="0" applyFill="1" applyBorder="1" applyAlignment="1">
      <alignment horizontal="center" vertical="center"/>
    </xf>
    <xf numFmtId="0" fontId="7" fillId="7" borderId="27" xfId="0" applyFont="1" applyFill="1" applyBorder="1" applyAlignment="1">
      <alignment horizontal="center" vertical="center"/>
    </xf>
    <xf numFmtId="0" fontId="0" fillId="5" borderId="33" xfId="0" applyFill="1" applyBorder="1" applyAlignment="1">
      <alignment horizontal="center" vertical="center"/>
    </xf>
    <xf numFmtId="0" fontId="0" fillId="5" borderId="34" xfId="0" applyFill="1" applyBorder="1" applyAlignment="1">
      <alignment horizontal="center" vertical="center"/>
    </xf>
    <xf numFmtId="0" fontId="0" fillId="0" borderId="0" xfId="0" applyAlignment="1">
      <alignment horizontal="center" vertical="center"/>
    </xf>
    <xf numFmtId="0" fontId="0" fillId="0" borderId="27" xfId="0" applyFill="1" applyBorder="1" applyAlignment="1">
      <alignment horizontal="center" vertical="center"/>
    </xf>
    <xf numFmtId="0" fontId="2" fillId="5" borderId="42" xfId="0" applyFont="1" applyFill="1" applyBorder="1" applyAlignment="1">
      <alignment horizontal="center" vertical="center"/>
    </xf>
    <xf numFmtId="0" fontId="2" fillId="5" borderId="44"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0" fillId="0" borderId="45" xfId="0" applyFill="1" applyBorder="1" applyAlignment="1">
      <alignment horizontal="center" vertical="center"/>
    </xf>
    <xf numFmtId="0" fontId="2" fillId="0" borderId="13"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58" xfId="0" applyFont="1" applyFill="1" applyBorder="1" applyAlignment="1">
      <alignment horizontal="center" vertical="center"/>
    </xf>
    <xf numFmtId="0" fontId="17" fillId="0" borderId="0" xfId="2" applyFont="1" applyAlignment="1">
      <alignment horizontal="center" vertical="center"/>
    </xf>
    <xf numFmtId="0" fontId="18" fillId="0" borderId="0" xfId="2" applyFont="1" applyBorder="1" applyAlignment="1">
      <alignment horizontal="center" vertical="center"/>
    </xf>
    <xf numFmtId="0" fontId="0" fillId="5" borderId="30" xfId="0" applyFill="1" applyBorder="1" applyAlignment="1">
      <alignment horizontal="center" vertical="center"/>
    </xf>
    <xf numFmtId="0" fontId="0" fillId="5" borderId="29" xfId="0" applyFill="1" applyBorder="1" applyAlignment="1">
      <alignment horizontal="center" vertical="center"/>
    </xf>
    <xf numFmtId="0" fontId="0" fillId="5" borderId="26" xfId="0" applyFill="1" applyBorder="1" applyAlignment="1">
      <alignment horizontal="center" vertical="center"/>
    </xf>
    <xf numFmtId="0" fontId="0" fillId="5" borderId="10" xfId="0" applyFill="1" applyBorder="1" applyAlignment="1">
      <alignment horizontal="center" vertical="center"/>
    </xf>
    <xf numFmtId="0" fontId="17" fillId="0" borderId="0" xfId="2" applyFont="1" applyBorder="1" applyAlignment="1">
      <alignment horizontal="center" vertical="center"/>
    </xf>
    <xf numFmtId="0" fontId="17" fillId="0" borderId="0" xfId="2" applyNumberFormat="1" applyFont="1" applyBorder="1" applyAlignment="1">
      <alignment horizontal="center" vertical="center"/>
    </xf>
    <xf numFmtId="0" fontId="2" fillId="0" borderId="0" xfId="0" applyFont="1" applyAlignment="1">
      <alignment horizontal="center" vertical="center"/>
    </xf>
    <xf numFmtId="0" fontId="3" fillId="5" borderId="13" xfId="0" applyFont="1" applyFill="1" applyBorder="1" applyAlignment="1">
      <alignment horizontal="center" vertical="center"/>
    </xf>
    <xf numFmtId="0" fontId="4" fillId="5" borderId="13" xfId="0" applyFont="1" applyFill="1" applyBorder="1" applyAlignment="1">
      <alignment horizontal="center" vertical="center"/>
    </xf>
    <xf numFmtId="0" fontId="6" fillId="5" borderId="43" xfId="0" applyFont="1" applyFill="1" applyBorder="1" applyAlignment="1">
      <alignment horizontal="center" vertical="center"/>
    </xf>
    <xf numFmtId="0" fontId="8" fillId="5" borderId="13" xfId="0" applyFont="1" applyFill="1" applyBorder="1" applyAlignment="1">
      <alignment horizontal="center" vertical="center"/>
    </xf>
    <xf numFmtId="0" fontId="6" fillId="5" borderId="13" xfId="0" applyFont="1" applyFill="1" applyBorder="1" applyAlignment="1">
      <alignment horizontal="center" vertical="center"/>
    </xf>
    <xf numFmtId="0" fontId="5" fillId="5" borderId="45" xfId="0" applyFont="1" applyFill="1" applyBorder="1" applyAlignment="1">
      <alignment horizontal="center" vertical="center"/>
    </xf>
    <xf numFmtId="0" fontId="2" fillId="5" borderId="45" xfId="0" applyFont="1" applyFill="1" applyBorder="1" applyAlignment="1">
      <alignment horizontal="center" vertical="center"/>
    </xf>
    <xf numFmtId="0" fontId="6" fillId="5" borderId="46" xfId="0" applyFont="1" applyFill="1" applyBorder="1" applyAlignment="1">
      <alignment horizontal="center" vertical="center"/>
    </xf>
    <xf numFmtId="0" fontId="2" fillId="0" borderId="0" xfId="0" applyFont="1" applyBorder="1" applyAlignment="1">
      <alignment horizontal="center" vertical="center"/>
    </xf>
    <xf numFmtId="0" fontId="19" fillId="0" borderId="0" xfId="0" applyFont="1" applyFill="1" applyBorder="1" applyAlignment="1">
      <alignment vertical="center"/>
    </xf>
    <xf numFmtId="0" fontId="7" fillId="5" borderId="45" xfId="0" applyFont="1" applyFill="1" applyBorder="1" applyAlignment="1">
      <alignment horizontal="center" vertical="center"/>
    </xf>
    <xf numFmtId="0" fontId="8" fillId="5" borderId="45" xfId="0" applyFont="1" applyFill="1" applyBorder="1" applyAlignment="1">
      <alignment horizontal="center" vertical="center"/>
    </xf>
    <xf numFmtId="0" fontId="6" fillId="5" borderId="45" xfId="0" applyFont="1" applyFill="1" applyBorder="1" applyAlignment="1">
      <alignment horizontal="center" vertical="center"/>
    </xf>
    <xf numFmtId="0" fontId="18" fillId="0" borderId="0" xfId="2" applyFont="1" applyAlignment="1">
      <alignment horizontal="center" vertical="center"/>
    </xf>
    <xf numFmtId="0" fontId="6" fillId="5" borderId="32" xfId="0" applyFont="1" applyFill="1" applyBorder="1" applyAlignment="1">
      <alignment horizontal="center" vertical="center"/>
    </xf>
    <xf numFmtId="0" fontId="0" fillId="5" borderId="32" xfId="0" applyFill="1" applyBorder="1" applyAlignment="1">
      <alignment horizontal="center" vertical="center"/>
    </xf>
    <xf numFmtId="0" fontId="5" fillId="5" borderId="32" xfId="0" applyFont="1" applyFill="1" applyBorder="1" applyAlignment="1">
      <alignment horizontal="center" vertical="center"/>
    </xf>
    <xf numFmtId="0" fontId="7"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0" fillId="5" borderId="32" xfId="0" applyFont="1" applyFill="1" applyBorder="1" applyAlignment="1">
      <alignment horizontal="center" vertical="center"/>
    </xf>
    <xf numFmtId="0" fontId="0" fillId="2" borderId="33" xfId="0" applyFill="1" applyBorder="1" applyAlignment="1">
      <alignment horizontal="center" vertical="center"/>
    </xf>
    <xf numFmtId="0" fontId="0" fillId="2" borderId="35" xfId="0" applyFill="1" applyBorder="1" applyAlignment="1">
      <alignment horizontal="center" vertical="center"/>
    </xf>
    <xf numFmtId="0" fontId="0" fillId="2" borderId="56"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57" xfId="0" applyFill="1" applyBorder="1" applyAlignment="1">
      <alignment horizontal="center" vertical="center"/>
    </xf>
    <xf numFmtId="0" fontId="7" fillId="5" borderId="37" xfId="0" applyFont="1" applyFill="1" applyBorder="1" applyAlignment="1">
      <alignment horizontal="center" vertical="center"/>
    </xf>
    <xf numFmtId="0" fontId="0" fillId="8" borderId="17" xfId="0" applyFill="1" applyBorder="1" applyAlignment="1">
      <alignment horizontal="center"/>
    </xf>
    <xf numFmtId="0" fontId="0" fillId="8" borderId="0" xfId="0" applyFill="1" applyBorder="1" applyAlignment="1">
      <alignment horizontal="center"/>
    </xf>
    <xf numFmtId="0" fontId="0" fillId="8" borderId="20" xfId="0" applyFill="1" applyBorder="1" applyAlignment="1">
      <alignment horizontal="center"/>
    </xf>
    <xf numFmtId="0" fontId="0" fillId="8" borderId="22" xfId="0" applyFill="1" applyBorder="1" applyAlignment="1">
      <alignment horizontal="center"/>
    </xf>
    <xf numFmtId="0" fontId="0" fillId="8" borderId="21" xfId="0" applyFill="1" applyBorder="1" applyAlignment="1">
      <alignment horizontal="center"/>
    </xf>
    <xf numFmtId="0" fontId="0" fillId="8" borderId="18" xfId="0" applyFill="1" applyBorder="1" applyAlignment="1">
      <alignment horizontal="center"/>
    </xf>
    <xf numFmtId="0" fontId="0" fillId="5" borderId="11" xfId="0" applyFill="1" applyBorder="1" applyAlignment="1">
      <alignment horizontal="center"/>
    </xf>
    <xf numFmtId="0" fontId="0" fillId="5" borderId="14" xfId="0" applyFill="1" applyBorder="1" applyAlignment="1">
      <alignment horizontal="center"/>
    </xf>
    <xf numFmtId="0" fontId="0" fillId="5" borderId="12" xfId="0" applyFill="1" applyBorder="1" applyAlignment="1">
      <alignment horizontal="center"/>
    </xf>
    <xf numFmtId="0" fontId="0" fillId="5" borderId="15" xfId="0"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5" borderId="5" xfId="0" applyFill="1" applyBorder="1" applyAlignment="1">
      <alignment horizontal="center"/>
    </xf>
    <xf numFmtId="0" fontId="0" fillId="5" borderId="6" xfId="0" applyFill="1" applyBorder="1" applyAlignment="1">
      <alignment horizontal="center"/>
    </xf>
    <xf numFmtId="0" fontId="0" fillId="5" borderId="4" xfId="0" applyFill="1" applyBorder="1" applyAlignment="1">
      <alignment horizontal="center"/>
    </xf>
    <xf numFmtId="0" fontId="0" fillId="5" borderId="7" xfId="0" applyFill="1" applyBorder="1" applyAlignment="1">
      <alignment horizontal="center"/>
    </xf>
    <xf numFmtId="0" fontId="0" fillId="5" borderId="19" xfId="0" applyFill="1" applyBorder="1" applyAlignment="1">
      <alignment horizontal="center"/>
    </xf>
    <xf numFmtId="0" fontId="0" fillId="5" borderId="27" xfId="0" applyFill="1" applyBorder="1" applyAlignment="1">
      <alignment horizontal="center"/>
    </xf>
    <xf numFmtId="0" fontId="7" fillId="5" borderId="5" xfId="0" applyFont="1" applyFill="1" applyBorder="1" applyAlignment="1">
      <alignment horizontal="center"/>
    </xf>
    <xf numFmtId="0" fontId="7" fillId="5" borderId="7" xfId="0" applyFont="1" applyFill="1" applyBorder="1" applyAlignment="1">
      <alignment horizontal="center"/>
    </xf>
    <xf numFmtId="0" fontId="7" fillId="5" borderId="2" xfId="0" applyFont="1" applyFill="1" applyBorder="1" applyAlignment="1">
      <alignment horizontal="center"/>
    </xf>
    <xf numFmtId="0" fontId="7" fillId="5" borderId="4" xfId="0" applyFont="1" applyFill="1" applyBorder="1" applyAlignment="1">
      <alignment horizontal="center"/>
    </xf>
    <xf numFmtId="0" fontId="0" fillId="5" borderId="9" xfId="0" applyFill="1" applyBorder="1" applyAlignment="1">
      <alignment horizontal="center"/>
    </xf>
    <xf numFmtId="0" fontId="7" fillId="5" borderId="11" xfId="0" applyFont="1" applyFill="1" applyBorder="1" applyAlignment="1">
      <alignment horizontal="center"/>
    </xf>
    <xf numFmtId="0" fontId="7" fillId="5" borderId="8" xfId="0" applyFont="1" applyFill="1" applyBorder="1" applyAlignment="1">
      <alignment horizontal="center"/>
    </xf>
    <xf numFmtId="0" fontId="19" fillId="4" borderId="39" xfId="0" applyFont="1" applyFill="1" applyBorder="1" applyAlignment="1">
      <alignment horizontal="center" vertical="center"/>
    </xf>
    <xf numFmtId="0" fontId="19" fillId="4" borderId="40" xfId="0" applyFont="1" applyFill="1" applyBorder="1" applyAlignment="1">
      <alignment horizontal="center" vertical="center"/>
    </xf>
    <xf numFmtId="0" fontId="19" fillId="4" borderId="41" xfId="0" applyFont="1" applyFill="1" applyBorder="1" applyAlignment="1">
      <alignment horizontal="center" vertical="center"/>
    </xf>
    <xf numFmtId="0" fontId="19" fillId="11" borderId="39" xfId="0" applyFont="1" applyFill="1" applyBorder="1" applyAlignment="1">
      <alignment horizontal="center" vertical="center"/>
    </xf>
    <xf numFmtId="0" fontId="19" fillId="11" borderId="40" xfId="0" applyFont="1" applyFill="1" applyBorder="1" applyAlignment="1">
      <alignment horizontal="center" vertical="center"/>
    </xf>
    <xf numFmtId="0" fontId="19" fillId="11" borderId="41"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48" xfId="0" applyFont="1" applyFill="1" applyBorder="1" applyAlignment="1">
      <alignment horizontal="center" vertical="center"/>
    </xf>
    <xf numFmtId="0" fontId="19" fillId="11" borderId="49" xfId="0" applyFont="1" applyFill="1" applyBorder="1" applyAlignment="1">
      <alignment horizontal="center" vertical="center"/>
    </xf>
    <xf numFmtId="0" fontId="20" fillId="13" borderId="0" xfId="0" applyFont="1" applyFill="1" applyAlignment="1">
      <alignment horizontal="center" vertical="center"/>
    </xf>
    <xf numFmtId="0" fontId="21" fillId="5" borderId="13" xfId="0" applyFont="1" applyFill="1" applyBorder="1" applyAlignment="1">
      <alignment horizontal="center" vertical="center"/>
    </xf>
    <xf numFmtId="0" fontId="22" fillId="5" borderId="13" xfId="0" applyFont="1" applyFill="1" applyBorder="1" applyAlignment="1">
      <alignment horizontal="center" vertical="center"/>
    </xf>
    <xf numFmtId="0" fontId="23" fillId="5" borderId="13" xfId="0" applyFont="1" applyFill="1" applyBorder="1" applyAlignment="1">
      <alignment horizontal="center" vertical="center"/>
    </xf>
    <xf numFmtId="0" fontId="22" fillId="5" borderId="45" xfId="0" applyFont="1" applyFill="1" applyBorder="1" applyAlignment="1">
      <alignment horizontal="center" vertical="center"/>
    </xf>
    <xf numFmtId="0" fontId="23" fillId="5" borderId="45" xfId="0" applyFont="1" applyFill="1" applyBorder="1" applyAlignment="1">
      <alignment horizontal="center" vertical="center"/>
    </xf>
    <xf numFmtId="0" fontId="24" fillId="0" borderId="0" xfId="0" applyFont="1" applyFill="1" applyBorder="1" applyAlignment="1">
      <alignment vertical="center"/>
    </xf>
  </cellXfs>
  <cellStyles count="12">
    <cellStyle name="Date" xfId="4"/>
    <cellStyle name="En-tete1" xfId="5"/>
    <cellStyle name="En-tete2" xfId="6"/>
    <cellStyle name="Euro" xfId="7"/>
    <cellStyle name="Financier" xfId="8"/>
    <cellStyle name="Fixe" xfId="9"/>
    <cellStyle name="Monetaire" xfId="10"/>
    <cellStyle name="Monétaire 2" xfId="3"/>
    <cellStyle name="Normal" xfId="0" builtinId="0"/>
    <cellStyle name="Normal 2" xfId="1"/>
    <cellStyle name="Normal 3" xfId="2"/>
    <cellStyle name="Normal 4" xfId="11"/>
  </cellStyles>
  <dxfs count="0"/>
  <tableStyles count="0" defaultTableStyle="TableStyleMedium2" defaultPivotStyle="PivotStyleLight16"/>
  <colors>
    <mruColors>
      <color rgb="FFFB7D7D"/>
      <color rgb="FFFFFF66"/>
      <color rgb="FFF49678"/>
      <color rgb="FFC69894"/>
      <color rgb="FFFDE0D7"/>
      <color rgb="FFF7D7B7"/>
      <color rgb="FFFF33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7.png"/><Relationship Id="rId7" Type="http://schemas.openxmlformats.org/officeDocument/2006/relationships/image" Target="../media/image23.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22.png"/><Relationship Id="rId10" Type="http://schemas.openxmlformats.org/officeDocument/2006/relationships/image" Target="../media/image25.png"/><Relationship Id="rId4" Type="http://schemas.openxmlformats.org/officeDocument/2006/relationships/image" Target="../media/image16.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20.png"/><Relationship Id="rId18" Type="http://schemas.openxmlformats.org/officeDocument/2006/relationships/image" Target="../media/image29.png"/><Relationship Id="rId3" Type="http://schemas.openxmlformats.org/officeDocument/2006/relationships/image" Target="../media/image4.png"/><Relationship Id="rId7" Type="http://schemas.openxmlformats.org/officeDocument/2006/relationships/image" Target="../media/image11.png"/><Relationship Id="rId12" Type="http://schemas.openxmlformats.org/officeDocument/2006/relationships/image" Target="../media/image18.png"/><Relationship Id="rId17" Type="http://schemas.openxmlformats.org/officeDocument/2006/relationships/image" Target="../media/image1.png"/><Relationship Id="rId2" Type="http://schemas.openxmlformats.org/officeDocument/2006/relationships/image" Target="../media/image3.png"/><Relationship Id="rId16" Type="http://schemas.openxmlformats.org/officeDocument/2006/relationships/image" Target="../media/image28.png"/><Relationship Id="rId20" Type="http://schemas.openxmlformats.org/officeDocument/2006/relationships/image" Target="../media/image31.png"/><Relationship Id="rId1" Type="http://schemas.openxmlformats.org/officeDocument/2006/relationships/image" Target="../media/image2.png"/><Relationship Id="rId6" Type="http://schemas.openxmlformats.org/officeDocument/2006/relationships/image" Target="../media/image10.png"/><Relationship Id="rId11" Type="http://schemas.openxmlformats.org/officeDocument/2006/relationships/image" Target="../media/image17.png"/><Relationship Id="rId5" Type="http://schemas.openxmlformats.org/officeDocument/2006/relationships/image" Target="../media/image9.png"/><Relationship Id="rId15" Type="http://schemas.openxmlformats.org/officeDocument/2006/relationships/image" Target="../media/image27.png"/><Relationship Id="rId10" Type="http://schemas.openxmlformats.org/officeDocument/2006/relationships/image" Target="../media/image14.png"/><Relationship Id="rId19" Type="http://schemas.openxmlformats.org/officeDocument/2006/relationships/image" Target="../media/image30.png"/><Relationship Id="rId4" Type="http://schemas.openxmlformats.org/officeDocument/2006/relationships/image" Target="../media/image5.png"/><Relationship Id="rId9" Type="http://schemas.openxmlformats.org/officeDocument/2006/relationships/image" Target="../media/image13.png"/><Relationship Id="rId14" Type="http://schemas.openxmlformats.org/officeDocument/2006/relationships/image" Target="../media/image26.png"/></Relationships>
</file>

<file path=xl/drawings/_rels/drawing4.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2.png"/><Relationship Id="rId6" Type="http://schemas.openxmlformats.org/officeDocument/2006/relationships/image" Target="../media/image3.png"/><Relationship Id="rId5" Type="http://schemas.openxmlformats.org/officeDocument/2006/relationships/image" Target="../media/image14.png"/><Relationship Id="rId10" Type="http://schemas.openxmlformats.org/officeDocument/2006/relationships/image" Target="../media/image12.png"/><Relationship Id="rId4" Type="http://schemas.openxmlformats.org/officeDocument/2006/relationships/image" Target="../media/image13.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9.emf"/><Relationship Id="rId13" Type="http://schemas.openxmlformats.org/officeDocument/2006/relationships/image" Target="../media/image44.emf"/><Relationship Id="rId18" Type="http://schemas.openxmlformats.org/officeDocument/2006/relationships/image" Target="../media/image49.emf"/><Relationship Id="rId3" Type="http://schemas.openxmlformats.org/officeDocument/2006/relationships/image" Target="../media/image34.emf"/><Relationship Id="rId7" Type="http://schemas.openxmlformats.org/officeDocument/2006/relationships/image" Target="../media/image38.emf"/><Relationship Id="rId12" Type="http://schemas.openxmlformats.org/officeDocument/2006/relationships/image" Target="../media/image43.emf"/><Relationship Id="rId17" Type="http://schemas.openxmlformats.org/officeDocument/2006/relationships/image" Target="../media/image48.emf"/><Relationship Id="rId2" Type="http://schemas.openxmlformats.org/officeDocument/2006/relationships/image" Target="../media/image33.emf"/><Relationship Id="rId16" Type="http://schemas.openxmlformats.org/officeDocument/2006/relationships/image" Target="../media/image47.emf"/><Relationship Id="rId20" Type="http://schemas.openxmlformats.org/officeDocument/2006/relationships/image" Target="../media/image51.emf"/><Relationship Id="rId1" Type="http://schemas.openxmlformats.org/officeDocument/2006/relationships/image" Target="../media/image32.emf"/><Relationship Id="rId6" Type="http://schemas.openxmlformats.org/officeDocument/2006/relationships/image" Target="../media/image37.emf"/><Relationship Id="rId11" Type="http://schemas.openxmlformats.org/officeDocument/2006/relationships/image" Target="../media/image42.emf"/><Relationship Id="rId5" Type="http://schemas.openxmlformats.org/officeDocument/2006/relationships/image" Target="../media/image36.emf"/><Relationship Id="rId15" Type="http://schemas.openxmlformats.org/officeDocument/2006/relationships/image" Target="../media/image46.emf"/><Relationship Id="rId10" Type="http://schemas.openxmlformats.org/officeDocument/2006/relationships/image" Target="../media/image41.emf"/><Relationship Id="rId19" Type="http://schemas.openxmlformats.org/officeDocument/2006/relationships/image" Target="../media/image50.emf"/><Relationship Id="rId4" Type="http://schemas.openxmlformats.org/officeDocument/2006/relationships/image" Target="../media/image35.emf"/><Relationship Id="rId9" Type="http://schemas.openxmlformats.org/officeDocument/2006/relationships/image" Target="../media/image40.emf"/><Relationship Id="rId14" Type="http://schemas.openxmlformats.org/officeDocument/2006/relationships/image" Target="../media/image45.emf"/></Relationships>
</file>

<file path=xl/drawings/drawing1.xml><?xml version="1.0" encoding="utf-8"?>
<xdr:wsDr xmlns:xdr="http://schemas.openxmlformats.org/drawingml/2006/spreadsheetDrawing" xmlns:a="http://schemas.openxmlformats.org/drawingml/2006/main">
  <xdr:twoCellAnchor editAs="oneCell">
    <xdr:from>
      <xdr:col>14</xdr:col>
      <xdr:colOff>60847</xdr:colOff>
      <xdr:row>24</xdr:row>
      <xdr:rowOff>102977</xdr:rowOff>
    </xdr:from>
    <xdr:to>
      <xdr:col>14</xdr:col>
      <xdr:colOff>230180</xdr:colOff>
      <xdr:row>24</xdr:row>
      <xdr:rowOff>274538</xdr:rowOff>
    </xdr:to>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267587" y="8858357"/>
          <a:ext cx="169333" cy="171561"/>
        </a:xfrm>
        <a:prstGeom prst="rect">
          <a:avLst/>
        </a:prstGeom>
      </xdr:spPr>
    </xdr:pic>
    <xdr:clientData/>
  </xdr:twoCellAnchor>
  <xdr:twoCellAnchor editAs="oneCell">
    <xdr:from>
      <xdr:col>15</xdr:col>
      <xdr:colOff>210588</xdr:colOff>
      <xdr:row>23</xdr:row>
      <xdr:rowOff>92498</xdr:rowOff>
    </xdr:from>
    <xdr:to>
      <xdr:col>16</xdr:col>
      <xdr:colOff>95903</xdr:colOff>
      <xdr:row>23</xdr:row>
      <xdr:rowOff>264059</xdr:rowOff>
    </xdr:to>
    <xdr:pic>
      <xdr:nvPicPr>
        <xdr:cNvPr id="61" name="Image 60"/>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58348" y="13031258"/>
          <a:ext cx="182495" cy="171561"/>
        </a:xfrm>
        <a:prstGeom prst="rect">
          <a:avLst/>
        </a:prstGeom>
      </xdr:spPr>
    </xdr:pic>
    <xdr:clientData/>
  </xdr:twoCellAnchor>
  <xdr:oneCellAnchor>
    <xdr:from>
      <xdr:col>4</xdr:col>
      <xdr:colOff>201083</xdr:colOff>
      <xdr:row>10</xdr:row>
      <xdr:rowOff>10824</xdr:rowOff>
    </xdr:from>
    <xdr:ext cx="349250" cy="354239"/>
    <xdr:pic>
      <xdr:nvPicPr>
        <xdr:cNvPr id="150" name="Image 149"/>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3231765" y="4145540"/>
          <a:ext cx="349250" cy="354239"/>
        </a:xfrm>
        <a:prstGeom prst="rect">
          <a:avLst/>
        </a:prstGeom>
      </xdr:spPr>
    </xdr:pic>
    <xdr:clientData/>
  </xdr:oneCellAnchor>
  <xdr:oneCellAnchor>
    <xdr:from>
      <xdr:col>4</xdr:col>
      <xdr:colOff>191318</xdr:colOff>
      <xdr:row>18</xdr:row>
      <xdr:rowOff>0</xdr:rowOff>
    </xdr:from>
    <xdr:ext cx="382348" cy="413926"/>
    <xdr:pic>
      <xdr:nvPicPr>
        <xdr:cNvPr id="167" name="Image 166"/>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222000" y="6645853"/>
          <a:ext cx="382348" cy="413926"/>
        </a:xfrm>
        <a:prstGeom prst="rect">
          <a:avLst/>
        </a:prstGeom>
      </xdr:spPr>
    </xdr:pic>
    <xdr:clientData/>
  </xdr:oneCellAnchor>
  <xdr:oneCellAnchor>
    <xdr:from>
      <xdr:col>4</xdr:col>
      <xdr:colOff>202647</xdr:colOff>
      <xdr:row>15</xdr:row>
      <xdr:rowOff>18785</xdr:rowOff>
    </xdr:from>
    <xdr:ext cx="338546" cy="343000"/>
    <xdr:pic>
      <xdr:nvPicPr>
        <xdr:cNvPr id="178" name="Image 177"/>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3233329" y="5517308"/>
          <a:ext cx="338546" cy="343000"/>
        </a:xfrm>
        <a:prstGeom prst="rect">
          <a:avLst/>
        </a:prstGeom>
      </xdr:spPr>
    </xdr:pic>
    <xdr:clientData/>
  </xdr:oneCellAnchor>
  <xdr:oneCellAnchor>
    <xdr:from>
      <xdr:col>4</xdr:col>
      <xdr:colOff>209550</xdr:colOff>
      <xdr:row>14</xdr:row>
      <xdr:rowOff>21648</xdr:rowOff>
    </xdr:from>
    <xdr:ext cx="352425" cy="352425"/>
    <xdr:pic>
      <xdr:nvPicPr>
        <xdr:cNvPr id="135" name="Image 134"/>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013710" y="4967028"/>
          <a:ext cx="352425" cy="352425"/>
        </a:xfrm>
        <a:prstGeom prst="rect">
          <a:avLst/>
        </a:prstGeom>
      </xdr:spPr>
    </xdr:pic>
    <xdr:clientData/>
  </xdr:oneCellAnchor>
  <xdr:oneCellAnchor>
    <xdr:from>
      <xdr:col>14</xdr:col>
      <xdr:colOff>61090</xdr:colOff>
      <xdr:row>25</xdr:row>
      <xdr:rowOff>96159</xdr:rowOff>
    </xdr:from>
    <xdr:ext cx="176698" cy="215965"/>
    <xdr:pic>
      <xdr:nvPicPr>
        <xdr:cNvPr id="141" name="Image 14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267830" y="9232539"/>
          <a:ext cx="176698" cy="215965"/>
        </a:xfrm>
        <a:prstGeom prst="rect">
          <a:avLst/>
        </a:prstGeom>
      </xdr:spPr>
    </xdr:pic>
    <xdr:clientData/>
  </xdr:oneCellAnchor>
  <xdr:oneCellAnchor>
    <xdr:from>
      <xdr:col>17</xdr:col>
      <xdr:colOff>206916</xdr:colOff>
      <xdr:row>23</xdr:row>
      <xdr:rowOff>91440</xdr:rowOff>
    </xdr:from>
    <xdr:ext cx="176698" cy="215965"/>
    <xdr:pic>
      <xdr:nvPicPr>
        <xdr:cNvPr id="151" name="Image 15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49036" y="13030200"/>
          <a:ext cx="176698" cy="215965"/>
        </a:xfrm>
        <a:prstGeom prst="rect">
          <a:avLst/>
        </a:prstGeom>
      </xdr:spPr>
    </xdr:pic>
    <xdr:clientData/>
  </xdr:oneCellAnchor>
  <xdr:oneCellAnchor>
    <xdr:from>
      <xdr:col>14</xdr:col>
      <xdr:colOff>64946</xdr:colOff>
      <xdr:row>26</xdr:row>
      <xdr:rowOff>102264</xdr:rowOff>
    </xdr:from>
    <xdr:ext cx="183876" cy="183876"/>
    <xdr:pic>
      <xdr:nvPicPr>
        <xdr:cNvPr id="160" name="Image 159"/>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271686" y="9619644"/>
          <a:ext cx="183876" cy="183876"/>
        </a:xfrm>
        <a:prstGeom prst="rect">
          <a:avLst/>
        </a:prstGeom>
      </xdr:spPr>
    </xdr:pic>
    <xdr:clientData/>
  </xdr:oneCellAnchor>
  <xdr:oneCellAnchor>
    <xdr:from>
      <xdr:col>14</xdr:col>
      <xdr:colOff>54120</xdr:colOff>
      <xdr:row>14</xdr:row>
      <xdr:rowOff>87940</xdr:rowOff>
    </xdr:from>
    <xdr:ext cx="194829" cy="197613"/>
    <xdr:pic>
      <xdr:nvPicPr>
        <xdr:cNvPr id="169" name="Image 16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5033320"/>
          <a:ext cx="194829" cy="197613"/>
        </a:xfrm>
        <a:prstGeom prst="rect">
          <a:avLst/>
        </a:prstGeom>
      </xdr:spPr>
    </xdr:pic>
    <xdr:clientData/>
  </xdr:oneCellAnchor>
  <xdr:twoCellAnchor editAs="oneCell">
    <xdr:from>
      <xdr:col>4</xdr:col>
      <xdr:colOff>216477</xdr:colOff>
      <xdr:row>17</xdr:row>
      <xdr:rowOff>36550</xdr:rowOff>
    </xdr:from>
    <xdr:to>
      <xdr:col>4</xdr:col>
      <xdr:colOff>541193</xdr:colOff>
      <xdr:row>17</xdr:row>
      <xdr:rowOff>359145</xdr:rowOff>
    </xdr:to>
    <xdr:pic>
      <xdr:nvPicPr>
        <xdr:cNvPr id="17" name="Image 16"/>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020637" y="6124930"/>
          <a:ext cx="324716" cy="322595"/>
        </a:xfrm>
        <a:prstGeom prst="rect">
          <a:avLst/>
        </a:prstGeom>
      </xdr:spPr>
    </xdr:pic>
    <xdr:clientData/>
  </xdr:twoCellAnchor>
  <xdr:twoCellAnchor editAs="oneCell">
    <xdr:from>
      <xdr:col>4</xdr:col>
      <xdr:colOff>205653</xdr:colOff>
      <xdr:row>6</xdr:row>
      <xdr:rowOff>10823</xdr:rowOff>
    </xdr:from>
    <xdr:to>
      <xdr:col>4</xdr:col>
      <xdr:colOff>562840</xdr:colOff>
      <xdr:row>6</xdr:row>
      <xdr:rowOff>363681</xdr:rowOff>
    </xdr:to>
    <xdr:pic>
      <xdr:nvPicPr>
        <xdr:cNvPr id="29" name="Image 28"/>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3236335" y="2586903"/>
          <a:ext cx="357187" cy="357187"/>
        </a:xfrm>
        <a:prstGeom prst="rect">
          <a:avLst/>
        </a:prstGeom>
      </xdr:spPr>
    </xdr:pic>
    <xdr:clientData/>
  </xdr:twoCellAnchor>
  <xdr:twoCellAnchor editAs="oneCell">
    <xdr:from>
      <xdr:col>4</xdr:col>
      <xdr:colOff>184006</xdr:colOff>
      <xdr:row>9</xdr:row>
      <xdr:rowOff>0</xdr:rowOff>
    </xdr:from>
    <xdr:to>
      <xdr:col>4</xdr:col>
      <xdr:colOff>573665</xdr:colOff>
      <xdr:row>10</xdr:row>
      <xdr:rowOff>16037</xdr:rowOff>
    </xdr:to>
    <xdr:pic>
      <xdr:nvPicPr>
        <xdr:cNvPr id="30" name="Image 29"/>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3214688" y="3743857"/>
          <a:ext cx="389659" cy="394786"/>
        </a:xfrm>
        <a:prstGeom prst="rect">
          <a:avLst/>
        </a:prstGeom>
      </xdr:spPr>
    </xdr:pic>
    <xdr:clientData/>
  </xdr:twoCellAnchor>
  <xdr:twoCellAnchor editAs="oneCell">
    <xdr:from>
      <xdr:col>4</xdr:col>
      <xdr:colOff>214944</xdr:colOff>
      <xdr:row>16</xdr:row>
      <xdr:rowOff>24413</xdr:rowOff>
    </xdr:from>
    <xdr:to>
      <xdr:col>4</xdr:col>
      <xdr:colOff>552017</xdr:colOff>
      <xdr:row>16</xdr:row>
      <xdr:rowOff>361972</xdr:rowOff>
    </xdr:to>
    <xdr:pic>
      <xdr:nvPicPr>
        <xdr:cNvPr id="31" name="Image 3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3354384" y="5769893"/>
          <a:ext cx="337073" cy="337559"/>
        </a:xfrm>
        <a:prstGeom prst="rect">
          <a:avLst/>
        </a:prstGeom>
      </xdr:spPr>
    </xdr:pic>
    <xdr:clientData/>
  </xdr:twoCellAnchor>
  <xdr:twoCellAnchor editAs="oneCell">
    <xdr:from>
      <xdr:col>4</xdr:col>
      <xdr:colOff>224234</xdr:colOff>
      <xdr:row>7</xdr:row>
      <xdr:rowOff>26160</xdr:rowOff>
    </xdr:from>
    <xdr:to>
      <xdr:col>4</xdr:col>
      <xdr:colOff>552017</xdr:colOff>
      <xdr:row>7</xdr:row>
      <xdr:rowOff>349614</xdr:rowOff>
    </xdr:to>
    <xdr:pic>
      <xdr:nvPicPr>
        <xdr:cNvPr id="32" name="Image 31"/>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3254916" y="2991899"/>
          <a:ext cx="327783" cy="327783"/>
        </a:xfrm>
        <a:prstGeom prst="rect">
          <a:avLst/>
        </a:prstGeom>
      </xdr:spPr>
    </xdr:pic>
    <xdr:clientData/>
  </xdr:twoCellAnchor>
  <xdr:twoCellAnchor editAs="oneCell">
    <xdr:from>
      <xdr:col>4</xdr:col>
      <xdr:colOff>211875</xdr:colOff>
      <xdr:row>8</xdr:row>
      <xdr:rowOff>22717</xdr:rowOff>
    </xdr:from>
    <xdr:to>
      <xdr:col>4</xdr:col>
      <xdr:colOff>552017</xdr:colOff>
      <xdr:row>8</xdr:row>
      <xdr:rowOff>363006</xdr:rowOff>
    </xdr:to>
    <xdr:pic>
      <xdr:nvPicPr>
        <xdr:cNvPr id="33" name="Image 32"/>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3242557" y="3378115"/>
          <a:ext cx="340142" cy="344618"/>
        </a:xfrm>
        <a:prstGeom prst="rect">
          <a:avLst/>
        </a:prstGeom>
      </xdr:spPr>
    </xdr:pic>
    <xdr:clientData/>
  </xdr:twoCellAnchor>
  <xdr:oneCellAnchor>
    <xdr:from>
      <xdr:col>19</xdr:col>
      <xdr:colOff>176384</xdr:colOff>
      <xdr:row>23</xdr:row>
      <xdr:rowOff>102264</xdr:rowOff>
    </xdr:from>
    <xdr:ext cx="183876" cy="183876"/>
    <xdr:pic>
      <xdr:nvPicPr>
        <xdr:cNvPr id="154" name="Image 153"/>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12864" y="13041024"/>
          <a:ext cx="183876" cy="183876"/>
        </a:xfrm>
        <a:prstGeom prst="rect">
          <a:avLst/>
        </a:prstGeom>
      </xdr:spPr>
    </xdr:pic>
    <xdr:clientData/>
  </xdr:oneCellAnchor>
  <xdr:twoCellAnchor editAs="oneCell">
    <xdr:from>
      <xdr:col>14</xdr:col>
      <xdr:colOff>77300</xdr:colOff>
      <xdr:row>28</xdr:row>
      <xdr:rowOff>113383</xdr:rowOff>
    </xdr:from>
    <xdr:to>
      <xdr:col>14</xdr:col>
      <xdr:colOff>248949</xdr:colOff>
      <xdr:row>28</xdr:row>
      <xdr:rowOff>282171</xdr:rowOff>
    </xdr:to>
    <xdr:pic>
      <xdr:nvPicPr>
        <xdr:cNvPr id="163" name="Image 16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284040" y="10392763"/>
          <a:ext cx="171649" cy="168788"/>
        </a:xfrm>
        <a:prstGeom prst="rect">
          <a:avLst/>
        </a:prstGeom>
      </xdr:spPr>
    </xdr:pic>
    <xdr:clientData/>
  </xdr:twoCellAnchor>
  <xdr:twoCellAnchor editAs="oneCell">
    <xdr:from>
      <xdr:col>14</xdr:col>
      <xdr:colOff>75767</xdr:colOff>
      <xdr:row>27</xdr:row>
      <xdr:rowOff>106138</xdr:rowOff>
    </xdr:from>
    <xdr:to>
      <xdr:col>14</xdr:col>
      <xdr:colOff>248949</xdr:colOff>
      <xdr:row>27</xdr:row>
      <xdr:rowOff>281794</xdr:rowOff>
    </xdr:to>
    <xdr:pic>
      <xdr:nvPicPr>
        <xdr:cNvPr id="179" name="Image 178"/>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282507" y="10004518"/>
          <a:ext cx="173182" cy="175656"/>
        </a:xfrm>
        <a:prstGeom prst="rect">
          <a:avLst/>
        </a:prstGeom>
      </xdr:spPr>
    </xdr:pic>
    <xdr:clientData/>
  </xdr:twoCellAnchor>
  <xdr:twoCellAnchor editAs="oneCell">
    <xdr:from>
      <xdr:col>21</xdr:col>
      <xdr:colOff>198897</xdr:colOff>
      <xdr:row>23</xdr:row>
      <xdr:rowOff>107003</xdr:rowOff>
    </xdr:from>
    <xdr:to>
      <xdr:col>22</xdr:col>
      <xdr:colOff>69010</xdr:colOff>
      <xdr:row>23</xdr:row>
      <xdr:rowOff>282659</xdr:rowOff>
    </xdr:to>
    <xdr:pic>
      <xdr:nvPicPr>
        <xdr:cNvPr id="202" name="Image 20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44977" y="13045763"/>
          <a:ext cx="182533" cy="175656"/>
        </a:xfrm>
        <a:prstGeom prst="rect">
          <a:avLst/>
        </a:prstGeom>
      </xdr:spPr>
    </xdr:pic>
    <xdr:clientData/>
  </xdr:twoCellAnchor>
  <xdr:twoCellAnchor editAs="oneCell">
    <xdr:from>
      <xdr:col>23</xdr:col>
      <xdr:colOff>189606</xdr:colOff>
      <xdr:row>23</xdr:row>
      <xdr:rowOff>103424</xdr:rowOff>
    </xdr:from>
    <xdr:to>
      <xdr:col>24</xdr:col>
      <xdr:colOff>69011</xdr:colOff>
      <xdr:row>23</xdr:row>
      <xdr:rowOff>272212</xdr:rowOff>
    </xdr:to>
    <xdr:pic>
      <xdr:nvPicPr>
        <xdr:cNvPr id="203" name="Image 20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52906" y="13042184"/>
          <a:ext cx="184205" cy="168788"/>
        </a:xfrm>
        <a:prstGeom prst="rect">
          <a:avLst/>
        </a:prstGeom>
      </xdr:spPr>
    </xdr:pic>
    <xdr:clientData/>
  </xdr:twoCellAnchor>
  <xdr:oneCellAnchor>
    <xdr:from>
      <xdr:col>14</xdr:col>
      <xdr:colOff>60847</xdr:colOff>
      <xdr:row>17</xdr:row>
      <xdr:rowOff>87737</xdr:rowOff>
    </xdr:from>
    <xdr:ext cx="169333" cy="171561"/>
    <xdr:pic>
      <xdr:nvPicPr>
        <xdr:cNvPr id="204" name="Image 203"/>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496187" y="6176117"/>
          <a:ext cx="169333" cy="171561"/>
        </a:xfrm>
        <a:prstGeom prst="rect">
          <a:avLst/>
        </a:prstGeom>
      </xdr:spPr>
    </xdr:pic>
    <xdr:clientData/>
  </xdr:oneCellAnchor>
  <xdr:oneCellAnchor>
    <xdr:from>
      <xdr:col>15</xdr:col>
      <xdr:colOff>233448</xdr:colOff>
      <xdr:row>16</xdr:row>
      <xdr:rowOff>119168</xdr:rowOff>
    </xdr:from>
    <xdr:ext cx="169333" cy="171561"/>
    <xdr:pic>
      <xdr:nvPicPr>
        <xdr:cNvPr id="205" name="Image 2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81208" y="8104928"/>
          <a:ext cx="169333" cy="171561"/>
        </a:xfrm>
        <a:prstGeom prst="rect">
          <a:avLst/>
        </a:prstGeom>
      </xdr:spPr>
    </xdr:pic>
    <xdr:clientData/>
  </xdr:oneCellAnchor>
  <xdr:oneCellAnchor>
    <xdr:from>
      <xdr:col>14</xdr:col>
      <xdr:colOff>61090</xdr:colOff>
      <xdr:row>18</xdr:row>
      <xdr:rowOff>80919</xdr:rowOff>
    </xdr:from>
    <xdr:ext cx="176698" cy="215965"/>
    <xdr:pic>
      <xdr:nvPicPr>
        <xdr:cNvPr id="206" name="Image 20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496430" y="6550299"/>
          <a:ext cx="176698" cy="215965"/>
        </a:xfrm>
        <a:prstGeom prst="rect">
          <a:avLst/>
        </a:prstGeom>
      </xdr:spPr>
    </xdr:pic>
    <xdr:clientData/>
  </xdr:oneCellAnchor>
  <xdr:oneCellAnchor>
    <xdr:from>
      <xdr:col>17</xdr:col>
      <xdr:colOff>229776</xdr:colOff>
      <xdr:row>16</xdr:row>
      <xdr:rowOff>99060</xdr:rowOff>
    </xdr:from>
    <xdr:ext cx="176698" cy="215965"/>
    <xdr:pic>
      <xdr:nvPicPr>
        <xdr:cNvPr id="207" name="Image 20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71896" y="8084820"/>
          <a:ext cx="176698" cy="215965"/>
        </a:xfrm>
        <a:prstGeom prst="rect">
          <a:avLst/>
        </a:prstGeom>
      </xdr:spPr>
    </xdr:pic>
    <xdr:clientData/>
  </xdr:oneCellAnchor>
  <xdr:oneCellAnchor>
    <xdr:from>
      <xdr:col>14</xdr:col>
      <xdr:colOff>64946</xdr:colOff>
      <xdr:row>19</xdr:row>
      <xdr:rowOff>87024</xdr:rowOff>
    </xdr:from>
    <xdr:ext cx="183876" cy="183876"/>
    <xdr:pic>
      <xdr:nvPicPr>
        <xdr:cNvPr id="208" name="Image 20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500286" y="6937404"/>
          <a:ext cx="183876" cy="183876"/>
        </a:xfrm>
        <a:prstGeom prst="rect">
          <a:avLst/>
        </a:prstGeom>
      </xdr:spPr>
    </xdr:pic>
    <xdr:clientData/>
  </xdr:oneCellAnchor>
  <xdr:oneCellAnchor>
    <xdr:from>
      <xdr:col>19</xdr:col>
      <xdr:colOff>199244</xdr:colOff>
      <xdr:row>16</xdr:row>
      <xdr:rowOff>109884</xdr:rowOff>
    </xdr:from>
    <xdr:ext cx="183876" cy="183876"/>
    <xdr:pic>
      <xdr:nvPicPr>
        <xdr:cNvPr id="209" name="Image 20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35724" y="8095644"/>
          <a:ext cx="183876" cy="183876"/>
        </a:xfrm>
        <a:prstGeom prst="rect">
          <a:avLst/>
        </a:prstGeom>
      </xdr:spPr>
    </xdr:pic>
    <xdr:clientData/>
  </xdr:oneCellAnchor>
  <xdr:oneCellAnchor>
    <xdr:from>
      <xdr:col>14</xdr:col>
      <xdr:colOff>77300</xdr:colOff>
      <xdr:row>21</xdr:row>
      <xdr:rowOff>76200</xdr:rowOff>
    </xdr:from>
    <xdr:ext cx="171649" cy="168788"/>
    <xdr:pic>
      <xdr:nvPicPr>
        <xdr:cNvPr id="210" name="Image 209"/>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512640" y="7688580"/>
          <a:ext cx="171649" cy="168788"/>
        </a:xfrm>
        <a:prstGeom prst="rect">
          <a:avLst/>
        </a:prstGeom>
      </xdr:spPr>
    </xdr:pic>
    <xdr:clientData/>
  </xdr:oneCellAnchor>
  <xdr:oneCellAnchor>
    <xdr:from>
      <xdr:col>14</xdr:col>
      <xdr:colOff>75767</xdr:colOff>
      <xdr:row>20</xdr:row>
      <xdr:rowOff>90898</xdr:rowOff>
    </xdr:from>
    <xdr:ext cx="173182" cy="175656"/>
    <xdr:pic>
      <xdr:nvPicPr>
        <xdr:cNvPr id="211" name="Image 21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511107" y="7322278"/>
          <a:ext cx="173182" cy="175656"/>
        </a:xfrm>
        <a:prstGeom prst="rect">
          <a:avLst/>
        </a:prstGeom>
      </xdr:spPr>
    </xdr:pic>
    <xdr:clientData/>
  </xdr:oneCellAnchor>
  <xdr:oneCellAnchor>
    <xdr:from>
      <xdr:col>21</xdr:col>
      <xdr:colOff>221757</xdr:colOff>
      <xdr:row>16</xdr:row>
      <xdr:rowOff>114623</xdr:rowOff>
    </xdr:from>
    <xdr:ext cx="173182" cy="175656"/>
    <xdr:pic>
      <xdr:nvPicPr>
        <xdr:cNvPr id="212" name="Image 21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67837" y="8100383"/>
          <a:ext cx="173182" cy="175656"/>
        </a:xfrm>
        <a:prstGeom prst="rect">
          <a:avLst/>
        </a:prstGeom>
      </xdr:spPr>
    </xdr:pic>
    <xdr:clientData/>
  </xdr:oneCellAnchor>
  <xdr:oneCellAnchor>
    <xdr:from>
      <xdr:col>23</xdr:col>
      <xdr:colOff>212466</xdr:colOff>
      <xdr:row>16</xdr:row>
      <xdr:rowOff>111044</xdr:rowOff>
    </xdr:from>
    <xdr:ext cx="171649" cy="168788"/>
    <xdr:pic>
      <xdr:nvPicPr>
        <xdr:cNvPr id="213" name="Image 21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75766" y="8096804"/>
          <a:ext cx="171649" cy="168788"/>
        </a:xfrm>
        <a:prstGeom prst="rect">
          <a:avLst/>
        </a:prstGeom>
      </xdr:spPr>
    </xdr:pic>
    <xdr:clientData/>
  </xdr:oneCellAnchor>
  <xdr:twoCellAnchor editAs="oneCell">
    <xdr:from>
      <xdr:col>15</xdr:col>
      <xdr:colOff>179586</xdr:colOff>
      <xdr:row>9</xdr:row>
      <xdr:rowOff>82171</xdr:rowOff>
    </xdr:from>
    <xdr:to>
      <xdr:col>16</xdr:col>
      <xdr:colOff>112049</xdr:colOff>
      <xdr:row>9</xdr:row>
      <xdr:rowOff>289560</xdr:rowOff>
    </xdr:to>
    <xdr:pic>
      <xdr:nvPicPr>
        <xdr:cNvPr id="215" name="Image 21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27346" y="5019931"/>
          <a:ext cx="229643" cy="207389"/>
        </a:xfrm>
        <a:prstGeom prst="rect">
          <a:avLst/>
        </a:prstGeom>
      </xdr:spPr>
    </xdr:pic>
    <xdr:clientData/>
  </xdr:twoCellAnchor>
  <xdr:twoCellAnchor editAs="oneCell">
    <xdr:from>
      <xdr:col>14</xdr:col>
      <xdr:colOff>54120</xdr:colOff>
      <xdr:row>13</xdr:row>
      <xdr:rowOff>77563</xdr:rowOff>
    </xdr:from>
    <xdr:to>
      <xdr:col>14</xdr:col>
      <xdr:colOff>248950</xdr:colOff>
      <xdr:row>13</xdr:row>
      <xdr:rowOff>270628</xdr:rowOff>
    </xdr:to>
    <xdr:pic>
      <xdr:nvPicPr>
        <xdr:cNvPr id="216" name="Image 21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4641943"/>
          <a:ext cx="194830" cy="193065"/>
        </a:xfrm>
        <a:prstGeom prst="rect">
          <a:avLst/>
        </a:prstGeom>
      </xdr:spPr>
    </xdr:pic>
    <xdr:clientData/>
  </xdr:twoCellAnchor>
  <xdr:twoCellAnchor editAs="oneCell">
    <xdr:from>
      <xdr:col>14</xdr:col>
      <xdr:colOff>65808</xdr:colOff>
      <xdr:row>10</xdr:row>
      <xdr:rowOff>98712</xdr:rowOff>
    </xdr:from>
    <xdr:to>
      <xdr:col>14</xdr:col>
      <xdr:colOff>228167</xdr:colOff>
      <xdr:row>10</xdr:row>
      <xdr:rowOff>261071</xdr:rowOff>
    </xdr:to>
    <xdr:pic>
      <xdr:nvPicPr>
        <xdr:cNvPr id="219" name="Image 21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3520092"/>
          <a:ext cx="162359" cy="162359"/>
        </a:xfrm>
        <a:prstGeom prst="rect">
          <a:avLst/>
        </a:prstGeom>
      </xdr:spPr>
    </xdr:pic>
    <xdr:clientData/>
  </xdr:twoCellAnchor>
  <xdr:twoCellAnchor editAs="oneCell">
    <xdr:from>
      <xdr:col>14</xdr:col>
      <xdr:colOff>64944</xdr:colOff>
      <xdr:row>11</xdr:row>
      <xdr:rowOff>83780</xdr:rowOff>
    </xdr:from>
    <xdr:to>
      <xdr:col>14</xdr:col>
      <xdr:colOff>238125</xdr:colOff>
      <xdr:row>11</xdr:row>
      <xdr:rowOff>256961</xdr:rowOff>
    </xdr:to>
    <xdr:pic>
      <xdr:nvPicPr>
        <xdr:cNvPr id="220" name="Image 21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3886160"/>
          <a:ext cx="173181" cy="173181"/>
        </a:xfrm>
        <a:prstGeom prst="rect">
          <a:avLst/>
        </a:prstGeom>
      </xdr:spPr>
    </xdr:pic>
    <xdr:clientData/>
  </xdr:twoCellAnchor>
  <xdr:twoCellAnchor editAs="oneCell">
    <xdr:from>
      <xdr:col>14</xdr:col>
      <xdr:colOff>61206</xdr:colOff>
      <xdr:row>12</xdr:row>
      <xdr:rowOff>87890</xdr:rowOff>
    </xdr:from>
    <xdr:to>
      <xdr:col>14</xdr:col>
      <xdr:colOff>242155</xdr:colOff>
      <xdr:row>12</xdr:row>
      <xdr:rowOff>274510</xdr:rowOff>
    </xdr:to>
    <xdr:pic>
      <xdr:nvPicPr>
        <xdr:cNvPr id="221" name="Image 22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4271270"/>
          <a:ext cx="180949" cy="186620"/>
        </a:xfrm>
        <a:prstGeom prst="rect">
          <a:avLst/>
        </a:prstGeom>
      </xdr:spPr>
    </xdr:pic>
    <xdr:clientData/>
  </xdr:twoCellAnchor>
  <xdr:oneCellAnchor>
    <xdr:from>
      <xdr:col>14</xdr:col>
      <xdr:colOff>54120</xdr:colOff>
      <xdr:row>7</xdr:row>
      <xdr:rowOff>87940</xdr:rowOff>
    </xdr:from>
    <xdr:ext cx="194829" cy="197613"/>
    <xdr:pic>
      <xdr:nvPicPr>
        <xdr:cNvPr id="223" name="Image 222"/>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2366320"/>
          <a:ext cx="194829" cy="197613"/>
        </a:xfrm>
        <a:prstGeom prst="rect">
          <a:avLst/>
        </a:prstGeom>
      </xdr:spPr>
    </xdr:pic>
    <xdr:clientData/>
  </xdr:oneCellAnchor>
  <xdr:twoCellAnchor editAs="oneCell">
    <xdr:from>
      <xdr:col>23</xdr:col>
      <xdr:colOff>179588</xdr:colOff>
      <xdr:row>2</xdr:row>
      <xdr:rowOff>125124</xdr:rowOff>
    </xdr:from>
    <xdr:to>
      <xdr:col>24</xdr:col>
      <xdr:colOff>69617</xdr:colOff>
      <xdr:row>2</xdr:row>
      <xdr:rowOff>322737</xdr:rowOff>
    </xdr:to>
    <xdr:pic>
      <xdr:nvPicPr>
        <xdr:cNvPr id="224" name="Image 22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42888" y="490884"/>
          <a:ext cx="194829" cy="197613"/>
        </a:xfrm>
        <a:prstGeom prst="rect">
          <a:avLst/>
        </a:prstGeom>
      </xdr:spPr>
    </xdr:pic>
    <xdr:clientData/>
  </xdr:twoCellAnchor>
  <xdr:twoCellAnchor editAs="oneCell">
    <xdr:from>
      <xdr:col>15</xdr:col>
      <xdr:colOff>212058</xdr:colOff>
      <xdr:row>2</xdr:row>
      <xdr:rowOff>114300</xdr:rowOff>
    </xdr:from>
    <xdr:to>
      <xdr:col>16</xdr:col>
      <xdr:colOff>98883</xdr:colOff>
      <xdr:row>2</xdr:row>
      <xdr:rowOff>298305</xdr:rowOff>
    </xdr:to>
    <xdr:pic>
      <xdr:nvPicPr>
        <xdr:cNvPr id="225" name="Image 22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59818" y="480060"/>
          <a:ext cx="184005" cy="184005"/>
        </a:xfrm>
        <a:prstGeom prst="rect">
          <a:avLst/>
        </a:prstGeom>
      </xdr:spPr>
    </xdr:pic>
    <xdr:clientData/>
  </xdr:twoCellAnchor>
  <xdr:oneCellAnchor>
    <xdr:from>
      <xdr:col>14</xdr:col>
      <xdr:colOff>54120</xdr:colOff>
      <xdr:row>6</xdr:row>
      <xdr:rowOff>77563</xdr:rowOff>
    </xdr:from>
    <xdr:ext cx="194830" cy="197394"/>
    <xdr:pic>
      <xdr:nvPicPr>
        <xdr:cNvPr id="226" name="Image 22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1974943"/>
          <a:ext cx="194830" cy="197394"/>
        </a:xfrm>
        <a:prstGeom prst="rect">
          <a:avLst/>
        </a:prstGeom>
      </xdr:spPr>
    </xdr:pic>
    <xdr:clientData/>
  </xdr:oneCellAnchor>
  <xdr:twoCellAnchor editAs="oneCell">
    <xdr:from>
      <xdr:col>17</xdr:col>
      <xdr:colOff>187344</xdr:colOff>
      <xdr:row>2</xdr:row>
      <xdr:rowOff>118812</xdr:rowOff>
    </xdr:from>
    <xdr:to>
      <xdr:col>18</xdr:col>
      <xdr:colOff>77237</xdr:colOff>
      <xdr:row>2</xdr:row>
      <xdr:rowOff>305885</xdr:rowOff>
    </xdr:to>
    <xdr:pic>
      <xdr:nvPicPr>
        <xdr:cNvPr id="227" name="Image 226"/>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29464" y="484572"/>
          <a:ext cx="187073" cy="187073"/>
        </a:xfrm>
        <a:prstGeom prst="rect">
          <a:avLst/>
        </a:prstGeom>
      </xdr:spPr>
    </xdr:pic>
    <xdr:clientData/>
  </xdr:twoCellAnchor>
  <xdr:twoCellAnchor editAs="oneCell">
    <xdr:from>
      <xdr:col>19</xdr:col>
      <xdr:colOff>196633</xdr:colOff>
      <xdr:row>2</xdr:row>
      <xdr:rowOff>125123</xdr:rowOff>
    </xdr:from>
    <xdr:to>
      <xdr:col>20</xdr:col>
      <xdr:colOff>80402</xdr:colOff>
      <xdr:row>2</xdr:row>
      <xdr:rowOff>308453</xdr:rowOff>
    </xdr:to>
    <xdr:pic>
      <xdr:nvPicPr>
        <xdr:cNvPr id="228" name="Image 227"/>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33113" y="490883"/>
          <a:ext cx="180949" cy="183330"/>
        </a:xfrm>
        <a:prstGeom prst="rect">
          <a:avLst/>
        </a:prstGeom>
      </xdr:spPr>
    </xdr:pic>
    <xdr:clientData/>
  </xdr:twoCellAnchor>
  <xdr:oneCellAnchor>
    <xdr:from>
      <xdr:col>14</xdr:col>
      <xdr:colOff>65808</xdr:colOff>
      <xdr:row>3</xdr:row>
      <xdr:rowOff>98712</xdr:rowOff>
    </xdr:from>
    <xdr:ext cx="162359" cy="162359"/>
    <xdr:pic>
      <xdr:nvPicPr>
        <xdr:cNvPr id="229" name="Image 22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853092"/>
          <a:ext cx="162359" cy="162359"/>
        </a:xfrm>
        <a:prstGeom prst="rect">
          <a:avLst/>
        </a:prstGeom>
      </xdr:spPr>
    </xdr:pic>
    <xdr:clientData/>
  </xdr:oneCellAnchor>
  <xdr:oneCellAnchor>
    <xdr:from>
      <xdr:col>14</xdr:col>
      <xdr:colOff>64944</xdr:colOff>
      <xdr:row>4</xdr:row>
      <xdr:rowOff>83780</xdr:rowOff>
    </xdr:from>
    <xdr:ext cx="173181" cy="173181"/>
    <xdr:pic>
      <xdr:nvPicPr>
        <xdr:cNvPr id="230" name="Image 22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1219160"/>
          <a:ext cx="173181" cy="173181"/>
        </a:xfrm>
        <a:prstGeom prst="rect">
          <a:avLst/>
        </a:prstGeom>
      </xdr:spPr>
    </xdr:pic>
    <xdr:clientData/>
  </xdr:oneCellAnchor>
  <xdr:oneCellAnchor>
    <xdr:from>
      <xdr:col>14</xdr:col>
      <xdr:colOff>61206</xdr:colOff>
      <xdr:row>5</xdr:row>
      <xdr:rowOff>87890</xdr:rowOff>
    </xdr:from>
    <xdr:ext cx="180949" cy="183330"/>
    <xdr:pic>
      <xdr:nvPicPr>
        <xdr:cNvPr id="231" name="Image 23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1604270"/>
          <a:ext cx="180949" cy="183330"/>
        </a:xfrm>
        <a:prstGeom prst="rect">
          <a:avLst/>
        </a:prstGeom>
      </xdr:spPr>
    </xdr:pic>
    <xdr:clientData/>
  </xdr:oneCellAnchor>
  <xdr:twoCellAnchor editAs="oneCell">
    <xdr:from>
      <xdr:col>21</xdr:col>
      <xdr:colOff>202102</xdr:colOff>
      <xdr:row>2</xdr:row>
      <xdr:rowOff>116528</xdr:rowOff>
    </xdr:from>
    <xdr:to>
      <xdr:col>22</xdr:col>
      <xdr:colOff>84512</xdr:colOff>
      <xdr:row>2</xdr:row>
      <xdr:rowOff>313922</xdr:rowOff>
    </xdr:to>
    <xdr:pic>
      <xdr:nvPicPr>
        <xdr:cNvPr id="232" name="Image 231"/>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48182" y="482288"/>
          <a:ext cx="194830" cy="197394"/>
        </a:xfrm>
        <a:prstGeom prst="rect">
          <a:avLst/>
        </a:prstGeom>
      </xdr:spPr>
    </xdr:pic>
    <xdr:clientData/>
  </xdr:twoCellAnchor>
  <xdr:twoCellAnchor>
    <xdr:from>
      <xdr:col>18</xdr:col>
      <xdr:colOff>0</xdr:colOff>
      <xdr:row>41</xdr:row>
      <xdr:rowOff>0</xdr:rowOff>
    </xdr:from>
    <xdr:to>
      <xdr:col>18</xdr:col>
      <xdr:colOff>0</xdr:colOff>
      <xdr:row>43</xdr:row>
      <xdr:rowOff>86590</xdr:rowOff>
    </xdr:to>
    <xdr:cxnSp macro="">
      <xdr:nvCxnSpPr>
        <xdr:cNvPr id="5" name="Connecteur droit 4"/>
        <xdr:cNvCxnSpPr/>
      </xdr:nvCxnSpPr>
      <xdr:spPr>
        <a:xfrm>
          <a:off x="9340994" y="7836477"/>
          <a:ext cx="0" cy="303068"/>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196040</xdr:colOff>
      <xdr:row>9</xdr:row>
      <xdr:rowOff>117504</xdr:rowOff>
    </xdr:from>
    <xdr:ext cx="194829" cy="197613"/>
    <xdr:pic>
      <xdr:nvPicPr>
        <xdr:cNvPr id="55" name="Image 54"/>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59340" y="5055264"/>
          <a:ext cx="194829" cy="197613"/>
        </a:xfrm>
        <a:prstGeom prst="rect">
          <a:avLst/>
        </a:prstGeom>
      </xdr:spPr>
    </xdr:pic>
    <xdr:clientData/>
  </xdr:oneCellAnchor>
  <xdr:twoCellAnchor editAs="oneCell">
    <xdr:from>
      <xdr:col>19</xdr:col>
      <xdr:colOff>213085</xdr:colOff>
      <xdr:row>9</xdr:row>
      <xdr:rowOff>117503</xdr:rowOff>
    </xdr:from>
    <xdr:to>
      <xdr:col>20</xdr:col>
      <xdr:colOff>112614</xdr:colOff>
      <xdr:row>9</xdr:row>
      <xdr:rowOff>300833</xdr:rowOff>
    </xdr:to>
    <xdr:pic>
      <xdr:nvPicPr>
        <xdr:cNvPr id="57" name="Image 56"/>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49565" y="5055263"/>
          <a:ext cx="196709" cy="183330"/>
        </a:xfrm>
        <a:prstGeom prst="rect">
          <a:avLst/>
        </a:prstGeom>
      </xdr:spPr>
    </xdr:pic>
    <xdr:clientData/>
  </xdr:twoCellAnchor>
  <xdr:twoCellAnchor editAs="oneCell">
    <xdr:from>
      <xdr:col>21</xdr:col>
      <xdr:colOff>218554</xdr:colOff>
      <xdr:row>9</xdr:row>
      <xdr:rowOff>108908</xdr:rowOff>
    </xdr:from>
    <xdr:to>
      <xdr:col>22</xdr:col>
      <xdr:colOff>110315</xdr:colOff>
      <xdr:row>9</xdr:row>
      <xdr:rowOff>301973</xdr:rowOff>
    </xdr:to>
    <xdr:pic>
      <xdr:nvPicPr>
        <xdr:cNvPr id="58" name="Image 5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64634" y="5046668"/>
          <a:ext cx="204181" cy="193065"/>
        </a:xfrm>
        <a:prstGeom prst="rect">
          <a:avLst/>
        </a:prstGeom>
      </xdr:spPr>
    </xdr:pic>
    <xdr:clientData/>
  </xdr:twoCellAnchor>
  <xdr:oneCellAnchor>
    <xdr:from>
      <xdr:col>17</xdr:col>
      <xdr:colOff>225444</xdr:colOff>
      <xdr:row>9</xdr:row>
      <xdr:rowOff>111192</xdr:rowOff>
    </xdr:from>
    <xdr:ext cx="187073" cy="187073"/>
    <xdr:pic>
      <xdr:nvPicPr>
        <xdr:cNvPr id="59" name="Image 58"/>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67564" y="5048952"/>
          <a:ext cx="187073" cy="18707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13</xdr:col>
      <xdr:colOff>0</xdr:colOff>
      <xdr:row>23</xdr:row>
      <xdr:rowOff>9525</xdr:rowOff>
    </xdr:from>
    <xdr:to>
      <xdr:col>15</xdr:col>
      <xdr:colOff>266700</xdr:colOff>
      <xdr:row>25</xdr:row>
      <xdr:rowOff>190499</xdr:rowOff>
    </xdr:to>
    <xdr:cxnSp macro="">
      <xdr:nvCxnSpPr>
        <xdr:cNvPr id="19" name="Connecteur en angle 18"/>
        <xdr:cNvCxnSpPr/>
      </xdr:nvCxnSpPr>
      <xdr:spPr>
        <a:xfrm flipV="1">
          <a:off x="9429750" y="4524375"/>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10</xdr:row>
      <xdr:rowOff>0</xdr:rowOff>
    </xdr:from>
    <xdr:to>
      <xdr:col>15</xdr:col>
      <xdr:colOff>247650</xdr:colOff>
      <xdr:row>12</xdr:row>
      <xdr:rowOff>180974</xdr:rowOff>
    </xdr:to>
    <xdr:cxnSp macro="">
      <xdr:nvCxnSpPr>
        <xdr:cNvPr id="22" name="Connecteur en angle 21"/>
        <xdr:cNvCxnSpPr/>
      </xdr:nvCxnSpPr>
      <xdr:spPr>
        <a:xfrm flipV="1">
          <a:off x="9410700" y="1943100"/>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6</xdr:row>
      <xdr:rowOff>190499</xdr:rowOff>
    </xdr:from>
    <xdr:to>
      <xdr:col>15</xdr:col>
      <xdr:colOff>247650</xdr:colOff>
      <xdr:row>10</xdr:row>
      <xdr:rowOff>0</xdr:rowOff>
    </xdr:to>
    <xdr:cxnSp macro="">
      <xdr:nvCxnSpPr>
        <xdr:cNvPr id="25" name="Connecteur en angle 24"/>
        <xdr:cNvCxnSpPr/>
      </xdr:nvCxnSpPr>
      <xdr:spPr>
        <a:xfrm>
          <a:off x="9410700" y="1352549"/>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20</xdr:row>
      <xdr:rowOff>0</xdr:rowOff>
    </xdr:from>
    <xdr:to>
      <xdr:col>15</xdr:col>
      <xdr:colOff>266700</xdr:colOff>
      <xdr:row>23</xdr:row>
      <xdr:rowOff>1</xdr:rowOff>
    </xdr:to>
    <xdr:cxnSp macro="">
      <xdr:nvCxnSpPr>
        <xdr:cNvPr id="29" name="Connecteur en angle 28"/>
        <xdr:cNvCxnSpPr/>
      </xdr:nvCxnSpPr>
      <xdr:spPr>
        <a:xfrm>
          <a:off x="9429750" y="3924300"/>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276228</xdr:colOff>
      <xdr:row>7</xdr:row>
      <xdr:rowOff>0</xdr:rowOff>
    </xdr:from>
    <xdr:to>
      <xdr:col>9</xdr:col>
      <xdr:colOff>9525</xdr:colOff>
      <xdr:row>7</xdr:row>
      <xdr:rowOff>1</xdr:rowOff>
    </xdr:to>
    <xdr:cxnSp macro="">
      <xdr:nvCxnSpPr>
        <xdr:cNvPr id="32" name="Connecteur droit 31"/>
        <xdr:cNvCxnSpPr/>
      </xdr:nvCxnSpPr>
      <xdr:spPr>
        <a:xfrm flipH="1">
          <a:off x="6467478" y="135255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20</xdr:row>
      <xdr:rowOff>0</xdr:rowOff>
    </xdr:from>
    <xdr:to>
      <xdr:col>9</xdr:col>
      <xdr:colOff>9522</xdr:colOff>
      <xdr:row>20</xdr:row>
      <xdr:rowOff>1</xdr:rowOff>
    </xdr:to>
    <xdr:cxnSp macro="">
      <xdr:nvCxnSpPr>
        <xdr:cNvPr id="37" name="Connecteur droit 36"/>
        <xdr:cNvCxnSpPr/>
      </xdr:nvCxnSpPr>
      <xdr:spPr>
        <a:xfrm flipH="1">
          <a:off x="6467475" y="392430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49359</xdr:colOff>
      <xdr:row>6</xdr:row>
      <xdr:rowOff>7119</xdr:rowOff>
    </xdr:from>
    <xdr:ext cx="169333" cy="171561"/>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3611709" y="1169169"/>
          <a:ext cx="169333" cy="171561"/>
        </a:xfrm>
        <a:prstGeom prst="rect">
          <a:avLst/>
        </a:prstGeom>
      </xdr:spPr>
    </xdr:pic>
    <xdr:clientData/>
  </xdr:oneCellAnchor>
  <xdr:oneCellAnchor>
    <xdr:from>
      <xdr:col>2</xdr:col>
      <xdr:colOff>24906</xdr:colOff>
      <xdr:row>6</xdr:row>
      <xdr:rowOff>177511</xdr:rowOff>
    </xdr:from>
    <xdr:ext cx="176698" cy="215965"/>
    <xdr:pic>
      <xdr:nvPicPr>
        <xdr:cNvPr id="54" name="Image 5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634506" y="1339561"/>
          <a:ext cx="176698" cy="215965"/>
        </a:xfrm>
        <a:prstGeom prst="rect">
          <a:avLst/>
        </a:prstGeom>
      </xdr:spPr>
    </xdr:pic>
    <xdr:clientData/>
  </xdr:oneCellAnchor>
  <xdr:oneCellAnchor>
    <xdr:from>
      <xdr:col>9</xdr:col>
      <xdr:colOff>41566</xdr:colOff>
      <xdr:row>12</xdr:row>
      <xdr:rowOff>188335</xdr:rowOff>
    </xdr:from>
    <xdr:ext cx="183876" cy="183876"/>
    <xdr:pic>
      <xdr:nvPicPr>
        <xdr:cNvPr id="55" name="Image 5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603916" y="2531485"/>
          <a:ext cx="183876" cy="183876"/>
        </a:xfrm>
        <a:prstGeom prst="rect">
          <a:avLst/>
        </a:prstGeom>
      </xdr:spPr>
    </xdr:pic>
    <xdr:clientData/>
  </xdr:oneCellAnchor>
  <xdr:oneCellAnchor>
    <xdr:from>
      <xdr:col>2</xdr:col>
      <xdr:colOff>31173</xdr:colOff>
      <xdr:row>6</xdr:row>
      <xdr:rowOff>12099</xdr:rowOff>
    </xdr:from>
    <xdr:ext cx="173182" cy="175656"/>
    <xdr:pic>
      <xdr:nvPicPr>
        <xdr:cNvPr id="56" name="Image 55"/>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640773" y="1174149"/>
          <a:ext cx="173182" cy="175656"/>
        </a:xfrm>
        <a:prstGeom prst="rect">
          <a:avLst/>
        </a:prstGeom>
      </xdr:spPr>
    </xdr:pic>
    <xdr:clientData/>
  </xdr:oneCellAnchor>
  <xdr:oneCellAnchor>
    <xdr:from>
      <xdr:col>9</xdr:col>
      <xdr:colOff>39202</xdr:colOff>
      <xdr:row>19</xdr:row>
      <xdr:rowOff>28371</xdr:rowOff>
    </xdr:from>
    <xdr:ext cx="141774" cy="139411"/>
    <xdr:pic>
      <xdr:nvPicPr>
        <xdr:cNvPr id="57" name="Image 56"/>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601552" y="3762171"/>
          <a:ext cx="141774" cy="139411"/>
        </a:xfrm>
        <a:prstGeom prst="rect">
          <a:avLst/>
        </a:prstGeom>
      </xdr:spPr>
    </xdr:pic>
    <xdr:clientData/>
  </xdr:oneCellAnchor>
  <xdr:oneCellAnchor>
    <xdr:from>
      <xdr:col>9</xdr:col>
      <xdr:colOff>25979</xdr:colOff>
      <xdr:row>26</xdr:row>
      <xdr:rowOff>1299</xdr:rowOff>
    </xdr:from>
    <xdr:ext cx="194829" cy="197613"/>
    <xdr:pic>
      <xdr:nvPicPr>
        <xdr:cNvPr id="58" name="Image 57"/>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3588329" y="5106699"/>
          <a:ext cx="194829" cy="197613"/>
        </a:xfrm>
        <a:prstGeom prst="rect">
          <a:avLst/>
        </a:prstGeom>
      </xdr:spPr>
    </xdr:pic>
    <xdr:clientData/>
  </xdr:oneCellAnchor>
  <xdr:twoCellAnchor editAs="oneCell">
    <xdr:from>
      <xdr:col>9</xdr:col>
      <xdr:colOff>28575</xdr:colOff>
      <xdr:row>25</xdr:row>
      <xdr:rowOff>3031</xdr:rowOff>
    </xdr:from>
    <xdr:to>
      <xdr:col>9</xdr:col>
      <xdr:colOff>219075</xdr:colOff>
      <xdr:row>26</xdr:row>
      <xdr:rowOff>3031</xdr:rowOff>
    </xdr:to>
    <xdr:pic>
      <xdr:nvPicPr>
        <xdr:cNvPr id="59" name="Image 5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3590925" y="4917931"/>
          <a:ext cx="190500" cy="190500"/>
        </a:xfrm>
        <a:prstGeom prst="rect">
          <a:avLst/>
        </a:prstGeom>
      </xdr:spPr>
    </xdr:pic>
    <xdr:clientData/>
  </xdr:twoCellAnchor>
  <xdr:twoCellAnchor editAs="oneCell">
    <xdr:from>
      <xdr:col>3</xdr:col>
      <xdr:colOff>545055</xdr:colOff>
      <xdr:row>19</xdr:row>
      <xdr:rowOff>12741</xdr:rowOff>
    </xdr:from>
    <xdr:to>
      <xdr:col>3</xdr:col>
      <xdr:colOff>714375</xdr:colOff>
      <xdr:row>19</xdr:row>
      <xdr:rowOff>182061</xdr:rowOff>
    </xdr:to>
    <xdr:pic>
      <xdr:nvPicPr>
        <xdr:cNvPr id="60" name="Image 59"/>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916655" y="3746541"/>
          <a:ext cx="169320" cy="169320"/>
        </a:xfrm>
        <a:prstGeom prst="rect">
          <a:avLst/>
        </a:prstGeom>
      </xdr:spPr>
    </xdr:pic>
    <xdr:clientData/>
  </xdr:twoCellAnchor>
  <xdr:twoCellAnchor editAs="oneCell">
    <xdr:from>
      <xdr:col>9</xdr:col>
      <xdr:colOff>39560</xdr:colOff>
      <xdr:row>12</xdr:row>
      <xdr:rowOff>1298</xdr:rowOff>
    </xdr:from>
    <xdr:to>
      <xdr:col>9</xdr:col>
      <xdr:colOff>220509</xdr:colOff>
      <xdr:row>12</xdr:row>
      <xdr:rowOff>184628</xdr:rowOff>
    </xdr:to>
    <xdr:pic>
      <xdr:nvPicPr>
        <xdr:cNvPr id="61" name="Image 60"/>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601910" y="2344448"/>
          <a:ext cx="180949" cy="183330"/>
        </a:xfrm>
        <a:prstGeom prst="rect">
          <a:avLst/>
        </a:prstGeom>
      </xdr:spPr>
    </xdr:pic>
    <xdr:clientData/>
  </xdr:twoCellAnchor>
  <xdr:twoCellAnchor editAs="oneCell">
    <xdr:from>
      <xdr:col>2</xdr:col>
      <xdr:colOff>31175</xdr:colOff>
      <xdr:row>20</xdr:row>
      <xdr:rowOff>895</xdr:rowOff>
    </xdr:from>
    <xdr:to>
      <xdr:col>2</xdr:col>
      <xdr:colOff>228601</xdr:colOff>
      <xdr:row>21</xdr:row>
      <xdr:rowOff>895</xdr:rowOff>
    </xdr:to>
    <xdr:pic>
      <xdr:nvPicPr>
        <xdr:cNvPr id="62" name="Image 61"/>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640775" y="3925195"/>
          <a:ext cx="197426" cy="200025"/>
        </a:xfrm>
        <a:prstGeom prst="rect">
          <a:avLst/>
        </a:prstGeom>
      </xdr:spPr>
    </xdr:pic>
    <xdr:clientData/>
  </xdr:twoCellAnchor>
  <xdr:oneCellAnchor>
    <xdr:from>
      <xdr:col>10</xdr:col>
      <xdr:colOff>552450</xdr:colOff>
      <xdr:row>6</xdr:row>
      <xdr:rowOff>9525</xdr:rowOff>
    </xdr:from>
    <xdr:ext cx="169333" cy="171561"/>
    <xdr:pic>
      <xdr:nvPicPr>
        <xdr:cNvPr id="63" name="Image 6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876800" y="1171575"/>
          <a:ext cx="169333" cy="171561"/>
        </a:xfrm>
        <a:prstGeom prst="rect">
          <a:avLst/>
        </a:prstGeom>
      </xdr:spPr>
    </xdr:pic>
    <xdr:clientData/>
  </xdr:oneCellAnchor>
  <xdr:twoCellAnchor editAs="oneCell">
    <xdr:from>
      <xdr:col>2</xdr:col>
      <xdr:colOff>38100</xdr:colOff>
      <xdr:row>19</xdr:row>
      <xdr:rowOff>9525</xdr:rowOff>
    </xdr:from>
    <xdr:to>
      <xdr:col>2</xdr:col>
      <xdr:colOff>207420</xdr:colOff>
      <xdr:row>19</xdr:row>
      <xdr:rowOff>178845</xdr:rowOff>
    </xdr:to>
    <xdr:pic>
      <xdr:nvPicPr>
        <xdr:cNvPr id="64" name="Image 6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647700" y="3743325"/>
          <a:ext cx="169320" cy="169320"/>
        </a:xfrm>
        <a:prstGeom prst="rect">
          <a:avLst/>
        </a:prstGeom>
      </xdr:spPr>
    </xdr:pic>
    <xdr:clientData/>
  </xdr:twoCellAnchor>
  <xdr:twoCellAnchor editAs="oneCell">
    <xdr:from>
      <xdr:col>3</xdr:col>
      <xdr:colOff>533400</xdr:colOff>
      <xdr:row>20</xdr:row>
      <xdr:rowOff>0</xdr:rowOff>
    </xdr:from>
    <xdr:to>
      <xdr:col>3</xdr:col>
      <xdr:colOff>730826</xdr:colOff>
      <xdr:row>21</xdr:row>
      <xdr:rowOff>0</xdr:rowOff>
    </xdr:to>
    <xdr:pic>
      <xdr:nvPicPr>
        <xdr:cNvPr id="65" name="Image 64"/>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905000" y="3924300"/>
          <a:ext cx="197426" cy="200025"/>
        </a:xfrm>
        <a:prstGeom prst="rect">
          <a:avLst/>
        </a:prstGeom>
      </xdr:spPr>
    </xdr:pic>
    <xdr:clientData/>
  </xdr:twoCellAnchor>
  <xdr:oneCellAnchor>
    <xdr:from>
      <xdr:col>10</xdr:col>
      <xdr:colOff>533400</xdr:colOff>
      <xdr:row>26</xdr:row>
      <xdr:rowOff>0</xdr:rowOff>
    </xdr:from>
    <xdr:ext cx="194829" cy="197613"/>
    <xdr:pic>
      <xdr:nvPicPr>
        <xdr:cNvPr id="66" name="Image 6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4857750" y="5105400"/>
          <a:ext cx="194829" cy="197613"/>
        </a:xfrm>
        <a:prstGeom prst="rect">
          <a:avLst/>
        </a:prstGeom>
      </xdr:spPr>
    </xdr:pic>
    <xdr:clientData/>
  </xdr:oneCellAnchor>
  <xdr:twoCellAnchor editAs="oneCell">
    <xdr:from>
      <xdr:col>10</xdr:col>
      <xdr:colOff>523875</xdr:colOff>
      <xdr:row>25</xdr:row>
      <xdr:rowOff>3031</xdr:rowOff>
    </xdr:from>
    <xdr:to>
      <xdr:col>10</xdr:col>
      <xdr:colOff>714375</xdr:colOff>
      <xdr:row>26</xdr:row>
      <xdr:rowOff>3031</xdr:rowOff>
    </xdr:to>
    <xdr:pic>
      <xdr:nvPicPr>
        <xdr:cNvPr id="67" name="Image 6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4848225" y="4917931"/>
          <a:ext cx="190500" cy="190500"/>
        </a:xfrm>
        <a:prstGeom prst="rect">
          <a:avLst/>
        </a:prstGeom>
      </xdr:spPr>
    </xdr:pic>
    <xdr:clientData/>
  </xdr:twoCellAnchor>
  <xdr:oneCellAnchor>
    <xdr:from>
      <xdr:col>10</xdr:col>
      <xdr:colOff>542925</xdr:colOff>
      <xdr:row>13</xdr:row>
      <xdr:rowOff>0</xdr:rowOff>
    </xdr:from>
    <xdr:ext cx="183876" cy="183876"/>
    <xdr:pic>
      <xdr:nvPicPr>
        <xdr:cNvPr id="68" name="Image 67"/>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4867275" y="2533650"/>
          <a:ext cx="183876" cy="183876"/>
        </a:xfrm>
        <a:prstGeom prst="rect">
          <a:avLst/>
        </a:prstGeom>
      </xdr:spPr>
    </xdr:pic>
    <xdr:clientData/>
  </xdr:oneCellAnchor>
  <xdr:twoCellAnchor editAs="oneCell">
    <xdr:from>
      <xdr:col>10</xdr:col>
      <xdr:colOff>534860</xdr:colOff>
      <xdr:row>12</xdr:row>
      <xdr:rowOff>1298</xdr:rowOff>
    </xdr:from>
    <xdr:to>
      <xdr:col>10</xdr:col>
      <xdr:colOff>715809</xdr:colOff>
      <xdr:row>12</xdr:row>
      <xdr:rowOff>184628</xdr:rowOff>
    </xdr:to>
    <xdr:pic>
      <xdr:nvPicPr>
        <xdr:cNvPr id="69" name="Image 6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4859210" y="2344448"/>
          <a:ext cx="180949" cy="183330"/>
        </a:xfrm>
        <a:prstGeom prst="rect">
          <a:avLst/>
        </a:prstGeom>
      </xdr:spPr>
    </xdr:pic>
    <xdr:clientData/>
  </xdr:twoCellAnchor>
  <xdr:oneCellAnchor>
    <xdr:from>
      <xdr:col>10</xdr:col>
      <xdr:colOff>595734</xdr:colOff>
      <xdr:row>19</xdr:row>
      <xdr:rowOff>28371</xdr:rowOff>
    </xdr:from>
    <xdr:ext cx="141774" cy="139411"/>
    <xdr:pic>
      <xdr:nvPicPr>
        <xdr:cNvPr id="70" name="Image 69"/>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4841163" y="3811157"/>
          <a:ext cx="141774" cy="139411"/>
        </a:xfrm>
        <a:prstGeom prst="rect">
          <a:avLst/>
        </a:prstGeom>
      </xdr:spPr>
    </xdr:pic>
    <xdr:clientData/>
  </xdr:oneCellAnchor>
  <xdr:oneCellAnchor>
    <xdr:from>
      <xdr:col>3</xdr:col>
      <xdr:colOff>545523</xdr:colOff>
      <xdr:row>6</xdr:row>
      <xdr:rowOff>12099</xdr:rowOff>
    </xdr:from>
    <xdr:ext cx="173182" cy="175656"/>
    <xdr:pic>
      <xdr:nvPicPr>
        <xdr:cNvPr id="71" name="Image 7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917123" y="1174149"/>
          <a:ext cx="173182" cy="175656"/>
        </a:xfrm>
        <a:prstGeom prst="rect">
          <a:avLst/>
        </a:prstGeom>
      </xdr:spPr>
    </xdr:pic>
    <xdr:clientData/>
  </xdr:oneCellAnchor>
  <xdr:oneCellAnchor>
    <xdr:from>
      <xdr:col>3</xdr:col>
      <xdr:colOff>539256</xdr:colOff>
      <xdr:row>6</xdr:row>
      <xdr:rowOff>177511</xdr:rowOff>
    </xdr:from>
    <xdr:ext cx="176698" cy="215965"/>
    <xdr:pic>
      <xdr:nvPicPr>
        <xdr:cNvPr id="72" name="Image 71"/>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910856" y="1339561"/>
          <a:ext cx="176698" cy="215965"/>
        </a:xfrm>
        <a:prstGeom prst="rect">
          <a:avLst/>
        </a:prstGeom>
      </xdr:spPr>
    </xdr:pic>
    <xdr:clientData/>
  </xdr:oneCellAnchor>
  <xdr:twoCellAnchor>
    <xdr:from>
      <xdr:col>20</xdr:col>
      <xdr:colOff>1</xdr:colOff>
      <xdr:row>10</xdr:row>
      <xdr:rowOff>0</xdr:rowOff>
    </xdr:from>
    <xdr:to>
      <xdr:col>21</xdr:col>
      <xdr:colOff>66675</xdr:colOff>
      <xdr:row>10</xdr:row>
      <xdr:rowOff>1</xdr:rowOff>
    </xdr:to>
    <xdr:cxnSp macro="">
      <xdr:nvCxnSpPr>
        <xdr:cNvPr id="73" name="Connecteur droit 72"/>
        <xdr:cNvCxnSpPr/>
      </xdr:nvCxnSpPr>
      <xdr:spPr>
        <a:xfrm flipH="1">
          <a:off x="8610601" y="194310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0</xdr:colOff>
      <xdr:row>23</xdr:row>
      <xdr:rowOff>0</xdr:rowOff>
    </xdr:from>
    <xdr:to>
      <xdr:col>21</xdr:col>
      <xdr:colOff>66674</xdr:colOff>
      <xdr:row>23</xdr:row>
      <xdr:rowOff>1</xdr:rowOff>
    </xdr:to>
    <xdr:cxnSp macro="">
      <xdr:nvCxnSpPr>
        <xdr:cNvPr id="80" name="Connecteur droit 79"/>
        <xdr:cNvCxnSpPr/>
      </xdr:nvCxnSpPr>
      <xdr:spPr>
        <a:xfrm flipH="1">
          <a:off x="8610600" y="451485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17</xdr:row>
      <xdr:rowOff>76200</xdr:rowOff>
    </xdr:from>
    <xdr:to>
      <xdr:col>21</xdr:col>
      <xdr:colOff>66675</xdr:colOff>
      <xdr:row>23</xdr:row>
      <xdr:rowOff>0</xdr:rowOff>
    </xdr:to>
    <xdr:cxnSp macro="">
      <xdr:nvCxnSpPr>
        <xdr:cNvPr id="82" name="Connecteur droit 81"/>
        <xdr:cNvCxnSpPr/>
      </xdr:nvCxnSpPr>
      <xdr:spPr>
        <a:xfrm flipV="1">
          <a:off x="8963025" y="3409950"/>
          <a:ext cx="0" cy="110490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10</xdr:row>
      <xdr:rowOff>1</xdr:rowOff>
    </xdr:from>
    <xdr:to>
      <xdr:col>21</xdr:col>
      <xdr:colOff>66676</xdr:colOff>
      <xdr:row>15</xdr:row>
      <xdr:rowOff>104775</xdr:rowOff>
    </xdr:to>
    <xdr:cxnSp macro="">
      <xdr:nvCxnSpPr>
        <xdr:cNvPr id="84" name="Connecteur droit 83"/>
        <xdr:cNvCxnSpPr/>
      </xdr:nvCxnSpPr>
      <xdr:spPr>
        <a:xfrm flipV="1">
          <a:off x="8963025" y="1943101"/>
          <a:ext cx="1" cy="1095374"/>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76200</xdr:colOff>
      <xdr:row>17</xdr:row>
      <xdr:rowOff>76200</xdr:rowOff>
    </xdr:from>
    <xdr:to>
      <xdr:col>22</xdr:col>
      <xdr:colOff>266700</xdr:colOff>
      <xdr:row>17</xdr:row>
      <xdr:rowOff>76201</xdr:rowOff>
    </xdr:to>
    <xdr:cxnSp macro="">
      <xdr:nvCxnSpPr>
        <xdr:cNvPr id="89" name="Connecteur droit 88"/>
        <xdr:cNvCxnSpPr/>
      </xdr:nvCxnSpPr>
      <xdr:spPr>
        <a:xfrm flipH="1">
          <a:off x="8972550" y="3409950"/>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15</xdr:row>
      <xdr:rowOff>104775</xdr:rowOff>
    </xdr:from>
    <xdr:to>
      <xdr:col>22</xdr:col>
      <xdr:colOff>257175</xdr:colOff>
      <xdr:row>15</xdr:row>
      <xdr:rowOff>104776</xdr:rowOff>
    </xdr:to>
    <xdr:cxnSp macro="">
      <xdr:nvCxnSpPr>
        <xdr:cNvPr id="92" name="Connecteur droit 91"/>
        <xdr:cNvCxnSpPr/>
      </xdr:nvCxnSpPr>
      <xdr:spPr>
        <a:xfrm flipH="1">
          <a:off x="8963025" y="3038475"/>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231390</xdr:colOff>
      <xdr:row>15</xdr:row>
      <xdr:rowOff>10824</xdr:rowOff>
    </xdr:from>
    <xdr:ext cx="349250" cy="354239"/>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93390" y="4344699"/>
          <a:ext cx="349250" cy="354239"/>
        </a:xfrm>
        <a:prstGeom prst="rect">
          <a:avLst/>
        </a:prstGeom>
      </xdr:spPr>
    </xdr:pic>
    <xdr:clientData/>
  </xdr:oneCellAnchor>
  <xdr:oneCellAnchor>
    <xdr:from>
      <xdr:col>2</xdr:col>
      <xdr:colOff>167332</xdr:colOff>
      <xdr:row>9</xdr:row>
      <xdr:rowOff>365760</xdr:rowOff>
    </xdr:from>
    <xdr:ext cx="382348" cy="413926"/>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752292" y="2636520"/>
          <a:ext cx="382348" cy="413926"/>
        </a:xfrm>
        <a:prstGeom prst="rect">
          <a:avLst/>
        </a:prstGeom>
      </xdr:spPr>
    </xdr:pic>
    <xdr:clientData/>
  </xdr:oneCellAnchor>
  <xdr:oneCellAnchor>
    <xdr:from>
      <xdr:col>2</xdr:col>
      <xdr:colOff>210224</xdr:colOff>
      <xdr:row>17</xdr:row>
      <xdr:rowOff>12149</xdr:rowOff>
    </xdr:from>
    <xdr:ext cx="349370" cy="353966"/>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972224" y="5136599"/>
          <a:ext cx="349370" cy="353966"/>
        </a:xfrm>
        <a:prstGeom prst="rect">
          <a:avLst/>
        </a:prstGeom>
      </xdr:spPr>
    </xdr:pic>
    <xdr:clientData/>
  </xdr:oneCellAnchor>
  <xdr:oneCellAnchor>
    <xdr:from>
      <xdr:col>2</xdr:col>
      <xdr:colOff>227951</xdr:colOff>
      <xdr:row>16</xdr:row>
      <xdr:rowOff>7578</xdr:rowOff>
    </xdr:from>
    <xdr:ext cx="352425" cy="352425"/>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989951" y="4731978"/>
          <a:ext cx="352425" cy="352425"/>
        </a:xfrm>
        <a:prstGeom prst="rect">
          <a:avLst/>
        </a:prstGeom>
      </xdr:spPr>
    </xdr:pic>
    <xdr:clientData/>
  </xdr:oneCellAnchor>
  <xdr:twoCellAnchor editAs="oneCell">
    <xdr:from>
      <xdr:col>2</xdr:col>
      <xdr:colOff>222971</xdr:colOff>
      <xdr:row>9</xdr:row>
      <xdr:rowOff>24645</xdr:rowOff>
    </xdr:from>
    <xdr:to>
      <xdr:col>2</xdr:col>
      <xdr:colOff>547687</xdr:colOff>
      <xdr:row>9</xdr:row>
      <xdr:rowOff>336329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984971" y="2586870"/>
          <a:ext cx="324716" cy="319304"/>
        </a:xfrm>
        <a:prstGeom prst="rect">
          <a:avLst/>
        </a:prstGeom>
      </xdr:spPr>
    </xdr:pic>
    <xdr:clientData/>
  </xdr:twoCellAnchor>
  <xdr:twoCellAnchor editAs="oneCell">
    <xdr:from>
      <xdr:col>2</xdr:col>
      <xdr:colOff>200241</xdr:colOff>
      <xdr:row>8</xdr:row>
      <xdr:rowOff>11907</xdr:rowOff>
    </xdr:from>
    <xdr:to>
      <xdr:col>2</xdr:col>
      <xdr:colOff>557428</xdr:colOff>
      <xdr:row>8</xdr:row>
      <xdr:rowOff>349568</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785201" y="2465547"/>
          <a:ext cx="357187" cy="337661"/>
        </a:xfrm>
        <a:prstGeom prst="rect">
          <a:avLst/>
        </a:prstGeom>
      </xdr:spPr>
    </xdr:pic>
    <xdr:clientData/>
  </xdr:twoCellAnchor>
  <xdr:twoCellAnchor editAs="oneCell">
    <xdr:from>
      <xdr:col>2</xdr:col>
      <xdr:colOff>190501</xdr:colOff>
      <xdr:row>7</xdr:row>
      <xdr:rowOff>2047</xdr:rowOff>
    </xdr:from>
    <xdr:to>
      <xdr:col>2</xdr:col>
      <xdr:colOff>580160</xdr:colOff>
      <xdr:row>7</xdr:row>
      <xdr:rowOff>377307</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952501" y="1773697"/>
          <a:ext cx="389659" cy="392405"/>
        </a:xfrm>
        <a:prstGeom prst="rect">
          <a:avLst/>
        </a:prstGeom>
      </xdr:spPr>
    </xdr:pic>
    <xdr:clientData/>
  </xdr:twoCellAnchor>
  <xdr:twoCellAnchor editAs="oneCell">
    <xdr:from>
      <xdr:col>2</xdr:col>
      <xdr:colOff>221439</xdr:colOff>
      <xdr:row>18</xdr:row>
      <xdr:rowOff>39566</xdr:rowOff>
    </xdr:from>
    <xdr:to>
      <xdr:col>2</xdr:col>
      <xdr:colOff>558512</xdr:colOff>
      <xdr:row>18</xdr:row>
      <xdr:rowOff>373834</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983439" y="5554541"/>
          <a:ext cx="337073" cy="341888"/>
        </a:xfrm>
        <a:prstGeom prst="rect">
          <a:avLst/>
        </a:prstGeom>
      </xdr:spPr>
    </xdr:pic>
    <xdr:clientData/>
  </xdr:twoCellAnchor>
  <xdr:twoCellAnchor editAs="oneCell">
    <xdr:from>
      <xdr:col>2</xdr:col>
      <xdr:colOff>242634</xdr:colOff>
      <xdr:row>14</xdr:row>
      <xdr:rowOff>23996</xdr:rowOff>
    </xdr:from>
    <xdr:to>
      <xdr:col>2</xdr:col>
      <xdr:colOff>570417</xdr:colOff>
      <xdr:row>14</xdr:row>
      <xdr:rowOff>344159</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04634" y="3967346"/>
          <a:ext cx="327783" cy="327783"/>
        </a:xfrm>
        <a:prstGeom prst="rect">
          <a:avLst/>
        </a:prstGeom>
      </xdr:spPr>
    </xdr:pic>
    <xdr:clientData/>
  </xdr:twoCellAnchor>
  <xdr:twoCellAnchor editAs="oneCell">
    <xdr:from>
      <xdr:col>2</xdr:col>
      <xdr:colOff>218369</xdr:colOff>
      <xdr:row>6</xdr:row>
      <xdr:rowOff>29213</xdr:rowOff>
    </xdr:from>
    <xdr:to>
      <xdr:col>2</xdr:col>
      <xdr:colOff>558511</xdr:colOff>
      <xdr:row>6</xdr:row>
      <xdr:rowOff>366211</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803329" y="1720853"/>
          <a:ext cx="340142" cy="336998"/>
        </a:xfrm>
        <a:prstGeom prst="rect">
          <a:avLst/>
        </a:prstGeom>
      </xdr:spPr>
    </xdr:pic>
    <xdr:clientData/>
  </xdr:twoCellAnchor>
  <xdr:oneCellAnchor>
    <xdr:from>
      <xdr:col>14</xdr:col>
      <xdr:colOff>227298</xdr:colOff>
      <xdr:row>4</xdr:row>
      <xdr:rowOff>106680</xdr:rowOff>
    </xdr:from>
    <xdr:ext cx="184005" cy="184005"/>
    <xdr:pic>
      <xdr:nvPicPr>
        <xdr:cNvPr id="14" name="Image 13"/>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992078" y="1036320"/>
          <a:ext cx="184005" cy="184005"/>
        </a:xfrm>
        <a:prstGeom prst="rect">
          <a:avLst/>
        </a:prstGeom>
      </xdr:spPr>
    </xdr:pic>
    <xdr:clientData/>
  </xdr:oneCellAnchor>
  <xdr:oneCellAnchor>
    <xdr:from>
      <xdr:col>13</xdr:col>
      <xdr:colOff>38880</xdr:colOff>
      <xdr:row>8</xdr:row>
      <xdr:rowOff>85183</xdr:rowOff>
    </xdr:from>
    <xdr:ext cx="194830" cy="197394"/>
    <xdr:pic>
      <xdr:nvPicPr>
        <xdr:cNvPr id="15" name="Image 14"/>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7498860" y="2538823"/>
          <a:ext cx="194830" cy="197394"/>
        </a:xfrm>
        <a:prstGeom prst="rect">
          <a:avLst/>
        </a:prstGeom>
      </xdr:spPr>
    </xdr:pic>
    <xdr:clientData/>
  </xdr:oneCellAnchor>
  <xdr:oneCellAnchor>
    <xdr:from>
      <xdr:col>18</xdr:col>
      <xdr:colOff>211873</xdr:colOff>
      <xdr:row>4</xdr:row>
      <xdr:rowOff>117503</xdr:rowOff>
    </xdr:from>
    <xdr:ext cx="180949" cy="183330"/>
    <xdr:pic>
      <xdr:nvPicPr>
        <xdr:cNvPr id="17" name="Image 16"/>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9226333" y="1047143"/>
          <a:ext cx="180949" cy="183330"/>
        </a:xfrm>
        <a:prstGeom prst="rect">
          <a:avLst/>
        </a:prstGeom>
      </xdr:spPr>
    </xdr:pic>
    <xdr:clientData/>
  </xdr:oneCellAnchor>
  <xdr:oneCellAnchor>
    <xdr:from>
      <xdr:col>13</xdr:col>
      <xdr:colOff>50568</xdr:colOff>
      <xdr:row>5</xdr:row>
      <xdr:rowOff>106332</xdr:rowOff>
    </xdr:from>
    <xdr:ext cx="162359" cy="162359"/>
    <xdr:pic>
      <xdr:nvPicPr>
        <xdr:cNvPr id="18" name="Image 17"/>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510548" y="1416972"/>
          <a:ext cx="162359" cy="162359"/>
        </a:xfrm>
        <a:prstGeom prst="rect">
          <a:avLst/>
        </a:prstGeom>
      </xdr:spPr>
    </xdr:pic>
    <xdr:clientData/>
  </xdr:oneCellAnchor>
  <xdr:oneCellAnchor>
    <xdr:from>
      <xdr:col>13</xdr:col>
      <xdr:colOff>45966</xdr:colOff>
      <xdr:row>7</xdr:row>
      <xdr:rowOff>95510</xdr:rowOff>
    </xdr:from>
    <xdr:ext cx="180949" cy="183330"/>
    <xdr:pic>
      <xdr:nvPicPr>
        <xdr:cNvPr id="20" name="Image 19"/>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7505946" y="2168150"/>
          <a:ext cx="180949" cy="183330"/>
        </a:xfrm>
        <a:prstGeom prst="rect">
          <a:avLst/>
        </a:prstGeom>
      </xdr:spPr>
    </xdr:pic>
    <xdr:clientData/>
  </xdr:oneCellAnchor>
  <xdr:oneCellAnchor>
    <xdr:from>
      <xdr:col>20</xdr:col>
      <xdr:colOff>217342</xdr:colOff>
      <xdr:row>4</xdr:row>
      <xdr:rowOff>110207</xdr:rowOff>
    </xdr:from>
    <xdr:ext cx="194830" cy="197394"/>
    <xdr:pic>
      <xdr:nvPicPr>
        <xdr:cNvPr id="21" name="Image 2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9856642" y="1039847"/>
          <a:ext cx="194830" cy="197394"/>
        </a:xfrm>
        <a:prstGeom prst="rect">
          <a:avLst/>
        </a:prstGeom>
      </xdr:spPr>
    </xdr:pic>
    <xdr:clientData/>
  </xdr:oneCellAnchor>
  <xdr:oneCellAnchor>
    <xdr:from>
      <xdr:col>22</xdr:col>
      <xdr:colOff>200026</xdr:colOff>
      <xdr:row>4</xdr:row>
      <xdr:rowOff>106680</xdr:rowOff>
    </xdr:from>
    <xdr:ext cx="181616" cy="196616"/>
    <xdr:pic>
      <xdr:nvPicPr>
        <xdr:cNvPr id="22" name="Image 21"/>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10464166" y="1036320"/>
          <a:ext cx="181616" cy="196616"/>
        </a:xfrm>
        <a:prstGeom prst="rect">
          <a:avLst/>
        </a:prstGeom>
      </xdr:spPr>
    </xdr:pic>
    <xdr:clientData/>
  </xdr:oneCellAnchor>
  <xdr:twoCellAnchor editAs="oneCell">
    <xdr:from>
      <xdr:col>13</xdr:col>
      <xdr:colOff>51435</xdr:colOff>
      <xdr:row>6</xdr:row>
      <xdr:rowOff>112395</xdr:rowOff>
    </xdr:from>
    <xdr:to>
      <xdr:col>13</xdr:col>
      <xdr:colOff>211481</xdr:colOff>
      <xdr:row>6</xdr:row>
      <xdr:rowOff>269774</xdr:rowOff>
    </xdr:to>
    <xdr:pic>
      <xdr:nvPicPr>
        <xdr:cNvPr id="24" name="Image 2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7511415" y="1804035"/>
          <a:ext cx="160046" cy="157379"/>
        </a:xfrm>
        <a:prstGeom prst="rect">
          <a:avLst/>
        </a:prstGeom>
      </xdr:spPr>
    </xdr:pic>
    <xdr:clientData/>
  </xdr:twoCellAnchor>
  <xdr:oneCellAnchor>
    <xdr:from>
      <xdr:col>13</xdr:col>
      <xdr:colOff>41910</xdr:colOff>
      <xdr:row>9</xdr:row>
      <xdr:rowOff>83820</xdr:rowOff>
    </xdr:from>
    <xdr:ext cx="181616" cy="196616"/>
    <xdr:pic>
      <xdr:nvPicPr>
        <xdr:cNvPr id="25" name="Image 24"/>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7501890" y="2918460"/>
          <a:ext cx="181616" cy="196616"/>
        </a:xfrm>
        <a:prstGeom prst="rect">
          <a:avLst/>
        </a:prstGeom>
      </xdr:spPr>
    </xdr:pic>
    <xdr:clientData/>
  </xdr:oneCellAnchor>
  <xdr:oneCellAnchor>
    <xdr:from>
      <xdr:col>18</xdr:col>
      <xdr:colOff>221191</xdr:colOff>
      <xdr:row>12</xdr:row>
      <xdr:rowOff>114973</xdr:rowOff>
    </xdr:from>
    <xdr:ext cx="168442" cy="170849"/>
    <xdr:pic>
      <xdr:nvPicPr>
        <xdr:cNvPr id="41" name="Image 4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9235651" y="4092613"/>
          <a:ext cx="168442" cy="170849"/>
        </a:xfrm>
        <a:prstGeom prst="rect">
          <a:avLst/>
        </a:prstGeom>
      </xdr:spPr>
    </xdr:pic>
    <xdr:clientData/>
  </xdr:oneCellAnchor>
  <xdr:oneCellAnchor>
    <xdr:from>
      <xdr:col>20</xdr:col>
      <xdr:colOff>219074</xdr:colOff>
      <xdr:row>12</xdr:row>
      <xdr:rowOff>125681</xdr:rowOff>
    </xdr:from>
    <xdr:ext cx="168501" cy="170717"/>
    <xdr:pic>
      <xdr:nvPicPr>
        <xdr:cNvPr id="42" name="Image 41"/>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9858374" y="4103321"/>
          <a:ext cx="168501" cy="170717"/>
        </a:xfrm>
        <a:prstGeom prst="rect">
          <a:avLst/>
        </a:prstGeom>
      </xdr:spPr>
    </xdr:pic>
    <xdr:clientData/>
  </xdr:oneCellAnchor>
  <xdr:oneCellAnchor>
    <xdr:from>
      <xdr:col>14</xdr:col>
      <xdr:colOff>217752</xdr:colOff>
      <xdr:row>12</xdr:row>
      <xdr:rowOff>120314</xdr:rowOff>
    </xdr:from>
    <xdr:ext cx="169974" cy="169974"/>
    <xdr:pic>
      <xdr:nvPicPr>
        <xdr:cNvPr id="43" name="Image 42"/>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982532" y="4097954"/>
          <a:ext cx="169974" cy="169974"/>
        </a:xfrm>
        <a:prstGeom prst="rect">
          <a:avLst/>
        </a:prstGeom>
      </xdr:spPr>
    </xdr:pic>
    <xdr:clientData/>
  </xdr:oneCellAnchor>
  <xdr:twoCellAnchor editAs="oneCell">
    <xdr:from>
      <xdr:col>22</xdr:col>
      <xdr:colOff>230290</xdr:colOff>
      <xdr:row>12</xdr:row>
      <xdr:rowOff>113677</xdr:rowOff>
    </xdr:from>
    <xdr:to>
      <xdr:col>23</xdr:col>
      <xdr:colOff>88060</xdr:colOff>
      <xdr:row>12</xdr:row>
      <xdr:rowOff>283163</xdr:rowOff>
    </xdr:to>
    <xdr:pic>
      <xdr:nvPicPr>
        <xdr:cNvPr id="44" name="Image 43"/>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10494430" y="4091317"/>
          <a:ext cx="170190" cy="169486"/>
        </a:xfrm>
        <a:prstGeom prst="rect">
          <a:avLst/>
        </a:prstGeom>
      </xdr:spPr>
    </xdr:pic>
    <xdr:clientData/>
  </xdr:twoCellAnchor>
  <xdr:twoCellAnchor editAs="oneCell">
    <xdr:from>
      <xdr:col>16</xdr:col>
      <xdr:colOff>222910</xdr:colOff>
      <xdr:row>12</xdr:row>
      <xdr:rowOff>123974</xdr:rowOff>
    </xdr:from>
    <xdr:to>
      <xdr:col>17</xdr:col>
      <xdr:colOff>76199</xdr:colOff>
      <xdr:row>12</xdr:row>
      <xdr:rowOff>282063</xdr:rowOff>
    </xdr:to>
    <xdr:pic>
      <xdr:nvPicPr>
        <xdr:cNvPr id="45" name="Image 44"/>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612530" y="4101614"/>
          <a:ext cx="165709" cy="158089"/>
        </a:xfrm>
        <a:prstGeom prst="rect">
          <a:avLst/>
        </a:prstGeom>
      </xdr:spPr>
    </xdr:pic>
    <xdr:clientData/>
  </xdr:twoCellAnchor>
  <xdr:oneCellAnchor>
    <xdr:from>
      <xdr:col>13</xdr:col>
      <xdr:colOff>54874</xdr:colOff>
      <xdr:row>15</xdr:row>
      <xdr:rowOff>94641</xdr:rowOff>
    </xdr:from>
    <xdr:ext cx="168442" cy="170849"/>
    <xdr:pic>
      <xdr:nvPicPr>
        <xdr:cNvPr id="46" name="Image 45"/>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7514854" y="5215281"/>
          <a:ext cx="168442" cy="170849"/>
        </a:xfrm>
        <a:prstGeom prst="rect">
          <a:avLst/>
        </a:prstGeom>
      </xdr:spPr>
    </xdr:pic>
    <xdr:clientData/>
  </xdr:oneCellAnchor>
  <xdr:oneCellAnchor>
    <xdr:from>
      <xdr:col>13</xdr:col>
      <xdr:colOff>52757</xdr:colOff>
      <xdr:row>16</xdr:row>
      <xdr:rowOff>105349</xdr:rowOff>
    </xdr:from>
    <xdr:ext cx="168501" cy="170717"/>
    <xdr:pic>
      <xdr:nvPicPr>
        <xdr:cNvPr id="47" name="Image 46"/>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7512737" y="5606989"/>
          <a:ext cx="168501" cy="170717"/>
        </a:xfrm>
        <a:prstGeom prst="rect">
          <a:avLst/>
        </a:prstGeom>
      </xdr:spPr>
    </xdr:pic>
    <xdr:clientData/>
  </xdr:oneCellAnchor>
  <xdr:oneCellAnchor>
    <xdr:from>
      <xdr:col>13</xdr:col>
      <xdr:colOff>51435</xdr:colOff>
      <xdr:row>13</xdr:row>
      <xdr:rowOff>90457</xdr:rowOff>
    </xdr:from>
    <xdr:ext cx="169974" cy="169974"/>
    <xdr:pic>
      <xdr:nvPicPr>
        <xdr:cNvPr id="48" name="Image 4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511415" y="4449097"/>
          <a:ext cx="169974" cy="169974"/>
        </a:xfrm>
        <a:prstGeom prst="rect">
          <a:avLst/>
        </a:prstGeom>
      </xdr:spPr>
    </xdr:pic>
    <xdr:clientData/>
  </xdr:oneCellAnchor>
  <xdr:twoCellAnchor editAs="oneCell">
    <xdr:from>
      <xdr:col>13</xdr:col>
      <xdr:colOff>63973</xdr:colOff>
      <xdr:row>17</xdr:row>
      <xdr:rowOff>102870</xdr:rowOff>
    </xdr:from>
    <xdr:to>
      <xdr:col>13</xdr:col>
      <xdr:colOff>226543</xdr:colOff>
      <xdr:row>17</xdr:row>
      <xdr:rowOff>264736</xdr:rowOff>
    </xdr:to>
    <xdr:pic>
      <xdr:nvPicPr>
        <xdr:cNvPr id="49" name="Image 48"/>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7523953" y="5985510"/>
          <a:ext cx="162570" cy="161866"/>
        </a:xfrm>
        <a:prstGeom prst="rect">
          <a:avLst/>
        </a:prstGeom>
      </xdr:spPr>
    </xdr:pic>
    <xdr:clientData/>
  </xdr:twoCellAnchor>
  <xdr:twoCellAnchor editAs="oneCell">
    <xdr:from>
      <xdr:col>13</xdr:col>
      <xdr:colOff>56593</xdr:colOff>
      <xdr:row>14</xdr:row>
      <xdr:rowOff>103642</xdr:rowOff>
    </xdr:from>
    <xdr:to>
      <xdr:col>13</xdr:col>
      <xdr:colOff>214682</xdr:colOff>
      <xdr:row>14</xdr:row>
      <xdr:rowOff>261731</xdr:rowOff>
    </xdr:to>
    <xdr:pic>
      <xdr:nvPicPr>
        <xdr:cNvPr id="50" name="Image 49"/>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7516573" y="4843282"/>
          <a:ext cx="158089" cy="158089"/>
        </a:xfrm>
        <a:prstGeom prst="rect">
          <a:avLst/>
        </a:prstGeom>
      </xdr:spPr>
    </xdr:pic>
    <xdr:clientData/>
  </xdr:twoCellAnchor>
  <xdr:twoCellAnchor editAs="oneCell">
    <xdr:from>
      <xdr:col>16</xdr:col>
      <xdr:colOff>228600</xdr:colOff>
      <xdr:row>4</xdr:row>
      <xdr:rowOff>125730</xdr:rowOff>
    </xdr:from>
    <xdr:to>
      <xdr:col>17</xdr:col>
      <xdr:colOff>83846</xdr:colOff>
      <xdr:row>4</xdr:row>
      <xdr:rowOff>283109</xdr:rowOff>
    </xdr:to>
    <xdr:pic>
      <xdr:nvPicPr>
        <xdr:cNvPr id="34" name="Image 3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618220" y="1055370"/>
          <a:ext cx="167666" cy="1573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59265</xdr:colOff>
      <xdr:row>4</xdr:row>
      <xdr:rowOff>42333</xdr:rowOff>
    </xdr:from>
    <xdr:ext cx="349250" cy="354239"/>
    <xdr:pic>
      <xdr:nvPicPr>
        <xdr:cNvPr id="12" name="Rectangle 1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041398" y="1803400"/>
          <a:ext cx="349250" cy="354239"/>
        </a:xfrm>
        <a:prstGeom prst="rect">
          <a:avLst/>
        </a:prstGeom>
      </xdr:spPr>
    </xdr:pic>
    <xdr:clientData/>
  </xdr:oneCellAnchor>
  <xdr:twoCellAnchor editAs="oneCell">
    <xdr:from>
      <xdr:col>2</xdr:col>
      <xdr:colOff>50800</xdr:colOff>
      <xdr:row>0</xdr:row>
      <xdr:rowOff>42333</xdr:rowOff>
    </xdr:from>
    <xdr:to>
      <xdr:col>2</xdr:col>
      <xdr:colOff>407987</xdr:colOff>
      <xdr:row>0</xdr:row>
      <xdr:rowOff>395191</xdr:rowOff>
    </xdr:to>
    <xdr:pic>
      <xdr:nvPicPr>
        <xdr:cNvPr id="13" name="Rectangle 100"/>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032933" y="42333"/>
          <a:ext cx="357187" cy="352858"/>
        </a:xfrm>
        <a:prstGeom prst="rect">
          <a:avLst/>
        </a:prstGeom>
      </xdr:spPr>
    </xdr:pic>
    <xdr:clientData/>
  </xdr:twoCellAnchor>
  <xdr:twoCellAnchor editAs="oneCell">
    <xdr:from>
      <xdr:col>2</xdr:col>
      <xdr:colOff>50800</xdr:colOff>
      <xdr:row>3</xdr:row>
      <xdr:rowOff>42420</xdr:rowOff>
    </xdr:from>
    <xdr:to>
      <xdr:col>2</xdr:col>
      <xdr:colOff>440459</xdr:colOff>
      <xdr:row>3</xdr:row>
      <xdr:rowOff>439457</xdr:rowOff>
    </xdr:to>
    <xdr:pic>
      <xdr:nvPicPr>
        <xdr:cNvPr id="14" name="Rectangle 10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1032933" y="1363220"/>
          <a:ext cx="389659" cy="397037"/>
        </a:xfrm>
        <a:prstGeom prst="rect">
          <a:avLst/>
        </a:prstGeom>
      </xdr:spPr>
    </xdr:pic>
    <xdr:clientData/>
  </xdr:twoCellAnchor>
  <xdr:twoCellAnchor editAs="oneCell">
    <xdr:from>
      <xdr:col>2</xdr:col>
      <xdr:colOff>72401</xdr:colOff>
      <xdr:row>1</xdr:row>
      <xdr:rowOff>50799</xdr:rowOff>
    </xdr:from>
    <xdr:to>
      <xdr:col>2</xdr:col>
      <xdr:colOff>400184</xdr:colOff>
      <xdr:row>1</xdr:row>
      <xdr:rowOff>374253</xdr:rowOff>
    </xdr:to>
    <xdr:pic>
      <xdr:nvPicPr>
        <xdr:cNvPr id="15" name="Rectangle 101"/>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054534" y="491066"/>
          <a:ext cx="327783" cy="323454"/>
        </a:xfrm>
        <a:prstGeom prst="rect">
          <a:avLst/>
        </a:prstGeom>
      </xdr:spPr>
    </xdr:pic>
    <xdr:clientData/>
  </xdr:twoCellAnchor>
  <xdr:twoCellAnchor editAs="oneCell">
    <xdr:from>
      <xdr:col>2</xdr:col>
      <xdr:colOff>53269</xdr:colOff>
      <xdr:row>2</xdr:row>
      <xdr:rowOff>61751</xdr:rowOff>
    </xdr:from>
    <xdr:to>
      <xdr:col>2</xdr:col>
      <xdr:colOff>393411</xdr:colOff>
      <xdr:row>2</xdr:row>
      <xdr:rowOff>402040</xdr:rowOff>
    </xdr:to>
    <xdr:pic>
      <xdr:nvPicPr>
        <xdr:cNvPr id="16" name="Rectangle 102"/>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1035402" y="942284"/>
          <a:ext cx="340142" cy="340289"/>
        </a:xfrm>
        <a:prstGeom prst="rect">
          <a:avLst/>
        </a:prstGeom>
      </xdr:spPr>
    </xdr:pic>
    <xdr:clientData/>
  </xdr:twoCellAnchor>
  <xdr:oneCellAnchor>
    <xdr:from>
      <xdr:col>2</xdr:col>
      <xdr:colOff>76199</xdr:colOff>
      <xdr:row>9</xdr:row>
      <xdr:rowOff>4599</xdr:rowOff>
    </xdr:from>
    <xdr:ext cx="382348" cy="413926"/>
    <xdr:pic>
      <xdr:nvPicPr>
        <xdr:cNvPr id="17" name="Rectangle 109"/>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058332" y="3966999"/>
          <a:ext cx="382348" cy="413926"/>
        </a:xfrm>
        <a:prstGeom prst="rect">
          <a:avLst/>
        </a:prstGeom>
      </xdr:spPr>
    </xdr:pic>
    <xdr:clientData/>
  </xdr:oneCellAnchor>
  <xdr:oneCellAnchor>
    <xdr:from>
      <xdr:col>2</xdr:col>
      <xdr:colOff>76522</xdr:colOff>
      <xdr:row>6</xdr:row>
      <xdr:rowOff>47937</xdr:rowOff>
    </xdr:from>
    <xdr:ext cx="338546" cy="343000"/>
    <xdr:pic>
      <xdr:nvPicPr>
        <xdr:cNvPr id="18" name="Rectangle 10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58655" y="2689537"/>
          <a:ext cx="338546" cy="343000"/>
        </a:xfrm>
        <a:prstGeom prst="rect">
          <a:avLst/>
        </a:prstGeom>
      </xdr:spPr>
    </xdr:pic>
    <xdr:clientData/>
  </xdr:oneCellAnchor>
  <xdr:oneCellAnchor>
    <xdr:from>
      <xdr:col>2</xdr:col>
      <xdr:colOff>84271</xdr:colOff>
      <xdr:row>5</xdr:row>
      <xdr:rowOff>50801</xdr:rowOff>
    </xdr:from>
    <xdr:ext cx="352425" cy="352425"/>
    <xdr:pic>
      <xdr:nvPicPr>
        <xdr:cNvPr id="19" name="Rectangle 105"/>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066404" y="2252134"/>
          <a:ext cx="352425" cy="352425"/>
        </a:xfrm>
        <a:prstGeom prst="rect">
          <a:avLst/>
        </a:prstGeom>
      </xdr:spPr>
    </xdr:pic>
    <xdr:clientData/>
  </xdr:oneCellAnchor>
  <xdr:twoCellAnchor editAs="oneCell">
    <xdr:from>
      <xdr:col>2</xdr:col>
      <xdr:colOff>92891</xdr:colOff>
      <xdr:row>8</xdr:row>
      <xdr:rowOff>37762</xdr:rowOff>
    </xdr:from>
    <xdr:to>
      <xdr:col>2</xdr:col>
      <xdr:colOff>417607</xdr:colOff>
      <xdr:row>8</xdr:row>
      <xdr:rowOff>360357</xdr:rowOff>
    </xdr:to>
    <xdr:pic>
      <xdr:nvPicPr>
        <xdr:cNvPr id="21" name="Rectangle 10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75024" y="3559895"/>
          <a:ext cx="324716" cy="322595"/>
        </a:xfrm>
        <a:prstGeom prst="rect">
          <a:avLst/>
        </a:prstGeom>
      </xdr:spPr>
    </xdr:pic>
    <xdr:clientData/>
  </xdr:twoCellAnchor>
  <xdr:twoCellAnchor editAs="oneCell">
    <xdr:from>
      <xdr:col>2</xdr:col>
      <xdr:colOff>72733</xdr:colOff>
      <xdr:row>7</xdr:row>
      <xdr:rowOff>34092</xdr:rowOff>
    </xdr:from>
    <xdr:to>
      <xdr:col>2</xdr:col>
      <xdr:colOff>409806</xdr:colOff>
      <xdr:row>7</xdr:row>
      <xdr:rowOff>371651</xdr:rowOff>
    </xdr:to>
    <xdr:pic>
      <xdr:nvPicPr>
        <xdr:cNvPr id="23" name="Rectangle 107"/>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054866" y="3115959"/>
          <a:ext cx="337073" cy="337559"/>
        </a:xfrm>
        <a:prstGeom prst="rect">
          <a:avLst/>
        </a:prstGeom>
      </xdr:spPr>
    </xdr:pic>
    <xdr:clientData/>
  </xdr:twoCellAnchor>
  <xdr:oneCellAnchor>
    <xdr:from>
      <xdr:col>6</xdr:col>
      <xdr:colOff>50799</xdr:colOff>
      <xdr:row>4</xdr:row>
      <xdr:rowOff>14814</xdr:rowOff>
    </xdr:from>
    <xdr:ext cx="382348" cy="413926"/>
    <xdr:pic>
      <xdr:nvPicPr>
        <xdr:cNvPr id="24" name="Image 23"/>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2624666" y="1775881"/>
          <a:ext cx="382348" cy="413926"/>
        </a:xfrm>
        <a:prstGeom prst="rect">
          <a:avLst/>
        </a:prstGeom>
      </xdr:spPr>
    </xdr:pic>
    <xdr:clientData/>
  </xdr:oneCellAnchor>
  <xdr:twoCellAnchor editAs="oneCell">
    <xdr:from>
      <xdr:col>6</xdr:col>
      <xdr:colOff>106439</xdr:colOff>
      <xdr:row>3</xdr:row>
      <xdr:rowOff>88565</xdr:rowOff>
    </xdr:from>
    <xdr:to>
      <xdr:col>6</xdr:col>
      <xdr:colOff>431155</xdr:colOff>
      <xdr:row>3</xdr:row>
      <xdr:rowOff>400249</xdr:rowOff>
    </xdr:to>
    <xdr:pic>
      <xdr:nvPicPr>
        <xdr:cNvPr id="25" name="Image 24"/>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2680306" y="1409365"/>
          <a:ext cx="324716" cy="311684"/>
        </a:xfrm>
        <a:prstGeom prst="rect">
          <a:avLst/>
        </a:prstGeom>
      </xdr:spPr>
    </xdr:pic>
    <xdr:clientData/>
  </xdr:twoCellAnchor>
  <xdr:twoCellAnchor editAs="oneCell">
    <xdr:from>
      <xdr:col>6</xdr:col>
      <xdr:colOff>58308</xdr:colOff>
      <xdr:row>2</xdr:row>
      <xdr:rowOff>50428</xdr:rowOff>
    </xdr:from>
    <xdr:to>
      <xdr:col>6</xdr:col>
      <xdr:colOff>415495</xdr:colOff>
      <xdr:row>2</xdr:row>
      <xdr:rowOff>388089</xdr:rowOff>
    </xdr:to>
    <xdr:pic>
      <xdr:nvPicPr>
        <xdr:cNvPr id="34" name="Image 3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2632175" y="930961"/>
          <a:ext cx="357187" cy="337661"/>
        </a:xfrm>
        <a:prstGeom prst="rect">
          <a:avLst/>
        </a:prstGeom>
      </xdr:spPr>
    </xdr:pic>
    <xdr:clientData/>
  </xdr:twoCellAnchor>
  <xdr:twoCellAnchor editAs="oneCell">
    <xdr:from>
      <xdr:col>6</xdr:col>
      <xdr:colOff>57035</xdr:colOff>
      <xdr:row>1</xdr:row>
      <xdr:rowOff>40567</xdr:rowOff>
    </xdr:from>
    <xdr:to>
      <xdr:col>6</xdr:col>
      <xdr:colOff>446694</xdr:colOff>
      <xdr:row>1</xdr:row>
      <xdr:rowOff>415827</xdr:rowOff>
    </xdr:to>
    <xdr:pic>
      <xdr:nvPicPr>
        <xdr:cNvPr id="35" name="Image 3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2630902" y="480834"/>
          <a:ext cx="389659" cy="375260"/>
        </a:xfrm>
        <a:prstGeom prst="rect">
          <a:avLst/>
        </a:prstGeom>
      </xdr:spPr>
    </xdr:pic>
    <xdr:clientData/>
  </xdr:twoCellAnchor>
  <xdr:twoCellAnchor editAs="oneCell">
    <xdr:from>
      <xdr:col>6</xdr:col>
      <xdr:colOff>76437</xdr:colOff>
      <xdr:row>0</xdr:row>
      <xdr:rowOff>42332</xdr:rowOff>
    </xdr:from>
    <xdr:to>
      <xdr:col>6</xdr:col>
      <xdr:colOff>416579</xdr:colOff>
      <xdr:row>0</xdr:row>
      <xdr:rowOff>379330</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2650304" y="42332"/>
          <a:ext cx="340142" cy="336998"/>
        </a:xfrm>
        <a:prstGeom prst="rect">
          <a:avLst/>
        </a:prstGeom>
      </xdr:spPr>
    </xdr:pic>
    <xdr:clientData/>
  </xdr:twoCellAnchor>
  <xdr:oneCellAnchor>
    <xdr:from>
      <xdr:col>6</xdr:col>
      <xdr:colOff>71966</xdr:colOff>
      <xdr:row>6</xdr:row>
      <xdr:rowOff>54561</xdr:rowOff>
    </xdr:from>
    <xdr:ext cx="349250" cy="354239"/>
    <xdr:pic>
      <xdr:nvPicPr>
        <xdr:cNvPr id="37" name="Image 36"/>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2645833" y="2696161"/>
          <a:ext cx="349250" cy="354239"/>
        </a:xfrm>
        <a:prstGeom prst="rect">
          <a:avLst/>
        </a:prstGeom>
      </xdr:spPr>
    </xdr:pic>
    <xdr:clientData/>
  </xdr:oneCellAnchor>
  <xdr:oneCellAnchor>
    <xdr:from>
      <xdr:col>6</xdr:col>
      <xdr:colOff>76199</xdr:colOff>
      <xdr:row>8</xdr:row>
      <xdr:rowOff>30487</xdr:rowOff>
    </xdr:from>
    <xdr:ext cx="349370" cy="353966"/>
    <xdr:pic>
      <xdr:nvPicPr>
        <xdr:cNvPr id="38" name="Image 3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2650066" y="3552620"/>
          <a:ext cx="349370" cy="353966"/>
        </a:xfrm>
        <a:prstGeom prst="rect">
          <a:avLst/>
        </a:prstGeom>
      </xdr:spPr>
    </xdr:pic>
    <xdr:clientData/>
  </xdr:oneCellAnchor>
  <xdr:oneCellAnchor>
    <xdr:from>
      <xdr:col>6</xdr:col>
      <xdr:colOff>51593</xdr:colOff>
      <xdr:row>7</xdr:row>
      <xdr:rowOff>42847</xdr:rowOff>
    </xdr:from>
    <xdr:ext cx="352425" cy="352425"/>
    <xdr:pic>
      <xdr:nvPicPr>
        <xdr:cNvPr id="39" name="Image 3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2625460" y="3124714"/>
          <a:ext cx="352425" cy="352425"/>
        </a:xfrm>
        <a:prstGeom prst="rect">
          <a:avLst/>
        </a:prstGeom>
      </xdr:spPr>
    </xdr:pic>
    <xdr:clientData/>
  </xdr:oneCellAnchor>
  <xdr:twoCellAnchor editAs="oneCell">
    <xdr:from>
      <xdr:col>6</xdr:col>
      <xdr:colOff>62015</xdr:colOff>
      <xdr:row>9</xdr:row>
      <xdr:rowOff>57903</xdr:rowOff>
    </xdr:from>
    <xdr:to>
      <xdr:col>6</xdr:col>
      <xdr:colOff>399088</xdr:colOff>
      <xdr:row>9</xdr:row>
      <xdr:rowOff>392171</xdr:rowOff>
    </xdr:to>
    <xdr:pic>
      <xdr:nvPicPr>
        <xdr:cNvPr id="40" name="Image 39"/>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2635882" y="4020303"/>
          <a:ext cx="337073" cy="334268"/>
        </a:xfrm>
        <a:prstGeom prst="rect">
          <a:avLst/>
        </a:prstGeom>
      </xdr:spPr>
    </xdr:pic>
    <xdr:clientData/>
  </xdr:twoCellAnchor>
  <xdr:twoCellAnchor editAs="oneCell">
    <xdr:from>
      <xdr:col>6</xdr:col>
      <xdr:colOff>66276</xdr:colOff>
      <xdr:row>5</xdr:row>
      <xdr:rowOff>59267</xdr:rowOff>
    </xdr:from>
    <xdr:to>
      <xdr:col>6</xdr:col>
      <xdr:colOff>394059</xdr:colOff>
      <xdr:row>5</xdr:row>
      <xdr:rowOff>379430</xdr:rowOff>
    </xdr:to>
    <xdr:pic>
      <xdr:nvPicPr>
        <xdr:cNvPr id="41" name="Image 4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2640143" y="2260600"/>
          <a:ext cx="327783" cy="32016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C1:AN44"/>
  <sheetViews>
    <sheetView topLeftCell="A4" zoomScaleNormal="100" workbookViewId="0">
      <selection activeCell="D15" sqref="D15"/>
    </sheetView>
  </sheetViews>
  <sheetFormatPr baseColWidth="10" defaultColWidth="11.44140625" defaultRowHeight="14.4"/>
  <cols>
    <col min="1" max="3" width="11.44140625" style="55"/>
    <col min="4" max="4" width="6.5546875" style="55" customWidth="1"/>
    <col min="5" max="5" width="11.44140625" style="55"/>
    <col min="6" max="6" width="7.109375" style="55" customWidth="1"/>
    <col min="7" max="7" width="5.109375" style="55" customWidth="1"/>
    <col min="8" max="10" width="4.88671875" style="55" customWidth="1"/>
    <col min="11" max="11" width="7.5546875" style="55" bestFit="1" customWidth="1"/>
    <col min="12" max="12" width="5.88671875" style="55" customWidth="1"/>
    <col min="13" max="13" width="6.5546875" style="55" customWidth="1"/>
    <col min="14" max="14" width="18.88671875" style="55" customWidth="1"/>
    <col min="15" max="15" width="4.5546875" style="55" customWidth="1"/>
    <col min="16" max="20" width="4.33203125" style="55" customWidth="1"/>
    <col min="21" max="22" width="4.5546875" style="55" customWidth="1"/>
    <col min="23" max="24" width="4.44140625" style="55" customWidth="1"/>
    <col min="25" max="25" width="4.109375" style="55" customWidth="1"/>
    <col min="26" max="26" width="3.109375" style="55" customWidth="1"/>
    <col min="27" max="27" width="4.44140625" style="55" customWidth="1"/>
    <col min="28" max="29" width="4.44140625" style="55" bestFit="1" customWidth="1"/>
    <col min="30" max="30" width="3.33203125" style="55" customWidth="1"/>
    <col min="31" max="32" width="4.33203125" style="55" customWidth="1"/>
    <col min="33" max="33" width="3.33203125" style="55" customWidth="1"/>
    <col min="34" max="34" width="21" style="55" customWidth="1"/>
    <col min="35" max="35" width="4.109375" style="55" customWidth="1"/>
    <col min="36" max="36" width="1" style="55" customWidth="1"/>
    <col min="37" max="37" width="4" style="55" customWidth="1"/>
    <col min="38" max="38" width="4.44140625" style="55" customWidth="1"/>
    <col min="39" max="39" width="3.88671875" style="55" customWidth="1"/>
    <col min="40" max="16384" width="11.44140625" style="55"/>
  </cols>
  <sheetData>
    <row r="1" spans="3:40">
      <c r="E1" s="56"/>
      <c r="F1" s="57"/>
      <c r="G1" s="58"/>
      <c r="H1" s="59"/>
      <c r="I1" s="60"/>
      <c r="J1" s="61"/>
    </row>
    <row r="2" spans="3:40" ht="15" thickBot="1">
      <c r="D2" s="153"/>
      <c r="O2" s="94"/>
      <c r="P2" s="94"/>
      <c r="Q2" s="94"/>
      <c r="R2" s="94"/>
      <c r="S2" s="94"/>
      <c r="T2" s="94"/>
      <c r="U2" s="94"/>
      <c r="V2" s="94"/>
      <c r="W2" s="94"/>
      <c r="X2" s="94"/>
      <c r="Y2" s="94"/>
    </row>
    <row r="3" spans="3:40" ht="30" customHeight="1" thickTop="1" thickBot="1">
      <c r="D3" s="149"/>
      <c r="E3" s="61"/>
      <c r="F3" s="61"/>
      <c r="G3" s="61"/>
      <c r="H3" s="61"/>
      <c r="I3" s="61"/>
      <c r="J3" s="61"/>
      <c r="K3" s="61"/>
      <c r="L3" s="61"/>
      <c r="M3" s="61"/>
      <c r="N3" s="89"/>
      <c r="O3" s="99"/>
      <c r="P3" s="143"/>
      <c r="Q3" s="146"/>
      <c r="R3" s="143"/>
      <c r="S3" s="146"/>
      <c r="T3" s="143"/>
      <c r="U3" s="146"/>
      <c r="V3" s="143"/>
      <c r="W3" s="146"/>
      <c r="X3" s="144"/>
      <c r="Y3" s="145"/>
      <c r="Z3" s="90"/>
      <c r="AA3" s="61"/>
      <c r="AB3" s="61"/>
      <c r="AC3" s="61"/>
      <c r="AD3" s="61"/>
    </row>
    <row r="4" spans="3:40" ht="30" customHeight="1" thickBot="1">
      <c r="D4" s="61"/>
      <c r="E4" s="148"/>
      <c r="F4" s="61"/>
      <c r="G4" s="61"/>
      <c r="H4" s="61"/>
      <c r="I4" s="61"/>
      <c r="J4" s="61"/>
      <c r="K4" s="61"/>
      <c r="L4" s="61"/>
      <c r="M4" s="61"/>
      <c r="N4" s="89"/>
      <c r="O4" s="100"/>
      <c r="P4" s="101"/>
      <c r="Q4" s="101"/>
      <c r="R4" s="102"/>
      <c r="S4" s="103">
        <f>P5</f>
        <v>0</v>
      </c>
      <c r="T4" s="102"/>
      <c r="U4" s="104">
        <f>P6</f>
        <v>0</v>
      </c>
      <c r="V4" s="102"/>
      <c r="W4" s="104">
        <f>P7</f>
        <v>0</v>
      </c>
      <c r="X4" s="106"/>
      <c r="Y4" s="105">
        <f>P8</f>
        <v>0</v>
      </c>
      <c r="Z4" s="90"/>
      <c r="AA4" s="61"/>
      <c r="AB4" s="61"/>
      <c r="AC4" s="61"/>
      <c r="AD4" s="61"/>
    </row>
    <row r="5" spans="3:40" ht="30" customHeight="1" thickBot="1">
      <c r="D5" s="170"/>
      <c r="E5" s="152"/>
      <c r="F5" s="150"/>
      <c r="G5" s="150"/>
      <c r="H5" s="150"/>
      <c r="I5" s="150"/>
      <c r="J5" s="150"/>
      <c r="K5" s="150"/>
      <c r="L5" s="150"/>
      <c r="M5" s="151"/>
      <c r="N5" s="89"/>
      <c r="O5" s="100"/>
      <c r="P5" s="102"/>
      <c r="Q5" s="107">
        <f>R4</f>
        <v>0</v>
      </c>
      <c r="R5" s="101"/>
      <c r="S5" s="101"/>
      <c r="T5" s="102"/>
      <c r="U5" s="108">
        <f>R6</f>
        <v>0</v>
      </c>
      <c r="V5" s="102"/>
      <c r="W5" s="104">
        <f>R7</f>
        <v>0</v>
      </c>
      <c r="X5" s="102"/>
      <c r="Y5" s="109">
        <f>R8</f>
        <v>0</v>
      </c>
      <c r="Z5" s="90"/>
      <c r="AA5" s="61"/>
      <c r="AB5" s="61"/>
      <c r="AC5" s="61"/>
      <c r="AD5" s="61"/>
    </row>
    <row r="6" spans="3:40" ht="30" customHeight="1" thickTop="1" thickBot="1">
      <c r="C6" s="218" t="s">
        <v>8</v>
      </c>
      <c r="D6" s="121" t="s">
        <v>33</v>
      </c>
      <c r="E6" s="164" t="s">
        <v>1</v>
      </c>
      <c r="F6" s="122" t="s">
        <v>0</v>
      </c>
      <c r="G6" s="122" t="s">
        <v>11</v>
      </c>
      <c r="H6" s="123" t="s">
        <v>2</v>
      </c>
      <c r="I6" s="122" t="s">
        <v>3</v>
      </c>
      <c r="J6" s="124" t="s">
        <v>4</v>
      </c>
      <c r="K6" s="122" t="s">
        <v>5</v>
      </c>
      <c r="L6" s="122" t="s">
        <v>6</v>
      </c>
      <c r="M6" s="125" t="s">
        <v>7</v>
      </c>
      <c r="N6" s="93"/>
      <c r="O6" s="100"/>
      <c r="P6" s="102"/>
      <c r="Q6" s="103">
        <f>T4</f>
        <v>0</v>
      </c>
      <c r="R6" s="106"/>
      <c r="S6" s="104">
        <f>T5</f>
        <v>0</v>
      </c>
      <c r="T6" s="110"/>
      <c r="U6" s="111"/>
      <c r="V6" s="106"/>
      <c r="W6" s="104">
        <f>T7</f>
        <v>0</v>
      </c>
      <c r="X6" s="102"/>
      <c r="Y6" s="109">
        <f>T8</f>
        <v>0</v>
      </c>
      <c r="Z6" s="90"/>
      <c r="AA6" s="61"/>
      <c r="AB6" s="61"/>
      <c r="AC6" s="61"/>
      <c r="AD6" s="61"/>
    </row>
    <row r="7" spans="3:40" ht="30" customHeight="1" thickBot="1">
      <c r="C7" s="219"/>
      <c r="D7" s="174">
        <f>RANK(F7,$F$7:$F$11)+COUNTIF(F$6:F6,F7)</f>
        <v>4</v>
      </c>
      <c r="E7" s="165" t="s">
        <v>24</v>
      </c>
      <c r="F7" s="126">
        <f>(H7*3)+(I7*1)+(J7*0)</f>
        <v>10</v>
      </c>
      <c r="G7" s="127">
        <f>H7+I7+J7</f>
        <v>4</v>
      </c>
      <c r="H7" s="127">
        <f>NbColorSameAs(P4:Y4,H1)+NbColorSameAs(P11:Y11,H1)</f>
        <v>3</v>
      </c>
      <c r="I7" s="127">
        <f>NbColorSameAs(P4:Y4,G1)+NbColorSameAs(P11:Y11,G1)</f>
        <v>1</v>
      </c>
      <c r="J7" s="127">
        <f>NbColorSameAs(P4:Y4,F1)+NbColorSameAs(P11:Y11,F1)</f>
        <v>0</v>
      </c>
      <c r="K7" s="127">
        <f>R4+T4+V4+X4+R11+T11+V11+X11</f>
        <v>0</v>
      </c>
      <c r="L7" s="127">
        <f>S4+U4+W4+Y4+S11+U11+W11+Y11</f>
        <v>0</v>
      </c>
      <c r="M7" s="128">
        <f>K7-L7</f>
        <v>0</v>
      </c>
      <c r="N7" s="93"/>
      <c r="O7" s="100"/>
      <c r="P7" s="107"/>
      <c r="Q7" s="107">
        <f>V4</f>
        <v>0</v>
      </c>
      <c r="R7" s="107"/>
      <c r="S7" s="104">
        <f>V5</f>
        <v>0</v>
      </c>
      <c r="T7" s="58"/>
      <c r="U7" s="104">
        <f>V6</f>
        <v>0</v>
      </c>
      <c r="V7" s="110"/>
      <c r="W7" s="111"/>
      <c r="X7" s="112"/>
      <c r="Y7" s="109">
        <f>V8</f>
        <v>0</v>
      </c>
      <c r="Z7" s="90"/>
      <c r="AA7" s="61"/>
      <c r="AB7" s="61"/>
      <c r="AC7" s="61"/>
      <c r="AD7" s="61"/>
    </row>
    <row r="8" spans="3:40" ht="30" customHeight="1" thickBot="1">
      <c r="C8" s="219"/>
      <c r="D8" s="174">
        <f>RANK(F8,$F$7:$F$11)+COUNTIF(F$6:F7,F8)</f>
        <v>2</v>
      </c>
      <c r="E8" s="165" t="s">
        <v>25</v>
      </c>
      <c r="F8" s="126">
        <f>(H8*3)+(I8*1)+(J8*0)</f>
        <v>12</v>
      </c>
      <c r="G8" s="127">
        <f>H8+I8+J8</f>
        <v>4</v>
      </c>
      <c r="H8" s="127">
        <f>NbColorSameAs(P5:Y5,H1)+NbColorSameAs(P12:Y12,H1)</f>
        <v>4</v>
      </c>
      <c r="I8" s="127">
        <f>NbColorSameAs(P5:Y5,G1)+NbColorSameAs(P12:Y12,G1)</f>
        <v>0</v>
      </c>
      <c r="J8" s="127">
        <f>NbColorSameAs(P5:Y5,F1)+NbColorSameAs(P12:Y12,F1)</f>
        <v>0</v>
      </c>
      <c r="K8" s="127">
        <f>P5+T5+V5+X5+P12+T12+V12+X12</f>
        <v>0</v>
      </c>
      <c r="L8" s="127">
        <f>Q5+U5+W5+Y5+Q12+U12+W12+Y12</f>
        <v>0</v>
      </c>
      <c r="M8" s="128">
        <f>K8-L8</f>
        <v>0</v>
      </c>
      <c r="N8" s="93"/>
      <c r="O8" s="113"/>
      <c r="P8" s="114"/>
      <c r="Q8" s="115">
        <f>X4</f>
        <v>0</v>
      </c>
      <c r="R8" s="114"/>
      <c r="S8" s="116">
        <f>X5</f>
        <v>0</v>
      </c>
      <c r="T8" s="114"/>
      <c r="U8" s="116">
        <f>X6</f>
        <v>0</v>
      </c>
      <c r="V8" s="114"/>
      <c r="W8" s="116">
        <f>X7</f>
        <v>0</v>
      </c>
      <c r="X8" s="117"/>
      <c r="Y8" s="118"/>
      <c r="Z8" s="90"/>
      <c r="AA8" s="61"/>
      <c r="AB8" s="61"/>
      <c r="AC8" s="61"/>
      <c r="AD8" s="61"/>
    </row>
    <row r="9" spans="3:40" ht="30" customHeight="1" thickBot="1">
      <c r="C9" s="220"/>
      <c r="D9" s="174">
        <f>RANK(F9,$F$7:$F$11)+COUNTIF(F$6:F8,F9)</f>
        <v>5</v>
      </c>
      <c r="E9" s="166" t="s">
        <v>26</v>
      </c>
      <c r="F9" s="129">
        <f>(H9*3)+(I9*1)+(J9*0)</f>
        <v>8</v>
      </c>
      <c r="G9" s="112">
        <f>H9+I9+J9</f>
        <v>4</v>
      </c>
      <c r="H9" s="112">
        <f>NbColorSameAs(P6:Y6,H1)+NbColorSameAs(P13:Y13,H1)</f>
        <v>2</v>
      </c>
      <c r="I9" s="112">
        <f>NbColorSameAs(P6:Y6,G1)+NbColorSameAs(P13:Y13,G1)</f>
        <v>2</v>
      </c>
      <c r="J9" s="112">
        <f>NbColorSameAs(P6:Y6,F1)+NbColorSameAs(P13:Y13,F1)</f>
        <v>0</v>
      </c>
      <c r="K9" s="130">
        <f>P6+R6+V6+X6+P13+R13+V13+X13</f>
        <v>0</v>
      </c>
      <c r="L9" s="130">
        <f>Q6+S6+W6+Y6+Q13+S13+W13+Y13</f>
        <v>0</v>
      </c>
      <c r="M9" s="131">
        <f>K9-L9</f>
        <v>0</v>
      </c>
      <c r="N9" s="90"/>
      <c r="O9" s="95"/>
      <c r="P9" s="95"/>
      <c r="Q9" s="95"/>
      <c r="R9" s="95"/>
      <c r="S9" s="95"/>
      <c r="T9" s="95"/>
      <c r="U9" s="96"/>
      <c r="V9" s="96"/>
      <c r="W9" s="95"/>
      <c r="X9" s="95"/>
      <c r="Y9" s="95"/>
      <c r="Z9" s="61"/>
      <c r="AA9" s="61"/>
      <c r="AB9" s="61"/>
      <c r="AC9" s="61"/>
      <c r="AD9" s="61"/>
    </row>
    <row r="10" spans="3:40" ht="30" customHeight="1" thickTop="1" thickBot="1">
      <c r="C10" s="160"/>
      <c r="D10" s="174">
        <f>RANK(F10,$F$7:$F$11)+COUNTIF(F$6:F9,F10)</f>
        <v>1</v>
      </c>
      <c r="E10" s="167" t="s">
        <v>4</v>
      </c>
      <c r="F10" s="132">
        <f>(H10*3)+(I10*1)+(J10*0)</f>
        <v>13</v>
      </c>
      <c r="G10" s="133">
        <f>H10+I10+J10</f>
        <v>5</v>
      </c>
      <c r="H10" s="133">
        <f>NbColorSameAs(P7:Y7,H1)+NbColorSameAs(P14:Y14,H1)</f>
        <v>4</v>
      </c>
      <c r="I10" s="133">
        <f>NbColorSameAs(P7:Y7,G1)+NbColorSameAs(P14:Y14,G1)</f>
        <v>1</v>
      </c>
      <c r="J10" s="133">
        <f>NbColorSameAs(P7:Y7,F1)+NbColorSameAs(P14:Y14,F1)</f>
        <v>0</v>
      </c>
      <c r="K10" s="133">
        <f>P7+R7+T7+X7+P14+R14+T14+X14</f>
        <v>0</v>
      </c>
      <c r="L10" s="133">
        <f>Q7+S7+U7+Y7+Q14+S14+U14+Y14</f>
        <v>0</v>
      </c>
      <c r="M10" s="134">
        <f>K10-L10</f>
        <v>0</v>
      </c>
      <c r="N10" s="93"/>
      <c r="O10" s="99"/>
      <c r="P10" s="140"/>
      <c r="Q10" s="147"/>
      <c r="R10" s="140"/>
      <c r="S10" s="147"/>
      <c r="T10" s="140"/>
      <c r="U10" s="147"/>
      <c r="V10" s="140"/>
      <c r="W10" s="147"/>
      <c r="X10" s="141"/>
      <c r="Y10" s="142"/>
      <c r="Z10" s="90"/>
      <c r="AA10" s="61"/>
      <c r="AB10" s="61"/>
      <c r="AC10" s="62"/>
      <c r="AD10" s="62"/>
      <c r="AE10" s="62"/>
      <c r="AF10" s="62"/>
      <c r="AG10" s="62"/>
      <c r="AH10" s="62"/>
      <c r="AI10" s="62"/>
      <c r="AJ10" s="62"/>
      <c r="AK10" s="62"/>
      <c r="AL10" s="62"/>
      <c r="AM10" s="62"/>
      <c r="AN10" s="62"/>
    </row>
    <row r="11" spans="3:40" ht="30" customHeight="1" thickBot="1">
      <c r="C11" s="160"/>
      <c r="D11" s="175">
        <f>RANK(F11,$F$7:$F$11)+COUNTIF(F$6:F10,F11)</f>
        <v>3</v>
      </c>
      <c r="E11" s="168" t="s">
        <v>27</v>
      </c>
      <c r="F11" s="135">
        <f>(H11*3)+(I11*1)+(J11*0)</f>
        <v>12</v>
      </c>
      <c r="G11" s="136">
        <f>H11+I11+J11</f>
        <v>4</v>
      </c>
      <c r="H11" s="136">
        <f>NbColorSameAs(P8:Y8,H1)+NbColorSameAs(P15:Y15,H1)</f>
        <v>4</v>
      </c>
      <c r="I11" s="136">
        <f>NbColorSameAs(P8:Y8,G1)+NbColorSameAs(P15:Y15,G1)</f>
        <v>0</v>
      </c>
      <c r="J11" s="136">
        <f>NbColorSameAs(P8:Y8,F1)+NbColorSameAs(P15:Y15,F1)</f>
        <v>0</v>
      </c>
      <c r="K11" s="136">
        <f>P8+R8+T8+V8+P15+R15+T15+V15</f>
        <v>0</v>
      </c>
      <c r="L11" s="136">
        <f>Q8+S8+U8+W8+Q15+S15+U15+W15</f>
        <v>0</v>
      </c>
      <c r="M11" s="137">
        <f>K11-L11</f>
        <v>0</v>
      </c>
      <c r="N11" s="93"/>
      <c r="O11" s="100"/>
      <c r="P11" s="101"/>
      <c r="Q11" s="101"/>
      <c r="R11" s="103"/>
      <c r="S11" s="103">
        <f>P12</f>
        <v>0</v>
      </c>
      <c r="T11" s="119"/>
      <c r="U11" s="104">
        <f>P13</f>
        <v>0</v>
      </c>
      <c r="V11" s="104"/>
      <c r="W11" s="104">
        <f>P14</f>
        <v>0</v>
      </c>
      <c r="X11" s="104"/>
      <c r="Y11" s="105">
        <f>P15</f>
        <v>0</v>
      </c>
      <c r="Z11" s="90"/>
      <c r="AA11" s="61"/>
      <c r="AB11" s="61"/>
      <c r="AC11" s="62"/>
      <c r="AD11" s="62"/>
      <c r="AE11" s="62"/>
      <c r="AF11" s="62"/>
      <c r="AG11" s="62"/>
      <c r="AH11" s="62"/>
      <c r="AI11" s="62"/>
      <c r="AJ11" s="62"/>
      <c r="AK11" s="62"/>
      <c r="AL11" s="62"/>
      <c r="AM11" s="62"/>
      <c r="AN11" s="62"/>
    </row>
    <row r="12" spans="3:40" ht="30" customHeight="1" thickTop="1" thickBot="1">
      <c r="C12" s="215" t="s">
        <v>9</v>
      </c>
      <c r="D12" s="171"/>
      <c r="E12" s="80"/>
      <c r="F12" s="81"/>
      <c r="G12" s="82"/>
      <c r="H12" s="82"/>
      <c r="I12" s="82"/>
      <c r="J12" s="82"/>
      <c r="K12" s="82"/>
      <c r="L12" s="82"/>
      <c r="M12" s="83"/>
      <c r="N12" s="88"/>
      <c r="O12" s="100"/>
      <c r="P12" s="107"/>
      <c r="Q12" s="107">
        <f>R11</f>
        <v>0</v>
      </c>
      <c r="R12" s="101"/>
      <c r="S12" s="101"/>
      <c r="T12" s="107"/>
      <c r="U12" s="108">
        <f>R13</f>
        <v>0</v>
      </c>
      <c r="V12" s="104"/>
      <c r="W12" s="104">
        <f>R14</f>
        <v>0</v>
      </c>
      <c r="X12" s="104"/>
      <c r="Y12" s="109">
        <f>R15</f>
        <v>0</v>
      </c>
      <c r="Z12" s="90"/>
      <c r="AA12" s="61"/>
      <c r="AB12" s="61"/>
      <c r="AC12" s="62"/>
      <c r="AD12" s="62"/>
      <c r="AE12" s="62"/>
      <c r="AF12" s="62"/>
      <c r="AG12" s="62"/>
      <c r="AH12" s="62"/>
      <c r="AI12" s="62"/>
      <c r="AJ12" s="62"/>
      <c r="AK12" s="62"/>
      <c r="AL12" s="62"/>
      <c r="AM12" s="62"/>
      <c r="AN12" s="62"/>
    </row>
    <row r="13" spans="3:40" ht="30" customHeight="1" thickBot="1">
      <c r="C13" s="216"/>
      <c r="D13" s="170"/>
      <c r="E13" s="80"/>
      <c r="F13" s="81"/>
      <c r="G13" s="82"/>
      <c r="H13" s="82"/>
      <c r="I13" s="82"/>
      <c r="J13" s="82"/>
      <c r="K13" s="82"/>
      <c r="L13" s="82"/>
      <c r="M13" s="83"/>
      <c r="N13" s="88"/>
      <c r="O13" s="100"/>
      <c r="P13" s="107"/>
      <c r="Q13" s="103">
        <f>T11</f>
        <v>0</v>
      </c>
      <c r="R13" s="119"/>
      <c r="S13" s="104">
        <f>T12</f>
        <v>0</v>
      </c>
      <c r="T13" s="110"/>
      <c r="U13" s="111"/>
      <c r="V13" s="112"/>
      <c r="W13" s="104">
        <f>T14</f>
        <v>0</v>
      </c>
      <c r="X13" s="104"/>
      <c r="Y13" s="109">
        <f>T15</f>
        <v>0</v>
      </c>
      <c r="Z13" s="90"/>
      <c r="AA13" s="61"/>
      <c r="AB13" s="61"/>
      <c r="AC13" s="62"/>
      <c r="AD13" s="62"/>
      <c r="AE13" s="62"/>
      <c r="AF13" s="62"/>
      <c r="AG13" s="62"/>
      <c r="AH13" s="62"/>
      <c r="AI13" s="62"/>
      <c r="AJ13" s="62"/>
      <c r="AK13" s="62"/>
      <c r="AL13" s="62"/>
      <c r="AM13" s="62"/>
      <c r="AN13" s="62"/>
    </row>
    <row r="14" spans="3:40" ht="30" customHeight="1" thickTop="1" thickBot="1">
      <c r="C14" s="217"/>
      <c r="D14" s="121" t="s">
        <v>33</v>
      </c>
      <c r="E14" s="164" t="s">
        <v>1</v>
      </c>
      <c r="F14" s="122" t="s">
        <v>0</v>
      </c>
      <c r="G14" s="122" t="s">
        <v>11</v>
      </c>
      <c r="H14" s="123" t="s">
        <v>2</v>
      </c>
      <c r="I14" s="122" t="s">
        <v>3</v>
      </c>
      <c r="J14" s="124" t="s">
        <v>4</v>
      </c>
      <c r="K14" s="122" t="s">
        <v>5</v>
      </c>
      <c r="L14" s="122" t="s">
        <v>6</v>
      </c>
      <c r="M14" s="125" t="s">
        <v>7</v>
      </c>
      <c r="N14" s="93"/>
      <c r="O14" s="100"/>
      <c r="P14" s="114"/>
      <c r="Q14" s="107">
        <f>V11</f>
        <v>0</v>
      </c>
      <c r="R14" s="114"/>
      <c r="S14" s="104">
        <f>V12</f>
        <v>0</v>
      </c>
      <c r="T14" s="114"/>
      <c r="U14" s="104">
        <f>V13</f>
        <v>0</v>
      </c>
      <c r="V14" s="110"/>
      <c r="W14" s="111"/>
      <c r="X14" s="114"/>
      <c r="Y14" s="109">
        <f>V15</f>
        <v>0</v>
      </c>
      <c r="Z14" s="90"/>
      <c r="AA14" s="61"/>
      <c r="AB14" s="61"/>
      <c r="AC14" s="62"/>
      <c r="AD14" s="62"/>
      <c r="AE14" s="62"/>
      <c r="AF14" s="62"/>
      <c r="AG14" s="62"/>
      <c r="AH14" s="62"/>
      <c r="AI14" s="62"/>
      <c r="AJ14" s="62"/>
      <c r="AK14" s="62"/>
      <c r="AL14" s="62"/>
      <c r="AM14" s="62"/>
      <c r="AN14" s="62"/>
    </row>
    <row r="15" spans="3:40" ht="30" customHeight="1" thickBot="1">
      <c r="C15" s="217"/>
      <c r="D15" s="174">
        <f>RANK(F15,$F$15:$F$19)+COUNTIF(F$14:F14,F15)</f>
        <v>2</v>
      </c>
      <c r="E15" s="165" t="s">
        <v>28</v>
      </c>
      <c r="F15" s="126">
        <f>(H15*3)+(I15*1)+(J15*0)</f>
        <v>9</v>
      </c>
      <c r="G15" s="127">
        <f>H15+I15+J15</f>
        <v>3</v>
      </c>
      <c r="H15" s="127">
        <f>NbColorSameAs(P20:Y20,H1)+NbColorSameAs(P27:Y27,H1)</f>
        <v>3</v>
      </c>
      <c r="I15" s="127">
        <f>NbColorSameAs(P20:Y20,G1)+NbColorSameAs(P27:Y27,G1)</f>
        <v>0</v>
      </c>
      <c r="J15" s="127">
        <f>NbColorSameAs(P20:Y20,F1)+NbColorSameAs(P27:Y27,F1)</f>
        <v>0</v>
      </c>
      <c r="K15" s="127">
        <f>P20+R20+V20+X20+P27+R27+V27+X27</f>
        <v>0</v>
      </c>
      <c r="L15" s="127">
        <f>Q20+S20+W20+Y20+Q27+S27+W27+Y27</f>
        <v>0</v>
      </c>
      <c r="M15" s="128">
        <f>K15-L15</f>
        <v>0</v>
      </c>
      <c r="N15" s="93"/>
      <c r="O15" s="113"/>
      <c r="P15" s="115"/>
      <c r="Q15" s="115">
        <f>X11</f>
        <v>0</v>
      </c>
      <c r="R15" s="115"/>
      <c r="S15" s="116">
        <f>X12</f>
        <v>0</v>
      </c>
      <c r="T15" s="116"/>
      <c r="U15" s="116">
        <f>X13</f>
        <v>0</v>
      </c>
      <c r="V15" s="116"/>
      <c r="W15" s="116">
        <f>X14</f>
        <v>0</v>
      </c>
      <c r="X15" s="117"/>
      <c r="Y15" s="118"/>
      <c r="Z15" s="90"/>
      <c r="AA15" s="61"/>
      <c r="AB15" s="61"/>
      <c r="AC15" s="62"/>
      <c r="AD15" s="62"/>
      <c r="AE15" s="62"/>
      <c r="AF15" s="67"/>
      <c r="AG15" s="66"/>
      <c r="AH15" s="66"/>
      <c r="AI15" s="66"/>
      <c r="AJ15" s="66"/>
      <c r="AK15" s="66"/>
      <c r="AL15" s="66"/>
      <c r="AM15" s="66"/>
      <c r="AN15" s="62"/>
    </row>
    <row r="16" spans="3:40" ht="30" customHeight="1" thickBot="1">
      <c r="C16" s="161"/>
      <c r="D16" s="174">
        <f>RANK(F16,$F$15:$F$19)+COUNTIF(F$14:F15,F16)</f>
        <v>5</v>
      </c>
      <c r="E16" s="165" t="s">
        <v>29</v>
      </c>
      <c r="F16" s="126">
        <f t="shared" ref="F16" si="0">(H16*3)+(I16*1)+(J16*0)</f>
        <v>2</v>
      </c>
      <c r="G16" s="138">
        <f>H16+I16+J16</f>
        <v>2</v>
      </c>
      <c r="H16" s="127">
        <f>NbColorSameAs(P18:Y18,H1)+NbColorSameAs(P25:Y25,H1)</f>
        <v>0</v>
      </c>
      <c r="I16" s="127">
        <f>NbColorSameAs(P18:Y18,G1)+NbColorSameAs(P25:Y25,G1)</f>
        <v>2</v>
      </c>
      <c r="J16" s="127">
        <f>NbColorSameAs(P18:Y18,F1)+NbColorSameAs(P25:Y25,F1)</f>
        <v>0</v>
      </c>
      <c r="K16" s="127">
        <f>R18+T18+V18+X18+R25+T25+V25+X25</f>
        <v>0</v>
      </c>
      <c r="L16" s="127">
        <f>S18+U18+W18+Y18+S25+U25+W25+Y25</f>
        <v>0</v>
      </c>
      <c r="M16" s="128">
        <f t="shared" ref="M16" si="1">K16-L16</f>
        <v>0</v>
      </c>
      <c r="N16" s="90"/>
      <c r="O16" s="97"/>
      <c r="P16" s="97"/>
      <c r="Q16" s="97"/>
      <c r="R16" s="97"/>
      <c r="S16" s="97"/>
      <c r="T16" s="97"/>
      <c r="U16" s="97"/>
      <c r="V16" s="97"/>
      <c r="W16" s="97"/>
      <c r="X16" s="97"/>
      <c r="Y16" s="97"/>
      <c r="Z16" s="61"/>
      <c r="AA16" s="61"/>
      <c r="AB16" s="61"/>
      <c r="AC16" s="62"/>
      <c r="AD16" s="62"/>
      <c r="AE16" s="62"/>
      <c r="AF16" s="67"/>
      <c r="AG16" s="66"/>
      <c r="AH16" s="66"/>
      <c r="AI16" s="66"/>
      <c r="AJ16" s="66"/>
      <c r="AK16" s="66"/>
      <c r="AL16" s="66"/>
      <c r="AM16" s="66"/>
      <c r="AN16" s="62"/>
    </row>
    <row r="17" spans="3:40" ht="30" customHeight="1" thickTop="1" thickBot="1">
      <c r="C17" s="160"/>
      <c r="D17" s="174">
        <f>RANK(F17,$F$15:$F$19)+COUNTIF(F$14:F16,F17)</f>
        <v>1</v>
      </c>
      <c r="E17" s="166" t="s">
        <v>30</v>
      </c>
      <c r="F17" s="129">
        <f t="shared" ref="F17" si="2">(H17*3)+(I17*1)+(J17*0)</f>
        <v>16</v>
      </c>
      <c r="G17" s="112">
        <f>H17+I17+J17</f>
        <v>6</v>
      </c>
      <c r="H17" s="112">
        <f>NbColorSameAs(P21:Y21,H1)+NbColorSameAs(P28:Y28,H1)</f>
        <v>5</v>
      </c>
      <c r="I17" s="112">
        <f>NbColorSameAs(P21:Y21,G1)+NbColorSameAs(P28:Y28,G1)</f>
        <v>1</v>
      </c>
      <c r="J17" s="112">
        <f>NbColorSameAs(P21:Y21,F1)+NbColorSameAs(P28:Y28,F1)</f>
        <v>0</v>
      </c>
      <c r="K17" s="112">
        <f>P21+R21+T21+X21+P28+R28+T28+X28</f>
        <v>0</v>
      </c>
      <c r="L17" s="112">
        <f>Q21+S21+U21+Y21+Q28+S28+U28+Y28</f>
        <v>0</v>
      </c>
      <c r="M17" s="131">
        <f t="shared" ref="M17" si="3">K17-L17</f>
        <v>0</v>
      </c>
      <c r="N17" s="93"/>
      <c r="O17" s="99"/>
      <c r="P17" s="140"/>
      <c r="Q17" s="147"/>
      <c r="R17" s="140"/>
      <c r="S17" s="147"/>
      <c r="T17" s="140"/>
      <c r="U17" s="147"/>
      <c r="V17" s="140"/>
      <c r="W17" s="147"/>
      <c r="X17" s="141"/>
      <c r="Y17" s="142"/>
      <c r="Z17" s="91"/>
      <c r="AA17" s="61"/>
      <c r="AB17" s="61"/>
      <c r="AC17" s="62"/>
      <c r="AD17" s="62"/>
      <c r="AE17" s="62"/>
      <c r="AF17" s="67"/>
      <c r="AG17" s="66"/>
      <c r="AH17" s="66"/>
      <c r="AI17" s="66"/>
      <c r="AJ17" s="66"/>
      <c r="AK17" s="66"/>
      <c r="AL17" s="66"/>
      <c r="AM17" s="66"/>
      <c r="AN17" s="62"/>
    </row>
    <row r="18" spans="3:40" ht="30" customHeight="1" thickBot="1">
      <c r="C18" s="162" t="s">
        <v>10</v>
      </c>
      <c r="D18" s="174">
        <f>RANK(F18,$F$15:$F$19)+COUNTIF(F$14:F17,F18)</f>
        <v>3</v>
      </c>
      <c r="E18" s="169" t="s">
        <v>31</v>
      </c>
      <c r="F18" s="132">
        <f t="shared" ref="F18" si="4">(H18*3)+(I18*1)+(J18*0)</f>
        <v>9</v>
      </c>
      <c r="G18" s="139">
        <f>H18+I18+J18</f>
        <v>3</v>
      </c>
      <c r="H18" s="139">
        <f>NbColorSameAs(P22:Y22,H1)+NbColorSameAs(P29:Y29,H1)</f>
        <v>3</v>
      </c>
      <c r="I18" s="139">
        <f>NbColorSameAs(P22:Y22,G1)+NbColorSameAs(P29:Y29,G1)</f>
        <v>0</v>
      </c>
      <c r="J18" s="139">
        <f>NbColorSameAs(P22:Y22,F1)+NbColorSameAs(P29:Y29,F1)</f>
        <v>0</v>
      </c>
      <c r="K18" s="139">
        <f>P29+R29+T29+V29+P22+R22+T22+V22</f>
        <v>0</v>
      </c>
      <c r="L18" s="139">
        <f>Q22+S22+U22+W22+Q29+S29+U29+W29</f>
        <v>0</v>
      </c>
      <c r="M18" s="134">
        <f t="shared" ref="M18" si="5">K18-L18</f>
        <v>0</v>
      </c>
      <c r="N18" s="93"/>
      <c r="O18" s="100"/>
      <c r="P18" s="101"/>
      <c r="Q18" s="101"/>
      <c r="R18" s="106"/>
      <c r="S18" s="103">
        <f>P19</f>
        <v>0</v>
      </c>
      <c r="T18" s="106"/>
      <c r="U18" s="104">
        <f>P20</f>
        <v>0</v>
      </c>
      <c r="V18" s="104"/>
      <c r="W18" s="104">
        <f>P21</f>
        <v>0</v>
      </c>
      <c r="X18" s="104"/>
      <c r="Y18" s="105">
        <f>P22</f>
        <v>0</v>
      </c>
      <c r="Z18" s="90"/>
      <c r="AA18" s="61"/>
      <c r="AB18" s="61"/>
      <c r="AC18" s="62"/>
      <c r="AD18" s="62"/>
      <c r="AE18" s="62"/>
      <c r="AF18" s="67"/>
      <c r="AG18" s="66"/>
      <c r="AH18" s="66"/>
      <c r="AI18" s="66"/>
      <c r="AJ18" s="66"/>
      <c r="AK18" s="66"/>
      <c r="AL18" s="66"/>
      <c r="AM18" s="66"/>
      <c r="AN18" s="62"/>
    </row>
    <row r="19" spans="3:40" ht="30" customHeight="1" thickBot="1">
      <c r="C19" s="163"/>
      <c r="D19" s="175">
        <f>RANK(F19,$F$15:$F$19)+COUNTIF(F$14:F18,F19)</f>
        <v>4</v>
      </c>
      <c r="E19" s="168" t="s">
        <v>32</v>
      </c>
      <c r="F19" s="135">
        <f t="shared" ref="F19" si="6">(H19*3)+(I19*1)+(J19*0)</f>
        <v>8</v>
      </c>
      <c r="G19" s="136">
        <f>H19+I19+J19</f>
        <v>4</v>
      </c>
      <c r="H19" s="136">
        <f>NbColorSameAs(P19:Y19,H1)+NbColorSameAs(P26:Y26,H1)</f>
        <v>2</v>
      </c>
      <c r="I19" s="136">
        <f>NbColorSameAs(P19:Y19,G1)+NbColorSameAs(P26:Y26,G1)</f>
        <v>2</v>
      </c>
      <c r="J19" s="136">
        <f>NbColorSameAs(P19:Y19,F1)+NbColorSameAs(P26:Y26,F1)</f>
        <v>0</v>
      </c>
      <c r="K19" s="136">
        <f>P19+T19+V19+X19+P26+T26+V26+X26</f>
        <v>0</v>
      </c>
      <c r="L19" s="136">
        <f>Q19+U19+W19+Y19+Q26+U26+W26+Y26</f>
        <v>0</v>
      </c>
      <c r="M19" s="137">
        <f t="shared" ref="M19" si="7">K19-L19</f>
        <v>0</v>
      </c>
      <c r="N19" s="93"/>
      <c r="O19" s="100"/>
      <c r="P19" s="114"/>
      <c r="Q19" s="107">
        <f>R18</f>
        <v>0</v>
      </c>
      <c r="R19" s="101"/>
      <c r="S19" s="101"/>
      <c r="T19" s="106"/>
      <c r="U19" s="108">
        <f>R20</f>
        <v>0</v>
      </c>
      <c r="V19" s="106"/>
      <c r="W19" s="104">
        <f>R21</f>
        <v>0</v>
      </c>
      <c r="X19" s="114"/>
      <c r="Y19" s="109">
        <f>R22</f>
        <v>0</v>
      </c>
      <c r="Z19" s="92"/>
      <c r="AA19" s="63"/>
      <c r="AB19" s="66"/>
      <c r="AC19" s="66"/>
      <c r="AD19" s="66"/>
      <c r="AE19" s="62"/>
      <c r="AF19" s="67"/>
      <c r="AG19" s="69"/>
      <c r="AH19" s="66"/>
      <c r="AI19" s="66"/>
      <c r="AJ19" s="66"/>
      <c r="AK19" s="66"/>
      <c r="AL19" s="66"/>
      <c r="AM19" s="66"/>
      <c r="AN19" s="62"/>
    </row>
    <row r="20" spans="3:40" ht="30" customHeight="1" thickTop="1" thickBot="1">
      <c r="C20" s="154"/>
      <c r="D20" s="171"/>
      <c r="E20" s="98"/>
      <c r="F20" s="98"/>
      <c r="G20" s="98"/>
      <c r="H20" s="98"/>
      <c r="I20" s="98"/>
      <c r="J20" s="98"/>
      <c r="K20" s="98"/>
      <c r="L20" s="98"/>
      <c r="M20" s="98"/>
      <c r="N20" s="89"/>
      <c r="O20" s="100"/>
      <c r="P20" s="104"/>
      <c r="Q20" s="103">
        <f>T18</f>
        <v>0</v>
      </c>
      <c r="R20" s="120"/>
      <c r="S20" s="104">
        <f>T19</f>
        <v>0</v>
      </c>
      <c r="T20" s="110"/>
      <c r="U20" s="111"/>
      <c r="V20" s="120"/>
      <c r="W20" s="104">
        <f>T21</f>
        <v>0</v>
      </c>
      <c r="X20" s="120"/>
      <c r="Y20" s="109">
        <f>T22</f>
        <v>0</v>
      </c>
      <c r="Z20" s="221"/>
      <c r="AA20" s="213"/>
      <c r="AB20" s="208"/>
      <c r="AC20" s="66"/>
      <c r="AD20" s="66"/>
      <c r="AE20" s="62"/>
      <c r="AF20" s="62"/>
      <c r="AG20" s="62"/>
      <c r="AH20" s="62"/>
      <c r="AI20" s="62"/>
      <c r="AJ20" s="62"/>
      <c r="AK20" s="62"/>
      <c r="AL20" s="62"/>
      <c r="AM20" s="62"/>
      <c r="AN20" s="62"/>
    </row>
    <row r="21" spans="3:40" ht="30" customHeight="1" thickBot="1">
      <c r="C21" s="155"/>
      <c r="D21" s="61"/>
      <c r="N21" s="89"/>
      <c r="O21" s="100"/>
      <c r="P21" s="114"/>
      <c r="Q21" s="107">
        <f>V18</f>
        <v>0</v>
      </c>
      <c r="R21" s="114"/>
      <c r="S21" s="104">
        <f>V19</f>
        <v>0</v>
      </c>
      <c r="T21" s="106"/>
      <c r="U21" s="104">
        <f>V20</f>
        <v>0</v>
      </c>
      <c r="V21" s="110"/>
      <c r="W21" s="111"/>
      <c r="X21" s="114"/>
      <c r="Y21" s="109">
        <f>V22</f>
        <v>0</v>
      </c>
      <c r="Z21" s="221"/>
      <c r="AA21" s="213"/>
      <c r="AB21" s="208"/>
      <c r="AC21" s="66"/>
      <c r="AD21" s="66"/>
    </row>
    <row r="22" spans="3:40" ht="30" customHeight="1" thickBot="1">
      <c r="D22" s="61"/>
      <c r="N22" s="89"/>
      <c r="O22" s="113"/>
      <c r="P22" s="114"/>
      <c r="Q22" s="115">
        <f>X18</f>
        <v>0</v>
      </c>
      <c r="R22" s="115"/>
      <c r="S22" s="116">
        <f>X19</f>
        <v>0</v>
      </c>
      <c r="T22" s="114"/>
      <c r="U22" s="116">
        <f>X20</f>
        <v>0</v>
      </c>
      <c r="V22" s="114"/>
      <c r="W22" s="116">
        <f>X21</f>
        <v>0</v>
      </c>
      <c r="X22" s="117"/>
      <c r="Y22" s="118"/>
      <c r="Z22" s="92"/>
      <c r="AA22" s="63"/>
      <c r="AB22" s="66"/>
      <c r="AC22" s="66"/>
      <c r="AD22" s="66"/>
    </row>
    <row r="23" spans="3:40" ht="30" customHeight="1" thickTop="1" thickBot="1">
      <c r="D23" s="61"/>
      <c r="N23" s="61"/>
      <c r="O23" s="97"/>
      <c r="P23" s="97"/>
      <c r="Q23" s="97"/>
      <c r="R23" s="97"/>
      <c r="S23" s="97"/>
      <c r="T23" s="97"/>
      <c r="U23" s="97"/>
      <c r="V23" s="97"/>
      <c r="W23" s="97"/>
      <c r="X23" s="97"/>
      <c r="Y23" s="97"/>
      <c r="Z23" s="66"/>
      <c r="AA23" s="63"/>
      <c r="AB23" s="66"/>
      <c r="AC23" s="66"/>
      <c r="AD23" s="66"/>
    </row>
    <row r="24" spans="3:40" ht="30" customHeight="1" thickTop="1" thickBot="1">
      <c r="D24" s="61"/>
      <c r="N24" s="89"/>
      <c r="O24" s="99"/>
      <c r="P24" s="140"/>
      <c r="Q24" s="147"/>
      <c r="R24" s="140"/>
      <c r="S24" s="147"/>
      <c r="T24" s="140"/>
      <c r="U24" s="147"/>
      <c r="V24" s="141"/>
      <c r="W24" s="147"/>
      <c r="X24" s="141"/>
      <c r="Y24" s="142"/>
      <c r="Z24" s="156"/>
      <c r="AA24" s="63"/>
      <c r="AB24" s="66"/>
      <c r="AC24" s="66"/>
      <c r="AD24" s="66"/>
    </row>
    <row r="25" spans="3:40" ht="30" customHeight="1" thickBot="1">
      <c r="D25" s="61"/>
      <c r="N25" s="89"/>
      <c r="O25" s="100"/>
      <c r="P25" s="101"/>
      <c r="Q25" s="101"/>
      <c r="R25" s="9"/>
      <c r="S25" s="103">
        <f>P26</f>
        <v>0</v>
      </c>
      <c r="T25" s="104"/>
      <c r="U25" s="104">
        <f>P27</f>
        <v>0</v>
      </c>
      <c r="V25" s="104"/>
      <c r="W25" s="104">
        <f>P28</f>
        <v>0</v>
      </c>
      <c r="X25" s="104"/>
      <c r="Y25" s="105">
        <f>P29</f>
        <v>0</v>
      </c>
      <c r="Z25" s="91"/>
      <c r="AA25" s="63"/>
      <c r="AB25" s="64"/>
      <c r="AC25" s="64"/>
      <c r="AD25" s="64"/>
    </row>
    <row r="26" spans="3:40" ht="30" customHeight="1" thickBot="1">
      <c r="D26" s="61"/>
      <c r="N26" s="158"/>
      <c r="O26" s="100"/>
      <c r="P26" s="103"/>
      <c r="Q26" s="107">
        <f>R25</f>
        <v>0</v>
      </c>
      <c r="R26" s="101"/>
      <c r="S26" s="101"/>
      <c r="T26" s="107"/>
      <c r="U26" s="108">
        <f>R27</f>
        <v>0</v>
      </c>
      <c r="V26" s="104"/>
      <c r="W26" s="104">
        <f>R28</f>
        <v>0</v>
      </c>
      <c r="X26" s="104"/>
      <c r="Y26" s="109">
        <f>R29</f>
        <v>0</v>
      </c>
      <c r="Z26" s="90"/>
      <c r="AA26" s="61"/>
      <c r="AB26" s="61"/>
      <c r="AC26" s="61"/>
      <c r="AD26" s="61"/>
      <c r="AE26" s="62"/>
      <c r="AF26" s="62"/>
      <c r="AG26" s="62"/>
      <c r="AH26" s="62"/>
      <c r="AI26" s="62"/>
      <c r="AJ26" s="62"/>
      <c r="AK26" s="62"/>
      <c r="AL26" s="62"/>
      <c r="AM26" s="62"/>
      <c r="AN26" s="62"/>
    </row>
    <row r="27" spans="3:40" ht="30" customHeight="1" thickBot="1">
      <c r="D27" s="61"/>
      <c r="N27" s="159"/>
      <c r="O27" s="100"/>
      <c r="P27" s="114"/>
      <c r="Q27" s="103">
        <f>T25</f>
        <v>0</v>
      </c>
      <c r="R27" s="114"/>
      <c r="S27" s="104">
        <f>T26</f>
        <v>0</v>
      </c>
      <c r="T27" s="110"/>
      <c r="U27" s="111"/>
      <c r="V27" s="114"/>
      <c r="W27" s="104">
        <f>T28</f>
        <v>0</v>
      </c>
      <c r="X27" s="104"/>
      <c r="Y27" s="109">
        <f>T29</f>
        <v>0</v>
      </c>
      <c r="Z27" s="90"/>
      <c r="AA27" s="61"/>
      <c r="AB27" s="61"/>
      <c r="AC27" s="61"/>
      <c r="AD27" s="61"/>
      <c r="AE27" s="62"/>
      <c r="AF27" s="67"/>
      <c r="AG27" s="69"/>
      <c r="AH27" s="66"/>
      <c r="AI27" s="66"/>
      <c r="AJ27" s="66"/>
      <c r="AK27" s="66"/>
      <c r="AL27" s="66"/>
      <c r="AM27" s="66"/>
      <c r="AN27" s="62"/>
    </row>
    <row r="28" spans="3:40" ht="30" customHeight="1" thickBot="1">
      <c r="D28" s="61"/>
      <c r="E28" s="72"/>
      <c r="F28" s="73"/>
      <c r="G28" s="74"/>
      <c r="H28" s="74"/>
      <c r="I28" s="74"/>
      <c r="J28" s="74"/>
      <c r="K28" s="74"/>
      <c r="L28" s="74"/>
      <c r="M28" s="75"/>
      <c r="N28" s="89"/>
      <c r="O28" s="100"/>
      <c r="P28" s="114"/>
      <c r="Q28" s="107">
        <f>V25</f>
        <v>0</v>
      </c>
      <c r="R28" s="107"/>
      <c r="S28" s="104">
        <f>V26</f>
        <v>0</v>
      </c>
      <c r="T28" s="114"/>
      <c r="U28" s="104">
        <f>V27</f>
        <v>0</v>
      </c>
      <c r="V28" s="110"/>
      <c r="W28" s="111"/>
      <c r="X28" s="112"/>
      <c r="Y28" s="109">
        <f>V29</f>
        <v>0</v>
      </c>
      <c r="Z28" s="90"/>
      <c r="AA28" s="61"/>
      <c r="AB28" s="61"/>
      <c r="AC28" s="61"/>
      <c r="AD28" s="61"/>
      <c r="AE28" s="211"/>
      <c r="AF28" s="212"/>
      <c r="AG28" s="208"/>
      <c r="AH28" s="208"/>
      <c r="AI28" s="208"/>
      <c r="AJ28" s="208"/>
      <c r="AK28" s="208"/>
      <c r="AL28" s="208"/>
      <c r="AM28" s="208"/>
      <c r="AN28" s="62"/>
    </row>
    <row r="29" spans="3:40" ht="30" customHeight="1" thickBot="1">
      <c r="D29" s="61"/>
      <c r="E29" s="76"/>
      <c r="F29" s="77"/>
      <c r="G29" s="78"/>
      <c r="H29" s="78"/>
      <c r="I29" s="78"/>
      <c r="J29" s="78"/>
      <c r="K29" s="78"/>
      <c r="L29" s="78"/>
      <c r="M29" s="79"/>
      <c r="N29" s="89"/>
      <c r="O29" s="113"/>
      <c r="P29" s="115"/>
      <c r="Q29" s="115">
        <f>X25</f>
        <v>0</v>
      </c>
      <c r="R29" s="115"/>
      <c r="S29" s="116">
        <f>X26</f>
        <v>0</v>
      </c>
      <c r="T29" s="116"/>
      <c r="U29" s="116">
        <f>X27</f>
        <v>0</v>
      </c>
      <c r="V29" s="116"/>
      <c r="W29" s="116">
        <f>X28</f>
        <v>0</v>
      </c>
      <c r="X29" s="117"/>
      <c r="Y29" s="118"/>
      <c r="Z29" s="90"/>
      <c r="AA29" s="61"/>
      <c r="AB29" s="61"/>
      <c r="AC29" s="61"/>
      <c r="AD29" s="61"/>
      <c r="AE29" s="211"/>
      <c r="AF29" s="212"/>
      <c r="AG29" s="208"/>
      <c r="AH29" s="208"/>
      <c r="AI29" s="208"/>
      <c r="AJ29" s="208"/>
      <c r="AK29" s="208"/>
      <c r="AL29" s="208"/>
      <c r="AM29" s="208"/>
      <c r="AN29" s="62"/>
    </row>
    <row r="30" spans="3:40" ht="30" customHeight="1" thickTop="1">
      <c r="D30" s="61"/>
      <c r="E30" s="72"/>
      <c r="F30" s="73"/>
      <c r="G30" s="74"/>
      <c r="H30" s="74"/>
      <c r="I30" s="74"/>
      <c r="J30" s="74"/>
      <c r="K30" s="74"/>
      <c r="L30" s="74"/>
      <c r="M30" s="75"/>
      <c r="N30" s="61"/>
      <c r="O30" s="157"/>
      <c r="P30" s="157"/>
      <c r="Q30" s="157"/>
      <c r="R30" s="157"/>
      <c r="S30" s="157"/>
      <c r="T30" s="157"/>
      <c r="U30" s="157"/>
      <c r="V30" s="157"/>
      <c r="W30" s="157"/>
      <c r="X30" s="157"/>
      <c r="Y30" s="157"/>
      <c r="Z30" s="61"/>
      <c r="AA30" s="61"/>
      <c r="AB30" s="61"/>
      <c r="AC30" s="61"/>
      <c r="AD30" s="61"/>
      <c r="AE30" s="211"/>
      <c r="AF30" s="212"/>
      <c r="AG30" s="208"/>
      <c r="AH30" s="208"/>
      <c r="AI30" s="208"/>
      <c r="AJ30" s="208"/>
      <c r="AK30" s="208"/>
      <c r="AL30" s="208"/>
      <c r="AM30" s="208"/>
      <c r="AN30" s="62"/>
    </row>
    <row r="31" spans="3:40" ht="30" customHeight="1">
      <c r="D31" s="61"/>
      <c r="E31" s="80"/>
      <c r="F31" s="81"/>
      <c r="G31" s="82"/>
      <c r="H31" s="82"/>
      <c r="I31" s="82"/>
      <c r="J31" s="82"/>
      <c r="K31" s="82"/>
      <c r="L31" s="82"/>
      <c r="M31" s="83"/>
      <c r="N31" s="61"/>
      <c r="O31" s="62"/>
      <c r="P31" s="62"/>
      <c r="Q31" s="62"/>
      <c r="R31" s="62"/>
      <c r="S31" s="62"/>
      <c r="T31" s="62"/>
      <c r="U31" s="62"/>
      <c r="V31" s="62"/>
      <c r="W31" s="62"/>
      <c r="X31" s="62"/>
      <c r="Y31" s="62"/>
      <c r="Z31" s="61"/>
      <c r="AA31" s="61"/>
      <c r="AB31" s="61"/>
      <c r="AC31" s="61"/>
      <c r="AD31" s="61"/>
      <c r="AE31" s="211"/>
      <c r="AF31" s="212"/>
      <c r="AG31" s="208"/>
      <c r="AH31" s="208"/>
      <c r="AI31" s="208"/>
      <c r="AJ31" s="208"/>
      <c r="AK31" s="208"/>
      <c r="AL31" s="208"/>
      <c r="AM31" s="208"/>
      <c r="AN31" s="62"/>
    </row>
    <row r="32" spans="3:40" ht="30" customHeight="1">
      <c r="D32" s="61"/>
      <c r="E32" s="80"/>
      <c r="F32" s="81"/>
      <c r="G32" s="82"/>
      <c r="H32" s="82"/>
      <c r="I32" s="82"/>
      <c r="J32" s="82"/>
      <c r="K32" s="82"/>
      <c r="L32" s="82"/>
      <c r="M32" s="83"/>
      <c r="N32" s="61"/>
      <c r="O32" s="62"/>
      <c r="P32" s="62"/>
      <c r="Q32" s="62"/>
      <c r="R32" s="62"/>
      <c r="S32" s="62"/>
      <c r="T32" s="62"/>
      <c r="U32" s="62"/>
      <c r="V32" s="62"/>
      <c r="W32" s="62"/>
      <c r="X32" s="62"/>
      <c r="Y32" s="62"/>
      <c r="Z32" s="61"/>
      <c r="AA32" s="61"/>
      <c r="AB32" s="61"/>
      <c r="AC32" s="61"/>
      <c r="AD32" s="61"/>
      <c r="AE32" s="211"/>
      <c r="AF32" s="212"/>
      <c r="AG32" s="208"/>
      <c r="AH32" s="208"/>
      <c r="AI32" s="208"/>
      <c r="AJ32" s="208"/>
      <c r="AK32" s="208"/>
      <c r="AL32" s="208"/>
      <c r="AM32" s="208"/>
      <c r="AN32" s="62"/>
    </row>
    <row r="33" spans="4:40" ht="30" customHeight="1">
      <c r="D33" s="61"/>
      <c r="E33" s="76"/>
      <c r="F33" s="77"/>
      <c r="G33" s="78"/>
      <c r="H33" s="78"/>
      <c r="I33" s="78"/>
      <c r="J33" s="78"/>
      <c r="K33" s="78"/>
      <c r="L33" s="78"/>
      <c r="M33" s="79"/>
      <c r="N33" s="61"/>
      <c r="O33" s="62"/>
      <c r="P33" s="62"/>
      <c r="Q33" s="62"/>
      <c r="R33" s="62"/>
      <c r="S33" s="71"/>
      <c r="T33" s="71"/>
      <c r="U33" s="62"/>
      <c r="V33" s="62"/>
      <c r="W33" s="62"/>
      <c r="X33" s="62"/>
      <c r="Y33" s="62"/>
      <c r="Z33" s="61"/>
      <c r="AA33" s="61"/>
      <c r="AB33" s="61"/>
      <c r="AC33" s="61"/>
      <c r="AD33" s="61"/>
      <c r="AE33" s="211"/>
      <c r="AF33" s="212"/>
      <c r="AG33" s="208"/>
      <c r="AH33" s="208"/>
      <c r="AI33" s="208"/>
      <c r="AJ33" s="208"/>
      <c r="AK33" s="208"/>
      <c r="AL33" s="208"/>
      <c r="AM33" s="208"/>
      <c r="AN33" s="62"/>
    </row>
    <row r="34" spans="4:40" ht="30" customHeight="1">
      <c r="D34" s="61"/>
      <c r="E34" s="62"/>
      <c r="F34" s="62"/>
      <c r="G34" s="62"/>
      <c r="H34" s="62"/>
      <c r="I34" s="62"/>
      <c r="J34" s="62"/>
      <c r="K34" s="62"/>
      <c r="L34" s="62"/>
      <c r="M34" s="62"/>
      <c r="N34" s="61"/>
      <c r="O34" s="62"/>
      <c r="P34" s="62"/>
      <c r="Q34" s="62"/>
      <c r="R34" s="62"/>
      <c r="S34" s="62"/>
      <c r="T34" s="62"/>
      <c r="U34" s="62"/>
      <c r="V34" s="62"/>
      <c r="W34" s="62"/>
      <c r="X34" s="62"/>
      <c r="Y34" s="62"/>
      <c r="Z34" s="62"/>
      <c r="AA34" s="62"/>
      <c r="AB34" s="62"/>
      <c r="AC34" s="62"/>
      <c r="AD34" s="62"/>
      <c r="AE34" s="211"/>
      <c r="AF34" s="212"/>
      <c r="AG34" s="208"/>
      <c r="AH34" s="208"/>
      <c r="AI34" s="208"/>
      <c r="AJ34" s="208"/>
      <c r="AK34" s="208"/>
      <c r="AL34" s="208"/>
      <c r="AM34" s="208"/>
      <c r="AN34" s="62"/>
    </row>
    <row r="35" spans="4:40" ht="30" customHeight="1">
      <c r="D35" s="61"/>
      <c r="E35" s="84"/>
      <c r="F35" s="84"/>
      <c r="G35" s="85"/>
      <c r="H35" s="75"/>
      <c r="I35" s="75"/>
      <c r="J35" s="75"/>
      <c r="K35" s="75"/>
      <c r="L35" s="75"/>
      <c r="M35" s="75"/>
      <c r="N35" s="61"/>
      <c r="O35" s="61"/>
      <c r="P35" s="61"/>
      <c r="Q35" s="61"/>
      <c r="R35" s="61"/>
      <c r="S35" s="61"/>
      <c r="T35" s="61"/>
      <c r="U35" s="61"/>
      <c r="V35" s="61"/>
      <c r="W35" s="61"/>
      <c r="X35" s="61"/>
      <c r="Y35" s="61"/>
      <c r="Z35" s="208"/>
      <c r="AA35" s="62"/>
      <c r="AB35" s="62"/>
      <c r="AC35" s="62"/>
      <c r="AD35" s="62"/>
      <c r="AE35" s="211"/>
      <c r="AF35" s="212"/>
      <c r="AG35" s="208"/>
      <c r="AH35" s="208"/>
      <c r="AI35" s="208"/>
      <c r="AJ35" s="208"/>
      <c r="AK35" s="208"/>
      <c r="AL35" s="208"/>
      <c r="AM35" s="208"/>
      <c r="AN35" s="62"/>
    </row>
    <row r="36" spans="4:40" ht="15.75" customHeight="1">
      <c r="D36" s="61"/>
      <c r="E36" s="86"/>
      <c r="F36" s="86"/>
      <c r="G36" s="87"/>
      <c r="H36" s="79"/>
      <c r="I36" s="79"/>
      <c r="J36" s="79"/>
      <c r="K36" s="79"/>
      <c r="L36" s="79"/>
      <c r="M36" s="79"/>
      <c r="N36" s="61"/>
      <c r="Z36" s="208"/>
      <c r="AA36" s="62"/>
      <c r="AB36" s="62"/>
      <c r="AC36" s="62"/>
      <c r="AD36" s="62"/>
      <c r="AE36" s="211"/>
      <c r="AF36" s="212"/>
      <c r="AG36" s="208"/>
      <c r="AH36" s="208"/>
      <c r="AI36" s="208"/>
      <c r="AJ36" s="208"/>
      <c r="AK36" s="208"/>
      <c r="AL36" s="208"/>
      <c r="AM36" s="208"/>
      <c r="AN36" s="62"/>
    </row>
    <row r="37" spans="4:40" ht="15" customHeight="1">
      <c r="D37" s="61"/>
      <c r="E37" s="62"/>
      <c r="F37" s="211"/>
      <c r="G37" s="212"/>
      <c r="H37" s="208"/>
      <c r="I37" s="208"/>
      <c r="J37" s="208"/>
      <c r="K37" s="208"/>
      <c r="L37" s="208"/>
      <c r="M37" s="208"/>
      <c r="N37" s="61"/>
      <c r="Z37" s="208"/>
      <c r="AA37" s="62"/>
      <c r="AB37" s="62"/>
      <c r="AC37" s="62"/>
      <c r="AD37" s="62"/>
      <c r="AE37" s="211"/>
      <c r="AF37" s="212"/>
      <c r="AG37" s="208"/>
      <c r="AH37" s="208"/>
      <c r="AI37" s="208"/>
      <c r="AJ37" s="208"/>
      <c r="AK37" s="208"/>
      <c r="AL37" s="208"/>
      <c r="AM37" s="208"/>
      <c r="AN37" s="62"/>
    </row>
    <row r="38" spans="4:40" ht="12.75" customHeight="1">
      <c r="D38" s="61"/>
      <c r="E38" s="211"/>
      <c r="F38" s="211"/>
      <c r="G38" s="212"/>
      <c r="H38" s="208"/>
      <c r="I38" s="208"/>
      <c r="J38" s="208"/>
      <c r="K38" s="208"/>
      <c r="L38" s="208"/>
      <c r="M38" s="208"/>
      <c r="N38" s="61"/>
      <c r="Z38" s="208"/>
      <c r="AA38" s="62"/>
      <c r="AB38" s="62"/>
      <c r="AC38" s="62"/>
      <c r="AD38" s="62"/>
      <c r="AE38" s="211"/>
      <c r="AF38" s="212"/>
      <c r="AG38" s="208"/>
      <c r="AH38" s="208"/>
      <c r="AI38" s="208"/>
      <c r="AJ38" s="208"/>
      <c r="AK38" s="208"/>
      <c r="AL38" s="208"/>
      <c r="AM38" s="208"/>
      <c r="AN38" s="62"/>
    </row>
    <row r="39" spans="4:40" ht="15.75" customHeight="1">
      <c r="D39" s="61"/>
      <c r="E39" s="211"/>
      <c r="F39" s="62"/>
      <c r="G39" s="67"/>
      <c r="H39" s="66"/>
      <c r="I39" s="66"/>
      <c r="J39" s="66"/>
      <c r="K39" s="66"/>
      <c r="L39" s="66"/>
      <c r="M39" s="66"/>
      <c r="N39" s="61"/>
      <c r="Z39" s="66"/>
      <c r="AA39" s="62"/>
      <c r="AB39" s="62"/>
      <c r="AC39" s="62"/>
      <c r="AD39" s="62"/>
      <c r="AE39" s="211"/>
      <c r="AF39" s="212"/>
      <c r="AG39" s="208"/>
      <c r="AH39" s="208"/>
      <c r="AI39" s="208"/>
      <c r="AJ39" s="208"/>
      <c r="AK39" s="208"/>
      <c r="AL39" s="208"/>
      <c r="AM39" s="208"/>
      <c r="AN39" s="62"/>
    </row>
    <row r="40" spans="4:40">
      <c r="D40" s="61"/>
      <c r="E40" s="61"/>
      <c r="F40" s="61"/>
      <c r="G40" s="61"/>
      <c r="H40" s="61"/>
      <c r="I40" s="61"/>
      <c r="J40" s="61"/>
      <c r="K40" s="61"/>
      <c r="L40" s="61"/>
      <c r="M40" s="61"/>
      <c r="N40" s="61"/>
      <c r="Z40" s="61"/>
      <c r="AA40" s="61"/>
      <c r="AB40" s="61"/>
      <c r="AC40" s="61"/>
      <c r="AD40" s="61"/>
    </row>
    <row r="41" spans="4:40" s="61" customFormat="1">
      <c r="E41" s="209"/>
      <c r="F41" s="210"/>
      <c r="G41" s="213"/>
      <c r="H41" s="213"/>
      <c r="I41" s="213"/>
      <c r="J41" s="213"/>
      <c r="K41" s="213"/>
      <c r="L41" s="213"/>
      <c r="M41" s="208"/>
    </row>
    <row r="42" spans="4:40" s="61" customFormat="1">
      <c r="E42" s="209"/>
      <c r="F42" s="210"/>
      <c r="G42" s="213"/>
      <c r="H42" s="213"/>
      <c r="I42" s="213"/>
      <c r="J42" s="213"/>
      <c r="K42" s="213"/>
      <c r="L42" s="213"/>
      <c r="M42" s="208"/>
      <c r="O42" s="209"/>
      <c r="Q42" s="209"/>
      <c r="S42" s="214"/>
      <c r="T42" s="70"/>
      <c r="U42" s="214"/>
      <c r="V42" s="70"/>
      <c r="W42" s="214"/>
      <c r="X42" s="70"/>
      <c r="Y42" s="214"/>
    </row>
    <row r="43" spans="4:40">
      <c r="D43" s="61"/>
      <c r="E43" s="61"/>
      <c r="F43" s="61"/>
      <c r="G43" s="61"/>
      <c r="H43" s="61"/>
      <c r="I43" s="61"/>
      <c r="J43" s="61"/>
      <c r="K43" s="61"/>
      <c r="L43" s="61"/>
      <c r="M43" s="61"/>
      <c r="N43" s="61"/>
      <c r="O43" s="209"/>
      <c r="P43" s="61"/>
      <c r="Q43" s="209"/>
      <c r="R43" s="61"/>
      <c r="S43" s="214"/>
      <c r="T43" s="70"/>
      <c r="U43" s="214"/>
      <c r="V43" s="70"/>
      <c r="W43" s="214"/>
      <c r="X43" s="70"/>
      <c r="Y43" s="214"/>
      <c r="Z43" s="61"/>
      <c r="AA43" s="61"/>
      <c r="AB43" s="61"/>
      <c r="AC43" s="61"/>
      <c r="AD43" s="61"/>
    </row>
    <row r="44" spans="4:40" ht="3.75" customHeight="1">
      <c r="D44" s="61"/>
      <c r="E44" s="61"/>
      <c r="F44" s="68"/>
      <c r="G44" s="63"/>
      <c r="H44" s="63"/>
      <c r="I44" s="63"/>
      <c r="J44" s="63"/>
      <c r="K44" s="63"/>
      <c r="L44" s="63"/>
      <c r="M44" s="65"/>
      <c r="Z44" s="61"/>
      <c r="AA44" s="61"/>
      <c r="AB44" s="61"/>
      <c r="AC44" s="61"/>
      <c r="AD44" s="61"/>
    </row>
  </sheetData>
  <mergeCells count="76">
    <mergeCell ref="C12:C15"/>
    <mergeCell ref="C6:C9"/>
    <mergeCell ref="AI38:AI39"/>
    <mergeCell ref="AJ38:AJ39"/>
    <mergeCell ref="AH36:AH37"/>
    <mergeCell ref="AI36:AI37"/>
    <mergeCell ref="Z35:Z36"/>
    <mergeCell ref="AH34:AH35"/>
    <mergeCell ref="AI34:AI35"/>
    <mergeCell ref="AJ34:AJ35"/>
    <mergeCell ref="AJ36:AJ37"/>
    <mergeCell ref="Z20:Z21"/>
    <mergeCell ref="AA20:AA21"/>
    <mergeCell ref="AB20:AB21"/>
    <mergeCell ref="H37:H38"/>
    <mergeCell ref="I37:I38"/>
    <mergeCell ref="Y42:Y43"/>
    <mergeCell ref="Z37:Z38"/>
    <mergeCell ref="M37:M38"/>
    <mergeCell ref="O42:O43"/>
    <mergeCell ref="L41:L42"/>
    <mergeCell ref="M41:M42"/>
    <mergeCell ref="Q42:Q43"/>
    <mergeCell ref="S42:S43"/>
    <mergeCell ref="U42:U43"/>
    <mergeCell ref="W42:W43"/>
    <mergeCell ref="E38:E39"/>
    <mergeCell ref="F37:F38"/>
    <mergeCell ref="G37:G38"/>
    <mergeCell ref="K37:K38"/>
    <mergeCell ref="L37:L38"/>
    <mergeCell ref="J37:J38"/>
    <mergeCell ref="G41:G42"/>
    <mergeCell ref="H41:H42"/>
    <mergeCell ref="I41:I42"/>
    <mergeCell ref="J41:J42"/>
    <mergeCell ref="K41:K42"/>
    <mergeCell ref="E41:E42"/>
    <mergeCell ref="F41:F42"/>
    <mergeCell ref="AE28:AE29"/>
    <mergeCell ref="AF28:AF29"/>
    <mergeCell ref="AG28:AG29"/>
    <mergeCell ref="AE34:AE35"/>
    <mergeCell ref="AF34:AF35"/>
    <mergeCell ref="AG34:AG35"/>
    <mergeCell ref="AE30:AE33"/>
    <mergeCell ref="AF30:AF33"/>
    <mergeCell ref="AG30:AG33"/>
    <mergeCell ref="AE38:AE39"/>
    <mergeCell ref="AF38:AF39"/>
    <mergeCell ref="AG38:AG39"/>
    <mergeCell ref="AE36:AE37"/>
    <mergeCell ref="AF36:AF37"/>
    <mergeCell ref="AG36:AG37"/>
    <mergeCell ref="AK38:AK39"/>
    <mergeCell ref="AL38:AL39"/>
    <mergeCell ref="AM38:AM39"/>
    <mergeCell ref="AH28:AH29"/>
    <mergeCell ref="AI28:AI29"/>
    <mergeCell ref="AJ28:AJ29"/>
    <mergeCell ref="AK28:AK29"/>
    <mergeCell ref="AL28:AL29"/>
    <mergeCell ref="AM28:AM29"/>
    <mergeCell ref="AK30:AK33"/>
    <mergeCell ref="AL30:AL33"/>
    <mergeCell ref="AM30:AM33"/>
    <mergeCell ref="AH30:AH33"/>
    <mergeCell ref="AI30:AI33"/>
    <mergeCell ref="AJ30:AJ33"/>
    <mergeCell ref="AH38:AH39"/>
    <mergeCell ref="AK34:AK35"/>
    <mergeCell ref="AL34:AL35"/>
    <mergeCell ref="AM34:AM35"/>
    <mergeCell ref="AK36:AK37"/>
    <mergeCell ref="AL36:AL37"/>
    <mergeCell ref="AM36:AM3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4:AA29"/>
  <sheetViews>
    <sheetView showGridLines="0" zoomScaleNormal="100" workbookViewId="0">
      <selection activeCell="C7" sqref="C7:D7"/>
    </sheetView>
  </sheetViews>
  <sheetFormatPr baseColWidth="10" defaultRowHeight="14.4"/>
  <cols>
    <col min="1" max="1" width="3.6640625" customWidth="1"/>
    <col min="2" max="2" width="4.33203125" customWidth="1"/>
    <col min="3" max="4" width="11.44140625" customWidth="1"/>
    <col min="5" max="9" width="4.33203125" customWidth="1"/>
    <col min="10" max="10" width="11.44140625" customWidth="1"/>
    <col min="12" max="16" width="4.33203125" customWidth="1"/>
    <col min="17" max="18" width="11.44140625" customWidth="1"/>
    <col min="19" max="23" width="4.33203125" customWidth="1"/>
    <col min="24" max="25" width="11.44140625" customWidth="1"/>
    <col min="26" max="27" width="4.33203125" customWidth="1"/>
  </cols>
  <sheetData>
    <row r="4" spans="2:27" ht="15" thickBot="1"/>
    <row r="5" spans="2:27">
      <c r="B5" s="226"/>
      <c r="C5" s="227"/>
      <c r="D5" s="10"/>
      <c r="E5" s="10"/>
      <c r="F5" s="16"/>
      <c r="G5" s="16"/>
      <c r="H5" s="16"/>
      <c r="I5" s="16"/>
      <c r="J5" s="16"/>
      <c r="K5" s="16"/>
      <c r="L5" s="16"/>
      <c r="M5" s="16"/>
      <c r="N5" s="16"/>
      <c r="O5" s="16"/>
      <c r="P5" s="16"/>
      <c r="Q5" s="16"/>
      <c r="R5" s="16"/>
      <c r="S5" s="16"/>
      <c r="T5" s="16"/>
      <c r="U5" s="16"/>
      <c r="V5" s="16"/>
      <c r="W5" s="16"/>
      <c r="X5" s="16"/>
      <c r="Y5" s="16"/>
      <c r="Z5" s="16"/>
      <c r="AA5" s="17"/>
    </row>
    <row r="6" spans="2:27" ht="15" thickBot="1">
      <c r="B6" s="222"/>
      <c r="C6" s="223"/>
      <c r="D6" s="11"/>
      <c r="E6" s="11"/>
      <c r="F6" s="1"/>
      <c r="G6" s="1"/>
      <c r="H6" s="1"/>
      <c r="I6" s="1"/>
      <c r="J6" s="1"/>
      <c r="K6" s="1"/>
      <c r="L6" s="1"/>
      <c r="M6" s="1"/>
      <c r="N6" s="1"/>
      <c r="O6" s="1"/>
      <c r="P6" s="1"/>
      <c r="Q6" s="1"/>
      <c r="R6" s="1"/>
      <c r="S6" s="1"/>
      <c r="T6" s="1"/>
      <c r="U6" s="1"/>
      <c r="V6" s="1"/>
      <c r="W6" s="1"/>
      <c r="X6" s="1"/>
      <c r="Y6" s="1"/>
      <c r="Z6" s="1"/>
      <c r="AA6" s="18"/>
    </row>
    <row r="7" spans="2:27">
      <c r="B7" s="19"/>
      <c r="C7" s="232" t="s">
        <v>16</v>
      </c>
      <c r="D7" s="236"/>
      <c r="E7" s="22"/>
      <c r="F7" s="20"/>
      <c r="G7" s="1"/>
      <c r="H7" s="1"/>
      <c r="I7" s="1"/>
      <c r="J7" s="232" t="s">
        <v>12</v>
      </c>
      <c r="K7" s="236"/>
      <c r="L7" s="22"/>
      <c r="M7" s="20"/>
      <c r="N7" s="1"/>
      <c r="O7" s="1"/>
      <c r="P7" s="1"/>
      <c r="Q7" s="1"/>
      <c r="R7" s="1"/>
      <c r="S7" s="1"/>
      <c r="T7" s="1"/>
      <c r="U7" s="1"/>
      <c r="V7" s="1"/>
      <c r="W7" s="1"/>
      <c r="X7" s="1"/>
      <c r="Y7" s="1"/>
      <c r="Z7" s="1"/>
      <c r="AA7" s="18"/>
    </row>
    <row r="8" spans="2:27" ht="15" thickBot="1">
      <c r="B8" s="19"/>
      <c r="C8" s="234" t="s">
        <v>13</v>
      </c>
      <c r="D8" s="237"/>
      <c r="E8" s="24"/>
      <c r="F8" s="21"/>
      <c r="G8" s="1"/>
      <c r="H8" s="1"/>
      <c r="I8" s="1"/>
      <c r="J8" s="234"/>
      <c r="K8" s="237"/>
      <c r="L8" s="6"/>
      <c r="M8" s="21"/>
      <c r="N8" s="1"/>
      <c r="O8" s="1"/>
      <c r="P8" s="1"/>
      <c r="Q8" s="1"/>
      <c r="R8" s="1"/>
      <c r="S8" s="1"/>
      <c r="T8" s="1"/>
      <c r="U8" s="1"/>
      <c r="V8" s="1"/>
      <c r="W8" s="1"/>
      <c r="X8" s="1"/>
      <c r="Y8" s="1"/>
      <c r="Z8" s="1"/>
      <c r="AA8" s="18"/>
    </row>
    <row r="9" spans="2:27" ht="15" thickBot="1">
      <c r="B9" s="222"/>
      <c r="C9" s="223"/>
      <c r="D9" s="11"/>
      <c r="E9" s="2"/>
      <c r="F9" s="1"/>
      <c r="G9" s="1"/>
      <c r="H9" s="1"/>
      <c r="I9" s="1"/>
      <c r="J9" s="1"/>
      <c r="K9" s="1"/>
      <c r="L9" s="1"/>
      <c r="M9" s="1"/>
      <c r="N9" s="1"/>
      <c r="O9" s="1"/>
      <c r="P9" s="1"/>
      <c r="Q9" s="1"/>
      <c r="R9" s="1"/>
      <c r="S9" s="1"/>
      <c r="T9" s="1"/>
      <c r="U9" s="1"/>
      <c r="V9" s="1"/>
      <c r="W9" s="1"/>
      <c r="X9" s="1"/>
      <c r="Y9" s="1"/>
      <c r="Z9" s="1"/>
      <c r="AA9" s="18"/>
    </row>
    <row r="10" spans="2:27">
      <c r="B10" s="19"/>
      <c r="C10" s="1"/>
      <c r="D10" s="1"/>
      <c r="E10" s="1"/>
      <c r="F10" s="1"/>
      <c r="G10" s="1"/>
      <c r="H10" s="1"/>
      <c r="I10" s="1"/>
      <c r="J10" s="1"/>
      <c r="K10" s="1"/>
      <c r="L10" s="23"/>
      <c r="M10" s="23"/>
      <c r="N10" s="23"/>
      <c r="O10" s="23"/>
      <c r="P10" s="23"/>
      <c r="Q10" s="245"/>
      <c r="R10" s="246"/>
      <c r="S10" s="27"/>
      <c r="T10" s="28"/>
      <c r="U10" s="23"/>
      <c r="V10" s="23"/>
      <c r="W10" s="23"/>
      <c r="X10" s="1"/>
      <c r="Y10" s="1"/>
      <c r="Z10" s="1"/>
      <c r="AA10" s="18"/>
    </row>
    <row r="11" spans="2:27" ht="15" thickBot="1">
      <c r="B11" s="222"/>
      <c r="C11" s="223"/>
      <c r="D11" s="31"/>
      <c r="E11" s="2"/>
      <c r="F11" s="1"/>
      <c r="G11" s="1"/>
      <c r="H11" s="1"/>
      <c r="I11" s="1"/>
      <c r="J11" s="1"/>
      <c r="K11" s="1"/>
      <c r="L11" s="11"/>
      <c r="M11" s="11"/>
      <c r="N11" s="11"/>
      <c r="O11" s="11"/>
      <c r="P11" s="11"/>
      <c r="Q11" s="230"/>
      <c r="R11" s="244"/>
      <c r="S11" s="29"/>
      <c r="T11" s="7"/>
      <c r="U11" s="11"/>
      <c r="V11" s="11"/>
      <c r="W11" s="11"/>
      <c r="X11" s="1"/>
      <c r="Y11" s="1"/>
      <c r="Z11" s="1"/>
      <c r="AA11" s="18"/>
    </row>
    <row r="12" spans="2:27" ht="15" thickBot="1">
      <c r="B12" s="222"/>
      <c r="C12" s="223"/>
      <c r="D12" s="11"/>
      <c r="E12" s="2"/>
      <c r="F12" s="1"/>
      <c r="G12" s="1"/>
      <c r="H12" s="1"/>
      <c r="I12" s="1"/>
      <c r="J12" s="1"/>
      <c r="K12" s="1"/>
      <c r="L12" s="1"/>
      <c r="M12" s="1"/>
      <c r="N12" s="1"/>
      <c r="O12" s="1"/>
      <c r="P12" s="1"/>
      <c r="Q12" s="1"/>
      <c r="R12" s="1"/>
      <c r="S12" s="1"/>
      <c r="T12" s="1"/>
      <c r="U12" s="1"/>
      <c r="V12" s="1"/>
      <c r="W12" s="1"/>
      <c r="X12" s="1"/>
      <c r="Y12" s="1"/>
      <c r="Z12" s="1"/>
      <c r="AA12" s="18"/>
    </row>
    <row r="13" spans="2:27">
      <c r="B13" s="19"/>
      <c r="C13" s="1"/>
      <c r="D13" s="1"/>
      <c r="E13" s="1"/>
      <c r="F13" s="1"/>
      <c r="G13" s="1"/>
      <c r="H13" s="1"/>
      <c r="I13" s="1"/>
      <c r="J13" s="228" t="s">
        <v>19</v>
      </c>
      <c r="K13" s="229"/>
      <c r="L13" s="22"/>
      <c r="M13" s="20"/>
      <c r="N13" s="1"/>
      <c r="O13" s="1"/>
      <c r="P13" s="1"/>
      <c r="Q13" s="1"/>
      <c r="R13" s="1"/>
      <c r="S13" s="1"/>
      <c r="T13" s="1"/>
      <c r="U13" s="1"/>
      <c r="V13" s="1"/>
      <c r="W13" s="1"/>
      <c r="X13" s="1"/>
      <c r="Y13" s="1"/>
      <c r="Z13" s="1"/>
      <c r="AA13" s="18"/>
    </row>
    <row r="14" spans="2:27" ht="15" thickBot="1">
      <c r="B14" s="19"/>
      <c r="C14" s="1"/>
      <c r="D14" s="1"/>
      <c r="E14" s="1"/>
      <c r="F14" s="1"/>
      <c r="G14" s="1"/>
      <c r="H14" s="1"/>
      <c r="I14" s="1"/>
      <c r="J14" s="230" t="s">
        <v>15</v>
      </c>
      <c r="K14" s="231"/>
      <c r="L14" s="24"/>
      <c r="M14" s="21"/>
      <c r="N14" s="1"/>
      <c r="O14" s="1"/>
      <c r="P14" s="1"/>
      <c r="Q14" s="1"/>
      <c r="R14" s="1"/>
      <c r="S14" s="1"/>
      <c r="T14" s="1"/>
      <c r="U14" s="1"/>
      <c r="V14" s="1"/>
      <c r="W14" s="1"/>
      <c r="X14" s="1"/>
      <c r="Y14" s="1"/>
      <c r="Z14" s="1"/>
      <c r="AA14" s="18"/>
    </row>
    <row r="15" spans="2:27" ht="15" thickBot="1">
      <c r="B15" s="222"/>
      <c r="C15" s="223"/>
      <c r="D15" s="11"/>
      <c r="E15" s="2"/>
      <c r="F15" s="1"/>
      <c r="G15" s="1"/>
      <c r="H15" s="1"/>
      <c r="I15" s="1"/>
      <c r="J15" s="1"/>
      <c r="K15" s="1"/>
      <c r="L15" s="1"/>
      <c r="M15" s="1"/>
      <c r="N15" s="1"/>
      <c r="O15" s="1"/>
      <c r="P15" s="1"/>
      <c r="Q15" s="1"/>
      <c r="R15" s="1"/>
      <c r="S15" s="1"/>
      <c r="T15" s="1"/>
      <c r="U15" s="1"/>
      <c r="V15" s="1"/>
      <c r="W15" s="1"/>
      <c r="X15" s="1"/>
      <c r="Y15" s="1"/>
      <c r="Z15" s="1"/>
      <c r="AA15" s="18"/>
    </row>
    <row r="16" spans="2:27" ht="15" thickBot="1">
      <c r="B16" s="222"/>
      <c r="C16" s="223"/>
      <c r="D16" s="11"/>
      <c r="E16" s="2"/>
      <c r="F16" s="1"/>
      <c r="G16" s="1"/>
      <c r="H16" s="1"/>
      <c r="I16" s="1"/>
      <c r="J16" s="1"/>
      <c r="K16" s="1"/>
      <c r="L16" s="1"/>
      <c r="M16" s="1"/>
      <c r="N16" s="1"/>
      <c r="O16" s="1"/>
      <c r="P16" s="1"/>
      <c r="Q16" s="1"/>
      <c r="R16" s="1"/>
      <c r="S16" s="1"/>
      <c r="T16" s="1"/>
      <c r="U16" s="1"/>
      <c r="V16" s="1"/>
      <c r="W16" s="1"/>
      <c r="X16" s="238"/>
      <c r="Y16" s="239"/>
      <c r="Z16" s="9"/>
      <c r="AA16" s="12"/>
    </row>
    <row r="17" spans="2:27" ht="15" thickBot="1">
      <c r="B17" s="15"/>
      <c r="C17" s="11"/>
      <c r="D17" s="11"/>
      <c r="E17" s="3"/>
      <c r="F17" s="3"/>
      <c r="G17" s="3"/>
      <c r="H17" s="3"/>
      <c r="I17" s="3"/>
      <c r="J17" s="1"/>
      <c r="K17" s="1"/>
      <c r="L17" s="3"/>
      <c r="M17" s="3"/>
      <c r="N17" s="3"/>
      <c r="O17" s="3"/>
      <c r="P17" s="3"/>
      <c r="Q17" s="3"/>
      <c r="R17" s="3"/>
      <c r="S17" s="3"/>
      <c r="T17" s="3"/>
      <c r="U17" s="3"/>
      <c r="V17" s="3"/>
      <c r="W17" s="3"/>
      <c r="X17" s="11"/>
      <c r="Y17" s="11"/>
      <c r="Z17" s="11"/>
      <c r="AA17" s="12"/>
    </row>
    <row r="18" spans="2:27" ht="15" thickBot="1">
      <c r="B18" s="222"/>
      <c r="C18" s="223"/>
      <c r="D18" s="11"/>
      <c r="E18" s="11"/>
      <c r="F18" s="223"/>
      <c r="G18" s="223"/>
      <c r="H18" s="223"/>
      <c r="I18" s="223"/>
      <c r="J18" s="223"/>
      <c r="K18" s="223"/>
      <c r="L18" s="223"/>
      <c r="M18" s="223"/>
      <c r="N18" s="11"/>
      <c r="O18" s="11"/>
      <c r="P18" s="11"/>
      <c r="Q18" s="11"/>
      <c r="R18" s="11"/>
      <c r="S18" s="11"/>
      <c r="T18" s="11"/>
      <c r="U18" s="11"/>
      <c r="V18" s="11"/>
      <c r="W18" s="11"/>
      <c r="X18" s="238"/>
      <c r="Y18" s="239"/>
      <c r="Z18" s="9"/>
      <c r="AA18" s="12"/>
    </row>
    <row r="19" spans="2:27" ht="15" thickBot="1">
      <c r="B19" s="222"/>
      <c r="C19" s="223"/>
      <c r="D19" s="11"/>
      <c r="E19" s="11"/>
      <c r="F19" s="223"/>
      <c r="G19" s="223"/>
      <c r="H19" s="223"/>
      <c r="I19" s="223"/>
      <c r="J19" s="223"/>
      <c r="K19" s="223"/>
      <c r="L19" s="223"/>
      <c r="M19" s="223"/>
      <c r="N19" s="11"/>
      <c r="O19" s="11"/>
      <c r="P19" s="11"/>
      <c r="Q19" s="11"/>
      <c r="R19" s="11"/>
      <c r="S19" s="11"/>
      <c r="T19" s="11"/>
      <c r="U19" s="11"/>
      <c r="V19" s="11"/>
      <c r="W19" s="11"/>
      <c r="X19" s="223"/>
      <c r="Y19" s="11"/>
      <c r="Z19" s="11"/>
      <c r="AA19" s="12"/>
    </row>
    <row r="20" spans="2:27">
      <c r="B20" s="19"/>
      <c r="C20" s="232" t="s">
        <v>17</v>
      </c>
      <c r="D20" s="236"/>
      <c r="E20" s="22"/>
      <c r="F20" s="20"/>
      <c r="G20" s="11"/>
      <c r="H20" s="11"/>
      <c r="I20" s="11"/>
      <c r="J20" s="232" t="s">
        <v>20</v>
      </c>
      <c r="K20" s="233"/>
      <c r="L20" s="22"/>
      <c r="M20" s="20"/>
      <c r="N20" s="1"/>
      <c r="O20" s="1"/>
      <c r="P20" s="1"/>
      <c r="Q20" s="1"/>
      <c r="R20" s="1"/>
      <c r="S20" s="1"/>
      <c r="T20" s="1"/>
      <c r="U20" s="1"/>
      <c r="V20" s="1"/>
      <c r="W20" s="1"/>
      <c r="X20" s="223"/>
      <c r="Y20" s="11"/>
      <c r="Z20" s="11"/>
      <c r="AA20" s="12"/>
    </row>
    <row r="21" spans="2:27" ht="15" thickBot="1">
      <c r="B21" s="19"/>
      <c r="C21" s="234" t="s">
        <v>18</v>
      </c>
      <c r="D21" s="237"/>
      <c r="E21" s="24"/>
      <c r="F21" s="21"/>
      <c r="G21" s="11"/>
      <c r="H21" s="11"/>
      <c r="I21" s="11"/>
      <c r="J21" s="234"/>
      <c r="K21" s="235"/>
      <c r="L21" s="24"/>
      <c r="M21" s="21"/>
      <c r="N21" s="1"/>
      <c r="O21" s="1"/>
      <c r="P21" s="1"/>
      <c r="Q21" s="1"/>
      <c r="R21" s="1"/>
      <c r="S21" s="1"/>
      <c r="T21" s="1"/>
      <c r="U21" s="1"/>
      <c r="V21" s="1"/>
      <c r="W21" s="1"/>
      <c r="X21" s="223"/>
      <c r="Y21" s="11"/>
      <c r="Z21" s="11"/>
      <c r="AA21" s="12"/>
    </row>
    <row r="22" spans="2:27" ht="15" thickBot="1">
      <c r="B22" s="222"/>
      <c r="C22" s="223"/>
      <c r="D22" s="11"/>
      <c r="E22" s="2"/>
      <c r="F22" s="1"/>
      <c r="G22" s="1"/>
      <c r="H22" s="1"/>
      <c r="I22" s="1"/>
      <c r="J22" s="1"/>
      <c r="K22" s="1"/>
      <c r="L22" s="223"/>
      <c r="M22" s="223"/>
      <c r="N22" s="11"/>
      <c r="O22" s="11"/>
      <c r="P22" s="11"/>
      <c r="Q22" s="11"/>
      <c r="R22" s="11"/>
      <c r="S22" s="11"/>
      <c r="T22" s="11"/>
      <c r="U22" s="11"/>
      <c r="V22" s="11"/>
      <c r="W22" s="11"/>
      <c r="X22" s="223"/>
      <c r="Y22" s="11"/>
      <c r="Z22" s="11"/>
      <c r="AA22" s="12"/>
    </row>
    <row r="23" spans="2:27">
      <c r="B23" s="222"/>
      <c r="C23" s="223"/>
      <c r="D23" s="11"/>
      <c r="E23" s="2"/>
      <c r="F23" s="1"/>
      <c r="G23" s="1"/>
      <c r="H23" s="1"/>
      <c r="I23" s="1"/>
      <c r="J23" s="1"/>
      <c r="K23" s="1"/>
      <c r="L23" s="11"/>
      <c r="M23" s="11"/>
      <c r="N23" s="11"/>
      <c r="O23" s="11"/>
      <c r="P23" s="11"/>
      <c r="Q23" s="242"/>
      <c r="R23" s="243"/>
      <c r="S23" s="30"/>
      <c r="T23" s="5"/>
      <c r="U23" s="11"/>
      <c r="V23" s="11"/>
      <c r="W23" s="11"/>
      <c r="X23" s="223"/>
      <c r="Y23" s="11"/>
      <c r="Z23" s="11"/>
      <c r="AA23" s="12"/>
    </row>
    <row r="24" spans="2:27" ht="15" thickBot="1">
      <c r="B24" s="222"/>
      <c r="C24" s="223"/>
      <c r="D24" s="223"/>
      <c r="E24" s="223"/>
      <c r="F24" s="1"/>
      <c r="G24" s="1"/>
      <c r="H24" s="1"/>
      <c r="I24" s="1"/>
      <c r="J24" s="1"/>
      <c r="K24" s="1"/>
      <c r="L24" s="223"/>
      <c r="M24" s="223"/>
      <c r="N24" s="11"/>
      <c r="O24" s="11"/>
      <c r="P24" s="11"/>
      <c r="Q24" s="240"/>
      <c r="R24" s="241"/>
      <c r="S24" s="8"/>
      <c r="T24" s="7"/>
      <c r="U24" s="11"/>
      <c r="V24" s="11"/>
      <c r="W24" s="11"/>
      <c r="X24" s="223"/>
      <c r="Y24" s="11"/>
      <c r="Z24" s="11"/>
      <c r="AA24" s="12"/>
    </row>
    <row r="25" spans="2:27" ht="15" thickBot="1">
      <c r="B25" s="222"/>
      <c r="C25" s="223"/>
      <c r="D25" s="31"/>
      <c r="E25" s="2"/>
      <c r="F25" s="1"/>
      <c r="G25" s="1"/>
      <c r="H25" s="1"/>
      <c r="I25" s="1"/>
      <c r="J25" s="1"/>
      <c r="K25" s="1"/>
      <c r="L25" s="223"/>
      <c r="M25" s="223"/>
      <c r="N25" s="11"/>
      <c r="O25" s="11"/>
      <c r="P25" s="11"/>
      <c r="Q25" s="11"/>
      <c r="R25" s="11"/>
      <c r="S25" s="11"/>
      <c r="T25" s="11"/>
      <c r="U25" s="11"/>
      <c r="V25" s="11"/>
      <c r="W25" s="11"/>
      <c r="X25" s="223"/>
      <c r="Y25" s="11"/>
      <c r="Z25" s="11"/>
      <c r="AA25" s="12"/>
    </row>
    <row r="26" spans="2:27">
      <c r="B26" s="222"/>
      <c r="C26" s="223"/>
      <c r="D26" s="223"/>
      <c r="E26" s="223"/>
      <c r="F26" s="223"/>
      <c r="G26" s="11"/>
      <c r="H26" s="11"/>
      <c r="I26" s="11"/>
      <c r="J26" s="228" t="s">
        <v>21</v>
      </c>
      <c r="K26" s="229"/>
      <c r="L26" s="25"/>
      <c r="M26" s="20"/>
      <c r="N26" s="1"/>
      <c r="O26" s="1"/>
      <c r="P26" s="1"/>
      <c r="Q26" s="1"/>
      <c r="R26" s="1"/>
      <c r="S26" s="1"/>
      <c r="T26" s="1"/>
      <c r="U26" s="1"/>
      <c r="V26" s="1"/>
      <c r="W26" s="1"/>
      <c r="X26" s="223"/>
      <c r="Y26" s="11"/>
      <c r="Z26" s="11"/>
      <c r="AA26" s="12"/>
    </row>
    <row r="27" spans="2:27" ht="15" thickBot="1">
      <c r="B27" s="222"/>
      <c r="C27" s="223"/>
      <c r="D27" s="223"/>
      <c r="E27" s="223"/>
      <c r="F27" s="223"/>
      <c r="G27" s="11"/>
      <c r="H27" s="11"/>
      <c r="I27" s="11"/>
      <c r="J27" s="230" t="s">
        <v>14</v>
      </c>
      <c r="K27" s="231"/>
      <c r="L27" s="26"/>
      <c r="M27" s="21"/>
      <c r="N27" s="1"/>
      <c r="O27" s="1"/>
      <c r="P27" s="1"/>
      <c r="Q27" s="1"/>
      <c r="R27" s="1"/>
      <c r="S27" s="1"/>
      <c r="T27" s="1"/>
      <c r="U27" s="1"/>
      <c r="V27" s="1"/>
      <c r="W27" s="1"/>
      <c r="X27" s="223"/>
      <c r="Y27" s="11"/>
      <c r="Z27" s="11"/>
      <c r="AA27" s="12"/>
    </row>
    <row r="28" spans="2:27">
      <c r="B28" s="222"/>
      <c r="C28" s="223"/>
      <c r="D28" s="11"/>
      <c r="E28" s="2"/>
      <c r="F28" s="223"/>
      <c r="G28" s="223"/>
      <c r="H28" s="223"/>
      <c r="I28" s="223"/>
      <c r="J28" s="223"/>
      <c r="K28" s="223"/>
      <c r="L28" s="223"/>
      <c r="M28" s="223"/>
      <c r="N28" s="11"/>
      <c r="O28" s="11"/>
      <c r="P28" s="11"/>
      <c r="Q28" s="11"/>
      <c r="R28" s="11"/>
      <c r="S28" s="11"/>
      <c r="T28" s="11"/>
      <c r="U28" s="11"/>
      <c r="V28" s="11"/>
      <c r="W28" s="11"/>
      <c r="X28" s="223"/>
      <c r="Y28" s="11"/>
      <c r="Z28" s="11"/>
      <c r="AA28" s="12"/>
    </row>
    <row r="29" spans="2:27" ht="15" thickBot="1">
      <c r="B29" s="225"/>
      <c r="C29" s="224"/>
      <c r="D29" s="32"/>
      <c r="E29" s="4"/>
      <c r="F29" s="224"/>
      <c r="G29" s="224"/>
      <c r="H29" s="224"/>
      <c r="I29" s="224"/>
      <c r="J29" s="224"/>
      <c r="K29" s="224"/>
      <c r="L29" s="224"/>
      <c r="M29" s="224"/>
      <c r="N29" s="13"/>
      <c r="O29" s="13"/>
      <c r="P29" s="13"/>
      <c r="Q29" s="13"/>
      <c r="R29" s="13"/>
      <c r="S29" s="13"/>
      <c r="T29" s="13"/>
      <c r="U29" s="13"/>
      <c r="V29" s="13"/>
      <c r="W29" s="13"/>
      <c r="X29" s="224"/>
      <c r="Y29" s="13"/>
      <c r="Z29" s="13"/>
      <c r="AA29" s="14"/>
    </row>
  </sheetData>
  <mergeCells count="41">
    <mergeCell ref="X18:Y18"/>
    <mergeCell ref="X16:Y16"/>
    <mergeCell ref="Q24:R24"/>
    <mergeCell ref="Q23:R23"/>
    <mergeCell ref="C7:D7"/>
    <mergeCell ref="C8:D8"/>
    <mergeCell ref="C20:D20"/>
    <mergeCell ref="C21:D21"/>
    <mergeCell ref="B16:C16"/>
    <mergeCell ref="B15:C15"/>
    <mergeCell ref="B12:C12"/>
    <mergeCell ref="B11:C11"/>
    <mergeCell ref="Q11:R11"/>
    <mergeCell ref="Q10:R10"/>
    <mergeCell ref="X19:X29"/>
    <mergeCell ref="J14:K14"/>
    <mergeCell ref="B5:C5"/>
    <mergeCell ref="B6:C6"/>
    <mergeCell ref="B9:C9"/>
    <mergeCell ref="B26:F27"/>
    <mergeCell ref="J26:K26"/>
    <mergeCell ref="J27:K27"/>
    <mergeCell ref="B18:C18"/>
    <mergeCell ref="F18:M19"/>
    <mergeCell ref="B19:C19"/>
    <mergeCell ref="J20:K20"/>
    <mergeCell ref="J21:K21"/>
    <mergeCell ref="B22:C22"/>
    <mergeCell ref="L22:M22"/>
    <mergeCell ref="J7:K7"/>
    <mergeCell ref="J8:K8"/>
    <mergeCell ref="J13:K13"/>
    <mergeCell ref="B28:C28"/>
    <mergeCell ref="F28:K29"/>
    <mergeCell ref="L28:M29"/>
    <mergeCell ref="B29:C29"/>
    <mergeCell ref="B23:C23"/>
    <mergeCell ref="B24:E24"/>
    <mergeCell ref="L24:M24"/>
    <mergeCell ref="B25:C25"/>
    <mergeCell ref="L25:M2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B1:X19"/>
  <sheetViews>
    <sheetView tabSelected="1" topLeftCell="A4" workbookViewId="0">
      <selection activeCell="O16" sqref="O16"/>
    </sheetView>
  </sheetViews>
  <sheetFormatPr baseColWidth="10" defaultRowHeight="14.4"/>
  <cols>
    <col min="2" max="2" width="11.5546875" style="193"/>
    <col min="3" max="3" width="11.44140625" customWidth="1"/>
    <col min="4" max="4" width="8.5546875" customWidth="1"/>
    <col min="5" max="5" width="6.5546875" customWidth="1"/>
    <col min="6" max="8" width="5.109375" customWidth="1"/>
    <col min="9" max="11" width="6.88671875" customWidth="1"/>
    <col min="14" max="14" width="4.44140625" customWidth="1"/>
    <col min="15" max="24" width="4.5546875" customWidth="1"/>
  </cols>
  <sheetData>
    <row r="1" spans="2:24">
      <c r="E1" s="50"/>
      <c r="F1" s="49"/>
      <c r="G1" s="51"/>
      <c r="H1" s="48"/>
      <c r="I1" s="35"/>
    </row>
    <row r="4" spans="2:24" ht="30" customHeight="1" thickBot="1">
      <c r="B4" s="202"/>
      <c r="C4" s="262"/>
      <c r="D4" s="203"/>
      <c r="E4" s="203"/>
      <c r="F4" s="203"/>
      <c r="G4" s="203"/>
      <c r="H4" s="203"/>
      <c r="I4" s="203"/>
      <c r="J4" s="203"/>
      <c r="K4" s="203"/>
    </row>
    <row r="5" spans="2:24" ht="30" customHeight="1" thickTop="1" thickBot="1">
      <c r="B5" s="247" t="s">
        <v>22</v>
      </c>
      <c r="C5" s="248"/>
      <c r="D5" s="248"/>
      <c r="E5" s="248"/>
      <c r="F5" s="248"/>
      <c r="G5" s="248"/>
      <c r="H5" s="248"/>
      <c r="I5" s="248"/>
      <c r="J5" s="248"/>
      <c r="K5" s="249"/>
      <c r="N5" s="33"/>
      <c r="O5" s="187"/>
      <c r="P5" s="188"/>
      <c r="Q5" s="189"/>
      <c r="R5" s="190"/>
      <c r="S5" s="189"/>
      <c r="T5" s="190"/>
      <c r="U5" s="189"/>
      <c r="V5" s="190"/>
      <c r="W5" s="189"/>
      <c r="X5" s="190"/>
    </row>
    <row r="6" spans="2:24" ht="30" customHeight="1" thickBot="1">
      <c r="B6" s="176" t="s">
        <v>33</v>
      </c>
      <c r="C6" s="112" t="s">
        <v>1</v>
      </c>
      <c r="D6" s="112" t="s">
        <v>0</v>
      </c>
      <c r="E6" s="112" t="s">
        <v>11</v>
      </c>
      <c r="F6" s="194" t="s">
        <v>2</v>
      </c>
      <c r="G6" s="112" t="s">
        <v>3</v>
      </c>
      <c r="H6" s="195" t="s">
        <v>4</v>
      </c>
      <c r="I6" s="112" t="s">
        <v>5</v>
      </c>
      <c r="J6" s="112" t="s">
        <v>6</v>
      </c>
      <c r="K6" s="131" t="s">
        <v>7</v>
      </c>
      <c r="N6" s="189"/>
      <c r="O6" s="35"/>
      <c r="P6" s="36"/>
      <c r="Q6" s="48"/>
      <c r="R6" s="52">
        <f>O7</f>
        <v>0</v>
      </c>
      <c r="S6" s="38"/>
      <c r="T6" s="38">
        <f>O8</f>
        <v>0</v>
      </c>
      <c r="U6" s="48"/>
      <c r="V6" s="38">
        <f>O9</f>
        <v>0</v>
      </c>
      <c r="W6" s="51"/>
      <c r="X6" s="39">
        <f>O10</f>
        <v>0</v>
      </c>
    </row>
    <row r="7" spans="2:24" ht="30" customHeight="1" thickBot="1">
      <c r="B7" s="176">
        <f>RANK(D7,$D$7:$D$11)+COUNTIF(D$6:D7,D11)</f>
        <v>5</v>
      </c>
      <c r="C7" s="107" t="s">
        <v>44</v>
      </c>
      <c r="D7" s="129">
        <f>(F7*3)+(G7*1)+(H7*0)</f>
        <v>1</v>
      </c>
      <c r="E7" s="112">
        <f>F7+G7+H7</f>
        <v>1</v>
      </c>
      <c r="F7" s="112">
        <f>NbColorSameAs(O8:X8,H1)</f>
        <v>0</v>
      </c>
      <c r="G7" s="112">
        <f>NbColorSameAs(O8:X8,G1)</f>
        <v>1</v>
      </c>
      <c r="H7" s="112">
        <f>NbColorSameAs($O$8:$X$8,F1)</f>
        <v>0</v>
      </c>
      <c r="I7" s="130">
        <f>O8+Q8+U8+W8</f>
        <v>0</v>
      </c>
      <c r="J7" s="130">
        <f>P8+R8+V8+X8</f>
        <v>0</v>
      </c>
      <c r="K7" s="196">
        <f>I7-J7</f>
        <v>0</v>
      </c>
      <c r="N7" s="40"/>
      <c r="O7" s="48"/>
      <c r="P7" s="41">
        <f>Q6</f>
        <v>0</v>
      </c>
      <c r="Q7" s="35"/>
      <c r="R7" s="36"/>
      <c r="S7" s="188"/>
      <c r="T7" s="54">
        <f>Q8</f>
        <v>0</v>
      </c>
      <c r="U7" s="38"/>
      <c r="V7" s="38">
        <f>Q9</f>
        <v>0</v>
      </c>
      <c r="W7" s="38"/>
      <c r="X7" s="38">
        <f>Q10</f>
        <v>0</v>
      </c>
    </row>
    <row r="8" spans="2:24" ht="30" customHeight="1" thickBot="1">
      <c r="B8" s="176">
        <f>RANK(D8,$D$7:$D$11)+COUNTIF(D$6:D8,D12)</f>
        <v>2</v>
      </c>
      <c r="C8" s="119" t="s">
        <v>45</v>
      </c>
      <c r="D8" s="197">
        <f>(F8*3)+(G8*1)+(H8*0)</f>
        <v>3</v>
      </c>
      <c r="E8" s="198">
        <f>F8+G8+H8</f>
        <v>1</v>
      </c>
      <c r="F8" s="198">
        <f>NbColorSameAs(O9:X9,H1)</f>
        <v>1</v>
      </c>
      <c r="G8" s="198">
        <f>NbColorSameAs(O9:X9,G1)</f>
        <v>0</v>
      </c>
      <c r="H8" s="198">
        <f>NbColorSameAs(O9:X9,F1)</f>
        <v>0</v>
      </c>
      <c r="I8" s="198">
        <f>O9+Q9+S9+W9</f>
        <v>0</v>
      </c>
      <c r="J8" s="198">
        <f>P9+R9+T9+X9</f>
        <v>0</v>
      </c>
      <c r="K8" s="196">
        <f>I8-J8</f>
        <v>0</v>
      </c>
      <c r="N8" s="40"/>
      <c r="O8" s="51"/>
      <c r="P8" s="53">
        <f>S6</f>
        <v>0</v>
      </c>
      <c r="Q8" s="42"/>
      <c r="R8" s="43">
        <f>S7</f>
        <v>0</v>
      </c>
      <c r="S8" s="44"/>
      <c r="T8" s="45"/>
      <c r="U8" s="46"/>
      <c r="V8" s="37">
        <f>S9</f>
        <v>0</v>
      </c>
      <c r="W8" s="38"/>
      <c r="X8" s="38">
        <f>S10</f>
        <v>0</v>
      </c>
    </row>
    <row r="9" spans="2:24" ht="30" customHeight="1" thickBot="1">
      <c r="B9" s="176">
        <f>RANK(D9,$D$7:$D$11)+COUNTIF(D$6:D9,D13)</f>
        <v>1</v>
      </c>
      <c r="C9" s="119" t="s">
        <v>46</v>
      </c>
      <c r="D9" s="197">
        <f>(F9*3)+(G9*1)+(H9*0)</f>
        <v>7</v>
      </c>
      <c r="E9" s="198">
        <f>F9+G9+H9</f>
        <v>3</v>
      </c>
      <c r="F9" s="198">
        <f>NbColorSameAs(O6:X6,H1)</f>
        <v>2</v>
      </c>
      <c r="G9" s="198">
        <f>NbColorSameAs(O6:X6,G1)</f>
        <v>1</v>
      </c>
      <c r="H9" s="198">
        <f>NbColorSameAs(O6:X6,F1)</f>
        <v>0</v>
      </c>
      <c r="I9" s="198">
        <f>Q6+S6+U6+W6</f>
        <v>0</v>
      </c>
      <c r="J9" s="198">
        <f>R6+T6+V6+X6</f>
        <v>0</v>
      </c>
      <c r="K9" s="196">
        <f>I9-J9</f>
        <v>0</v>
      </c>
      <c r="N9" s="40"/>
      <c r="O9" s="48"/>
      <c r="P9" s="40">
        <f>U6</f>
        <v>0</v>
      </c>
      <c r="Q9" s="40"/>
      <c r="R9" s="38">
        <f>U7</f>
        <v>0</v>
      </c>
      <c r="S9" s="47"/>
      <c r="T9" s="43">
        <f>U8</f>
        <v>0</v>
      </c>
      <c r="U9" s="44"/>
      <c r="V9" s="45"/>
      <c r="W9" s="46"/>
      <c r="X9" s="37">
        <f>U10</f>
        <v>0</v>
      </c>
    </row>
    <row r="10" spans="2:24" ht="30" customHeight="1" thickBot="1">
      <c r="B10" s="176">
        <f>RANK(D10,$D$7:$D$11)+COUNTIF(D$6:D10,D14)</f>
        <v>3</v>
      </c>
      <c r="C10" s="107" t="s">
        <v>3</v>
      </c>
      <c r="D10" s="129">
        <f>(F10*3)+(G10*1)+(H10*0)</f>
        <v>3</v>
      </c>
      <c r="E10" s="112">
        <f>F10+G10+H10</f>
        <v>1</v>
      </c>
      <c r="F10" s="112">
        <f>NbColorSameAs(O7:X7,H1)</f>
        <v>1</v>
      </c>
      <c r="G10" s="112">
        <f>NbColorSameAs(O7:X7,G1)</f>
        <v>0</v>
      </c>
      <c r="H10" s="112">
        <f>NbColorSameAs(O7:X7,F1)</f>
        <v>0</v>
      </c>
      <c r="I10" s="112">
        <f>O7+S7+U7+W7</f>
        <v>0</v>
      </c>
      <c r="J10" s="112">
        <f>P7+T7+V7+X7</f>
        <v>0</v>
      </c>
      <c r="K10" s="196">
        <f>I10-J10</f>
        <v>0</v>
      </c>
      <c r="N10" s="40"/>
      <c r="O10" s="51"/>
      <c r="P10" s="40">
        <f>W6</f>
        <v>0</v>
      </c>
      <c r="Q10" s="40"/>
      <c r="R10" s="38">
        <f>W7</f>
        <v>0</v>
      </c>
      <c r="S10" s="38"/>
      <c r="T10" s="38">
        <f>W8</f>
        <v>0</v>
      </c>
      <c r="U10" s="47"/>
      <c r="V10" s="43">
        <f>W9</f>
        <v>0</v>
      </c>
      <c r="W10" s="44"/>
      <c r="X10" s="36"/>
    </row>
    <row r="11" spans="2:24" ht="30" customHeight="1" thickBot="1">
      <c r="B11" s="176">
        <f>RANK(D11,$D$7:$D$11)+COUNTIF(D$6:D11,D15)</f>
        <v>4</v>
      </c>
      <c r="C11" s="204" t="s">
        <v>47</v>
      </c>
      <c r="D11" s="205">
        <f>(F11*3)+(G11*1)+(H11*0)</f>
        <v>1</v>
      </c>
      <c r="E11" s="206">
        <f>F11+G11+H11</f>
        <v>1</v>
      </c>
      <c r="F11" s="206">
        <f>NbColorSameAs(O10:X10,H1)</f>
        <v>0</v>
      </c>
      <c r="G11" s="206">
        <f>NbColorSameAs(O10:X10,G1)</f>
        <v>1</v>
      </c>
      <c r="H11" s="206">
        <f>NbColorSameAs(O10:X10,F1)</f>
        <v>0</v>
      </c>
      <c r="I11" s="206">
        <f>O10+Q10+S10+U10</f>
        <v>0</v>
      </c>
      <c r="J11" s="206">
        <f>P10+R10+T10+V10</f>
        <v>0</v>
      </c>
      <c r="K11" s="201">
        <f>I11-J11</f>
        <v>0</v>
      </c>
    </row>
    <row r="12" spans="2:24" ht="30" customHeight="1" thickBot="1">
      <c r="C12" s="202"/>
      <c r="D12" s="203"/>
      <c r="E12" s="203"/>
      <c r="F12" s="203"/>
      <c r="G12" s="203"/>
      <c r="H12" s="203"/>
      <c r="I12" s="203"/>
      <c r="J12" s="203"/>
      <c r="K12" s="203"/>
    </row>
    <row r="13" spans="2:24" ht="30" customHeight="1" thickTop="1" thickBot="1">
      <c r="B13" s="250" t="s">
        <v>23</v>
      </c>
      <c r="C13" s="251"/>
      <c r="D13" s="251"/>
      <c r="E13" s="251"/>
      <c r="F13" s="251"/>
      <c r="G13" s="251"/>
      <c r="H13" s="251"/>
      <c r="I13" s="251"/>
      <c r="J13" s="251"/>
      <c r="K13" s="252"/>
      <c r="N13" s="33"/>
      <c r="O13" s="187"/>
      <c r="P13" s="188"/>
      <c r="Q13" s="189"/>
      <c r="R13" s="190"/>
      <c r="S13" s="189"/>
      <c r="T13" s="190"/>
      <c r="U13" s="189"/>
      <c r="V13" s="190"/>
      <c r="W13" s="189"/>
      <c r="X13" s="190"/>
    </row>
    <row r="14" spans="2:24" ht="30" customHeight="1" thickBot="1">
      <c r="B14" s="176" t="s">
        <v>33</v>
      </c>
      <c r="C14" s="112" t="s">
        <v>1</v>
      </c>
      <c r="D14" s="112" t="s">
        <v>0</v>
      </c>
      <c r="E14" s="112" t="s">
        <v>11</v>
      </c>
      <c r="F14" s="194" t="s">
        <v>2</v>
      </c>
      <c r="G14" s="112" t="s">
        <v>3</v>
      </c>
      <c r="H14" s="195" t="s">
        <v>4</v>
      </c>
      <c r="I14" s="112" t="s">
        <v>5</v>
      </c>
      <c r="J14" s="112" t="s">
        <v>6</v>
      </c>
      <c r="K14" s="131" t="s">
        <v>7</v>
      </c>
      <c r="N14" s="34"/>
      <c r="O14" s="35"/>
      <c r="P14" s="36"/>
      <c r="Q14" s="48"/>
      <c r="R14" s="52">
        <f>O15</f>
        <v>0</v>
      </c>
      <c r="S14" s="38"/>
      <c r="T14" s="38">
        <f>O16</f>
        <v>0</v>
      </c>
      <c r="U14" s="38"/>
      <c r="V14" s="38">
        <f>O17</f>
        <v>0</v>
      </c>
      <c r="W14" s="38"/>
      <c r="X14" s="39">
        <f>O18</f>
        <v>0</v>
      </c>
    </row>
    <row r="15" spans="2:24" ht="30" customHeight="1" thickBot="1">
      <c r="B15" s="176">
        <f>RANK(D15,$D$15:$D$19)+COUNTIF(D$14:D15,D16)</f>
        <v>2</v>
      </c>
      <c r="C15" s="107" t="s">
        <v>48</v>
      </c>
      <c r="D15" s="129">
        <f>(F15*3)+(G15*1)+(H15*0)</f>
        <v>6</v>
      </c>
      <c r="E15" s="112">
        <f>F15+G15+H15</f>
        <v>2</v>
      </c>
      <c r="F15" s="112">
        <f>NbColorSameAs(O15:X15,H1)</f>
        <v>2</v>
      </c>
      <c r="G15" s="112">
        <f>NbColorSameAs(O15:X15,G1)</f>
        <v>0</v>
      </c>
      <c r="H15" s="112">
        <f>NbColorSameAs(O15:X15,F1)</f>
        <v>0</v>
      </c>
      <c r="I15" s="112">
        <f>O15+S15+U15+W15</f>
        <v>0</v>
      </c>
      <c r="J15" s="112">
        <f>P15+T15+V15+X15</f>
        <v>0</v>
      </c>
      <c r="K15" s="196">
        <f>I15-J15</f>
        <v>0</v>
      </c>
      <c r="N15" s="40"/>
      <c r="O15" s="52"/>
      <c r="P15" s="41">
        <f>Q14</f>
        <v>0</v>
      </c>
      <c r="Q15" s="35"/>
      <c r="R15" s="36"/>
      <c r="S15" s="48"/>
      <c r="T15" s="54">
        <f>Q16</f>
        <v>0</v>
      </c>
      <c r="U15" s="48"/>
      <c r="V15" s="38">
        <f>Q17</f>
        <v>0</v>
      </c>
      <c r="W15" s="38"/>
      <c r="X15" s="38">
        <f>Q18</f>
        <v>0</v>
      </c>
    </row>
    <row r="16" spans="2:24" ht="30" customHeight="1" thickBot="1">
      <c r="B16" s="176">
        <f>RANK(D16,$D$15:$D$19)+COUNTIF(D$14:D16,D17)</f>
        <v>1</v>
      </c>
      <c r="C16" s="107" t="s">
        <v>49</v>
      </c>
      <c r="D16" s="129">
        <f>(F16*3)+(G16*1)+(H16*0)</f>
        <v>6</v>
      </c>
      <c r="E16" s="112">
        <f>F16+G16+H16</f>
        <v>2</v>
      </c>
      <c r="F16" s="112">
        <f>NbColorSameAs(O16:X16,H1)</f>
        <v>2</v>
      </c>
      <c r="G16" s="112">
        <f>NbColorSameAs(O16:X16,G1)</f>
        <v>0</v>
      </c>
      <c r="H16" s="112">
        <f>NbColorSameAs(O16:X16,F1)</f>
        <v>0</v>
      </c>
      <c r="I16" s="130">
        <f>O16+Q16+U16+W16</f>
        <v>0</v>
      </c>
      <c r="J16" s="130">
        <f>P16+R16+V16+X16</f>
        <v>0</v>
      </c>
      <c r="K16" s="196">
        <f>I16-J16</f>
        <v>0</v>
      </c>
      <c r="N16" s="40"/>
      <c r="O16" s="52"/>
      <c r="P16" s="53">
        <f>S14</f>
        <v>0</v>
      </c>
      <c r="Q16" s="48"/>
      <c r="R16" s="43">
        <f>S15</f>
        <v>0</v>
      </c>
      <c r="S16" s="44"/>
      <c r="T16" s="45"/>
      <c r="U16" s="48"/>
      <c r="V16" s="37">
        <f>S17</f>
        <v>0</v>
      </c>
      <c r="W16" s="38"/>
      <c r="X16" s="38">
        <f>S18</f>
        <v>0</v>
      </c>
    </row>
    <row r="17" spans="2:24" ht="30" customHeight="1" thickBot="1">
      <c r="B17" s="176">
        <f>RANK(D17,$D$15:$D$19)+COUNTIF(D$14:D17,D18)</f>
        <v>5</v>
      </c>
      <c r="C17" s="107" t="s">
        <v>50</v>
      </c>
      <c r="D17" s="129">
        <f>(F17*3)+(G17*1)+(H17*0)</f>
        <v>3</v>
      </c>
      <c r="E17" s="112">
        <f>F17+G17+H17</f>
        <v>1</v>
      </c>
      <c r="F17" s="112">
        <f>NbColorSameAs(O14:X14,H1)</f>
        <v>1</v>
      </c>
      <c r="G17" s="112">
        <f>NbColorSameAs(O14:X14,G1)</f>
        <v>0</v>
      </c>
      <c r="H17" s="112">
        <f>NbColorSameAs(O14:X14,F1)</f>
        <v>0</v>
      </c>
      <c r="I17" s="112">
        <f>Q14+S14+U14+W14</f>
        <v>0</v>
      </c>
      <c r="J17" s="112">
        <f>R14+T14+V14+X14</f>
        <v>0</v>
      </c>
      <c r="K17" s="196">
        <f>I17-J17</f>
        <v>0</v>
      </c>
      <c r="N17" s="40"/>
      <c r="O17" s="51"/>
      <c r="P17" s="40">
        <f>U14</f>
        <v>0</v>
      </c>
      <c r="Q17" s="51"/>
      <c r="R17" s="38">
        <f>U15</f>
        <v>0</v>
      </c>
      <c r="S17" s="48"/>
      <c r="T17" s="43">
        <f>U16</f>
        <v>0</v>
      </c>
      <c r="U17" s="44"/>
      <c r="V17" s="45"/>
      <c r="W17" s="46"/>
      <c r="X17" s="37">
        <f>U18</f>
        <v>0</v>
      </c>
    </row>
    <row r="18" spans="2:24" ht="30" customHeight="1" thickBot="1">
      <c r="B18" s="176">
        <f>RANK(D18,$D$15:$D$19)+COUNTIF(D$14:D18,D19)</f>
        <v>4</v>
      </c>
      <c r="C18" s="107" t="s">
        <v>51</v>
      </c>
      <c r="D18" s="129">
        <f>(F18*3)+(G18*1)+(H18*0)</f>
        <v>5</v>
      </c>
      <c r="E18" s="112">
        <f>F18+G18+H18</f>
        <v>3</v>
      </c>
      <c r="F18" s="112">
        <f>NbColorSameAs(O17:X17,H1)</f>
        <v>1</v>
      </c>
      <c r="G18" s="112">
        <f>NbColorSameAs(O17:X17,G1)</f>
        <v>2</v>
      </c>
      <c r="H18" s="112">
        <f>NbColorSameAs(O17:X17,F1)</f>
        <v>0</v>
      </c>
      <c r="I18" s="112">
        <f>O17+Q17+S17+W17</f>
        <v>0</v>
      </c>
      <c r="J18" s="112">
        <f>P17+R17+T17+X17</f>
        <v>0</v>
      </c>
      <c r="K18" s="196">
        <f>I18-J18</f>
        <v>0</v>
      </c>
      <c r="N18" s="40"/>
      <c r="O18" s="48"/>
      <c r="P18" s="40">
        <f>W14</f>
        <v>0</v>
      </c>
      <c r="Q18" s="51"/>
      <c r="R18" s="38">
        <f>W15</f>
        <v>0</v>
      </c>
      <c r="S18" s="51"/>
      <c r="T18" s="38">
        <f>W16</f>
        <v>0</v>
      </c>
      <c r="U18" s="47"/>
      <c r="V18" s="43">
        <f>W17</f>
        <v>0</v>
      </c>
      <c r="W18" s="44"/>
      <c r="X18" s="36"/>
    </row>
    <row r="19" spans="2:24" ht="30" customHeight="1" thickBot="1">
      <c r="B19" s="176">
        <f>RANK(D19,$D$15:$D$19)+COUNTIF(D$14:D19,D20)</f>
        <v>3</v>
      </c>
      <c r="C19" s="115" t="s">
        <v>52</v>
      </c>
      <c r="D19" s="199">
        <f>(F19*3)+(G19*1)+(H19*0)</f>
        <v>5</v>
      </c>
      <c r="E19" s="200">
        <f>F19+G19+H19</f>
        <v>3</v>
      </c>
      <c r="F19" s="200">
        <f>NbColorSameAs(O18:X18,H1)</f>
        <v>1</v>
      </c>
      <c r="G19" s="200">
        <f>NbColorSameAs(O18:X18,G1)</f>
        <v>2</v>
      </c>
      <c r="H19" s="200">
        <f>NbColorSameAs(O18:X18,F1)</f>
        <v>0</v>
      </c>
      <c r="I19" s="200">
        <f>O18+Q18+S18+U18</f>
        <v>0</v>
      </c>
      <c r="J19" s="200">
        <f>P18+R18+T18+V18</f>
        <v>0</v>
      </c>
      <c r="K19" s="201">
        <f>I19-J19</f>
        <v>0</v>
      </c>
    </row>
  </sheetData>
  <mergeCells count="2">
    <mergeCell ref="B5:K5"/>
    <mergeCell ref="B13:K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V18"/>
  <sheetViews>
    <sheetView workbookViewId="0">
      <selection activeCell="Y14" sqref="Y14"/>
    </sheetView>
  </sheetViews>
  <sheetFormatPr baseColWidth="10" defaultRowHeight="14.4"/>
  <cols>
    <col min="1" max="1" width="5.77734375" style="172" customWidth="1"/>
    <col min="2" max="2" width="5.77734375" customWidth="1"/>
    <col min="3" max="3" width="7.109375" customWidth="1"/>
    <col min="4" max="4" width="6.21875" bestFit="1" customWidth="1"/>
    <col min="5" max="7" width="4.88671875" customWidth="1"/>
    <col min="8" max="11" width="5.88671875" customWidth="1"/>
    <col min="14" max="14" width="7.109375" customWidth="1"/>
    <col min="15" max="15" width="8.5546875" customWidth="1"/>
    <col min="16" max="16" width="6.5546875" customWidth="1"/>
    <col min="17" max="19" width="5.109375" customWidth="1"/>
    <col min="20" max="22" width="6.88671875" customWidth="1"/>
  </cols>
  <sheetData>
    <row r="1" spans="2:22">
      <c r="G1" s="256" t="s">
        <v>63</v>
      </c>
      <c r="H1" s="256"/>
      <c r="I1" s="256"/>
      <c r="J1" s="256"/>
      <c r="K1" s="256"/>
      <c r="L1" s="256"/>
      <c r="M1" s="256"/>
      <c r="N1" s="256"/>
      <c r="O1" s="256"/>
      <c r="P1" s="256"/>
      <c r="Q1" s="256"/>
    </row>
    <row r="2" spans="2:22">
      <c r="G2" s="256"/>
      <c r="H2" s="256"/>
      <c r="I2" s="256"/>
      <c r="J2" s="256"/>
      <c r="K2" s="256"/>
      <c r="L2" s="256"/>
      <c r="M2" s="256"/>
      <c r="N2" s="256"/>
      <c r="O2" s="256"/>
      <c r="P2" s="256"/>
      <c r="Q2" s="256"/>
    </row>
    <row r="3" spans="2:22" ht="30" customHeight="1" thickBot="1"/>
    <row r="4" spans="2:22" ht="30" customHeight="1" thickTop="1" thickBot="1">
      <c r="B4" s="121" t="s">
        <v>33</v>
      </c>
      <c r="C4" s="164" t="s">
        <v>1</v>
      </c>
      <c r="D4" s="122" t="s">
        <v>0</v>
      </c>
      <c r="E4" s="122" t="s">
        <v>11</v>
      </c>
      <c r="F4" s="123" t="s">
        <v>2</v>
      </c>
      <c r="G4" s="122" t="s">
        <v>3</v>
      </c>
      <c r="H4" s="124" t="s">
        <v>4</v>
      </c>
      <c r="I4" s="122" t="s">
        <v>5</v>
      </c>
      <c r="J4" s="122" t="s">
        <v>6</v>
      </c>
      <c r="K4" s="125" t="s">
        <v>7</v>
      </c>
      <c r="M4" s="247" t="s">
        <v>22</v>
      </c>
      <c r="N4" s="248"/>
      <c r="O4" s="248"/>
      <c r="P4" s="248"/>
      <c r="Q4" s="248"/>
      <c r="R4" s="248"/>
      <c r="S4" s="248"/>
      <c r="T4" s="248"/>
      <c r="U4" s="248"/>
      <c r="V4" s="249"/>
    </row>
    <row r="5" spans="2:22" ht="30" customHeight="1" thickBot="1">
      <c r="B5" s="176">
        <v>1</v>
      </c>
      <c r="C5" s="173" t="str">
        <f>VLOOKUP($B5,Championnat!$D$7:$M$11,2,0)</f>
        <v>D</v>
      </c>
      <c r="D5" s="179">
        <f>VLOOKUP($B5,Championnat!$D$7:$M$11,3,0)</f>
        <v>13</v>
      </c>
      <c r="E5" s="179">
        <f>VLOOKUP($B5,Championnat!$D$7:$M$11,4,0)</f>
        <v>5</v>
      </c>
      <c r="F5" s="179">
        <f>VLOOKUP($B5,Championnat!$D$7:$M$11,5,0)</f>
        <v>4</v>
      </c>
      <c r="G5" s="179">
        <f>VLOOKUP($B5,Championnat!$D$7:$M$11,6,0)</f>
        <v>1</v>
      </c>
      <c r="H5" s="179">
        <f>VLOOKUP($B5,Championnat!$D$7:$M$11,7,0)</f>
        <v>0</v>
      </c>
      <c r="I5" s="179">
        <f>VLOOKUP($B5,Championnat!$D$7:$M$11,8,0)</f>
        <v>0</v>
      </c>
      <c r="J5" s="179">
        <f>VLOOKUP($B5,Championnat!$D$7:$M$11,9,0)</f>
        <v>0</v>
      </c>
      <c r="K5" s="180">
        <f>VLOOKUP($B5,Championnat!$D$7:$M$11,10,0)</f>
        <v>0</v>
      </c>
      <c r="M5" s="176" t="s">
        <v>33</v>
      </c>
      <c r="N5" s="112" t="s">
        <v>1</v>
      </c>
      <c r="O5" s="112" t="s">
        <v>0</v>
      </c>
      <c r="P5" s="112" t="s">
        <v>11</v>
      </c>
      <c r="Q5" s="194" t="s">
        <v>2</v>
      </c>
      <c r="R5" s="112" t="s">
        <v>3</v>
      </c>
      <c r="S5" s="195" t="s">
        <v>4</v>
      </c>
      <c r="T5" s="112" t="s">
        <v>5</v>
      </c>
      <c r="U5" s="112" t="s">
        <v>6</v>
      </c>
      <c r="V5" s="131" t="s">
        <v>7</v>
      </c>
    </row>
    <row r="6" spans="2:22" ht="30" customHeight="1" thickBot="1">
      <c r="B6" s="176">
        <v>2</v>
      </c>
      <c r="C6" s="173" t="str">
        <f>VLOOKUP($B6,Championnat!$D$7:$M$11,2,0)</f>
        <v>B</v>
      </c>
      <c r="D6" s="179">
        <f>VLOOKUP($B6,Championnat!$D$7:$M$11,3,0)</f>
        <v>12</v>
      </c>
      <c r="E6" s="179">
        <f>VLOOKUP($B6,Championnat!$D$7:$M$11,4,0)</f>
        <v>4</v>
      </c>
      <c r="F6" s="179">
        <f>VLOOKUP($B6,Championnat!$D$7:$M$11,5,0)</f>
        <v>4</v>
      </c>
      <c r="G6" s="179">
        <f>VLOOKUP($B6,Championnat!$D$7:$M$11,6,0)</f>
        <v>0</v>
      </c>
      <c r="H6" s="179">
        <f>VLOOKUP($B6,Championnat!$D$7:$M$11,7,0)</f>
        <v>0</v>
      </c>
      <c r="I6" s="179">
        <f>VLOOKUP($B6,Championnat!$D$7:$M$11,8,0)</f>
        <v>0</v>
      </c>
      <c r="J6" s="179">
        <f>VLOOKUP($B6,Championnat!$D$7:$M$11,9,0)</f>
        <v>0</v>
      </c>
      <c r="K6" s="180">
        <f>VLOOKUP($B6,Championnat!$D$7:$M$11,10,0)</f>
        <v>0</v>
      </c>
      <c r="M6" s="176">
        <v>1</v>
      </c>
      <c r="N6" s="107" t="str">
        <f>VLOOKUP($M6,'Interleague Poules'!$B$7:$K$11,2,0)</f>
        <v>M</v>
      </c>
      <c r="O6" s="257">
        <f>VLOOKUP($M6,'Interleague Poules'!$B$7:$K$11,3,0)</f>
        <v>7</v>
      </c>
      <c r="P6" s="112">
        <f>VLOOKUP($M6,'Interleague Poules'!$B$7:$K$11,4,0)</f>
        <v>3</v>
      </c>
      <c r="Q6" s="112">
        <f>VLOOKUP($M6,'Interleague Poules'!$B$7:$K$11,5,0)</f>
        <v>2</v>
      </c>
      <c r="R6" s="112">
        <f>VLOOKUP($M6,'Interleague Poules'!$B$7:$K$11,6,0)</f>
        <v>1</v>
      </c>
      <c r="S6" s="112">
        <f>VLOOKUP($M6,'Interleague Poules'!$B$7:$K$11,7,0)</f>
        <v>0</v>
      </c>
      <c r="T6" s="112">
        <f>VLOOKUP($M6,'Interleague Poules'!$B$7:$K$11,8,0)</f>
        <v>0</v>
      </c>
      <c r="U6" s="112">
        <f>VLOOKUP($M6,'Interleague Poules'!$B$7:$K$11,9,0)</f>
        <v>0</v>
      </c>
      <c r="V6" s="112">
        <f>VLOOKUP($M6,'Interleague Poules'!$B$7:$K$11,10,0)</f>
        <v>0</v>
      </c>
    </row>
    <row r="7" spans="2:22" ht="30" customHeight="1" thickBot="1">
      <c r="B7" s="176">
        <v>3</v>
      </c>
      <c r="C7" s="173" t="str">
        <f>VLOOKUP($B7,Championnat!$D$7:$M$11,2,0)</f>
        <v>E</v>
      </c>
      <c r="D7" s="179">
        <f>VLOOKUP($B7,Championnat!$D$7:$M$11,3,0)</f>
        <v>12</v>
      </c>
      <c r="E7" s="179">
        <f>VLOOKUP($B7,Championnat!$D$7:$M$11,4,0)</f>
        <v>4</v>
      </c>
      <c r="F7" s="179">
        <f>VLOOKUP($B7,Championnat!$D$7:$M$11,5,0)</f>
        <v>4</v>
      </c>
      <c r="G7" s="179">
        <f>VLOOKUP($B7,Championnat!$D$7:$M$11,6,0)</f>
        <v>0</v>
      </c>
      <c r="H7" s="179">
        <f>VLOOKUP($B7,Championnat!$D$7:$M$11,7,0)</f>
        <v>0</v>
      </c>
      <c r="I7" s="179">
        <f>VLOOKUP($B7,Championnat!$D$7:$M$11,8,0)</f>
        <v>0</v>
      </c>
      <c r="J7" s="179">
        <f>VLOOKUP($B7,Championnat!$D$7:$M$11,9,0)</f>
        <v>0</v>
      </c>
      <c r="K7" s="180">
        <f>VLOOKUP($B7,Championnat!$D$7:$M$11,10,0)</f>
        <v>0</v>
      </c>
      <c r="M7" s="176">
        <v>2</v>
      </c>
      <c r="N7" s="119" t="str">
        <f>VLOOKUP($M7,'Interleague Poules'!$B$7:$K$11,2,0)</f>
        <v>L</v>
      </c>
      <c r="O7" s="258">
        <f>VLOOKUP($M7,'Interleague Poules'!$B$7:$K$11,3,0)</f>
        <v>3</v>
      </c>
      <c r="P7" s="198">
        <f>VLOOKUP($M7,'Interleague Poules'!$B$7:$K$11,4,0)</f>
        <v>1</v>
      </c>
      <c r="Q7" s="198">
        <f>VLOOKUP($M7,'Interleague Poules'!$B$7:$K$11,5,0)</f>
        <v>1</v>
      </c>
      <c r="R7" s="198">
        <f>VLOOKUP($M7,'Interleague Poules'!$B$7:$K$11,6,0)</f>
        <v>0</v>
      </c>
      <c r="S7" s="198">
        <f>VLOOKUP($M7,'Interleague Poules'!$B$7:$K$11,7,0)</f>
        <v>0</v>
      </c>
      <c r="T7" s="198">
        <f>VLOOKUP($M7,'Interleague Poules'!$B$7:$K$11,8,0)</f>
        <v>0</v>
      </c>
      <c r="U7" s="198">
        <f>VLOOKUP($M7,'Interleague Poules'!$B$7:$K$11,9,0)</f>
        <v>0</v>
      </c>
      <c r="V7" s="196">
        <f>VLOOKUP($M7,'Interleague Poules'!$B$7:$K$11,10,0)</f>
        <v>0</v>
      </c>
    </row>
    <row r="8" spans="2:22" ht="30" customHeight="1" thickBot="1">
      <c r="B8" s="176">
        <v>4</v>
      </c>
      <c r="C8" s="173" t="str">
        <f>VLOOKUP($B8,Championnat!$D$7:$M$11,2,0)</f>
        <v>A</v>
      </c>
      <c r="D8" s="179">
        <f>VLOOKUP($B8,Championnat!$D$7:$M$11,3,0)</f>
        <v>10</v>
      </c>
      <c r="E8" s="179">
        <f>VLOOKUP($B8,Championnat!$D$7:$M$11,4,0)</f>
        <v>4</v>
      </c>
      <c r="F8" s="179">
        <f>VLOOKUP($B8,Championnat!$D$7:$M$11,5,0)</f>
        <v>3</v>
      </c>
      <c r="G8" s="179">
        <f>VLOOKUP($B8,Championnat!$D$7:$M$11,6,0)</f>
        <v>1</v>
      </c>
      <c r="H8" s="179">
        <f>VLOOKUP($B8,Championnat!$D$7:$M$11,7,0)</f>
        <v>0</v>
      </c>
      <c r="I8" s="179">
        <f>VLOOKUP($B8,Championnat!$D$7:$M$11,8,0)</f>
        <v>0</v>
      </c>
      <c r="J8" s="179">
        <f>VLOOKUP($B8,Championnat!$D$7:$M$11,9,0)</f>
        <v>0</v>
      </c>
      <c r="K8" s="180">
        <f>VLOOKUP($B8,Championnat!$D$7:$M$11,10,0)</f>
        <v>0</v>
      </c>
      <c r="M8" s="176">
        <v>3</v>
      </c>
      <c r="N8" s="119" t="str">
        <f>VLOOKUP($M8,'Interleague Poules'!$B$7:$K$11,2,0)</f>
        <v>N</v>
      </c>
      <c r="O8" s="258">
        <f>VLOOKUP($M8,'Interleague Poules'!$B$7:$K$11,3,0)</f>
        <v>3</v>
      </c>
      <c r="P8" s="198">
        <f>VLOOKUP($M8,'Interleague Poules'!$B$7:$K$11,4,0)</f>
        <v>1</v>
      </c>
      <c r="Q8" s="198">
        <f>VLOOKUP($M8,'Interleague Poules'!$B$7:$K$11,5,0)</f>
        <v>1</v>
      </c>
      <c r="R8" s="198">
        <f>VLOOKUP($M8,'Interleague Poules'!$B$7:$K$11,6,0)</f>
        <v>0</v>
      </c>
      <c r="S8" s="198">
        <f>VLOOKUP($M8,'Interleague Poules'!$B$7:$K$11,7,0)</f>
        <v>0</v>
      </c>
      <c r="T8" s="198">
        <f>VLOOKUP($M8,'Interleague Poules'!$B$7:$K$11,8,0)</f>
        <v>0</v>
      </c>
      <c r="U8" s="198">
        <f>VLOOKUP($M8,'Interleague Poules'!$B$7:$K$11,9,0)</f>
        <v>0</v>
      </c>
      <c r="V8" s="196">
        <f>VLOOKUP($M8,'Interleague Poules'!$B$7:$K$11,10,0)</f>
        <v>0</v>
      </c>
    </row>
    <row r="9" spans="2:22" ht="30" customHeight="1" thickBot="1">
      <c r="B9" s="177">
        <v>5</v>
      </c>
      <c r="C9" s="178" t="str">
        <f>VLOOKUP($B9,Championnat!$D$7:$M$11,2,0)</f>
        <v>C</v>
      </c>
      <c r="D9" s="181">
        <f>VLOOKUP($B9,Championnat!$D$7:$M$11,3,0)</f>
        <v>8</v>
      </c>
      <c r="E9" s="181">
        <f>VLOOKUP($B9,Championnat!$D$7:$M$11,4,0)</f>
        <v>4</v>
      </c>
      <c r="F9" s="181">
        <f>VLOOKUP($B9,Championnat!$D$7:$M$11,5,0)</f>
        <v>2</v>
      </c>
      <c r="G9" s="181">
        <f>VLOOKUP($B9,Championnat!$D$7:$M$11,6,0)</f>
        <v>2</v>
      </c>
      <c r="H9" s="181">
        <f>VLOOKUP($B9,Championnat!$D$7:$M$11,7,0)</f>
        <v>0</v>
      </c>
      <c r="I9" s="181">
        <f>VLOOKUP($B9,Championnat!$D$7:$M$11,8,0)</f>
        <v>0</v>
      </c>
      <c r="J9" s="181">
        <f>VLOOKUP($B9,Championnat!$D$7:$M$11,9,0)</f>
        <v>0</v>
      </c>
      <c r="K9" s="182">
        <f>VLOOKUP($B9,Championnat!$D$7:$M$11,10,0)</f>
        <v>0</v>
      </c>
      <c r="M9" s="176">
        <v>4</v>
      </c>
      <c r="N9" s="107" t="str">
        <f>VLOOKUP($M9,'Interleague Poules'!$B$7:$K$11,2,0)</f>
        <v>O</v>
      </c>
      <c r="O9" s="259">
        <f>VLOOKUP($M9,'Interleague Poules'!$B$7:$K$11,3,0)</f>
        <v>1</v>
      </c>
      <c r="P9" s="112">
        <f>VLOOKUP($M9,'Interleague Poules'!$B$7:$K$11,4,0)</f>
        <v>1</v>
      </c>
      <c r="Q9" s="112">
        <f>VLOOKUP($M9,'Interleague Poules'!$B$7:$K$11,5,0)</f>
        <v>0</v>
      </c>
      <c r="R9" s="112">
        <f>VLOOKUP($M9,'Interleague Poules'!$B$7:$K$11,6,0)</f>
        <v>1</v>
      </c>
      <c r="S9" s="112">
        <f>VLOOKUP($M9,'Interleague Poules'!$B$7:$K$11,7,0)</f>
        <v>0</v>
      </c>
      <c r="T9" s="112">
        <f>VLOOKUP($M9,'Interleague Poules'!$B$7:$K$11,8,0)</f>
        <v>0</v>
      </c>
      <c r="U9" s="112">
        <f>VLOOKUP($M9,'Interleague Poules'!$B$7:$K$11,9,0)</f>
        <v>0</v>
      </c>
      <c r="V9" s="196">
        <f>VLOOKUP($M9,'Interleague Poules'!$B$7:$K$11,10,0)</f>
        <v>0</v>
      </c>
    </row>
    <row r="10" spans="2:22" ht="30" customHeight="1" thickTop="1" thickBot="1">
      <c r="M10" s="177">
        <v>5</v>
      </c>
      <c r="N10" s="204" t="str">
        <f>VLOOKUP($M10,'Interleague Poules'!$B$7:$K$11,2,0)</f>
        <v>K</v>
      </c>
      <c r="O10" s="260">
        <f>VLOOKUP($M10,'Interleague Poules'!$B$7:$K$11,3,0)</f>
        <v>1</v>
      </c>
      <c r="P10" s="206">
        <f>VLOOKUP($M10,'Interleague Poules'!$B$7:$K$11,4,0)</f>
        <v>1</v>
      </c>
      <c r="Q10" s="206">
        <f>VLOOKUP($M10,'Interleague Poules'!$B$7:$K$11,5,0)</f>
        <v>0</v>
      </c>
      <c r="R10" s="206">
        <f>VLOOKUP($M10,'Interleague Poules'!$B$7:$K$11,6,0)</f>
        <v>1</v>
      </c>
      <c r="S10" s="206">
        <f>VLOOKUP($M10,'Interleague Poules'!$B$7:$K$11,7,0)</f>
        <v>0</v>
      </c>
      <c r="T10" s="206">
        <f>VLOOKUP($M10,'Interleague Poules'!$B$7:$K$11,8,0)</f>
        <v>0</v>
      </c>
      <c r="U10" s="206">
        <f>VLOOKUP($M10,'Interleague Poules'!$B$7:$K$11,9,0)</f>
        <v>0</v>
      </c>
      <c r="V10" s="201">
        <f>VLOOKUP($M10,'Interleague Poules'!$B$7:$K$11,10,0)</f>
        <v>0</v>
      </c>
    </row>
    <row r="11" spans="2:22" ht="30" customHeight="1" thickTop="1" thickBot="1">
      <c r="B11" s="121" t="s">
        <v>33</v>
      </c>
      <c r="C11" s="164" t="s">
        <v>1</v>
      </c>
      <c r="D11" s="122" t="s">
        <v>0</v>
      </c>
      <c r="E11" s="122" t="s">
        <v>11</v>
      </c>
      <c r="F11" s="123" t="s">
        <v>2</v>
      </c>
      <c r="G11" s="122" t="s">
        <v>3</v>
      </c>
      <c r="H11" s="124" t="s">
        <v>4</v>
      </c>
      <c r="I11" s="122" t="s">
        <v>5</v>
      </c>
      <c r="J11" s="122" t="s">
        <v>6</v>
      </c>
      <c r="K11" s="125" t="s">
        <v>7</v>
      </c>
      <c r="M11" s="253" t="s">
        <v>23</v>
      </c>
      <c r="N11" s="254"/>
      <c r="O11" s="254"/>
      <c r="P11" s="254"/>
      <c r="Q11" s="254"/>
      <c r="R11" s="254"/>
      <c r="S11" s="254"/>
      <c r="T11" s="254"/>
      <c r="U11" s="254"/>
      <c r="V11" s="255"/>
    </row>
    <row r="12" spans="2:22" ht="30" customHeight="1" thickBot="1">
      <c r="B12" s="176">
        <v>1</v>
      </c>
      <c r="C12" s="173" t="str">
        <f>VLOOKUP($B12,Championnat!$D$15:$M$19,2,0)</f>
        <v>H</v>
      </c>
      <c r="D12" s="183">
        <f>VLOOKUP($B12,Championnat!$D$15:$M$19,3,0)</f>
        <v>16</v>
      </c>
      <c r="E12" s="183">
        <f>VLOOKUP($B12,Championnat!$D$15:$M$19,4,0)</f>
        <v>6</v>
      </c>
      <c r="F12" s="183">
        <f>VLOOKUP($B12,Championnat!$D$15:$M$19,5,0)</f>
        <v>5</v>
      </c>
      <c r="G12" s="183">
        <f>VLOOKUP($B12,Championnat!$D$15:$M$19,6,0)</f>
        <v>1</v>
      </c>
      <c r="H12" s="183">
        <f>VLOOKUP($B12,Championnat!$D$15:$M$19,7,0)</f>
        <v>0</v>
      </c>
      <c r="I12" s="183">
        <f>VLOOKUP($B12,Championnat!$D$15:$M$19,8,0)</f>
        <v>0</v>
      </c>
      <c r="J12" s="183">
        <f>VLOOKUP($B12,Championnat!$D$15:$M$19,9,0)</f>
        <v>0</v>
      </c>
      <c r="K12" s="180">
        <f>VLOOKUP($B12,Championnat!$D$15:$M$19,10,0)</f>
        <v>0</v>
      </c>
      <c r="M12" s="176" t="s">
        <v>33</v>
      </c>
      <c r="N12" s="112" t="s">
        <v>1</v>
      </c>
      <c r="O12" s="112" t="s">
        <v>0</v>
      </c>
      <c r="P12" s="112" t="s">
        <v>11</v>
      </c>
      <c r="Q12" s="194" t="s">
        <v>2</v>
      </c>
      <c r="R12" s="112" t="s">
        <v>3</v>
      </c>
      <c r="S12" s="195" t="s">
        <v>4</v>
      </c>
      <c r="T12" s="112" t="s">
        <v>5</v>
      </c>
      <c r="U12" s="112" t="s">
        <v>6</v>
      </c>
      <c r="V12" s="131" t="s">
        <v>7</v>
      </c>
    </row>
    <row r="13" spans="2:22" ht="30" customHeight="1" thickBot="1">
      <c r="B13" s="176">
        <v>2</v>
      </c>
      <c r="C13" s="173" t="str">
        <f>VLOOKUP($B13,Championnat!$D$15:$M$19,2,0)</f>
        <v>F</v>
      </c>
      <c r="D13" s="183">
        <f>VLOOKUP($B13,Championnat!$D$15:$M$19,3,0)</f>
        <v>9</v>
      </c>
      <c r="E13" s="183">
        <f>VLOOKUP($B13,Championnat!$D$15:$M$19,4,0)</f>
        <v>3</v>
      </c>
      <c r="F13" s="183">
        <f>VLOOKUP($B13,Championnat!$D$15:$M$19,5,0)</f>
        <v>3</v>
      </c>
      <c r="G13" s="183">
        <f>VLOOKUP($B13,Championnat!$D$15:$M$19,6,0)</f>
        <v>0</v>
      </c>
      <c r="H13" s="183">
        <f>VLOOKUP($B13,Championnat!$D$15:$M$19,7,0)</f>
        <v>0</v>
      </c>
      <c r="I13" s="183">
        <f>VLOOKUP($B13,Championnat!$D$15:$M$19,8,0)</f>
        <v>0</v>
      </c>
      <c r="J13" s="183">
        <f>VLOOKUP($B13,Championnat!$D$15:$M$19,9,0)</f>
        <v>0</v>
      </c>
      <c r="K13" s="180">
        <f>VLOOKUP($B13,Championnat!$D$15:$M$19,10,0)</f>
        <v>0</v>
      </c>
      <c r="M13" s="176">
        <v>1</v>
      </c>
      <c r="N13" s="107" t="str">
        <f>VLOOKUP($M13,'Interleague Poules'!$B$15:$K$19,2,0)</f>
        <v>Q</v>
      </c>
      <c r="O13" s="259">
        <f>VLOOKUP($M13,'Interleague Poules'!$B$15:$K$19,3,0)</f>
        <v>6</v>
      </c>
      <c r="P13" s="112">
        <f>VLOOKUP($M13,'Interleague Poules'!$B$15:$K$19,4,0)</f>
        <v>2</v>
      </c>
      <c r="Q13" s="112">
        <f>VLOOKUP($M13,'Interleague Poules'!$B$15:$K$19,5,0)</f>
        <v>2</v>
      </c>
      <c r="R13" s="112">
        <f>VLOOKUP($M13,'Interleague Poules'!$B$15:$K$19,6,0)</f>
        <v>0</v>
      </c>
      <c r="S13" s="112">
        <f>VLOOKUP($M13,'Interleague Poules'!$B$15:$K$19,7,0)</f>
        <v>0</v>
      </c>
      <c r="T13" s="112">
        <f>VLOOKUP($M13,'Interleague Poules'!$B$5:$K$19,8,0)</f>
        <v>0</v>
      </c>
      <c r="U13" s="112">
        <f>VLOOKUP($M13,'Interleague Poules'!$B$15:$K$19,9,0)</f>
        <v>0</v>
      </c>
      <c r="V13" s="196">
        <f>VLOOKUP($M13,'Interleague Poules'!$B$15:$K$19,10,0)</f>
        <v>0</v>
      </c>
    </row>
    <row r="14" spans="2:22" ht="30" customHeight="1" thickBot="1">
      <c r="B14" s="176">
        <v>3</v>
      </c>
      <c r="C14" s="173" t="str">
        <f>VLOOKUP($B14,Championnat!$D$15:$M$19,2,0)</f>
        <v>I</v>
      </c>
      <c r="D14" s="183">
        <f>VLOOKUP($B14,Championnat!$D$15:$M$19,3,0)</f>
        <v>9</v>
      </c>
      <c r="E14" s="183">
        <f>VLOOKUP($B14,Championnat!$D$15:$M$19,4,0)</f>
        <v>3</v>
      </c>
      <c r="F14" s="183">
        <f>VLOOKUP($B14,Championnat!$D$15:$M$19,5,0)</f>
        <v>3</v>
      </c>
      <c r="G14" s="183">
        <f>VLOOKUP($B14,Championnat!$D$15:$M$19,6,0)</f>
        <v>0</v>
      </c>
      <c r="H14" s="183">
        <f>VLOOKUP($B14,Championnat!$D$15:$M$19,7,0)</f>
        <v>0</v>
      </c>
      <c r="I14" s="183">
        <f>VLOOKUP($B14,Championnat!$D$15:$M$19,8,0)</f>
        <v>0</v>
      </c>
      <c r="J14" s="183">
        <f>VLOOKUP($B14,Championnat!$D$15:$M$19,9,0)</f>
        <v>0</v>
      </c>
      <c r="K14" s="180">
        <f>VLOOKUP($B14,Championnat!$D$15:$M$19,10,0)</f>
        <v>0</v>
      </c>
      <c r="M14" s="176">
        <v>2</v>
      </c>
      <c r="N14" s="107" t="str">
        <f>VLOOKUP($M14,'Interleague Poules'!$B$15:$K$19,2,0)</f>
        <v>P</v>
      </c>
      <c r="O14" s="259">
        <f>VLOOKUP($M14,'Interleague Poules'!$B$15:$K$19,3,0)</f>
        <v>6</v>
      </c>
      <c r="P14" s="112">
        <f>VLOOKUP($M14,'Interleague Poules'!$B$15:$K$19,4,0)</f>
        <v>2</v>
      </c>
      <c r="Q14" s="112">
        <f>VLOOKUP($M14,'Interleague Poules'!$B$15:$K$19,5,0)</f>
        <v>2</v>
      </c>
      <c r="R14" s="112">
        <f>VLOOKUP($M14,'Interleague Poules'!$B$15:$K$19,6,0)</f>
        <v>0</v>
      </c>
      <c r="S14" s="112">
        <f>VLOOKUP($M14,'Interleague Poules'!$B$15:$K$19,7,0)</f>
        <v>0</v>
      </c>
      <c r="T14" s="130">
        <f>VLOOKUP($M14,'Interleague Poules'!$B$5:$K$19,8,0)</f>
        <v>0</v>
      </c>
      <c r="U14" s="130">
        <f>VLOOKUP($M14,'Interleague Poules'!$B$15:$K$19,9,0)</f>
        <v>0</v>
      </c>
      <c r="V14" s="196">
        <f>VLOOKUP($M14,'Interleague Poules'!$B$15:$K$19,10,0)</f>
        <v>0</v>
      </c>
    </row>
    <row r="15" spans="2:22" ht="30" customHeight="1" thickBot="1">
      <c r="B15" s="176">
        <v>4</v>
      </c>
      <c r="C15" s="173" t="str">
        <f>VLOOKUP($B15,Championnat!$D$15:$M$19,2,0)</f>
        <v>J</v>
      </c>
      <c r="D15" s="183">
        <f>VLOOKUP($B15,Championnat!$D$15:$M$19,3,0)</f>
        <v>8</v>
      </c>
      <c r="E15" s="183">
        <f>VLOOKUP($B15,Championnat!$D$15:$M$19,4,0)</f>
        <v>4</v>
      </c>
      <c r="F15" s="183">
        <f>VLOOKUP($B15,Championnat!$D$15:$M$19,5,0)</f>
        <v>2</v>
      </c>
      <c r="G15" s="183">
        <f>VLOOKUP($B15,Championnat!$D$15:$M$19,6,0)</f>
        <v>2</v>
      </c>
      <c r="H15" s="183">
        <f>VLOOKUP($B15,Championnat!$D$15:$M$19,7,0)</f>
        <v>0</v>
      </c>
      <c r="I15" s="183">
        <f>VLOOKUP($B15,Championnat!$D$15:$M$19,8,0)</f>
        <v>0</v>
      </c>
      <c r="J15" s="183">
        <f>VLOOKUP($B15,Championnat!$D$15:$M$19,9,0)</f>
        <v>0</v>
      </c>
      <c r="K15" s="180">
        <f>VLOOKUP($B15,Championnat!$D$15:$M$19,10,0)</f>
        <v>0</v>
      </c>
      <c r="M15" s="176">
        <v>3</v>
      </c>
      <c r="N15" s="107" t="str">
        <f>VLOOKUP($M15,'Interleague Poules'!$B$15:$K$19,2,0)</f>
        <v>T</v>
      </c>
      <c r="O15" s="259">
        <f>VLOOKUP($M15,'Interleague Poules'!$B$15:$K$19,3,0)</f>
        <v>5</v>
      </c>
      <c r="P15" s="112">
        <f>VLOOKUP($M15,'Interleague Poules'!$B$15:$K$19,4,0)</f>
        <v>3</v>
      </c>
      <c r="Q15" s="112">
        <f>VLOOKUP($M15,'Interleague Poules'!$B$15:$K$19,5,0)</f>
        <v>1</v>
      </c>
      <c r="R15" s="112">
        <f>VLOOKUP($M15,'Interleague Poules'!$B$15:$K$19,6,0)</f>
        <v>2</v>
      </c>
      <c r="S15" s="112">
        <f>VLOOKUP($M15,'Interleague Poules'!$B$15:$K$19,7,0)</f>
        <v>0</v>
      </c>
      <c r="T15" s="112">
        <f>VLOOKUP($M15,'Interleague Poules'!$B$5:$K$19,8,0)</f>
        <v>0</v>
      </c>
      <c r="U15" s="112">
        <f>VLOOKUP($M15,'Interleague Poules'!$B$15:$K$19,9,0)</f>
        <v>0</v>
      </c>
      <c r="V15" s="196">
        <f>VLOOKUP($M15,'Interleague Poules'!$B$15:$K$19,10,0)</f>
        <v>0</v>
      </c>
    </row>
    <row r="16" spans="2:22" ht="30" customHeight="1" thickBot="1">
      <c r="B16" s="177">
        <v>5</v>
      </c>
      <c r="C16" s="178" t="str">
        <f>VLOOKUP($B16,Championnat!$D$15:$M$19,2,0)</f>
        <v>G</v>
      </c>
      <c r="D16" s="184">
        <f>VLOOKUP($B16,Championnat!$D$15:$M$19,3,0)</f>
        <v>2</v>
      </c>
      <c r="E16" s="184">
        <f>VLOOKUP($B16,Championnat!$D$15:$M$19,4,0)</f>
        <v>2</v>
      </c>
      <c r="F16" s="184">
        <f>VLOOKUP($B16,Championnat!$D$15:$M$19,5,0)</f>
        <v>0</v>
      </c>
      <c r="G16" s="184">
        <f>VLOOKUP($B16,Championnat!$D$15:$M$19,6,0)</f>
        <v>2</v>
      </c>
      <c r="H16" s="184">
        <f>VLOOKUP($B16,Championnat!$D$15:$M$19,7,0)</f>
        <v>0</v>
      </c>
      <c r="I16" s="184">
        <f>VLOOKUP($B16,Championnat!$D$15:$M$19,8,0)</f>
        <v>0</v>
      </c>
      <c r="J16" s="184">
        <f>VLOOKUP($B16,Championnat!$D$15:$M$19,9,0)</f>
        <v>0</v>
      </c>
      <c r="K16" s="182">
        <f>VLOOKUP($B16,Championnat!$D$15:$M$19,10,0)</f>
        <v>0</v>
      </c>
      <c r="M16" s="176">
        <v>4</v>
      </c>
      <c r="N16" s="107" t="str">
        <f>VLOOKUP($M16,'Interleague Poules'!$B$15:$K$19,2,0)</f>
        <v>S</v>
      </c>
      <c r="O16" s="259">
        <f>VLOOKUP($M16,'Interleague Poules'!$B$15:$K$19,3,0)</f>
        <v>5</v>
      </c>
      <c r="P16" s="112">
        <f>VLOOKUP($M16,'Interleague Poules'!$B$15:$K$19,4,0)</f>
        <v>3</v>
      </c>
      <c r="Q16" s="112">
        <f>VLOOKUP($M16,'Interleague Poules'!$B$15:$K$19,5,0)</f>
        <v>1</v>
      </c>
      <c r="R16" s="112">
        <f>VLOOKUP($M16,'Interleague Poules'!$B$15:$K$19,6,0)</f>
        <v>2</v>
      </c>
      <c r="S16" s="112">
        <f>VLOOKUP($M16,'Interleague Poules'!$B$15:$K$19,7,0)</f>
        <v>0</v>
      </c>
      <c r="T16" s="112">
        <f>VLOOKUP($M16,'Interleague Poules'!$B$5:$K$19,8,0)</f>
        <v>0</v>
      </c>
      <c r="U16" s="112">
        <f>VLOOKUP($M16,'Interleague Poules'!$B$15:$K$19,9,0)</f>
        <v>0</v>
      </c>
      <c r="V16" s="196">
        <f>VLOOKUP($M16,'Interleague Poules'!$B$15:$K$19,10,0)</f>
        <v>0</v>
      </c>
    </row>
    <row r="17" spans="13:22" ht="30" customHeight="1" thickTop="1" thickBot="1">
      <c r="M17" s="177">
        <v>5</v>
      </c>
      <c r="N17" s="115" t="str">
        <f>VLOOKUP($M17,'Interleague Poules'!$B$15:$K$19,2,0)</f>
        <v>R</v>
      </c>
      <c r="O17" s="261">
        <f>VLOOKUP($M17,'Interleague Poules'!$B$15:$K$19,3,0)</f>
        <v>3</v>
      </c>
      <c r="P17" s="200">
        <f>VLOOKUP($M17,'Interleague Poules'!$B$15:$K$19,4,0)</f>
        <v>1</v>
      </c>
      <c r="Q17" s="200">
        <f>VLOOKUP($M17,'Interleague Poules'!$B$15:$K$19,5,0)</f>
        <v>1</v>
      </c>
      <c r="R17" s="200">
        <f>VLOOKUP($M17,'Interleague Poules'!$B$15:$K$19,6,0)</f>
        <v>0</v>
      </c>
      <c r="S17" s="200">
        <f>VLOOKUP($M17,'Interleague Poules'!$B$15:$K$19,7,0)</f>
        <v>0</v>
      </c>
      <c r="T17" s="200">
        <f>VLOOKUP($M17,'Interleague Poules'!$B$5:$K$19,8,0)</f>
        <v>0</v>
      </c>
      <c r="U17" s="200">
        <f>VLOOKUP($M17,'Interleague Poules'!$B$15:$K$19,9,0)</f>
        <v>0</v>
      </c>
      <c r="V17" s="201">
        <f>VLOOKUP($M17,'Interleague Poules'!$B$15:$K$19,10,0)</f>
        <v>0</v>
      </c>
    </row>
    <row r="18" spans="13:22" ht="30" customHeight="1" thickTop="1"/>
  </sheetData>
  <mergeCells count="3">
    <mergeCell ref="M4:V4"/>
    <mergeCell ref="M11:V11"/>
    <mergeCell ref="G1:Q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41"/>
  <dimension ref="A1:G18"/>
  <sheetViews>
    <sheetView showGridLines="0" zoomScale="90" workbookViewId="0">
      <selection activeCell="J12" sqref="J12"/>
    </sheetView>
  </sheetViews>
  <sheetFormatPr baseColWidth="10" defaultColWidth="13.44140625" defaultRowHeight="15.6"/>
  <cols>
    <col min="1" max="1" width="3.33203125" style="186" customWidth="1"/>
    <col min="2" max="2" width="11" style="191" bestFit="1" customWidth="1"/>
    <col min="3" max="3" width="7.6640625" style="191" customWidth="1"/>
    <col min="4" max="4" width="4.5546875" style="185" customWidth="1"/>
    <col min="5" max="5" width="3.33203125" style="207" customWidth="1"/>
    <col min="6" max="6" width="11" style="191" bestFit="1" customWidth="1"/>
    <col min="7" max="7" width="7.6640625" style="191" customWidth="1"/>
    <col min="8" max="245" width="13.44140625" style="185"/>
    <col min="246" max="247" width="12.77734375" style="185" customWidth="1"/>
    <col min="248" max="250" width="10.109375" style="185" customWidth="1"/>
    <col min="251" max="251" width="7" style="185" customWidth="1"/>
    <col min="252" max="253" width="4.109375" style="185" customWidth="1"/>
    <col min="254" max="254" width="8.21875" style="185" bestFit="1" customWidth="1"/>
    <col min="255" max="255" width="11.88671875" style="185" customWidth="1"/>
    <col min="256" max="256" width="5" style="185" bestFit="1" customWidth="1"/>
    <col min="257" max="501" width="13.44140625" style="185"/>
    <col min="502" max="503" width="12.77734375" style="185" customWidth="1"/>
    <col min="504" max="506" width="10.109375" style="185" customWidth="1"/>
    <col min="507" max="507" width="7" style="185" customWidth="1"/>
    <col min="508" max="509" width="4.109375" style="185" customWidth="1"/>
    <col min="510" max="510" width="8.21875" style="185" bestFit="1" customWidth="1"/>
    <col min="511" max="511" width="11.88671875" style="185" customWidth="1"/>
    <col min="512" max="512" width="5" style="185" bestFit="1" customWidth="1"/>
    <col min="513" max="757" width="13.44140625" style="185"/>
    <col min="758" max="759" width="12.77734375" style="185" customWidth="1"/>
    <col min="760" max="762" width="10.109375" style="185" customWidth="1"/>
    <col min="763" max="763" width="7" style="185" customWidth="1"/>
    <col min="764" max="765" width="4.109375" style="185" customWidth="1"/>
    <col min="766" max="766" width="8.21875" style="185" bestFit="1" customWidth="1"/>
    <col min="767" max="767" width="11.88671875" style="185" customWidth="1"/>
    <col min="768" max="768" width="5" style="185" bestFit="1" customWidth="1"/>
    <col min="769" max="1013" width="13.44140625" style="185"/>
    <col min="1014" max="1015" width="12.77734375" style="185" customWidth="1"/>
    <col min="1016" max="1018" width="10.109375" style="185" customWidth="1"/>
    <col min="1019" max="1019" width="7" style="185" customWidth="1"/>
    <col min="1020" max="1021" width="4.109375" style="185" customWidth="1"/>
    <col min="1022" max="1022" width="8.21875" style="185" bestFit="1" customWidth="1"/>
    <col min="1023" max="1023" width="11.88671875" style="185" customWidth="1"/>
    <col min="1024" max="1024" width="5" style="185" bestFit="1" customWidth="1"/>
    <col min="1025" max="1269" width="13.44140625" style="185"/>
    <col min="1270" max="1271" width="12.77734375" style="185" customWidth="1"/>
    <col min="1272" max="1274" width="10.109375" style="185" customWidth="1"/>
    <col min="1275" max="1275" width="7" style="185" customWidth="1"/>
    <col min="1276" max="1277" width="4.109375" style="185" customWidth="1"/>
    <col min="1278" max="1278" width="8.21875" style="185" bestFit="1" customWidth="1"/>
    <col min="1279" max="1279" width="11.88671875" style="185" customWidth="1"/>
    <col min="1280" max="1280" width="5" style="185" bestFit="1" customWidth="1"/>
    <col min="1281" max="1525" width="13.44140625" style="185"/>
    <col min="1526" max="1527" width="12.77734375" style="185" customWidth="1"/>
    <col min="1528" max="1530" width="10.109375" style="185" customWidth="1"/>
    <col min="1531" max="1531" width="7" style="185" customWidth="1"/>
    <col min="1532" max="1533" width="4.109375" style="185" customWidth="1"/>
    <col min="1534" max="1534" width="8.21875" style="185" bestFit="1" customWidth="1"/>
    <col min="1535" max="1535" width="11.88671875" style="185" customWidth="1"/>
    <col min="1536" max="1536" width="5" style="185" bestFit="1" customWidth="1"/>
    <col min="1537" max="1781" width="13.44140625" style="185"/>
    <col min="1782" max="1783" width="12.77734375" style="185" customWidth="1"/>
    <col min="1784" max="1786" width="10.109375" style="185" customWidth="1"/>
    <col min="1787" max="1787" width="7" style="185" customWidth="1"/>
    <col min="1788" max="1789" width="4.109375" style="185" customWidth="1"/>
    <col min="1790" max="1790" width="8.21875" style="185" bestFit="1" customWidth="1"/>
    <col min="1791" max="1791" width="11.88671875" style="185" customWidth="1"/>
    <col min="1792" max="1792" width="5" style="185" bestFit="1" customWidth="1"/>
    <col min="1793" max="2037" width="13.44140625" style="185"/>
    <col min="2038" max="2039" width="12.77734375" style="185" customWidth="1"/>
    <col min="2040" max="2042" width="10.109375" style="185" customWidth="1"/>
    <col min="2043" max="2043" width="7" style="185" customWidth="1"/>
    <col min="2044" max="2045" width="4.109375" style="185" customWidth="1"/>
    <col min="2046" max="2046" width="8.21875" style="185" bestFit="1" customWidth="1"/>
    <col min="2047" max="2047" width="11.88671875" style="185" customWidth="1"/>
    <col min="2048" max="2048" width="5" style="185" bestFit="1" customWidth="1"/>
    <col min="2049" max="2293" width="13.44140625" style="185"/>
    <col min="2294" max="2295" width="12.77734375" style="185" customWidth="1"/>
    <col min="2296" max="2298" width="10.109375" style="185" customWidth="1"/>
    <col min="2299" max="2299" width="7" style="185" customWidth="1"/>
    <col min="2300" max="2301" width="4.109375" style="185" customWidth="1"/>
    <col min="2302" max="2302" width="8.21875" style="185" bestFit="1" customWidth="1"/>
    <col min="2303" max="2303" width="11.88671875" style="185" customWidth="1"/>
    <col min="2304" max="2304" width="5" style="185" bestFit="1" customWidth="1"/>
    <col min="2305" max="2549" width="13.44140625" style="185"/>
    <col min="2550" max="2551" width="12.77734375" style="185" customWidth="1"/>
    <col min="2552" max="2554" width="10.109375" style="185" customWidth="1"/>
    <col min="2555" max="2555" width="7" style="185" customWidth="1"/>
    <col min="2556" max="2557" width="4.109375" style="185" customWidth="1"/>
    <col min="2558" max="2558" width="8.21875" style="185" bestFit="1" customWidth="1"/>
    <col min="2559" max="2559" width="11.88671875" style="185" customWidth="1"/>
    <col min="2560" max="2560" width="5" style="185" bestFit="1" customWidth="1"/>
    <col min="2561" max="2805" width="13.44140625" style="185"/>
    <col min="2806" max="2807" width="12.77734375" style="185" customWidth="1"/>
    <col min="2808" max="2810" width="10.109375" style="185" customWidth="1"/>
    <col min="2811" max="2811" width="7" style="185" customWidth="1"/>
    <col min="2812" max="2813" width="4.109375" style="185" customWidth="1"/>
    <col min="2814" max="2814" width="8.21875" style="185" bestFit="1" customWidth="1"/>
    <col min="2815" max="2815" width="11.88671875" style="185" customWidth="1"/>
    <col min="2816" max="2816" width="5" style="185" bestFit="1" customWidth="1"/>
    <col min="2817" max="3061" width="13.44140625" style="185"/>
    <col min="3062" max="3063" width="12.77734375" style="185" customWidth="1"/>
    <col min="3064" max="3066" width="10.109375" style="185" customWidth="1"/>
    <col min="3067" max="3067" width="7" style="185" customWidth="1"/>
    <col min="3068" max="3069" width="4.109375" style="185" customWidth="1"/>
    <col min="3070" max="3070" width="8.21875" style="185" bestFit="1" customWidth="1"/>
    <col min="3071" max="3071" width="11.88671875" style="185" customWidth="1"/>
    <col min="3072" max="3072" width="5" style="185" bestFit="1" customWidth="1"/>
    <col min="3073" max="3317" width="13.44140625" style="185"/>
    <col min="3318" max="3319" width="12.77734375" style="185" customWidth="1"/>
    <col min="3320" max="3322" width="10.109375" style="185" customWidth="1"/>
    <col min="3323" max="3323" width="7" style="185" customWidth="1"/>
    <col min="3324" max="3325" width="4.109375" style="185" customWidth="1"/>
    <col min="3326" max="3326" width="8.21875" style="185" bestFit="1" customWidth="1"/>
    <col min="3327" max="3327" width="11.88671875" style="185" customWidth="1"/>
    <col min="3328" max="3328" width="5" style="185" bestFit="1" customWidth="1"/>
    <col min="3329" max="3573" width="13.44140625" style="185"/>
    <col min="3574" max="3575" width="12.77734375" style="185" customWidth="1"/>
    <col min="3576" max="3578" width="10.109375" style="185" customWidth="1"/>
    <col min="3579" max="3579" width="7" style="185" customWidth="1"/>
    <col min="3580" max="3581" width="4.109375" style="185" customWidth="1"/>
    <col min="3582" max="3582" width="8.21875" style="185" bestFit="1" customWidth="1"/>
    <col min="3583" max="3583" width="11.88671875" style="185" customWidth="1"/>
    <col min="3584" max="3584" width="5" style="185" bestFit="1" customWidth="1"/>
    <col min="3585" max="3829" width="13.44140625" style="185"/>
    <col min="3830" max="3831" width="12.77734375" style="185" customWidth="1"/>
    <col min="3832" max="3834" width="10.109375" style="185" customWidth="1"/>
    <col min="3835" max="3835" width="7" style="185" customWidth="1"/>
    <col min="3836" max="3837" width="4.109375" style="185" customWidth="1"/>
    <col min="3838" max="3838" width="8.21875" style="185" bestFit="1" customWidth="1"/>
    <col min="3839" max="3839" width="11.88671875" style="185" customWidth="1"/>
    <col min="3840" max="3840" width="5" style="185" bestFit="1" customWidth="1"/>
    <col min="3841" max="4085" width="13.44140625" style="185"/>
    <col min="4086" max="4087" width="12.77734375" style="185" customWidth="1"/>
    <col min="4088" max="4090" width="10.109375" style="185" customWidth="1"/>
    <col min="4091" max="4091" width="7" style="185" customWidth="1"/>
    <col min="4092" max="4093" width="4.109375" style="185" customWidth="1"/>
    <col min="4094" max="4094" width="8.21875" style="185" bestFit="1" customWidth="1"/>
    <col min="4095" max="4095" width="11.88671875" style="185" customWidth="1"/>
    <col min="4096" max="4096" width="5" style="185" bestFit="1" customWidth="1"/>
    <col min="4097" max="4341" width="13.44140625" style="185"/>
    <col min="4342" max="4343" width="12.77734375" style="185" customWidth="1"/>
    <col min="4344" max="4346" width="10.109375" style="185" customWidth="1"/>
    <col min="4347" max="4347" width="7" style="185" customWidth="1"/>
    <col min="4348" max="4349" width="4.109375" style="185" customWidth="1"/>
    <col min="4350" max="4350" width="8.21875" style="185" bestFit="1" customWidth="1"/>
    <col min="4351" max="4351" width="11.88671875" style="185" customWidth="1"/>
    <col min="4352" max="4352" width="5" style="185" bestFit="1" customWidth="1"/>
    <col min="4353" max="4597" width="13.44140625" style="185"/>
    <col min="4598" max="4599" width="12.77734375" style="185" customWidth="1"/>
    <col min="4600" max="4602" width="10.109375" style="185" customWidth="1"/>
    <col min="4603" max="4603" width="7" style="185" customWidth="1"/>
    <col min="4604" max="4605" width="4.109375" style="185" customWidth="1"/>
    <col min="4606" max="4606" width="8.21875" style="185" bestFit="1" customWidth="1"/>
    <col min="4607" max="4607" width="11.88671875" style="185" customWidth="1"/>
    <col min="4608" max="4608" width="5" style="185" bestFit="1" customWidth="1"/>
    <col min="4609" max="4853" width="13.44140625" style="185"/>
    <col min="4854" max="4855" width="12.77734375" style="185" customWidth="1"/>
    <col min="4856" max="4858" width="10.109375" style="185" customWidth="1"/>
    <col min="4859" max="4859" width="7" style="185" customWidth="1"/>
    <col min="4860" max="4861" width="4.109375" style="185" customWidth="1"/>
    <col min="4862" max="4862" width="8.21875" style="185" bestFit="1" customWidth="1"/>
    <col min="4863" max="4863" width="11.88671875" style="185" customWidth="1"/>
    <col min="4864" max="4864" width="5" style="185" bestFit="1" customWidth="1"/>
    <col min="4865" max="5109" width="13.44140625" style="185"/>
    <col min="5110" max="5111" width="12.77734375" style="185" customWidth="1"/>
    <col min="5112" max="5114" width="10.109375" style="185" customWidth="1"/>
    <col min="5115" max="5115" width="7" style="185" customWidth="1"/>
    <col min="5116" max="5117" width="4.109375" style="185" customWidth="1"/>
    <col min="5118" max="5118" width="8.21875" style="185" bestFit="1" customWidth="1"/>
    <col min="5119" max="5119" width="11.88671875" style="185" customWidth="1"/>
    <col min="5120" max="5120" width="5" style="185" bestFit="1" customWidth="1"/>
    <col min="5121" max="5365" width="13.44140625" style="185"/>
    <col min="5366" max="5367" width="12.77734375" style="185" customWidth="1"/>
    <col min="5368" max="5370" width="10.109375" style="185" customWidth="1"/>
    <col min="5371" max="5371" width="7" style="185" customWidth="1"/>
    <col min="5372" max="5373" width="4.109375" style="185" customWidth="1"/>
    <col min="5374" max="5374" width="8.21875" style="185" bestFit="1" customWidth="1"/>
    <col min="5375" max="5375" width="11.88671875" style="185" customWidth="1"/>
    <col min="5376" max="5376" width="5" style="185" bestFit="1" customWidth="1"/>
    <col min="5377" max="5621" width="13.44140625" style="185"/>
    <col min="5622" max="5623" width="12.77734375" style="185" customWidth="1"/>
    <col min="5624" max="5626" width="10.109375" style="185" customWidth="1"/>
    <col min="5627" max="5627" width="7" style="185" customWidth="1"/>
    <col min="5628" max="5629" width="4.109375" style="185" customWidth="1"/>
    <col min="5630" max="5630" width="8.21875" style="185" bestFit="1" customWidth="1"/>
    <col min="5631" max="5631" width="11.88671875" style="185" customWidth="1"/>
    <col min="5632" max="5632" width="5" style="185" bestFit="1" customWidth="1"/>
    <col min="5633" max="5877" width="13.44140625" style="185"/>
    <col min="5878" max="5879" width="12.77734375" style="185" customWidth="1"/>
    <col min="5880" max="5882" width="10.109375" style="185" customWidth="1"/>
    <col min="5883" max="5883" width="7" style="185" customWidth="1"/>
    <col min="5884" max="5885" width="4.109375" style="185" customWidth="1"/>
    <col min="5886" max="5886" width="8.21875" style="185" bestFit="1" customWidth="1"/>
    <col min="5887" max="5887" width="11.88671875" style="185" customWidth="1"/>
    <col min="5888" max="5888" width="5" style="185" bestFit="1" customWidth="1"/>
    <col min="5889" max="6133" width="13.44140625" style="185"/>
    <col min="6134" max="6135" width="12.77734375" style="185" customWidth="1"/>
    <col min="6136" max="6138" width="10.109375" style="185" customWidth="1"/>
    <col min="6139" max="6139" width="7" style="185" customWidth="1"/>
    <col min="6140" max="6141" width="4.109375" style="185" customWidth="1"/>
    <col min="6142" max="6142" width="8.21875" style="185" bestFit="1" customWidth="1"/>
    <col min="6143" max="6143" width="11.88671875" style="185" customWidth="1"/>
    <col min="6144" max="6144" width="5" style="185" bestFit="1" customWidth="1"/>
    <col min="6145" max="6389" width="13.44140625" style="185"/>
    <col min="6390" max="6391" width="12.77734375" style="185" customWidth="1"/>
    <col min="6392" max="6394" width="10.109375" style="185" customWidth="1"/>
    <col min="6395" max="6395" width="7" style="185" customWidth="1"/>
    <col min="6396" max="6397" width="4.109375" style="185" customWidth="1"/>
    <col min="6398" max="6398" width="8.21875" style="185" bestFit="1" customWidth="1"/>
    <col min="6399" max="6399" width="11.88671875" style="185" customWidth="1"/>
    <col min="6400" max="6400" width="5" style="185" bestFit="1" customWidth="1"/>
    <col min="6401" max="6645" width="13.44140625" style="185"/>
    <col min="6646" max="6647" width="12.77734375" style="185" customWidth="1"/>
    <col min="6648" max="6650" width="10.109375" style="185" customWidth="1"/>
    <col min="6651" max="6651" width="7" style="185" customWidth="1"/>
    <col min="6652" max="6653" width="4.109375" style="185" customWidth="1"/>
    <col min="6654" max="6654" width="8.21875" style="185" bestFit="1" customWidth="1"/>
    <col min="6655" max="6655" width="11.88671875" style="185" customWidth="1"/>
    <col min="6656" max="6656" width="5" style="185" bestFit="1" customWidth="1"/>
    <col min="6657" max="6901" width="13.44140625" style="185"/>
    <col min="6902" max="6903" width="12.77734375" style="185" customWidth="1"/>
    <col min="6904" max="6906" width="10.109375" style="185" customWidth="1"/>
    <col min="6907" max="6907" width="7" style="185" customWidth="1"/>
    <col min="6908" max="6909" width="4.109375" style="185" customWidth="1"/>
    <col min="6910" max="6910" width="8.21875" style="185" bestFit="1" customWidth="1"/>
    <col min="6911" max="6911" width="11.88671875" style="185" customWidth="1"/>
    <col min="6912" max="6912" width="5" style="185" bestFit="1" customWidth="1"/>
    <col min="6913" max="7157" width="13.44140625" style="185"/>
    <col min="7158" max="7159" width="12.77734375" style="185" customWidth="1"/>
    <col min="7160" max="7162" width="10.109375" style="185" customWidth="1"/>
    <col min="7163" max="7163" width="7" style="185" customWidth="1"/>
    <col min="7164" max="7165" width="4.109375" style="185" customWidth="1"/>
    <col min="7166" max="7166" width="8.21875" style="185" bestFit="1" customWidth="1"/>
    <col min="7167" max="7167" width="11.88671875" style="185" customWidth="1"/>
    <col min="7168" max="7168" width="5" style="185" bestFit="1" customWidth="1"/>
    <col min="7169" max="7413" width="13.44140625" style="185"/>
    <col min="7414" max="7415" width="12.77734375" style="185" customWidth="1"/>
    <col min="7416" max="7418" width="10.109375" style="185" customWidth="1"/>
    <col min="7419" max="7419" width="7" style="185" customWidth="1"/>
    <col min="7420" max="7421" width="4.109375" style="185" customWidth="1"/>
    <col min="7422" max="7422" width="8.21875" style="185" bestFit="1" customWidth="1"/>
    <col min="7423" max="7423" width="11.88671875" style="185" customWidth="1"/>
    <col min="7424" max="7424" width="5" style="185" bestFit="1" customWidth="1"/>
    <col min="7425" max="7669" width="13.44140625" style="185"/>
    <col min="7670" max="7671" width="12.77734375" style="185" customWidth="1"/>
    <col min="7672" max="7674" width="10.109375" style="185" customWidth="1"/>
    <col min="7675" max="7675" width="7" style="185" customWidth="1"/>
    <col min="7676" max="7677" width="4.109375" style="185" customWidth="1"/>
    <col min="7678" max="7678" width="8.21875" style="185" bestFit="1" customWidth="1"/>
    <col min="7679" max="7679" width="11.88671875" style="185" customWidth="1"/>
    <col min="7680" max="7680" width="5" style="185" bestFit="1" customWidth="1"/>
    <col min="7681" max="7925" width="13.44140625" style="185"/>
    <col min="7926" max="7927" width="12.77734375" style="185" customWidth="1"/>
    <col min="7928" max="7930" width="10.109375" style="185" customWidth="1"/>
    <col min="7931" max="7931" width="7" style="185" customWidth="1"/>
    <col min="7932" max="7933" width="4.109375" style="185" customWidth="1"/>
    <col min="7934" max="7934" width="8.21875" style="185" bestFit="1" customWidth="1"/>
    <col min="7935" max="7935" width="11.88671875" style="185" customWidth="1"/>
    <col min="7936" max="7936" width="5" style="185" bestFit="1" customWidth="1"/>
    <col min="7937" max="8181" width="13.44140625" style="185"/>
    <col min="8182" max="8183" width="12.77734375" style="185" customWidth="1"/>
    <col min="8184" max="8186" width="10.109375" style="185" customWidth="1"/>
    <col min="8187" max="8187" width="7" style="185" customWidth="1"/>
    <col min="8188" max="8189" width="4.109375" style="185" customWidth="1"/>
    <col min="8190" max="8190" width="8.21875" style="185" bestFit="1" customWidth="1"/>
    <col min="8191" max="8191" width="11.88671875" style="185" customWidth="1"/>
    <col min="8192" max="8192" width="5" style="185" bestFit="1" customWidth="1"/>
    <col min="8193" max="8437" width="13.44140625" style="185"/>
    <col min="8438" max="8439" width="12.77734375" style="185" customWidth="1"/>
    <col min="8440" max="8442" width="10.109375" style="185" customWidth="1"/>
    <col min="8443" max="8443" width="7" style="185" customWidth="1"/>
    <col min="8444" max="8445" width="4.109375" style="185" customWidth="1"/>
    <col min="8446" max="8446" width="8.21875" style="185" bestFit="1" customWidth="1"/>
    <col min="8447" max="8447" width="11.88671875" style="185" customWidth="1"/>
    <col min="8448" max="8448" width="5" style="185" bestFit="1" customWidth="1"/>
    <col min="8449" max="8693" width="13.44140625" style="185"/>
    <col min="8694" max="8695" width="12.77734375" style="185" customWidth="1"/>
    <col min="8696" max="8698" width="10.109375" style="185" customWidth="1"/>
    <col min="8699" max="8699" width="7" style="185" customWidth="1"/>
    <col min="8700" max="8701" width="4.109375" style="185" customWidth="1"/>
    <col min="8702" max="8702" width="8.21875" style="185" bestFit="1" customWidth="1"/>
    <col min="8703" max="8703" width="11.88671875" style="185" customWidth="1"/>
    <col min="8704" max="8704" width="5" style="185" bestFit="1" customWidth="1"/>
    <col min="8705" max="8949" width="13.44140625" style="185"/>
    <col min="8950" max="8951" width="12.77734375" style="185" customWidth="1"/>
    <col min="8952" max="8954" width="10.109375" style="185" customWidth="1"/>
    <col min="8955" max="8955" width="7" style="185" customWidth="1"/>
    <col min="8956" max="8957" width="4.109375" style="185" customWidth="1"/>
    <col min="8958" max="8958" width="8.21875" style="185" bestFit="1" customWidth="1"/>
    <col min="8959" max="8959" width="11.88671875" style="185" customWidth="1"/>
    <col min="8960" max="8960" width="5" style="185" bestFit="1" customWidth="1"/>
    <col min="8961" max="9205" width="13.44140625" style="185"/>
    <col min="9206" max="9207" width="12.77734375" style="185" customWidth="1"/>
    <col min="9208" max="9210" width="10.109375" style="185" customWidth="1"/>
    <col min="9211" max="9211" width="7" style="185" customWidth="1"/>
    <col min="9212" max="9213" width="4.109375" style="185" customWidth="1"/>
    <col min="9214" max="9214" width="8.21875" style="185" bestFit="1" customWidth="1"/>
    <col min="9215" max="9215" width="11.88671875" style="185" customWidth="1"/>
    <col min="9216" max="9216" width="5" style="185" bestFit="1" customWidth="1"/>
    <col min="9217" max="9461" width="13.44140625" style="185"/>
    <col min="9462" max="9463" width="12.77734375" style="185" customWidth="1"/>
    <col min="9464" max="9466" width="10.109375" style="185" customWidth="1"/>
    <col min="9467" max="9467" width="7" style="185" customWidth="1"/>
    <col min="9468" max="9469" width="4.109375" style="185" customWidth="1"/>
    <col min="9470" max="9470" width="8.21875" style="185" bestFit="1" customWidth="1"/>
    <col min="9471" max="9471" width="11.88671875" style="185" customWidth="1"/>
    <col min="9472" max="9472" width="5" style="185" bestFit="1" customWidth="1"/>
    <col min="9473" max="9717" width="13.44140625" style="185"/>
    <col min="9718" max="9719" width="12.77734375" style="185" customWidth="1"/>
    <col min="9720" max="9722" width="10.109375" style="185" customWidth="1"/>
    <col min="9723" max="9723" width="7" style="185" customWidth="1"/>
    <col min="9724" max="9725" width="4.109375" style="185" customWidth="1"/>
    <col min="9726" max="9726" width="8.21875" style="185" bestFit="1" customWidth="1"/>
    <col min="9727" max="9727" width="11.88671875" style="185" customWidth="1"/>
    <col min="9728" max="9728" width="5" style="185" bestFit="1" customWidth="1"/>
    <col min="9729" max="9973" width="13.44140625" style="185"/>
    <col min="9974" max="9975" width="12.77734375" style="185" customWidth="1"/>
    <col min="9976" max="9978" width="10.109375" style="185" customWidth="1"/>
    <col min="9979" max="9979" width="7" style="185" customWidth="1"/>
    <col min="9980" max="9981" width="4.109375" style="185" customWidth="1"/>
    <col min="9982" max="9982" width="8.21875" style="185" bestFit="1" customWidth="1"/>
    <col min="9983" max="9983" width="11.88671875" style="185" customWidth="1"/>
    <col min="9984" max="9984" width="5" style="185" bestFit="1" customWidth="1"/>
    <col min="9985" max="10229" width="13.44140625" style="185"/>
    <col min="10230" max="10231" width="12.77734375" style="185" customWidth="1"/>
    <col min="10232" max="10234" width="10.109375" style="185" customWidth="1"/>
    <col min="10235" max="10235" width="7" style="185" customWidth="1"/>
    <col min="10236" max="10237" width="4.109375" style="185" customWidth="1"/>
    <col min="10238" max="10238" width="8.21875" style="185" bestFit="1" customWidth="1"/>
    <col min="10239" max="10239" width="11.88671875" style="185" customWidth="1"/>
    <col min="10240" max="10240" width="5" style="185" bestFit="1" customWidth="1"/>
    <col min="10241" max="10485" width="13.44140625" style="185"/>
    <col min="10486" max="10487" width="12.77734375" style="185" customWidth="1"/>
    <col min="10488" max="10490" width="10.109375" style="185" customWidth="1"/>
    <col min="10491" max="10491" width="7" style="185" customWidth="1"/>
    <col min="10492" max="10493" width="4.109375" style="185" customWidth="1"/>
    <col min="10494" max="10494" width="8.21875" style="185" bestFit="1" customWidth="1"/>
    <col min="10495" max="10495" width="11.88671875" style="185" customWidth="1"/>
    <col min="10496" max="10496" width="5" style="185" bestFit="1" customWidth="1"/>
    <col min="10497" max="10741" width="13.44140625" style="185"/>
    <col min="10742" max="10743" width="12.77734375" style="185" customWidth="1"/>
    <col min="10744" max="10746" width="10.109375" style="185" customWidth="1"/>
    <col min="10747" max="10747" width="7" style="185" customWidth="1"/>
    <col min="10748" max="10749" width="4.109375" style="185" customWidth="1"/>
    <col min="10750" max="10750" width="8.21875" style="185" bestFit="1" customWidth="1"/>
    <col min="10751" max="10751" width="11.88671875" style="185" customWidth="1"/>
    <col min="10752" max="10752" width="5" style="185" bestFit="1" customWidth="1"/>
    <col min="10753" max="10997" width="13.44140625" style="185"/>
    <col min="10998" max="10999" width="12.77734375" style="185" customWidth="1"/>
    <col min="11000" max="11002" width="10.109375" style="185" customWidth="1"/>
    <col min="11003" max="11003" width="7" style="185" customWidth="1"/>
    <col min="11004" max="11005" width="4.109375" style="185" customWidth="1"/>
    <col min="11006" max="11006" width="8.21875" style="185" bestFit="1" customWidth="1"/>
    <col min="11007" max="11007" width="11.88671875" style="185" customWidth="1"/>
    <col min="11008" max="11008" width="5" style="185" bestFit="1" customWidth="1"/>
    <col min="11009" max="11253" width="13.44140625" style="185"/>
    <col min="11254" max="11255" width="12.77734375" style="185" customWidth="1"/>
    <col min="11256" max="11258" width="10.109375" style="185" customWidth="1"/>
    <col min="11259" max="11259" width="7" style="185" customWidth="1"/>
    <col min="11260" max="11261" width="4.109375" style="185" customWidth="1"/>
    <col min="11262" max="11262" width="8.21875" style="185" bestFit="1" customWidth="1"/>
    <col min="11263" max="11263" width="11.88671875" style="185" customWidth="1"/>
    <col min="11264" max="11264" width="5" style="185" bestFit="1" customWidth="1"/>
    <col min="11265" max="11509" width="13.44140625" style="185"/>
    <col min="11510" max="11511" width="12.77734375" style="185" customWidth="1"/>
    <col min="11512" max="11514" width="10.109375" style="185" customWidth="1"/>
    <col min="11515" max="11515" width="7" style="185" customWidth="1"/>
    <col min="11516" max="11517" width="4.109375" style="185" customWidth="1"/>
    <col min="11518" max="11518" width="8.21875" style="185" bestFit="1" customWidth="1"/>
    <col min="11519" max="11519" width="11.88671875" style="185" customWidth="1"/>
    <col min="11520" max="11520" width="5" style="185" bestFit="1" customWidth="1"/>
    <col min="11521" max="11765" width="13.44140625" style="185"/>
    <col min="11766" max="11767" width="12.77734375" style="185" customWidth="1"/>
    <col min="11768" max="11770" width="10.109375" style="185" customWidth="1"/>
    <col min="11771" max="11771" width="7" style="185" customWidth="1"/>
    <col min="11772" max="11773" width="4.109375" style="185" customWidth="1"/>
    <col min="11774" max="11774" width="8.21875" style="185" bestFit="1" customWidth="1"/>
    <col min="11775" max="11775" width="11.88671875" style="185" customWidth="1"/>
    <col min="11776" max="11776" width="5" style="185" bestFit="1" customWidth="1"/>
    <col min="11777" max="12021" width="13.44140625" style="185"/>
    <col min="12022" max="12023" width="12.77734375" style="185" customWidth="1"/>
    <col min="12024" max="12026" width="10.109375" style="185" customWidth="1"/>
    <col min="12027" max="12027" width="7" style="185" customWidth="1"/>
    <col min="12028" max="12029" width="4.109375" style="185" customWidth="1"/>
    <col min="12030" max="12030" width="8.21875" style="185" bestFit="1" customWidth="1"/>
    <col min="12031" max="12031" width="11.88671875" style="185" customWidth="1"/>
    <col min="12032" max="12032" width="5" style="185" bestFit="1" customWidth="1"/>
    <col min="12033" max="12277" width="13.44140625" style="185"/>
    <col min="12278" max="12279" width="12.77734375" style="185" customWidth="1"/>
    <col min="12280" max="12282" width="10.109375" style="185" customWidth="1"/>
    <col min="12283" max="12283" width="7" style="185" customWidth="1"/>
    <col min="12284" max="12285" width="4.109375" style="185" customWidth="1"/>
    <col min="12286" max="12286" width="8.21875" style="185" bestFit="1" customWidth="1"/>
    <col min="12287" max="12287" width="11.88671875" style="185" customWidth="1"/>
    <col min="12288" max="12288" width="5" style="185" bestFit="1" customWidth="1"/>
    <col min="12289" max="12533" width="13.44140625" style="185"/>
    <col min="12534" max="12535" width="12.77734375" style="185" customWidth="1"/>
    <col min="12536" max="12538" width="10.109375" style="185" customWidth="1"/>
    <col min="12539" max="12539" width="7" style="185" customWidth="1"/>
    <col min="12540" max="12541" width="4.109375" style="185" customWidth="1"/>
    <col min="12542" max="12542" width="8.21875" style="185" bestFit="1" customWidth="1"/>
    <col min="12543" max="12543" width="11.88671875" style="185" customWidth="1"/>
    <col min="12544" max="12544" width="5" style="185" bestFit="1" customWidth="1"/>
    <col min="12545" max="12789" width="13.44140625" style="185"/>
    <col min="12790" max="12791" width="12.77734375" style="185" customWidth="1"/>
    <col min="12792" max="12794" width="10.109375" style="185" customWidth="1"/>
    <col min="12795" max="12795" width="7" style="185" customWidth="1"/>
    <col min="12796" max="12797" width="4.109375" style="185" customWidth="1"/>
    <col min="12798" max="12798" width="8.21875" style="185" bestFit="1" customWidth="1"/>
    <col min="12799" max="12799" width="11.88671875" style="185" customWidth="1"/>
    <col min="12800" max="12800" width="5" style="185" bestFit="1" customWidth="1"/>
    <col min="12801" max="13045" width="13.44140625" style="185"/>
    <col min="13046" max="13047" width="12.77734375" style="185" customWidth="1"/>
    <col min="13048" max="13050" width="10.109375" style="185" customWidth="1"/>
    <col min="13051" max="13051" width="7" style="185" customWidth="1"/>
    <col min="13052" max="13053" width="4.109375" style="185" customWidth="1"/>
    <col min="13054" max="13054" width="8.21875" style="185" bestFit="1" customWidth="1"/>
    <col min="13055" max="13055" width="11.88671875" style="185" customWidth="1"/>
    <col min="13056" max="13056" width="5" style="185" bestFit="1" customWidth="1"/>
    <col min="13057" max="13301" width="13.44140625" style="185"/>
    <col min="13302" max="13303" width="12.77734375" style="185" customWidth="1"/>
    <col min="13304" max="13306" width="10.109375" style="185" customWidth="1"/>
    <col min="13307" max="13307" width="7" style="185" customWidth="1"/>
    <col min="13308" max="13309" width="4.109375" style="185" customWidth="1"/>
    <col min="13310" max="13310" width="8.21875" style="185" bestFit="1" customWidth="1"/>
    <col min="13311" max="13311" width="11.88671875" style="185" customWidth="1"/>
    <col min="13312" max="13312" width="5" style="185" bestFit="1" customWidth="1"/>
    <col min="13313" max="13557" width="13.44140625" style="185"/>
    <col min="13558" max="13559" width="12.77734375" style="185" customWidth="1"/>
    <col min="13560" max="13562" width="10.109375" style="185" customWidth="1"/>
    <col min="13563" max="13563" width="7" style="185" customWidth="1"/>
    <col min="13564" max="13565" width="4.109375" style="185" customWidth="1"/>
    <col min="13566" max="13566" width="8.21875" style="185" bestFit="1" customWidth="1"/>
    <col min="13567" max="13567" width="11.88671875" style="185" customWidth="1"/>
    <col min="13568" max="13568" width="5" style="185" bestFit="1" customWidth="1"/>
    <col min="13569" max="13813" width="13.44140625" style="185"/>
    <col min="13814" max="13815" width="12.77734375" style="185" customWidth="1"/>
    <col min="13816" max="13818" width="10.109375" style="185" customWidth="1"/>
    <col min="13819" max="13819" width="7" style="185" customWidth="1"/>
    <col min="13820" max="13821" width="4.109375" style="185" customWidth="1"/>
    <col min="13822" max="13822" width="8.21875" style="185" bestFit="1" customWidth="1"/>
    <col min="13823" max="13823" width="11.88671875" style="185" customWidth="1"/>
    <col min="13824" max="13824" width="5" style="185" bestFit="1" customWidth="1"/>
    <col min="13825" max="14069" width="13.44140625" style="185"/>
    <col min="14070" max="14071" width="12.77734375" style="185" customWidth="1"/>
    <col min="14072" max="14074" width="10.109375" style="185" customWidth="1"/>
    <col min="14075" max="14075" width="7" style="185" customWidth="1"/>
    <col min="14076" max="14077" width="4.109375" style="185" customWidth="1"/>
    <col min="14078" max="14078" width="8.21875" style="185" bestFit="1" customWidth="1"/>
    <col min="14079" max="14079" width="11.88671875" style="185" customWidth="1"/>
    <col min="14080" max="14080" width="5" style="185" bestFit="1" customWidth="1"/>
    <col min="14081" max="14325" width="13.44140625" style="185"/>
    <col min="14326" max="14327" width="12.77734375" style="185" customWidth="1"/>
    <col min="14328" max="14330" width="10.109375" style="185" customWidth="1"/>
    <col min="14331" max="14331" width="7" style="185" customWidth="1"/>
    <col min="14332" max="14333" width="4.109375" style="185" customWidth="1"/>
    <col min="14334" max="14334" width="8.21875" style="185" bestFit="1" customWidth="1"/>
    <col min="14335" max="14335" width="11.88671875" style="185" customWidth="1"/>
    <col min="14336" max="14336" width="5" style="185" bestFit="1" customWidth="1"/>
    <col min="14337" max="14581" width="13.44140625" style="185"/>
    <col min="14582" max="14583" width="12.77734375" style="185" customWidth="1"/>
    <col min="14584" max="14586" width="10.109375" style="185" customWidth="1"/>
    <col min="14587" max="14587" width="7" style="185" customWidth="1"/>
    <col min="14588" max="14589" width="4.109375" style="185" customWidth="1"/>
    <col min="14590" max="14590" width="8.21875" style="185" bestFit="1" customWidth="1"/>
    <col min="14591" max="14591" width="11.88671875" style="185" customWidth="1"/>
    <col min="14592" max="14592" width="5" style="185" bestFit="1" customWidth="1"/>
    <col min="14593" max="14837" width="13.44140625" style="185"/>
    <col min="14838" max="14839" width="12.77734375" style="185" customWidth="1"/>
    <col min="14840" max="14842" width="10.109375" style="185" customWidth="1"/>
    <col min="14843" max="14843" width="7" style="185" customWidth="1"/>
    <col min="14844" max="14845" width="4.109375" style="185" customWidth="1"/>
    <col min="14846" max="14846" width="8.21875" style="185" bestFit="1" customWidth="1"/>
    <col min="14847" max="14847" width="11.88671875" style="185" customWidth="1"/>
    <col min="14848" max="14848" width="5" style="185" bestFit="1" customWidth="1"/>
    <col min="14849" max="15093" width="13.44140625" style="185"/>
    <col min="15094" max="15095" width="12.77734375" style="185" customWidth="1"/>
    <col min="15096" max="15098" width="10.109375" style="185" customWidth="1"/>
    <col min="15099" max="15099" width="7" style="185" customWidth="1"/>
    <col min="15100" max="15101" width="4.109375" style="185" customWidth="1"/>
    <col min="15102" max="15102" width="8.21875" style="185" bestFit="1" customWidth="1"/>
    <col min="15103" max="15103" width="11.88671875" style="185" customWidth="1"/>
    <col min="15104" max="15104" width="5" style="185" bestFit="1" customWidth="1"/>
    <col min="15105" max="15349" width="13.44140625" style="185"/>
    <col min="15350" max="15351" width="12.77734375" style="185" customWidth="1"/>
    <col min="15352" max="15354" width="10.109375" style="185" customWidth="1"/>
    <col min="15355" max="15355" width="7" style="185" customWidth="1"/>
    <col min="15356" max="15357" width="4.109375" style="185" customWidth="1"/>
    <col min="15358" max="15358" width="8.21875" style="185" bestFit="1" customWidth="1"/>
    <col min="15359" max="15359" width="11.88671875" style="185" customWidth="1"/>
    <col min="15360" max="15360" width="5" style="185" bestFit="1" customWidth="1"/>
    <col min="15361" max="15605" width="13.44140625" style="185"/>
    <col min="15606" max="15607" width="12.77734375" style="185" customWidth="1"/>
    <col min="15608" max="15610" width="10.109375" style="185" customWidth="1"/>
    <col min="15611" max="15611" width="7" style="185" customWidth="1"/>
    <col min="15612" max="15613" width="4.109375" style="185" customWidth="1"/>
    <col min="15614" max="15614" width="8.21875" style="185" bestFit="1" customWidth="1"/>
    <col min="15615" max="15615" width="11.88671875" style="185" customWidth="1"/>
    <col min="15616" max="15616" width="5" style="185" bestFit="1" customWidth="1"/>
    <col min="15617" max="15861" width="13.44140625" style="185"/>
    <col min="15862" max="15863" width="12.77734375" style="185" customWidth="1"/>
    <col min="15864" max="15866" width="10.109375" style="185" customWidth="1"/>
    <col min="15867" max="15867" width="7" style="185" customWidth="1"/>
    <col min="15868" max="15869" width="4.109375" style="185" customWidth="1"/>
    <col min="15870" max="15870" width="8.21875" style="185" bestFit="1" customWidth="1"/>
    <col min="15871" max="15871" width="11.88671875" style="185" customWidth="1"/>
    <col min="15872" max="15872" width="5" style="185" bestFit="1" customWidth="1"/>
    <col min="15873" max="16117" width="13.44140625" style="185"/>
    <col min="16118" max="16119" width="12.77734375" style="185" customWidth="1"/>
    <col min="16120" max="16122" width="10.109375" style="185" customWidth="1"/>
    <col min="16123" max="16123" width="7" style="185" customWidth="1"/>
    <col min="16124" max="16125" width="4.109375" style="185" customWidth="1"/>
    <col min="16126" max="16126" width="8.21875" style="185" bestFit="1" customWidth="1"/>
    <col min="16127" max="16127" width="11.88671875" style="185" customWidth="1"/>
    <col min="16128" max="16128" width="5" style="185" bestFit="1" customWidth="1"/>
    <col min="16129" max="16384" width="13.44140625" style="185"/>
  </cols>
  <sheetData>
    <row r="1" spans="1:6" ht="34.950000000000003" customHeight="1">
      <c r="A1" s="186" t="s">
        <v>24</v>
      </c>
      <c r="B1" s="191" t="s">
        <v>34</v>
      </c>
      <c r="E1" s="207" t="s">
        <v>44</v>
      </c>
      <c r="F1" s="191" t="s">
        <v>53</v>
      </c>
    </row>
    <row r="2" spans="1:6" ht="34.950000000000003" customHeight="1">
      <c r="A2" s="186" t="s">
        <v>25</v>
      </c>
      <c r="B2" s="191" t="s">
        <v>35</v>
      </c>
      <c r="E2" s="207" t="s">
        <v>45</v>
      </c>
      <c r="F2" s="191" t="s">
        <v>54</v>
      </c>
    </row>
    <row r="3" spans="1:6" ht="34.950000000000003" customHeight="1">
      <c r="A3" s="186" t="s">
        <v>26</v>
      </c>
      <c r="B3" s="191" t="s">
        <v>36</v>
      </c>
      <c r="E3" s="207" t="s">
        <v>46</v>
      </c>
      <c r="F3" s="191" t="s">
        <v>55</v>
      </c>
    </row>
    <row r="4" spans="1:6" ht="34.950000000000003" customHeight="1">
      <c r="A4" s="186" t="s">
        <v>4</v>
      </c>
      <c r="B4" s="191" t="s">
        <v>37</v>
      </c>
      <c r="E4" s="207" t="s">
        <v>3</v>
      </c>
      <c r="F4" s="191" t="s">
        <v>56</v>
      </c>
    </row>
    <row r="5" spans="1:6" ht="34.950000000000003" customHeight="1">
      <c r="A5" s="186" t="s">
        <v>27</v>
      </c>
      <c r="B5" s="191" t="s">
        <v>38</v>
      </c>
      <c r="E5" s="207" t="s">
        <v>47</v>
      </c>
      <c r="F5" s="191" t="s">
        <v>57</v>
      </c>
    </row>
    <row r="6" spans="1:6" ht="34.950000000000003" customHeight="1">
      <c r="A6" s="186" t="s">
        <v>28</v>
      </c>
      <c r="B6" s="191" t="s">
        <v>39</v>
      </c>
      <c r="E6" s="207" t="s">
        <v>48</v>
      </c>
      <c r="F6" s="191" t="s">
        <v>58</v>
      </c>
    </row>
    <row r="7" spans="1:6" ht="34.950000000000003" customHeight="1">
      <c r="A7" s="186" t="s">
        <v>29</v>
      </c>
      <c r="B7" s="191" t="s">
        <v>40</v>
      </c>
      <c r="E7" s="207" t="s">
        <v>49</v>
      </c>
      <c r="F7" s="191" t="s">
        <v>59</v>
      </c>
    </row>
    <row r="8" spans="1:6" ht="34.950000000000003" customHeight="1">
      <c r="A8" s="186" t="s">
        <v>30</v>
      </c>
      <c r="B8" s="191" t="s">
        <v>41</v>
      </c>
      <c r="E8" s="207" t="s">
        <v>50</v>
      </c>
      <c r="F8" s="191" t="s">
        <v>60</v>
      </c>
    </row>
    <row r="9" spans="1:6" ht="34.950000000000003" customHeight="1">
      <c r="A9" s="186" t="s">
        <v>31</v>
      </c>
      <c r="B9" s="191" t="s">
        <v>42</v>
      </c>
      <c r="E9" s="207" t="s">
        <v>51</v>
      </c>
      <c r="F9" s="191" t="s">
        <v>61</v>
      </c>
    </row>
    <row r="10" spans="1:6" ht="34.950000000000003" customHeight="1">
      <c r="A10" s="186" t="s">
        <v>32</v>
      </c>
      <c r="B10" s="191" t="s">
        <v>43</v>
      </c>
      <c r="E10" s="207" t="s">
        <v>52</v>
      </c>
      <c r="F10" s="191" t="s">
        <v>62</v>
      </c>
    </row>
    <row r="11" spans="1:6" ht="30" customHeight="1">
      <c r="B11" s="192"/>
    </row>
    <row r="12" spans="1:6" ht="30" customHeight="1">
      <c r="B12" s="192"/>
    </row>
    <row r="13" spans="1:6" ht="30" customHeight="1">
      <c r="B13" s="192"/>
    </row>
    <row r="14" spans="1:6" ht="30" customHeight="1"/>
    <row r="15" spans="1:6" ht="30" customHeight="1"/>
    <row r="16" spans="1:6" ht="30" customHeight="1"/>
    <row r="17" ht="30" customHeight="1"/>
    <row r="18" ht="30" customHeight="1"/>
  </sheetData>
  <dataValidations count="1">
    <dataValidation type="list" allowBlank="1" showInputMessage="1" showErrorMessage="1" sqref="IM1 WUY983041 WLC983041 WBG983041 VRK983041 VHO983041 UXS983041 UNW983041 UEA983041 TUE983041 TKI983041 TAM983041 SQQ983041 SGU983041 RWY983041 RNC983041 RDG983041 QTK983041 QJO983041 PZS983041 PPW983041 PGA983041 OWE983041 OMI983041 OCM983041 NSQ983041 NIU983041 MYY983041 MPC983041 MFG983041 LVK983041 LLO983041 LBS983041 KRW983041 KIA983041 JYE983041 JOI983041 JEM983041 IUQ983041 IKU983041 IAY983041 HRC983041 HHG983041 GXK983041 GNO983041 GDS983041 FTW983041 FKA983041 FAE983041 EQI983041 EGM983041 DWQ983041 DMU983041 DCY983041 CTC983041 CJG983041 BZK983041 BPO983041 BFS983041 AVW983041 AMA983041 ACE983041 SI983041 IM983041 WUY917505 WLC917505 WBG917505 VRK917505 VHO917505 UXS917505 UNW917505 UEA917505 TUE917505 TKI917505 TAM917505 SQQ917505 SGU917505 RWY917505 RNC917505 RDG917505 QTK917505 QJO917505 PZS917505 PPW917505 PGA917505 OWE917505 OMI917505 OCM917505 NSQ917505 NIU917505 MYY917505 MPC917505 MFG917505 LVK917505 LLO917505 LBS917505 KRW917505 KIA917505 JYE917505 JOI917505 JEM917505 IUQ917505 IKU917505 IAY917505 HRC917505 HHG917505 GXK917505 GNO917505 GDS917505 FTW917505 FKA917505 FAE917505 EQI917505 EGM917505 DWQ917505 DMU917505 DCY917505 CTC917505 CJG917505 BZK917505 BPO917505 BFS917505 AVW917505 AMA917505 ACE917505 SI917505 IM917505 WUY851969 WLC851969 WBG851969 VRK851969 VHO851969 UXS851969 UNW851969 UEA851969 TUE851969 TKI851969 TAM851969 SQQ851969 SGU851969 RWY851969 RNC851969 RDG851969 QTK851969 QJO851969 PZS851969 PPW851969 PGA851969 OWE851969 OMI851969 OCM851969 NSQ851969 NIU851969 MYY851969 MPC851969 MFG851969 LVK851969 LLO851969 LBS851969 KRW851969 KIA851969 JYE851969 JOI851969 JEM851969 IUQ851969 IKU851969 IAY851969 HRC851969 HHG851969 GXK851969 GNO851969 GDS851969 FTW851969 FKA851969 FAE851969 EQI851969 EGM851969 DWQ851969 DMU851969 DCY851969 CTC851969 CJG851969 BZK851969 BPO851969 BFS851969 AVW851969 AMA851969 ACE851969 SI851969 IM851969 WUY786433 WLC786433 WBG786433 VRK786433 VHO786433 UXS786433 UNW786433 UEA786433 TUE786433 TKI786433 TAM786433 SQQ786433 SGU786433 RWY786433 RNC786433 RDG786433 QTK786433 QJO786433 PZS786433 PPW786433 PGA786433 OWE786433 OMI786433 OCM786433 NSQ786433 NIU786433 MYY786433 MPC786433 MFG786433 LVK786433 LLO786433 LBS786433 KRW786433 KIA786433 JYE786433 JOI786433 JEM786433 IUQ786433 IKU786433 IAY786433 HRC786433 HHG786433 GXK786433 GNO786433 GDS786433 FTW786433 FKA786433 FAE786433 EQI786433 EGM786433 DWQ786433 DMU786433 DCY786433 CTC786433 CJG786433 BZK786433 BPO786433 BFS786433 AVW786433 AMA786433 ACE786433 SI786433 IM786433 WUY720897 WLC720897 WBG720897 VRK720897 VHO720897 UXS720897 UNW720897 UEA720897 TUE720897 TKI720897 TAM720897 SQQ720897 SGU720897 RWY720897 RNC720897 RDG720897 QTK720897 QJO720897 PZS720897 PPW720897 PGA720897 OWE720897 OMI720897 OCM720897 NSQ720897 NIU720897 MYY720897 MPC720897 MFG720897 LVK720897 LLO720897 LBS720897 KRW720897 KIA720897 JYE720897 JOI720897 JEM720897 IUQ720897 IKU720897 IAY720897 HRC720897 HHG720897 GXK720897 GNO720897 GDS720897 FTW720897 FKA720897 FAE720897 EQI720897 EGM720897 DWQ720897 DMU720897 DCY720897 CTC720897 CJG720897 BZK720897 BPO720897 BFS720897 AVW720897 AMA720897 ACE720897 SI720897 IM720897 WUY655361 WLC655361 WBG655361 VRK655361 VHO655361 UXS655361 UNW655361 UEA655361 TUE655361 TKI655361 TAM655361 SQQ655361 SGU655361 RWY655361 RNC655361 RDG655361 QTK655361 QJO655361 PZS655361 PPW655361 PGA655361 OWE655361 OMI655361 OCM655361 NSQ655361 NIU655361 MYY655361 MPC655361 MFG655361 LVK655361 LLO655361 LBS655361 KRW655361 KIA655361 JYE655361 JOI655361 JEM655361 IUQ655361 IKU655361 IAY655361 HRC655361 HHG655361 GXK655361 GNO655361 GDS655361 FTW655361 FKA655361 FAE655361 EQI655361 EGM655361 DWQ655361 DMU655361 DCY655361 CTC655361 CJG655361 BZK655361 BPO655361 BFS655361 AVW655361 AMA655361 ACE655361 SI655361 IM655361 WUY589825 WLC589825 WBG589825 VRK589825 VHO589825 UXS589825 UNW589825 UEA589825 TUE589825 TKI589825 TAM589825 SQQ589825 SGU589825 RWY589825 RNC589825 RDG589825 QTK589825 QJO589825 PZS589825 PPW589825 PGA589825 OWE589825 OMI589825 OCM589825 NSQ589825 NIU589825 MYY589825 MPC589825 MFG589825 LVK589825 LLO589825 LBS589825 KRW589825 KIA589825 JYE589825 JOI589825 JEM589825 IUQ589825 IKU589825 IAY589825 HRC589825 HHG589825 GXK589825 GNO589825 GDS589825 FTW589825 FKA589825 FAE589825 EQI589825 EGM589825 DWQ589825 DMU589825 DCY589825 CTC589825 CJG589825 BZK589825 BPO589825 BFS589825 AVW589825 AMA589825 ACE589825 SI589825 IM589825 WUY524289 WLC524289 WBG524289 VRK524289 VHO524289 UXS524289 UNW524289 UEA524289 TUE524289 TKI524289 TAM524289 SQQ524289 SGU524289 RWY524289 RNC524289 RDG524289 QTK524289 QJO524289 PZS524289 PPW524289 PGA524289 OWE524289 OMI524289 OCM524289 NSQ524289 NIU524289 MYY524289 MPC524289 MFG524289 LVK524289 LLO524289 LBS524289 KRW524289 KIA524289 JYE524289 JOI524289 JEM524289 IUQ524289 IKU524289 IAY524289 HRC524289 HHG524289 GXK524289 GNO524289 GDS524289 FTW524289 FKA524289 FAE524289 EQI524289 EGM524289 DWQ524289 DMU524289 DCY524289 CTC524289 CJG524289 BZK524289 BPO524289 BFS524289 AVW524289 AMA524289 ACE524289 SI524289 IM524289 WUY458753 WLC458753 WBG458753 VRK458753 VHO458753 UXS458753 UNW458753 UEA458753 TUE458753 TKI458753 TAM458753 SQQ458753 SGU458753 RWY458753 RNC458753 RDG458753 QTK458753 QJO458753 PZS458753 PPW458753 PGA458753 OWE458753 OMI458753 OCM458753 NSQ458753 NIU458753 MYY458753 MPC458753 MFG458753 LVK458753 LLO458753 LBS458753 KRW458753 KIA458753 JYE458753 JOI458753 JEM458753 IUQ458753 IKU458753 IAY458753 HRC458753 HHG458753 GXK458753 GNO458753 GDS458753 FTW458753 FKA458753 FAE458753 EQI458753 EGM458753 DWQ458753 DMU458753 DCY458753 CTC458753 CJG458753 BZK458753 BPO458753 BFS458753 AVW458753 AMA458753 ACE458753 SI458753 IM458753 WUY393217 WLC393217 WBG393217 VRK393217 VHO393217 UXS393217 UNW393217 UEA393217 TUE393217 TKI393217 TAM393217 SQQ393217 SGU393217 RWY393217 RNC393217 RDG393217 QTK393217 QJO393217 PZS393217 PPW393217 PGA393217 OWE393217 OMI393217 OCM393217 NSQ393217 NIU393217 MYY393217 MPC393217 MFG393217 LVK393217 LLO393217 LBS393217 KRW393217 KIA393217 JYE393217 JOI393217 JEM393217 IUQ393217 IKU393217 IAY393217 HRC393217 HHG393217 GXK393217 GNO393217 GDS393217 FTW393217 FKA393217 FAE393217 EQI393217 EGM393217 DWQ393217 DMU393217 DCY393217 CTC393217 CJG393217 BZK393217 BPO393217 BFS393217 AVW393217 AMA393217 ACE393217 SI393217 IM393217 WUY327681 WLC327681 WBG327681 VRK327681 VHO327681 UXS327681 UNW327681 UEA327681 TUE327681 TKI327681 TAM327681 SQQ327681 SGU327681 RWY327681 RNC327681 RDG327681 QTK327681 QJO327681 PZS327681 PPW327681 PGA327681 OWE327681 OMI327681 OCM327681 NSQ327681 NIU327681 MYY327681 MPC327681 MFG327681 LVK327681 LLO327681 LBS327681 KRW327681 KIA327681 JYE327681 JOI327681 JEM327681 IUQ327681 IKU327681 IAY327681 HRC327681 HHG327681 GXK327681 GNO327681 GDS327681 FTW327681 FKA327681 FAE327681 EQI327681 EGM327681 DWQ327681 DMU327681 DCY327681 CTC327681 CJG327681 BZK327681 BPO327681 BFS327681 AVW327681 AMA327681 ACE327681 SI327681 IM327681 WUY262145 WLC262145 WBG262145 VRK262145 VHO262145 UXS262145 UNW262145 UEA262145 TUE262145 TKI262145 TAM262145 SQQ262145 SGU262145 RWY262145 RNC262145 RDG262145 QTK262145 QJO262145 PZS262145 PPW262145 PGA262145 OWE262145 OMI262145 OCM262145 NSQ262145 NIU262145 MYY262145 MPC262145 MFG262145 LVK262145 LLO262145 LBS262145 KRW262145 KIA262145 JYE262145 JOI262145 JEM262145 IUQ262145 IKU262145 IAY262145 HRC262145 HHG262145 GXK262145 GNO262145 GDS262145 FTW262145 FKA262145 FAE262145 EQI262145 EGM262145 DWQ262145 DMU262145 DCY262145 CTC262145 CJG262145 BZK262145 BPO262145 BFS262145 AVW262145 AMA262145 ACE262145 SI262145 IM262145 WUY196609 WLC196609 WBG196609 VRK196609 VHO196609 UXS196609 UNW196609 UEA196609 TUE196609 TKI196609 TAM196609 SQQ196609 SGU196609 RWY196609 RNC196609 RDG196609 QTK196609 QJO196609 PZS196609 PPW196609 PGA196609 OWE196609 OMI196609 OCM196609 NSQ196609 NIU196609 MYY196609 MPC196609 MFG196609 LVK196609 LLO196609 LBS196609 KRW196609 KIA196609 JYE196609 JOI196609 JEM196609 IUQ196609 IKU196609 IAY196609 HRC196609 HHG196609 GXK196609 GNO196609 GDS196609 FTW196609 FKA196609 FAE196609 EQI196609 EGM196609 DWQ196609 DMU196609 DCY196609 CTC196609 CJG196609 BZK196609 BPO196609 BFS196609 AVW196609 AMA196609 ACE196609 SI196609 IM196609 WUY131073 WLC131073 WBG131073 VRK131073 VHO131073 UXS131073 UNW131073 UEA131073 TUE131073 TKI131073 TAM131073 SQQ131073 SGU131073 RWY131073 RNC131073 RDG131073 QTK131073 QJO131073 PZS131073 PPW131073 PGA131073 OWE131073 OMI131073 OCM131073 NSQ131073 NIU131073 MYY131073 MPC131073 MFG131073 LVK131073 LLO131073 LBS131073 KRW131073 KIA131073 JYE131073 JOI131073 JEM131073 IUQ131073 IKU131073 IAY131073 HRC131073 HHG131073 GXK131073 GNO131073 GDS131073 FTW131073 FKA131073 FAE131073 EQI131073 EGM131073 DWQ131073 DMU131073 DCY131073 CTC131073 CJG131073 BZK131073 BPO131073 BFS131073 AVW131073 AMA131073 ACE131073 SI131073 IM131073 WUY65537 WLC65537 WBG65537 VRK65537 VHO65537 UXS65537 UNW65537 UEA65537 TUE65537 TKI65537 TAM65537 SQQ65537 SGU65537 RWY65537 RNC65537 RDG65537 QTK65537 QJO65537 PZS65537 PPW65537 PGA65537 OWE65537 OMI65537 OCM65537 NSQ65537 NIU65537 MYY65537 MPC65537 MFG65537 LVK65537 LLO65537 LBS65537 KRW65537 KIA65537 JYE65537 JOI65537 JEM65537 IUQ65537 IKU65537 IAY65537 HRC65537 HHG65537 GXK65537 GNO65537 GDS65537 FTW65537 FKA65537 FAE65537 EQI65537 EGM65537 DWQ65537 DMU65537 DCY65537 CTC65537 CJG65537 BZK65537 BPO65537 BFS65537 AVW65537 AMA65537 ACE65537 SI65537 IM65537 WUY1 WLC1 WBG1 VRK1 VHO1 UXS1 UNW1 UEA1 TUE1 TKI1 TAM1 SQQ1 SGU1 RWY1 RNC1 RDG1 QTK1 QJO1 PZS1 PPW1 PGA1 OWE1 OMI1 OCM1 NSQ1 NIU1 MYY1 MPC1 MFG1 LVK1 LLO1 LBS1 KRW1 KIA1 JYE1 JOI1 JEM1 IUQ1 IKU1 IAY1 HRC1 HHG1 GXK1 GNO1 GDS1 FTW1 FKA1 FAE1 EQI1 EGM1 DWQ1 DMU1 DCY1 CTC1 CJG1 BZK1 BPO1 BFS1 AVW1 AMA1 ACE1 SI1">
      <formula1>OFFSET($A$1,,,COUNTA($A:$A)-1)</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Championnat</vt:lpstr>
      <vt:lpstr>Coupe</vt:lpstr>
      <vt:lpstr>Interleague Poules</vt:lpstr>
      <vt:lpstr>Classement</vt:lpstr>
      <vt:lpstr>Logos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mdo100</dc:creator>
  <cp:lastModifiedBy>mdo100</cp:lastModifiedBy>
  <dcterms:created xsi:type="dcterms:W3CDTF">2015-05-23T22:22:08Z</dcterms:created>
  <dcterms:modified xsi:type="dcterms:W3CDTF">2016-08-21T13:07:30Z</dcterms:modified>
</cp:coreProperties>
</file>