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pivotTables/pivotTable3.xml" ContentType="application/vnd.openxmlformats-officedocument.spreadsheetml.pivotTable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pivotCache/pivotCacheRecords1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176" yWindow="516" windowWidth="15048" windowHeight="8832" activeTab="1"/>
  </bookViews>
  <sheets>
    <sheet name="menu" sheetId="1" r:id="rId1"/>
    <sheet name="données" sheetId="8" r:id="rId2"/>
    <sheet name="compte rendu maintenance" sheetId="5" r:id="rId3"/>
    <sheet name="ordre de travail" sheetId="6" r:id="rId4"/>
    <sheet name="tps arr et inter mois" sheetId="14" state="hidden" r:id="rId5"/>
    <sheet name="evo type interv" sheetId="19" state="hidden" r:id="rId6"/>
    <sheet name="Nbr inter mois" sheetId="15" state="hidden" r:id="rId7"/>
    <sheet name="rappel controle" sheetId="17" r:id="rId8"/>
    <sheet name="controle APAVE" sheetId="34" r:id="rId9"/>
    <sheet name="données apave" sheetId="35" r:id="rId10"/>
    <sheet name="Récap" sheetId="37" r:id="rId11"/>
  </sheets>
  <definedNames>
    <definedName name="_xlnm._FilterDatabase" localSheetId="8" hidden="1">'controle APAVE'!$A$3:$G$41970</definedName>
    <definedName name="_xlnm._FilterDatabase" localSheetId="1" hidden="1">données!$A$3:$G$42636</definedName>
    <definedName name="_xlnm._FilterDatabase" localSheetId="3" hidden="1">'ordre de travail'!$C$1:$C$44</definedName>
    <definedName name="A3xA7" localSheetId="8">'controle APAVE'!#REF!</definedName>
    <definedName name="A3xA7">données!$B$150</definedName>
    <definedName name="APAVE" localSheetId="8">'controle APAVE'!$K$3:$K$6</definedName>
    <definedName name="APAVE">données!$L$9:$L$148</definedName>
    <definedName name="_xlnm.Criteria" localSheetId="8">'controle APAVE'!$K$3:$K$3</definedName>
    <definedName name="_xlnm.Criteria" localSheetId="1">données!$L$9:$L$45</definedName>
    <definedName name="Désignation">'données apave'!$L:$L</definedName>
    <definedName name="_xlnm.Extract" localSheetId="8">'controle APAVE'!#REF!</definedName>
    <definedName name="_xlnm.Extract" localSheetId="1">données!$Q$8:$W$8</definedName>
    <definedName name="Libellé_équipements" localSheetId="8">'controle APAVE'!$H$3:$H$6</definedName>
    <definedName name="Libellé_équipements">données!$I$9:$I$154</definedName>
    <definedName name="Liste">données!$M:$M</definedName>
    <definedName name="Noms" localSheetId="8">'controle APAVE'!#REF!</definedName>
    <definedName name="Noms">données!$J$9:$J$18</definedName>
    <definedName name="Référence">'données apave'!$A$2:$A$141</definedName>
    <definedName name="temps" localSheetId="8">#REF!</definedName>
    <definedName name="temps">#REF!</definedName>
    <definedName name="type_int" localSheetId="8">'controle APAVE'!#REF!</definedName>
    <definedName name="type_int">données!$K$9:$K$13</definedName>
    <definedName name="type_inter" localSheetId="8">#REF!</definedName>
    <definedName name="type_inter">#REF!</definedName>
    <definedName name="_xlnm.Print_Area" localSheetId="0">menu!$A$1:$A$50</definedName>
  </definedNames>
  <calcPr calcId="125725"/>
  <pivotCaches>
    <pivotCache cacheId="0" r:id="rId12"/>
  </pivotCaches>
</workbook>
</file>

<file path=xl/calcChain.xml><?xml version="1.0" encoding="utf-8"?>
<calcChain xmlns="http://schemas.openxmlformats.org/spreadsheetml/2006/main">
  <c r="H19" i="8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10"/>
  <c r="H11"/>
  <c r="H12"/>
  <c r="H13"/>
  <c r="H14"/>
  <c r="H15"/>
  <c r="H16"/>
  <c r="H17"/>
  <c r="H18"/>
  <c r="H9"/>
  <c r="I22" i="37"/>
  <c r="I23"/>
  <c r="I24"/>
  <c r="I25"/>
  <c r="I26"/>
  <c r="I27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I1"/>
  <c r="D610" i="8" l="1"/>
  <c r="D553" l="1"/>
  <c r="D539" l="1"/>
  <c r="D533" l="1"/>
  <c r="D532" l="1"/>
  <c r="D530"/>
  <c r="D529" l="1"/>
  <c r="D499" l="1"/>
  <c r="D478" l="1"/>
  <c r="D7" l="1"/>
  <c r="D29"/>
  <c r="D34"/>
  <c r="D35"/>
  <c r="D36"/>
  <c r="D43"/>
  <c r="D44"/>
  <c r="D69"/>
  <c r="D70"/>
  <c r="D75"/>
  <c r="D78"/>
  <c r="D79"/>
  <c r="D80"/>
  <c r="D81"/>
  <c r="D82"/>
  <c r="D83"/>
  <c r="D84"/>
  <c r="D85"/>
  <c r="D86"/>
  <c r="D88"/>
  <c r="D89"/>
  <c r="D90"/>
  <c r="D91"/>
  <c r="D92"/>
  <c r="D93"/>
  <c r="D94"/>
  <c r="D95"/>
  <c r="D96"/>
  <c r="D97"/>
  <c r="D98"/>
  <c r="D99"/>
  <c r="D100"/>
  <c r="D101"/>
  <c r="D102"/>
  <c r="D103"/>
  <c r="D104"/>
  <c r="D369" l="1"/>
  <c r="D357" l="1"/>
  <c r="D355" l="1"/>
  <c r="D354"/>
  <c r="D341" l="1"/>
  <c r="D331" l="1"/>
  <c r="D323"/>
  <c r="D307" l="1"/>
  <c r="D303" l="1"/>
  <c r="D278" l="1"/>
  <c r="D269" l="1"/>
  <c r="D263" l="1"/>
  <c r="D245" l="1"/>
  <c r="D225" l="1"/>
  <c r="D224" l="1"/>
  <c r="D223"/>
  <c r="D222" l="1"/>
  <c r="D189"/>
  <c r="D182"/>
  <c r="D175"/>
  <c r="D170"/>
  <c r="D168"/>
  <c r="D164"/>
  <c r="D163"/>
  <c r="D162"/>
  <c r="D161"/>
  <c r="D160"/>
  <c r="D159"/>
  <c r="D158"/>
  <c r="D157"/>
  <c r="D156"/>
  <c r="D155"/>
  <c r="D154"/>
  <c r="D153"/>
  <c r="D152"/>
  <c r="D151"/>
  <c r="D149"/>
  <c r="D148"/>
  <c r="D147"/>
  <c r="D146"/>
  <c r="D144"/>
  <c r="D143"/>
  <c r="D142"/>
  <c r="D141"/>
  <c r="D139"/>
  <c r="D138"/>
  <c r="D137"/>
  <c r="D136"/>
  <c r="D131"/>
  <c r="D129"/>
  <c r="D127"/>
  <c r="D125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</calcChain>
</file>

<file path=xl/sharedStrings.xml><?xml version="1.0" encoding="utf-8"?>
<sst xmlns="http://schemas.openxmlformats.org/spreadsheetml/2006/main" count="3948" uniqueCount="875">
  <si>
    <t>Total général</t>
  </si>
  <si>
    <t>mandrin de montage</t>
  </si>
  <si>
    <t>triplex 2</t>
  </si>
  <si>
    <t>traitement des eaux</t>
  </si>
  <si>
    <t>poste 7</t>
  </si>
  <si>
    <t>poste 2</t>
  </si>
  <si>
    <t>poste 10</t>
  </si>
  <si>
    <t>Nombre de temps inter</t>
  </si>
  <si>
    <t>Étiquettes de lignes</t>
  </si>
  <si>
    <t>(Plusieurs éléments)</t>
  </si>
  <si>
    <t>type intervention</t>
  </si>
  <si>
    <t>date</t>
  </si>
  <si>
    <t>contrôle des circuit vapeur et eau</t>
  </si>
  <si>
    <t>Marc</t>
  </si>
  <si>
    <t>préventif</t>
  </si>
  <si>
    <t>ensemble des postes</t>
  </si>
  <si>
    <t>contrôle du niveau d'huile</t>
  </si>
  <si>
    <t>compresseur hdro P16/17</t>
  </si>
  <si>
    <t>nettoyer et vider le sac filtrant</t>
  </si>
  <si>
    <t>marc</t>
  </si>
  <si>
    <t>aspiration cyclo bloc</t>
  </si>
  <si>
    <t>verification fonctionnement des manos</t>
  </si>
  <si>
    <t>tour de refroidissement</t>
  </si>
  <si>
    <t>contrôle du filtre</t>
  </si>
  <si>
    <t>adoucisseurs</t>
  </si>
  <si>
    <t>contrôle du filtre arrivée d'eau + verifier le fonctionnement des manomètres</t>
  </si>
  <si>
    <t>chaudière 2</t>
  </si>
  <si>
    <t>contrôle de l'état des vannes + contrôle niveau de pompe + contrôle du filtre arrivée d'eau + verification fonctionnement manomètres</t>
  </si>
  <si>
    <t>chaudière 1</t>
  </si>
  <si>
    <t>purger les balons d'air + verification des manomètres</t>
  </si>
  <si>
    <t>réservoir air comprimé</t>
  </si>
  <si>
    <t>contrôle des filtres aiguilles hors zone rouge</t>
  </si>
  <si>
    <t>secheur zender</t>
  </si>
  <si>
    <t>contrôle du filtre a air et les nattes filtrantes + purger les condensats</t>
  </si>
  <si>
    <t>Compresseur Kaeser</t>
  </si>
  <si>
    <t>contrôle des filtres aiguille hors zone rouge</t>
  </si>
  <si>
    <t>contrôle des manomètres + contrôle du filtre à air + purger les condensats</t>
  </si>
  <si>
    <t>compresseur bel air</t>
  </si>
  <si>
    <t>verification fonctionnement thermomètre + contrôle lubrificateur</t>
  </si>
  <si>
    <t>bache alimentaire</t>
  </si>
  <si>
    <t>contrôle des meules et nettoyage de l'ensemble</t>
  </si>
  <si>
    <t>ensemble des meules</t>
  </si>
  <si>
    <t>nettoyage du bac a poussière</t>
  </si>
  <si>
    <t>gildas</t>
  </si>
  <si>
    <t>contrôle du débit de la pompe d'eau froide et d'eau chaude</t>
  </si>
  <si>
    <t>contrôle du niveau de sel</t>
  </si>
  <si>
    <t>préventif contrôle de température + niveau d'huile + absence d'alarme + contrôle du système de purge</t>
  </si>
  <si>
    <t>défaut électrique -&gt; disjoncteur délenché coté interieur du compresseur</t>
  </si>
  <si>
    <t>Benoit</t>
  </si>
  <si>
    <t>correctif</t>
  </si>
  <si>
    <t>Compresseur bel air</t>
  </si>
  <si>
    <t>vérification periodique</t>
  </si>
  <si>
    <t>socotec</t>
  </si>
  <si>
    <t>elevateur</t>
  </si>
  <si>
    <t>Chariot élévateur</t>
  </si>
  <si>
    <t>fond de moule s'est mis de travers et opérateur à forcé dessus donc bien bloqué obligé de le sortir par l'arrière puis bloqué au remontage redressage du fond de moule -&gt; montage du fond à revoir</t>
  </si>
  <si>
    <t>Erreur personnel</t>
  </si>
  <si>
    <t>sorti le fond de moule qui se met encore de travers et sors avec la pièce -&gt; appel de dominique</t>
  </si>
  <si>
    <t>remis une vis de fermeture de carter d'entrainement moteur</t>
  </si>
  <si>
    <t>fond de moule se met de travers redressage du fond et fourniture d'une nouvelle barre plus courte à l'opératrice</t>
  </si>
  <si>
    <t>bord du fond de moule déformé redressage au marteau car bouge au fond et viens avec la pièce</t>
  </si>
  <si>
    <t>poste 9</t>
  </si>
  <si>
    <t>meulé le bord du mandrin de montage 4L milieu car coupant et meulé etièrement pour enlever la rouille.</t>
  </si>
  <si>
    <t>amelioratif</t>
  </si>
  <si>
    <t>fuite au niveau de clapet anti retour (retour eau) -&gt; démonté clapet anti retour HS-&gt;remise en état OK</t>
  </si>
  <si>
    <t>cable défait de la prise car les opérateurs tirent sur le cable pour débrancher… (vu en direct)</t>
  </si>
  <si>
    <t>fuite au niveau de clapet anti retour (retour eau) -&gt; démonté clapet anti retour HS-&gt; OK et remise en état et vanne 1/4 de tour passante!!! -&gt; OT</t>
  </si>
  <si>
    <t>resserage de l'accouplement de la canalisation des condensats</t>
  </si>
  <si>
    <t>contrôle de la pression</t>
  </si>
  <si>
    <t>poste 35</t>
  </si>
  <si>
    <t>contrôle de la température et pression</t>
  </si>
  <si>
    <t>poste 34</t>
  </si>
  <si>
    <t>poste 33</t>
  </si>
  <si>
    <t>poste 32</t>
  </si>
  <si>
    <t>poste 31</t>
  </si>
  <si>
    <t>poste 30</t>
  </si>
  <si>
    <t>poste 29</t>
  </si>
  <si>
    <t>poste 28</t>
  </si>
  <si>
    <t>poste 27</t>
  </si>
  <si>
    <t>poste 26</t>
  </si>
  <si>
    <t>poste 25</t>
  </si>
  <si>
    <t>poste 24</t>
  </si>
  <si>
    <t>poste 23</t>
  </si>
  <si>
    <t>poste 22</t>
  </si>
  <si>
    <t>poste 21</t>
  </si>
  <si>
    <t>poste 20</t>
  </si>
  <si>
    <t>poste 19</t>
  </si>
  <si>
    <t>poste 18</t>
  </si>
  <si>
    <t>poste 17</t>
  </si>
  <si>
    <t>poste 16</t>
  </si>
  <si>
    <t>palan 21</t>
  </si>
  <si>
    <t>poste 15</t>
  </si>
  <si>
    <t>palan 20</t>
  </si>
  <si>
    <t>poste 14</t>
  </si>
  <si>
    <t>palan 19</t>
  </si>
  <si>
    <t>poste 13</t>
  </si>
  <si>
    <t>palan 18</t>
  </si>
  <si>
    <t>poste 12</t>
  </si>
  <si>
    <t>poste 11</t>
  </si>
  <si>
    <t>secheur kaezer</t>
  </si>
  <si>
    <t>poste 8</t>
  </si>
  <si>
    <t>locaux</t>
  </si>
  <si>
    <t>poste 6</t>
  </si>
  <si>
    <t>poste 5</t>
  </si>
  <si>
    <t>poste 4</t>
  </si>
  <si>
    <t>canalisation condensats</t>
  </si>
  <si>
    <t>poste 3</t>
  </si>
  <si>
    <t>canalisation retour eau</t>
  </si>
  <si>
    <t>canalisation vapeur</t>
  </si>
  <si>
    <t>poste 1</t>
  </si>
  <si>
    <t>canalisation eau</t>
  </si>
  <si>
    <t>triplex tombée la veille remis en place le condensateur + echauffement d'un écrou contre plaque resserage ok</t>
  </si>
  <si>
    <t>Daby 1</t>
  </si>
  <si>
    <t>changement d'ampoule</t>
  </si>
  <si>
    <t>Meule 4</t>
  </si>
  <si>
    <t>triplex 3</t>
  </si>
  <si>
    <t>contrôle de l'état des meules</t>
  </si>
  <si>
    <t>triplex 1</t>
  </si>
  <si>
    <t>Elevateur</t>
  </si>
  <si>
    <t>absence d'alarme et contrôle du système de purge des condensats</t>
  </si>
  <si>
    <t>Mandrin début</t>
  </si>
  <si>
    <t>contrôle de la température et niveau d'huile</t>
  </si>
  <si>
    <t>Mandrin milieu</t>
  </si>
  <si>
    <t>contrôle du système de purge</t>
  </si>
  <si>
    <t>Mandrin fond</t>
  </si>
  <si>
    <t>mise en place de l'accouplement manquant remise en service ok</t>
  </si>
  <si>
    <t>changement de la pince car ratté de rottation</t>
  </si>
  <si>
    <t>Meule 6</t>
  </si>
  <si>
    <t>fuite sur le collier de serrage du staubli</t>
  </si>
  <si>
    <t>Meule 5</t>
  </si>
  <si>
    <t>fuite sur chambre vapeur superieure sur le dessous soudure a multiples reprises…</t>
  </si>
  <si>
    <t>ficelle de fenetre vestiaire femme cassée remplacée par une chaine.</t>
  </si>
  <si>
    <t>Meule 3</t>
  </si>
  <si>
    <t>ne refroidise pas -&gt; changement du purgeur négatif vanne pneumatique grippée -&gt; changement ok</t>
  </si>
  <si>
    <t>Meule 2</t>
  </si>
  <si>
    <t>reception du cable mais pas l'entrainement reussi à désacoupler le support du cable en attente de pièce</t>
  </si>
  <si>
    <t>Meule 1</t>
  </si>
  <si>
    <t>changement des chambre de distributeur d'air -&gt; ok</t>
  </si>
  <si>
    <t>bureau d'étude</t>
  </si>
  <si>
    <t>changement de la bobine de distributeur d'air -&gt; negatif</t>
  </si>
  <si>
    <t>bureau</t>
  </si>
  <si>
    <t>ajout de quelques lignes de programme mélange 47 selectionné impossible de changé -&gt; ok</t>
  </si>
  <si>
    <t>chaudière chauffage</t>
  </si>
  <si>
    <t>plus de rotation ressort interieur de transmission HS en commande</t>
  </si>
  <si>
    <t>montage d'une sonde doigt de gant</t>
  </si>
  <si>
    <t>montage poste auto</t>
  </si>
  <si>
    <t>palan 17</t>
  </si>
  <si>
    <t>palan 16</t>
  </si>
  <si>
    <t>soudure car fuite vapeur + refrappage des marquages du moule</t>
  </si>
  <si>
    <t>palan 15</t>
  </si>
  <si>
    <t>mets du temps à chauffer changement de la vanne vapeur</t>
  </si>
  <si>
    <t>palan 14</t>
  </si>
  <si>
    <t>mets du temps à chauffer changement du clapet anti retour</t>
  </si>
  <si>
    <t>palan 13</t>
  </si>
  <si>
    <t>fuite vapeur soudure ok</t>
  </si>
  <si>
    <t>palan 12</t>
  </si>
  <si>
    <t>fuite vapeur soudure de la lyre</t>
  </si>
  <si>
    <t>palan 11</t>
  </si>
  <si>
    <t>pompe tout le temps en fonctionnement reglage du pressostat entre 0,5 et 2,1 bars</t>
  </si>
  <si>
    <t>palan 10</t>
  </si>
  <si>
    <t>changement de la pompe de process</t>
  </si>
  <si>
    <t>palan 9</t>
  </si>
  <si>
    <t>bruit sur la petite pompe verification de l'accouplement RAS</t>
  </si>
  <si>
    <t>palan 8</t>
  </si>
  <si>
    <t>installation de sonde doigt de gant</t>
  </si>
  <si>
    <t>palan 7</t>
  </si>
  <si>
    <t>palan 6</t>
  </si>
  <si>
    <t>palan 5</t>
  </si>
  <si>
    <t>palan 4</t>
  </si>
  <si>
    <t>palan 3</t>
  </si>
  <si>
    <t>palan 2</t>
  </si>
  <si>
    <t>palan 1</t>
  </si>
  <si>
    <t>mandrin</t>
  </si>
  <si>
    <t>pneumatique</t>
  </si>
  <si>
    <t>electricité</t>
  </si>
  <si>
    <t>buit sur la pompe</t>
  </si>
  <si>
    <t>batiment</t>
  </si>
  <si>
    <t>staubli HS changement ok</t>
  </si>
  <si>
    <t>decoincer la cable enrouler dans le tambour</t>
  </si>
  <si>
    <t>bruit sur pompe eau froide</t>
  </si>
  <si>
    <t>recherche de panne mise en temperature difficile -&gt; verification tous les clapets purgeurs</t>
  </si>
  <si>
    <t>changement de l'afficheur car afficheur flashé</t>
  </si>
  <si>
    <t>fuite sur moule 12L soudure</t>
  </si>
  <si>
    <t>temperature mini non atteinte position de la sonde non optimum mise en place d'une sonde doigt de gant</t>
  </si>
  <si>
    <t>compresseur s'arrete a chaque coup ouvrir un maximum le clapet d'admission</t>
  </si>
  <si>
    <t>Laurent</t>
  </si>
  <si>
    <t>recherche de panne montée de temperature trop lente changement du purgeur</t>
  </si>
  <si>
    <t>fuite sur bride vapeur</t>
  </si>
  <si>
    <t>cable coincé par la sécurité du palan enroulé sur lui-même dans le tambour</t>
  </si>
  <si>
    <t>recherche de panne fuite d'air au demarrage du cycle pendant 30s distributeur grippé-&gt; changement ok</t>
  </si>
  <si>
    <t>enclenchement de la vapeur en fin de cycle mis une tempo en  fin de cycle de validation de la temperature basse</t>
  </si>
  <si>
    <t>recherche de panne vapeur de colle  collemate le distributeur</t>
  </si>
  <si>
    <t>recherche de panne aucune action du distributeur, changé le ditributeur puis vanne grippée ok</t>
  </si>
  <si>
    <t>fuite de tuyau changement du flexible</t>
  </si>
  <si>
    <t>adapter pour descendre le flotteur car déversement dans le trop plein trop souvent</t>
  </si>
  <si>
    <t>changer le flexible complet car flexible mou</t>
  </si>
  <si>
    <t>pression trop lente matière caoutchouteuse dans les canalisation tout nettoyer jusqu’au distributeur</t>
  </si>
  <si>
    <t>changement du flexible pression trop lente</t>
  </si>
  <si>
    <t>pompe ne demarre pas changement du contacteur 2ph collé sur 3 + 2 fusibles</t>
  </si>
  <si>
    <t>changer le coude de canalisation vapeur</t>
  </si>
  <si>
    <t>régénerer les adoucisseurs</t>
  </si>
  <si>
    <t>roulement HS changement de la pompe par une pompe de secours</t>
  </si>
  <si>
    <t>mise aux normes de la prise</t>
  </si>
  <si>
    <t>Autres dépannages</t>
  </si>
  <si>
    <t>aeroservice</t>
  </si>
  <si>
    <t>Still</t>
  </si>
  <si>
    <t>Typ int</t>
  </si>
  <si>
    <t>Noms</t>
  </si>
  <si>
    <t>Libellé équipement</t>
  </si>
  <si>
    <t>ne refroidis que tres peu changement du purgeur + distributeur</t>
  </si>
  <si>
    <t>recherche de panne claquement au passage en chauffe</t>
  </si>
  <si>
    <t>changer le clapet anti retour</t>
  </si>
  <si>
    <t>iufimgm</t>
  </si>
  <si>
    <t>presence d'eau dans le regard pas en cours de recherche</t>
  </si>
  <si>
    <t>reparer la fuite de l'accouplement derrière le poste 19</t>
  </si>
  <si>
    <t>commentaire</t>
  </si>
  <si>
    <t>temps arret</t>
  </si>
  <si>
    <t>temps inter</t>
  </si>
  <si>
    <t>technicien</t>
  </si>
  <si>
    <t>Equipements</t>
  </si>
  <si>
    <t>Suivi maintenance</t>
  </si>
  <si>
    <t>Somme de temps arret</t>
  </si>
  <si>
    <t>Somme de temps inter</t>
  </si>
  <si>
    <t>oct</t>
  </si>
  <si>
    <t>en attente</t>
  </si>
  <si>
    <t>mise en place d'un poste automatique</t>
  </si>
  <si>
    <t>en cours</t>
  </si>
  <si>
    <t>identification à réaliser + carnet de maintenance à monter + verification de l'enroulement + consigne de sécurité charge maximum de 250kg</t>
  </si>
  <si>
    <t>remplacer la palan demag PKVUN 1-V1 selon rapport socotec 969Z0/15/1896 système de freinage défaillant + notice</t>
  </si>
  <si>
    <t>mettre dans le dossier maintenance appareil de levage la notice d'instruction</t>
  </si>
  <si>
    <t>remplacer la palan demag PKV1 - V1 - F4 selon rapport socotec 969Z0/15/1896 système de freinage défaillant + notice</t>
  </si>
  <si>
    <t>Palan 10</t>
  </si>
  <si>
    <t>remplacer la palan demag PK1 N-F selon rapport socotec 969Z0/15/1896 système de freinage défaillant + notice</t>
  </si>
  <si>
    <t>avancement OT</t>
  </si>
  <si>
    <t>type de maintenance</t>
  </si>
  <si>
    <t>échéance</t>
  </si>
  <si>
    <t>date de l'OT</t>
  </si>
  <si>
    <t>equipement</t>
  </si>
  <si>
    <t>Ordre de travaux</t>
  </si>
  <si>
    <t>sept</t>
  </si>
  <si>
    <t>août</t>
  </si>
  <si>
    <t>juil</t>
  </si>
  <si>
    <t>juin</t>
  </si>
  <si>
    <t>mai</t>
  </si>
  <si>
    <t>avr</t>
  </si>
  <si>
    <t>févr</t>
  </si>
  <si>
    <t>janv</t>
  </si>
  <si>
    <t>2015</t>
  </si>
  <si>
    <t>Étiquettes de colonnes</t>
  </si>
  <si>
    <t>remplacement ampoule verte</t>
  </si>
  <si>
    <t>changement de la poupée bijou (T) + bijou flexible mais toutes les pieces ne correspondent pas à l'ancien modèle</t>
  </si>
  <si>
    <t>Poste 14</t>
  </si>
  <si>
    <t>changement du purgeur + vérification des clapets ok + verification du fonctionnement des vannes ok + changement d'un felxible + staubli d'air (droit)</t>
  </si>
  <si>
    <t>nettoyage de toute la canalisation d'air</t>
  </si>
  <si>
    <t>changement du flexible pour pas avoir d'arret staubli mal fixé</t>
  </si>
  <si>
    <t>Poste 18</t>
  </si>
  <si>
    <t>remplacement des joints sur la bride du clapet anti retour de la canalisation retour eau</t>
  </si>
  <si>
    <t>Poste 10</t>
  </si>
  <si>
    <t>remplacement ampoule rouge</t>
  </si>
  <si>
    <t>Poste 12</t>
  </si>
  <si>
    <t>démontage complet de l'ancien poste</t>
  </si>
  <si>
    <t>local colle</t>
  </si>
  <si>
    <t>disjoncteur déclenché recherche de panne ras renclenché plusieurs fois réglage</t>
  </si>
  <si>
    <t>nov</t>
  </si>
  <si>
    <t>poste en défaut de température -&gt; chaudière hors delais rondier</t>
  </si>
  <si>
    <t>poste ne monte pas en température -&gt; chaudière arrétée hors delais rondier</t>
  </si>
  <si>
    <t>poste ne refroidis pas -&gt; chaudière et refroidissement coupé…</t>
  </si>
  <si>
    <t>Années</t>
  </si>
  <si>
    <t>faire alterner les secheurs et controler le système de purge</t>
  </si>
  <si>
    <t>contrôle de la temperature et du niveau d'huile</t>
  </si>
  <si>
    <t>contrôle du système de purge et absence d'alarme</t>
  </si>
  <si>
    <t>contrôle de l'état des meules + aspiration de l'ensemble</t>
  </si>
  <si>
    <t>changement du staubli gauche</t>
  </si>
  <si>
    <t>mise en place et réglage des sondes</t>
  </si>
  <si>
    <t>flexible cassé raccourcis et remis staubli</t>
  </si>
  <si>
    <t>chariot elevateur</t>
  </si>
  <si>
    <t>fait</t>
  </si>
  <si>
    <t>limiter la charge et frottement de flexible hydraulique sur les roues</t>
  </si>
  <si>
    <t>limiter la charge et réparer l' ArU -&gt; remplacement fait</t>
  </si>
  <si>
    <t>demag+notice</t>
  </si>
  <si>
    <t>notice</t>
  </si>
  <si>
    <t>bouton+notice</t>
  </si>
  <si>
    <t>fait le 11/2015</t>
  </si>
  <si>
    <t>cable promac</t>
  </si>
  <si>
    <t>fait le 09/2015</t>
  </si>
  <si>
    <t>palan promac</t>
  </si>
  <si>
    <t>fait 09/2015</t>
  </si>
  <si>
    <t>triplex 4</t>
  </si>
  <si>
    <t>disjoncte à répétition cables dessérés sur le disjoncteur… refait toutes les connexion (prise, disjoncteur,(amont et aval) moteur)</t>
  </si>
  <si>
    <t>changement du temps et corrigé le programme qui relancais le cycle de 1s à chaque fin de cycle</t>
  </si>
  <si>
    <t>convertir min en centiminutes: Xmin x 0,0167</t>
  </si>
  <si>
    <t>changement de néons dans le bureau de laure et laurence + rebranché masse + bureau david</t>
  </si>
  <si>
    <t>changmemnt de néons et quelques starters de la mezzanine</t>
  </si>
  <si>
    <t>Poste 20</t>
  </si>
  <si>
    <t>changement de la vanne de vapeur clapet OK</t>
  </si>
  <si>
    <t>changement du staubli + mise en place d'un raccord rapide type staubli</t>
  </si>
  <si>
    <t>stagiaire</t>
  </si>
  <si>
    <t>Poste 34</t>
  </si>
  <si>
    <t>Poste 33</t>
  </si>
  <si>
    <t>Poste 30</t>
  </si>
  <si>
    <t>Poste 28</t>
  </si>
  <si>
    <t>Poste 26</t>
  </si>
  <si>
    <t>Poste 24</t>
  </si>
  <si>
    <t>Poste 22</t>
  </si>
  <si>
    <t>changement de la membranne de purgeur + nettoyer filtre + vérification tous les clapets et changement des joints</t>
  </si>
  <si>
    <t>changement de la membranne de purgeur + nettoyer filtre + vérification tous les clapets (réparation sur un) et changement des joints</t>
  </si>
  <si>
    <t>Poste 17</t>
  </si>
  <si>
    <t>Poste 16</t>
  </si>
  <si>
    <t>Poste 13</t>
  </si>
  <si>
    <t>Poste 8</t>
  </si>
  <si>
    <t>Poste 7</t>
  </si>
  <si>
    <t>Poste 5</t>
  </si>
  <si>
    <t>changement de la membranne du purgeur + nettoyer le filtre + vérification tous les clapets et changement des joints</t>
  </si>
  <si>
    <t>changement de la membranne du purgeur + nettoyer le filtre + vérification tous les clapets et changement du clapet vapeur HS et changement des joints</t>
  </si>
  <si>
    <t>Poste 3</t>
  </si>
  <si>
    <t>Poste 4</t>
  </si>
  <si>
    <t>Poste 25</t>
  </si>
  <si>
    <t>changement de la membranne du purgeur + nettoyer le filtre + vérification tous les clapets changement clapet HS et changement des joints</t>
  </si>
  <si>
    <t>clavette accouplement entrainement contrepoid cassée</t>
  </si>
  <si>
    <t>changement ampoule avec son support</t>
  </si>
  <si>
    <t>identification à réaliser + carnet de maintenance à monter + changement du cable sur le palan 990G</t>
  </si>
  <si>
    <t>identification  à réaliser + carnet de maintenance à monter + remplacement du tambour et de son cable</t>
  </si>
  <si>
    <t>Palan 1</t>
  </si>
  <si>
    <t>Palan 3</t>
  </si>
  <si>
    <t>Palan 6</t>
  </si>
  <si>
    <t>remplacer le bouton poussoir de descente + mettre dans le dossier maintenance appareil de levage la notice d'instruction+système de freinage</t>
  </si>
  <si>
    <t>identification à réaliser + carnet de maintenance à monter + délimiter les zones de travail + verification de l'enroulement + consigne de sécurité charge maximum de 250kg</t>
  </si>
  <si>
    <t>identification  à réaliser + carnet de maintenance à monter + remplacement du tambour et de son cable + consigne de sécurité charge maximum de 250kg</t>
  </si>
  <si>
    <t>identification  à réaliser + carnet de maintenance à monter + verification de l'enroulement + changer le palan à cause du système de freinage par un promac 990G</t>
  </si>
  <si>
    <t>identification à réaliser + carnet de maintenance à monter + verification de l'enroulement</t>
  </si>
  <si>
    <t>nettoyer le siphon</t>
  </si>
  <si>
    <t>changement bobine de cable + mise en place butée de course suite socotec</t>
  </si>
  <si>
    <t>Palan 5</t>
  </si>
  <si>
    <t>Palan 8</t>
  </si>
  <si>
    <t>Palan 9</t>
  </si>
  <si>
    <t>Palan 15</t>
  </si>
  <si>
    <t>Palan 18</t>
  </si>
  <si>
    <t>changement palan suite socotec + butée</t>
  </si>
  <si>
    <t>changement tambours suite socotec + butée</t>
  </si>
  <si>
    <t>déc</t>
  </si>
  <si>
    <t>preventif changement des joint et membranne</t>
  </si>
  <si>
    <t>mise en place programme viton</t>
  </si>
  <si>
    <t>mise en place clapet anti retour pneu sur filtre évacuation</t>
  </si>
  <si>
    <t>remis un clapet anti retour dans le bon sens</t>
  </si>
  <si>
    <t>soudure sur le dessus du moule + refais le teflon sur retour eau</t>
  </si>
  <si>
    <t>préventif du clapet anti-retour retour eau mais vanne 1/4 de tour passante et clapet HS en attente</t>
  </si>
  <si>
    <t>vanne retour eau passante à changer + changer clapet anti retour</t>
  </si>
  <si>
    <t>touniquet 2,5l et 4l</t>
  </si>
  <si>
    <t>redréssé barre tordue</t>
  </si>
  <si>
    <t>redréssé le o'ring</t>
  </si>
  <si>
    <t>aspiration de la totalité des canalisation des meules et retrouvé un chiffon à l'interieur très pres du moteur!!!!!</t>
  </si>
  <si>
    <t>modification programme 80</t>
  </si>
  <si>
    <t>mise en place du distributeur sur le coffret</t>
  </si>
  <si>
    <t>refait l'isolation de la vanne pneu</t>
  </si>
  <si>
    <t>changement du joint craqué</t>
  </si>
  <si>
    <t>mise en place du chassis du poste</t>
  </si>
  <si>
    <t>mise en place du coffret + programmation</t>
  </si>
  <si>
    <t>remplacement de joint vis mal sérrée</t>
  </si>
  <si>
    <t>contrôle hebdomadaire</t>
  </si>
  <si>
    <t>Adoucisseur: Contrôle du niveau de sel</t>
  </si>
  <si>
    <t>Sécheur ZENDER KMT-7:  Faire alterner les sécheurs Contrôle du système de purge</t>
  </si>
  <si>
    <t>Tour de refroidissement: Contrôle du débit de la pompe d’eau chaude et Contrôle du débit de la pompe d’eau froide</t>
  </si>
  <si>
    <t>Compresseur BEL AIR:  Contrôle du niveau d’huile</t>
  </si>
  <si>
    <t>Compresseur KAEZER: Contrôle de la température et Contrôle du niveau d’huile</t>
  </si>
  <si>
    <t>Sécheur KAEZER: absence d’alarme et Contrôle du système de purge des condensas</t>
  </si>
  <si>
    <t xml:space="preserve">Aspiration cyclo bloc: Nettoyage du bac à poussière </t>
  </si>
  <si>
    <t>Meules: Contrôle de l’état des meules</t>
  </si>
  <si>
    <t>contrôle mensuel</t>
  </si>
  <si>
    <t>Bâche alimentaire: Vérifier le fonctionnement du thermomètre et Contrôle du filtre lubrificateur</t>
  </si>
  <si>
    <t>Compresseur BEL AIR: Contrôle des manomètres et Contrôle du filtre à air et Purger les condensas</t>
  </si>
  <si>
    <t>Sécheur KMT-7 ZENDER: Contrôle des filtres  (aiguilles hors zone rouge)</t>
  </si>
  <si>
    <t>Compresseur KAEZER: Contrôle du filtre à air et les nattes filtrantes et Purger les condensas</t>
  </si>
  <si>
    <t>Sécheur KAEZER: Contrôle des filtres  (aiguilles hors zone rouge)</t>
  </si>
  <si>
    <t>Cuves d’air comprimé: Purger la cuve en manœuvrant la vanne et Vérifier le fonctionnement des manomètres</t>
  </si>
  <si>
    <t>Chaudière VAP LN 1250: Contrôle de l’état des vannes, Contrôle du niveau d’huile de la pompe, Contrôle du filtre d’arrivée d’eau et Vérifier le fonctionnement des manomètres</t>
  </si>
  <si>
    <t>contrôle semestrielle</t>
  </si>
  <si>
    <t xml:space="preserve">Bâche alimentaire: Contrôle des vannes et du circuit pneumatique </t>
  </si>
  <si>
    <t>Sécheur ZENDER: Contrôler visuellement l’état des flexibles</t>
  </si>
  <si>
    <t>Compresseur KAEZER: Contrôler visuellement l’état des flexibles</t>
  </si>
  <si>
    <t>Sécheur KAEZER : Contrôler visuellement l’état des flexibles</t>
  </si>
  <si>
    <t>Cuves à air comprimé: Contrôler le fonctionnement et l’état des vannes</t>
  </si>
  <si>
    <t>Chaudière VAP LN 1250: Contrôler l’accouplement moteur-pompe à eau, Contrôler le débit de l’eau dans le purgeur et Contrôler les connexions électriques</t>
  </si>
  <si>
    <t>Chaudière VAP DA 1000: Contrôler le fonctionnement et l’état des vannes, Contrôler le niveau d’huile de la pompe et Vérifier l’état et la tension des courroies</t>
  </si>
  <si>
    <t>Pompes de traitement d’eau: Contrôler visuellement les flexibles et tuyauteries, Contrôler le fonctionnement et l’état des vannes</t>
  </si>
  <si>
    <t>Adoucisseur: Contrôler le fonctionnement et l’état des vannes</t>
  </si>
  <si>
    <t>Tour de refroidissement: Contrôler l’accouplement moteur-pompe à eau, Contrôler le fonctionnement et l’état des vannes, Contrôler le bon fonctionnement du flotteur, Vérifier l’état et la tension des courroies, Graisser les paliers du ventilateur</t>
  </si>
  <si>
    <t>Aspiration cyclo bloc: Contrôler le réseau d’aspiration (absence de fuite)</t>
  </si>
  <si>
    <t>Meules: Contrôler les serrages des meules et carters</t>
  </si>
  <si>
    <t>Triplex: Contrôler visuellement l’état des flexibles</t>
  </si>
  <si>
    <t>Machine à retourner les constitutives: Contrôler le fonctionnement et l’état des vannes, Vérifier le niveau d’huile du filtre, Contrôler l’état du circuit pneumatique (fuite)</t>
  </si>
  <si>
    <t>Compresseur hydraulique poste 16 et 17: Contrôler le fonctionnement des manomètres, Contrôler les vannes et le circuit hydraulique</t>
  </si>
  <si>
    <t>Postes: Vérifier la pression pneumatique, Contrôler les vannes et le circuit pneumatique, Contrôler l’état des câbles des contrepoids, Contrôler l’état des goujons et écrous</t>
  </si>
  <si>
    <t>contrôle annuel (entre mai et aout)</t>
  </si>
  <si>
    <t>Bâche alimentaire: Contrôle des vannes et du circuit pneumatique, Contrôler l’état des connexions électriques</t>
  </si>
  <si>
    <t>Compresseur BEL AIR: Contrôle des connexions électriques, Contrôler l’état des courroies et poulies, Contrôler l’état des connexions électriques, Contrôler visuellement l’état des flexibles</t>
  </si>
  <si>
    <t>Sécheur ZENDER: Contrôler l’état des connexions électriques, Nettoyer /Dépoussiérer l’extérieur du sécheur</t>
  </si>
  <si>
    <t>Compresseur KAESER: Contrôler l’état des courroies et poulies, Contrôler l’état des connexions électriques.</t>
  </si>
  <si>
    <t>Sécheur KAESER: Contrôler l’état des connexions électriques, Nettoyer /Dépoussiérer l’extérieur du sécheur</t>
  </si>
  <si>
    <t>Chaudière VAP LN 1250: Contrôle des connexions électriques, Vidanger/remplir  l’huile de la pompe, Remplacer l’accouplement moteur/pompe, Nettoyer /Dépoussiérer l’extérieur  de la chaudière</t>
  </si>
  <si>
    <t>Chaudière VAP DA 1000: Contrôle des connexions électriques, Contrôler les tuyauteries et leurs raccords ( fuite ), Contrôler l’état des connexions électriques Vidanger/remplir  l’huile de la pompe, Nettoyer /Dépoussiérer l’extérieur  de la chaudière, Nettoyer /Dépoussiérer l’extérieur  des pompes</t>
  </si>
  <si>
    <t>Pompes pour le traitement de l’eau: Contrôle des connexions électrique, Nettoyer /Dépoussiérer l’ensemble des pompes</t>
  </si>
  <si>
    <t>Adoucisseur: Contrôler l’état des connexions électriques</t>
  </si>
  <si>
    <t>Tour de refroidissement: Contrôle des connexion, Contrôler les thermostats de pompe et du ventilateur, Contrôler l’état des connexions électriques, Vidanger/remplir  l’huile de la pompe d’eau chaude, Remplacer les accouplements moteur/pompe, Nettoyer /Dépoussiérer l’extérieur (mano ; pompe)</t>
  </si>
  <si>
    <t xml:space="preserve">Cyclo bloc: Contrôle des connexions électriques, Nettoyer /Dépoussiérer l’ensemble </t>
  </si>
  <si>
    <t>Meules: Contrôler l’état des connexions électriques, Contrôler /Nettoyer le circuit d’aspiration, Nettoyer /Dépoussiérer l’ensemble des meules</t>
  </si>
  <si>
    <t>Triplex: Contrôler l’état des connexions électriques, Nettoyer /Dépoussiérer l’ensemble</t>
  </si>
  <si>
    <t>Machine à retourner les constitutives: Contrôle des connexions électriques, Nettoyer /Dépoussiérer l’ensemble de la machine</t>
  </si>
  <si>
    <t>Compresseur hydraulique poste 16 et 17: Contrôler l’état des connexions électriques</t>
  </si>
  <si>
    <t>L’ensemble des postes: Contrôle des connexions, Contrôler l’état des connexions électriques.</t>
  </si>
  <si>
    <t>remplacement ampoule</t>
  </si>
  <si>
    <t>réglage de la programmation</t>
  </si>
  <si>
    <t>changement de la poignée qui tourne avec la fraise</t>
  </si>
  <si>
    <t>changement de la poignée (ancienne poignée récupérée) qui chauffe</t>
  </si>
  <si>
    <t>Poste 29</t>
  </si>
  <si>
    <t>changement de la vanne 1/4 de tour + changement du clapet + changement du la vanne pneu</t>
  </si>
  <si>
    <t>eurotubes</t>
  </si>
  <si>
    <t>mise en place d'un by-passe et vanne d'arret pour remplacement vanne de régulation de température</t>
  </si>
  <si>
    <t>changement de la membrane du purgeur + vérification clapets ok + changement des joints + nettoyer filtre + changement clapet retour eau</t>
  </si>
  <si>
    <t>circuit vapeur</t>
  </si>
  <si>
    <t>soudure de la lyre vapeur</t>
  </si>
  <si>
    <t>soudure par eurotubes sur le dessous du moule poste 02</t>
  </si>
  <si>
    <t>soudure sur le dessus du moule poste 34 0,2l</t>
  </si>
  <si>
    <t>la fonction marche ne reste pas enclenché contacteur en commande</t>
  </si>
  <si>
    <t>refait l'isolation clapet anti retour retour eau</t>
  </si>
  <si>
    <t>problème pas de vapeur au départ du cycle… changement de la vanne vapeur</t>
  </si>
  <si>
    <t>sacade a la descente du couvercle -&gt; ressort de la barre anti enroulement distendu et plaque du tambour tordu -&gt; refait un ressort et redessage plaque</t>
  </si>
  <si>
    <t>problème pas de vapeur au départ du cycle… sortie vapeur ne s'active pas malgré la pression haute et température basse…</t>
  </si>
  <si>
    <t>2016</t>
  </si>
  <si>
    <t>changement de l'automate + cablage + programmation + reglage pressostat</t>
  </si>
  <si>
    <t>enlevé le poste manuel en vue d'installer le poste auto</t>
  </si>
  <si>
    <t>changement du clapet hs</t>
  </si>
  <si>
    <t>recherche de panne (variation de température de plusieurs degré en + et en -) -&gt; cablé le moule à la terre -&gt; ok</t>
  </si>
  <si>
    <t>refait la prise male du chargeur et remis un nouveau boitier femelle murale</t>
  </si>
  <si>
    <t>problème refroidissement mel 80 ok</t>
  </si>
  <si>
    <t>récupération d'eau des vannes de surpression</t>
  </si>
  <si>
    <t>mise en place du poste automatique</t>
  </si>
  <si>
    <t>fin d'installation programmation</t>
  </si>
  <si>
    <t>Meules: Contrôle de l’état des meules + nettoyage des conduits des meules</t>
  </si>
  <si>
    <t>preventif complet changement membranne et joints clapets ok</t>
  </si>
  <si>
    <t>changement de la vanne 2 voies ou la tige du piston était cassé</t>
  </si>
  <si>
    <t>changement staubli</t>
  </si>
  <si>
    <t>nettoyage du regard complet vidé 5 sceau complet de boue…</t>
  </si>
  <si>
    <t>essai de ressérage du bouchon mais bouchon "soudé"</t>
  </si>
  <si>
    <t>resséré l'axe de support et graissé le pied</t>
  </si>
  <si>
    <t>changement du flexible vapeur</t>
  </si>
  <si>
    <t>démontage du radiateur sanitaire et mise en place des supports pour le nouveau</t>
  </si>
  <si>
    <t>montage du nouveau radiateur + mise en place + cablage + programmation du boitier de commande</t>
  </si>
  <si>
    <t>verification pression air suite piece pas net ok température ok temps ok</t>
  </si>
  <si>
    <t>changement felxible mandrin coté gauche</t>
  </si>
  <si>
    <t>réglage de la porte + redressage des guides pliés</t>
  </si>
  <si>
    <t xml:space="preserve">  </t>
  </si>
  <si>
    <t>Total amelioratif</t>
  </si>
  <si>
    <t>Total correctif</t>
  </si>
  <si>
    <t>Total Erreur personnel</t>
  </si>
  <si>
    <t>Total préventif</t>
  </si>
  <si>
    <t>Total Autres dépannages</t>
  </si>
  <si>
    <t>voyant vert et orange allumés en meme temps pas de fin de cycle et en attente -&gt; pas de retour de pression basse -&gt; mauvais contact de la broche</t>
  </si>
  <si>
    <t>remplacement du staubli</t>
  </si>
  <si>
    <t>soudure du moule fuite sur le dessus</t>
  </si>
  <si>
    <t>Aspiration cyclo bloc: Nettoyage du bac à poussière + nettoyage du filtre</t>
  </si>
  <si>
    <t>installation de sonde doigt de gant car changement de moule</t>
  </si>
  <si>
    <t>mise en place de joint sur le raccord pneu</t>
  </si>
  <si>
    <t>changement de l'interupteur néons</t>
  </si>
  <si>
    <t>poncage complet de la protection d'arrivé gaz et mise en appret</t>
  </si>
  <si>
    <t>VAP D1000 contrôle du filtre d'arrivé d'eau et fonctionnement des manomètres</t>
  </si>
  <si>
    <t>adoucisseurs: contrôle du filtre</t>
  </si>
  <si>
    <t>tour de refroidissement: verifier le fonctionnement des manometres</t>
  </si>
  <si>
    <t>Aspiration cyclo bloc: Nettoyage/vider le sac filtrant</t>
  </si>
  <si>
    <t>compresseur hydraulique: contrôle du niveau d'huile</t>
  </si>
  <si>
    <t>Postes: verifier l'etat des circuits d'eau et de vapeur</t>
  </si>
  <si>
    <t>babcock wanson</t>
  </si>
  <si>
    <t>intervention de dépannage manque pression vapeur ok voir rapport d'intervention</t>
  </si>
  <si>
    <t>changement du joint du raccord ALKAN</t>
  </si>
  <si>
    <t>rajouté plusieurs joints pour faire étachéité</t>
  </si>
  <si>
    <t>intervention de dépannage manque pression vapeur , chaudiere entartrée + vetusté</t>
  </si>
  <si>
    <t>benoit</t>
  </si>
  <si>
    <t>remise place de la butée de palan rouge</t>
  </si>
  <si>
    <t>mise en place de la nouvelle barrière et mise en place des autocollants noir</t>
  </si>
  <si>
    <t>mise en place d'un poteau de protection de canalysation gaz + peinture + mise en place d'autocollant</t>
  </si>
  <si>
    <t>mars</t>
  </si>
  <si>
    <t>aucune action de l'automate, remis le programme via la console + reglage temps</t>
  </si>
  <si>
    <t>oring bloqué sorti au marteau…</t>
  </si>
  <si>
    <t>fait le 03/2016</t>
  </si>
  <si>
    <t>mise en place de barriere et protection gaz</t>
  </si>
  <si>
    <t xml:space="preserve">mise en place d'un distributeur pneumatique d'alimentation vessie à plus gros débit </t>
  </si>
  <si>
    <t>vis et axe enlevé du couvercle droit et posé sur le plateau -&gt; plusieurs mauvaise…</t>
  </si>
  <si>
    <t>cablage pneumatique du poste automatique, puis programmation et réglage -&gt; aucun bouchon de visite, sonde installé sur le flexible et protégé des vents…</t>
  </si>
  <si>
    <t>changement ampoule toilette BE</t>
  </si>
  <si>
    <t>resserage de la vanne 14 de la tour de refroidissement</t>
  </si>
  <si>
    <t>changement du pressosta + réglage selon poste 08</t>
  </si>
  <si>
    <t>mandrin milieu</t>
  </si>
  <si>
    <t>changement de l'airbag car fuite + mise en place du teflon et changement de la vanne</t>
  </si>
  <si>
    <t>daby 2</t>
  </si>
  <si>
    <t>début de mise en place de capteur</t>
  </si>
  <si>
    <t>suppression de l'ancien poste manuel</t>
  </si>
  <si>
    <t>chaudière en défaut bruleur réarmé et reparti au bout de 3 relancement du bruleur… à suivre</t>
  </si>
  <si>
    <t>Cable électrique sectionné -&gt; remplacement</t>
  </si>
  <si>
    <t>Disjonction EXPLOSIVE!!!! COURT CIRCUIT à répétition fenetres grandes ouverte alors qu'il pleut des sceaux!!!!!!!!! Arret du palan 4 litres 3 empreintes</t>
  </si>
  <si>
    <t>aspirateur pour meules</t>
  </si>
  <si>
    <t>Aspirateur pour meules</t>
  </si>
  <si>
    <t>refait le cablage car pas de terre et coups de jus à répétition et donc installation d'une terre</t>
  </si>
  <si>
    <t>moules hydraulique</t>
  </si>
  <si>
    <t>poste ne déclenche pas: problème sur la connectique de température faux contact</t>
  </si>
  <si>
    <t>Percage et taraudage pour mise en place des pied sur le plateau en attente car vis cassée et foret cassé…</t>
  </si>
  <si>
    <t>préventif poste verification des clapets ok et changement tete de purgeur</t>
  </si>
  <si>
    <t>programmation du poste</t>
  </si>
  <si>
    <t>flexible d'air vanne vap fuyant remis en neuf</t>
  </si>
  <si>
    <t>resserage vanne 1/4 de tour retour vapeur</t>
  </si>
  <si>
    <t>modification pour programme mel 80 et fonctionnement du mode refroidissement</t>
  </si>
  <si>
    <t>changer le cable du palan</t>
  </si>
  <si>
    <t>airbag alkan</t>
  </si>
  <si>
    <t>changement de raccord (bricolé) pour mise en place d'un raccord fileté avec joint + découpe du haut du cv alkan</t>
  </si>
  <si>
    <t>Mandrin</t>
  </si>
  <si>
    <t>deplacement de plusieurs mandrins sur la table du fond + mise en place des étagères + correction pneumatique des longeurs et position des mandrins</t>
  </si>
  <si>
    <t>mise en place du classeur mural à l'entrée + support document salle de réunion</t>
  </si>
  <si>
    <t>changement du cable de palan</t>
  </si>
  <si>
    <t>filetage du pied HS repercé dedans + mise en place d'une vis</t>
  </si>
  <si>
    <t>mise en place des tubes de mise en refroidissement</t>
  </si>
  <si>
    <t xml:space="preserve"> changement des ampoules</t>
  </si>
  <si>
    <t>mise en place de caoutchouc en attente d'autre solution et reglage du seuil température haute</t>
  </si>
  <si>
    <t>3 fois differents défaut temp haute vapeur press haute et press eau haute puis plus possible de réarmé basculé sur chaudière 1 et dépannage -&gt; fusible HS démarrage -&gt; à la fermeture de la vanne mise à l'égout tout monte en pression tres rapidement</t>
  </si>
  <si>
    <t>Changement staubli spécial haute température</t>
  </si>
  <si>
    <t>Poste 1</t>
  </si>
  <si>
    <t>changement ampoule rouge</t>
  </si>
  <si>
    <t>changement d'un autre staubli</t>
  </si>
  <si>
    <t>changement d'un flexible trop court</t>
  </si>
  <si>
    <t>changement du mano de pression pompe éclateur</t>
  </si>
  <si>
    <t>changement ampoule rouge pour de la led en essai</t>
  </si>
  <si>
    <t>démontage du vieux poste</t>
  </si>
  <si>
    <t>fabrication et mise en place du bati</t>
  </si>
  <si>
    <t>changement du flexible poste 19</t>
  </si>
  <si>
    <t>mise en place des boutons pour changement de temps via BP</t>
  </si>
  <si>
    <t>cablage des bp et programmation pour changement de temps via bp</t>
  </si>
  <si>
    <t>vapor 1000 panne pression eau + tube percé - réparation babcock</t>
  </si>
  <si>
    <t>intervention babcock suite panne chaudière détartrage</t>
  </si>
  <si>
    <t>vapor 1000 la pompe d'eau ne démarre plus + vérification des fusible est tension d'alimentation des contacteur rien d'anormale… par Benoit</t>
  </si>
  <si>
    <t>resserage bride fuyante retour froid</t>
  </si>
  <si>
    <t>remise en état des anti adhérant teflon des 4 alkans</t>
  </si>
  <si>
    <t>demande de vérification petite vitesse et grande vitesse pompe par babcock -&gt; OK</t>
  </si>
  <si>
    <t>changement de la vanne fuyante -&gt; pas la meme… joint fuyant récupéré sur la nouvelle</t>
  </si>
  <si>
    <t>enlevé le dernier support de palan et enlevé la butée pour que le palan fasse les 2 postes</t>
  </si>
  <si>
    <t>mise en place du support de capteur d'indexage sur nouveau mandrin</t>
  </si>
  <si>
    <t>airbag</t>
  </si>
  <si>
    <t>remise en état des anti adhérant teflon des 5 airbags à coté poste 3</t>
  </si>
  <si>
    <t>pression dans la vessie à 5bars entrainant plusieurs mauvaises changement du staubli en amont du flexible d'air</t>
  </si>
  <si>
    <t>recherche de panne chaudière contacteur RPE défaillant ref CA2-DN1319 A65</t>
  </si>
  <si>
    <t>remplacement du contacteur pompe mais autre problème électrique coup d'arc… fils débranché par babcock… en attente de réparation par leurs soins!</t>
  </si>
  <si>
    <t>interieur de la prise arraché a force de tirer sur le cable… raccourcis les fils remis de nouvelles ferulles et fixé le cable à l'interieur</t>
  </si>
  <si>
    <t>9 vessies mauvaises contrôle de température ok contrôle de pression ok changement du purgeur en préventif mais pas convaincu opératrice du matin pas de soucis et lendemain matin idem…</t>
  </si>
  <si>
    <t>Compte rendu maintenance Juin</t>
  </si>
  <si>
    <t>Poste 11</t>
  </si>
  <si>
    <t>Changement de l'emplacement de la sonde doigt de gant sur le dernier moule se faisant alimenter en vapeur et eau… Plus de mauvaises</t>
  </si>
  <si>
    <t>remis en place la lunette des toilette féminin resséré au maximum</t>
  </si>
  <si>
    <t>changement d'un flexible fuyant</t>
  </si>
  <si>
    <t>remise en état de 2 airbag mandrin milieu atelier</t>
  </si>
  <si>
    <t>création d'un programme spécifique mélange 06 sur demande de felicitade</t>
  </si>
  <si>
    <t>création d'un programme spécifique mélange 03 sur demande de felicitade</t>
  </si>
  <si>
    <t>temps de vulca trop long branché le pc et… rien d'anormale sur 2 cycles</t>
  </si>
  <si>
    <t>remplacement des deux néons au dessus de la porte fond d'atelier</t>
  </si>
  <si>
    <t>remplacement du flexible retour vapeur moule droit</t>
  </si>
  <si>
    <t>création d'un programme 03 sur demande de félicitade</t>
  </si>
  <si>
    <t>Réhausse du haut fuyante a l'interieur trace sur les pièces… Verification en chauffe et en froid… Rien… Seulement le moule très sale!!! Nettoyé seulement une fois par semaine à ce qu'il parrait (voir plus)</t>
  </si>
  <si>
    <t>remise en état des chaine de la fenetre du réfectoire</t>
  </si>
  <si>
    <t>remise en état des durites en laiton rigide</t>
  </si>
  <si>
    <t>flexible d'air c'est éventré en cours de cycle-&gt; reset du coffret changé le flexible au plus rapide avec celui qui était à coté reparti pièce bonne. Refait le flexible</t>
  </si>
  <si>
    <t>tentative (encore) de déssérer le bouchon de visite derrière le moule</t>
  </si>
  <si>
    <t>changement du flexible air</t>
  </si>
  <si>
    <t>programmation du positionnement du mandrin diam 350</t>
  </si>
  <si>
    <t>changement d'un goujon</t>
  </si>
  <si>
    <t>changement des deux néons ainsi qu'un starter</t>
  </si>
  <si>
    <t>Compresseur Kaeser secondaire</t>
  </si>
  <si>
    <t>compresseur kaeser secondaire</t>
  </si>
  <si>
    <t>cablage de l'électrovanne</t>
  </si>
  <si>
    <t>démontage de l'ancien poste</t>
  </si>
  <si>
    <t>découpe des profilés et mise en place du bati</t>
  </si>
  <si>
    <t>mise en place du poste automatique cablage et mise en place des accessoires extérieurs</t>
  </si>
  <si>
    <t>programmation et réglage</t>
  </si>
  <si>
    <t>resserage de la vitre du visuel au niveau de la vanne de régulation vapeur mezzanine</t>
  </si>
  <si>
    <t>Compresseur KAEZER secondaire: Contrôle de la température et Contrôle du niveau d’huile</t>
  </si>
  <si>
    <t>Sécheur KAEZER secondaire: absence d’alarme et Contrôle du système de purge des condensas</t>
  </si>
  <si>
    <t>meules contrôle de l'état des meules et aspiration</t>
  </si>
  <si>
    <t>compresseur kaezer</t>
  </si>
  <si>
    <t>Compresseur Kaezer</t>
  </si>
  <si>
    <t>soudure sur chambre supérieur en dessous</t>
  </si>
  <si>
    <t>soudure sur chambre supérieur en dessous sans succes</t>
  </si>
  <si>
    <t>G119098</t>
  </si>
  <si>
    <t>G178644</t>
  </si>
  <si>
    <t>G118222</t>
  </si>
  <si>
    <t>G134758</t>
  </si>
  <si>
    <t>G141693</t>
  </si>
  <si>
    <t>G118729</t>
  </si>
  <si>
    <t>SN2002</t>
  </si>
  <si>
    <t>G141131</t>
  </si>
  <si>
    <t>G200024</t>
  </si>
  <si>
    <t>G141694</t>
  </si>
  <si>
    <t>G126123</t>
  </si>
  <si>
    <t>SN2001</t>
  </si>
  <si>
    <t>G117936</t>
  </si>
  <si>
    <t>G125258</t>
  </si>
  <si>
    <t>G200007</t>
  </si>
  <si>
    <t>G131692</t>
  </si>
  <si>
    <t>G131693</t>
  </si>
  <si>
    <t>14.495</t>
  </si>
  <si>
    <t>14.790</t>
  </si>
  <si>
    <t>G200021</t>
  </si>
  <si>
    <t>G121963</t>
  </si>
  <si>
    <t>G200020</t>
  </si>
  <si>
    <t>G116191</t>
  </si>
  <si>
    <t>G118223</t>
  </si>
  <si>
    <t>G116187</t>
  </si>
  <si>
    <t>G200023</t>
  </si>
  <si>
    <t>G200006</t>
  </si>
  <si>
    <t>G141127</t>
  </si>
  <si>
    <t>moule 36</t>
  </si>
  <si>
    <t>Ref APAVE</t>
  </si>
  <si>
    <t>*VE1569</t>
  </si>
  <si>
    <t>15.175B/2006</t>
  </si>
  <si>
    <t>15.194/2007</t>
  </si>
  <si>
    <t>15.203/2007</t>
  </si>
  <si>
    <t>C039651</t>
  </si>
  <si>
    <t>C42267</t>
  </si>
  <si>
    <t>G025Z300/1</t>
  </si>
  <si>
    <t>G025Z300/2</t>
  </si>
  <si>
    <t>G025Z300/3</t>
  </si>
  <si>
    <t>G025Z300/4</t>
  </si>
  <si>
    <t>G116182</t>
  </si>
  <si>
    <t>G116184</t>
  </si>
  <si>
    <t>G116185</t>
  </si>
  <si>
    <t>G116186</t>
  </si>
  <si>
    <t>G116188</t>
  </si>
  <si>
    <t>G116189</t>
  </si>
  <si>
    <t>G116190</t>
  </si>
  <si>
    <t>G116914</t>
  </si>
  <si>
    <t>G116915</t>
  </si>
  <si>
    <t>G116916</t>
  </si>
  <si>
    <t>G117279</t>
  </si>
  <si>
    <t>G117929</t>
  </si>
  <si>
    <t>G117930</t>
  </si>
  <si>
    <t>G117931</t>
  </si>
  <si>
    <t>G117932</t>
  </si>
  <si>
    <t>G117934</t>
  </si>
  <si>
    <t>G117935</t>
  </si>
  <si>
    <t>G118221</t>
  </si>
  <si>
    <t>G118292</t>
  </si>
  <si>
    <t>G119099</t>
  </si>
  <si>
    <t>G121285</t>
  </si>
  <si>
    <t>G121286</t>
  </si>
  <si>
    <t>G122527</t>
  </si>
  <si>
    <t>G122528</t>
  </si>
  <si>
    <t>G123813</t>
  </si>
  <si>
    <t>G124505</t>
  </si>
  <si>
    <t>G124506</t>
  </si>
  <si>
    <t>G125259</t>
  </si>
  <si>
    <t>G134755</t>
  </si>
  <si>
    <t>G134756</t>
  </si>
  <si>
    <t>G134757</t>
  </si>
  <si>
    <t>G139485</t>
  </si>
  <si>
    <t>G141126</t>
  </si>
  <si>
    <t>G141128</t>
  </si>
  <si>
    <t>G141130</t>
  </si>
  <si>
    <t>G141691</t>
  </si>
  <si>
    <t>G156283</t>
  </si>
  <si>
    <t>G159763</t>
  </si>
  <si>
    <t>G159764</t>
  </si>
  <si>
    <t>G159765</t>
  </si>
  <si>
    <t>G179644</t>
  </si>
  <si>
    <t>G179645</t>
  </si>
  <si>
    <t>G179646</t>
  </si>
  <si>
    <t>G179647</t>
  </si>
  <si>
    <t>G179660</t>
  </si>
  <si>
    <t>G192524</t>
  </si>
  <si>
    <t>G195934</t>
  </si>
  <si>
    <t>G195935</t>
  </si>
  <si>
    <t>G200000</t>
  </si>
  <si>
    <t>G200001</t>
  </si>
  <si>
    <t>G200002</t>
  </si>
  <si>
    <t>G200003</t>
  </si>
  <si>
    <t>G200004</t>
  </si>
  <si>
    <t>G200005</t>
  </si>
  <si>
    <t>G200008</t>
  </si>
  <si>
    <t>G200017</t>
  </si>
  <si>
    <t>G200018</t>
  </si>
  <si>
    <t>G200019</t>
  </si>
  <si>
    <t>NS 14.041</t>
  </si>
  <si>
    <t>NS 14.495/1</t>
  </si>
  <si>
    <t xml:space="preserve">NS 14.507/1 </t>
  </si>
  <si>
    <t>NS 14.780/1</t>
  </si>
  <si>
    <t>NS 14.790/1</t>
  </si>
  <si>
    <t>NS 14.802/1</t>
  </si>
  <si>
    <t>NS 14.813/1</t>
  </si>
  <si>
    <t>NS 14.821/1</t>
  </si>
  <si>
    <t>NS 14.821/2</t>
  </si>
  <si>
    <t>PV N°1867</t>
  </si>
  <si>
    <t>PV N°1869</t>
  </si>
  <si>
    <t>S/N2001</t>
  </si>
  <si>
    <t>S/N2002</t>
  </si>
  <si>
    <t>S/N2003</t>
  </si>
  <si>
    <t>S/N2004</t>
  </si>
  <si>
    <t>S/N2008</t>
  </si>
  <si>
    <t>S/N2009</t>
  </si>
  <si>
    <t>G200022</t>
  </si>
  <si>
    <t>G200025</t>
  </si>
  <si>
    <t>G200026</t>
  </si>
  <si>
    <t>G200027</t>
  </si>
  <si>
    <t>G200028</t>
  </si>
  <si>
    <t>G200029</t>
  </si>
  <si>
    <t>CH2BWB150</t>
  </si>
  <si>
    <t>SP21/52464</t>
  </si>
  <si>
    <t>Chapeau pour 15G</t>
  </si>
  <si>
    <t>Chapeau haut pour 15G</t>
  </si>
  <si>
    <t>Chapeau 20L/24.5L</t>
  </si>
  <si>
    <t>chaudiere 696 kW</t>
  </si>
  <si>
    <t>chaudiere 1450kW</t>
  </si>
  <si>
    <t>1L / 1.5L / 2.4L</t>
  </si>
  <si>
    <t>35L</t>
  </si>
  <si>
    <t>100L</t>
  </si>
  <si>
    <t>10L (hpu)</t>
  </si>
  <si>
    <t xml:space="preserve"> 0.5L/ 0.7L</t>
  </si>
  <si>
    <t>2.5L (base)</t>
  </si>
  <si>
    <t>2.5L (5L)</t>
  </si>
  <si>
    <t>2x1L+1x 2.5L</t>
  </si>
  <si>
    <t>27L  (6G)</t>
  </si>
  <si>
    <t>152L(40G)</t>
  </si>
  <si>
    <t>20L (5G fawcett)</t>
  </si>
  <si>
    <t>5Gallons US
(20L)</t>
  </si>
  <si>
    <t>50L 
(ancien HYDAC)</t>
  </si>
  <si>
    <t>11Gallons</t>
  </si>
  <si>
    <t>20L NG / 24.5L</t>
  </si>
  <si>
    <t>21L HP D150x1180</t>
  </si>
  <si>
    <t>1x0.13L + 2x0.2L</t>
  </si>
  <si>
    <t>2L</t>
  </si>
  <si>
    <t>0.45L</t>
  </si>
  <si>
    <t>5L spé électrique</t>
  </si>
  <si>
    <t>0.2L</t>
  </si>
  <si>
    <t>Séparateur(1) LN1250 18.5L</t>
  </si>
  <si>
    <t>Séparateur(2) LN1250 18.5L</t>
  </si>
  <si>
    <t>1.3L ALKAN (1)</t>
  </si>
  <si>
    <t>1.3L ALKAN (2)</t>
  </si>
  <si>
    <t>1.3L ALKAN (3)</t>
  </si>
  <si>
    <t>1.3L ALKAN (4)</t>
  </si>
  <si>
    <t>20L (1)</t>
  </si>
  <si>
    <t>20L (2)</t>
  </si>
  <si>
    <t>20L (3)</t>
  </si>
  <si>
    <t>4L (1)</t>
  </si>
  <si>
    <t>4L (2)</t>
  </si>
  <si>
    <t>4L (3)</t>
  </si>
  <si>
    <t>4L (5)</t>
  </si>
  <si>
    <t>4L (6)</t>
  </si>
  <si>
    <t>4L (7)</t>
  </si>
  <si>
    <t>4L (8)</t>
  </si>
  <si>
    <t>4L (9)</t>
  </si>
  <si>
    <t>4L (10)</t>
  </si>
  <si>
    <t>4L (11)</t>
  </si>
  <si>
    <t>4L (12)</t>
  </si>
  <si>
    <t>36L (1)</t>
  </si>
  <si>
    <t>36L (2)</t>
  </si>
  <si>
    <t>36L (3)</t>
  </si>
  <si>
    <t>36L (4)</t>
  </si>
  <si>
    <t>36L (5)</t>
  </si>
  <si>
    <t>36L (6)</t>
  </si>
  <si>
    <t>1L (1)</t>
  </si>
  <si>
    <t>1L (2)</t>
  </si>
  <si>
    <t>1L (3)</t>
  </si>
  <si>
    <t>1L (4)</t>
  </si>
  <si>
    <t>1L (5)</t>
  </si>
  <si>
    <t>4L (4)</t>
  </si>
  <si>
    <t>5L (2)</t>
  </si>
  <si>
    <t>5L (1)</t>
  </si>
  <si>
    <t>10L long (1)</t>
  </si>
  <si>
    <t>10L long (2)</t>
  </si>
  <si>
    <t>10L (1)</t>
  </si>
  <si>
    <t>10L (2)</t>
  </si>
  <si>
    <t>10L (3)</t>
  </si>
  <si>
    <t>10L (4)</t>
  </si>
  <si>
    <t>10L (5)</t>
  </si>
  <si>
    <t>10L Long (3)</t>
  </si>
  <si>
    <t>12L (1)</t>
  </si>
  <si>
    <t>12L (2)</t>
  </si>
  <si>
    <t>12L (3)</t>
  </si>
  <si>
    <t>12L (4)</t>
  </si>
  <si>
    <t>20L (4)</t>
  </si>
  <si>
    <t>20L (5)</t>
  </si>
  <si>
    <t>20L / 24.5L *(1)</t>
  </si>
  <si>
    <r>
      <t>20L / 24.5L</t>
    </r>
    <r>
      <rPr>
        <b/>
        <sz val="11"/>
        <rFont val="Arial"/>
        <family val="2"/>
      </rPr>
      <t xml:space="preserve"> * (2)</t>
    </r>
  </si>
  <si>
    <r>
      <t>20L / 24.5L</t>
    </r>
    <r>
      <rPr>
        <b/>
        <sz val="11"/>
        <rFont val="Arial"/>
        <family val="2"/>
      </rPr>
      <t xml:space="preserve"> * (3)</t>
    </r>
  </si>
  <si>
    <t>32L (1)</t>
  </si>
  <si>
    <t>32L (2)</t>
  </si>
  <si>
    <t>32L (3)</t>
  </si>
  <si>
    <t>32L (4)</t>
  </si>
  <si>
    <t>14L (50L) (1)</t>
  </si>
  <si>
    <t>14L (50L) (2)</t>
  </si>
  <si>
    <t>14L (50L) (3)</t>
  </si>
  <si>
    <t>14L (50L) (4)</t>
  </si>
  <si>
    <t>14L (50L) (5)</t>
  </si>
  <si>
    <t>14L (50L) (6)</t>
  </si>
  <si>
    <t>14L (50L) (7)</t>
  </si>
  <si>
    <t>14L (50L) (8)</t>
  </si>
  <si>
    <t>14L (50L) (9)</t>
  </si>
  <si>
    <t>32/50L (10)</t>
  </si>
  <si>
    <t>mandrin 50L viton (1)</t>
  </si>
  <si>
    <t>mandrin 50L viton (2)</t>
  </si>
  <si>
    <t>50L (1)</t>
  </si>
  <si>
    <t>50L (2)</t>
  </si>
  <si>
    <t>Cuve  1000L (1)</t>
  </si>
  <si>
    <t>Cuve  1000L (2)</t>
  </si>
  <si>
    <t>sêcheur 24L HANKISON (1)</t>
  </si>
  <si>
    <t>sêcheur 24L HANKISON (2)</t>
  </si>
  <si>
    <t>mandrin 40/150G Ø533 (1)</t>
  </si>
  <si>
    <t>mandrin 40/150G Ø533 (2)</t>
  </si>
  <si>
    <t>mandrin 40/150G Ø533 (3)</t>
  </si>
  <si>
    <t>mandrin 100/L200 L (1)</t>
  </si>
  <si>
    <t>mandrin 100/L200 L (2)</t>
  </si>
  <si>
    <t>mandrin 100/L200 L (3)</t>
  </si>
  <si>
    <t>mandrin 100/L200 L (4)</t>
  </si>
  <si>
    <t>mandrin 80/120 G (1)</t>
  </si>
  <si>
    <t>mandrin 80/120 G (2)</t>
  </si>
  <si>
    <t>1.5L (1)</t>
  </si>
  <si>
    <t>1.5L (2)</t>
  </si>
  <si>
    <t>1.5L (3)</t>
  </si>
  <si>
    <t>1.5L (4)</t>
  </si>
  <si>
    <t>1.5L (5)</t>
  </si>
  <si>
    <t>11Gallons (1)</t>
  </si>
  <si>
    <t>11Gallons (3)</t>
  </si>
  <si>
    <t>11Gallons (2)</t>
  </si>
  <si>
    <t>Cuve 1000L (1)</t>
  </si>
  <si>
    <t>Cuve 1000L (2)</t>
  </si>
  <si>
    <t>Cuve 1000L (3)</t>
  </si>
  <si>
    <t>Cuve 500L (1)</t>
  </si>
  <si>
    <t>Cuve 500L (2)</t>
  </si>
  <si>
    <t>mandrin 200L finition étagé Ø350</t>
  </si>
  <si>
    <t>mandrin 200L droit Ø350</t>
  </si>
  <si>
    <t>2.5L (1)</t>
  </si>
  <si>
    <t>2.5L (2)</t>
  </si>
  <si>
    <t>2.5L (3)</t>
  </si>
  <si>
    <t>2.5L (4)</t>
  </si>
  <si>
    <t>2.5L (5)</t>
  </si>
  <si>
    <t>2.5L (6)</t>
  </si>
  <si>
    <t>6L (1)</t>
  </si>
  <si>
    <t>6L (2)</t>
  </si>
  <si>
    <t>6L (3)</t>
  </si>
  <si>
    <t>6L (4)</t>
  </si>
  <si>
    <t xml:space="preserve"> moule N°2</t>
  </si>
  <si>
    <t>Moule N°1</t>
  </si>
  <si>
    <t>Moule N°36</t>
  </si>
  <si>
    <t>0.5L/ 0.7L (1)</t>
  </si>
  <si>
    <t>0.5L/ 0.7L (2)</t>
  </si>
  <si>
    <t>0.5L/ 0.7L (3)</t>
  </si>
  <si>
    <t xml:space="preserve"> 0.5L/ 0.7L (4)</t>
  </si>
  <si>
    <t>pas trouvé</t>
  </si>
  <si>
    <t>Moule N°62</t>
  </si>
  <si>
    <t>Moule N°HS</t>
  </si>
  <si>
    <t>Moule N°64</t>
  </si>
  <si>
    <t>Moule N°53</t>
  </si>
  <si>
    <t>INCONNU1</t>
  </si>
  <si>
    <t>INCONNU2</t>
  </si>
  <si>
    <t>Moule N°18</t>
  </si>
  <si>
    <t>Moule N°7</t>
  </si>
  <si>
    <t>cuve1</t>
  </si>
  <si>
    <t>cuve2</t>
  </si>
  <si>
    <t>cuve3</t>
  </si>
  <si>
    <t>cuve4</t>
  </si>
  <si>
    <t>cuve5</t>
  </si>
  <si>
    <t>pas de designation (1)</t>
  </si>
  <si>
    <t>pas de designation (2)</t>
  </si>
  <si>
    <t>20L / 24.5L * (3)</t>
  </si>
  <si>
    <t>20L / 24.5L * (2)</t>
  </si>
  <si>
    <t>Mandrin(6)</t>
  </si>
  <si>
    <t>Mandrin(5)</t>
  </si>
  <si>
    <t>Mandrin(4)</t>
  </si>
  <si>
    <t>Mandrin(3)</t>
  </si>
  <si>
    <t>Mandrin(2)</t>
  </si>
  <si>
    <t>Mandrin(1)</t>
  </si>
  <si>
    <t>moule N°2</t>
  </si>
  <si>
    <t>Désignation</t>
  </si>
  <si>
    <t>Référence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</si>
</sst>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[$-40C]d\-mmm\-yy;@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48"/>
      <color rgb="FF000000"/>
      <name val="Comic Sans MS"/>
      <family val="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Narrow"/>
      <family val="2"/>
    </font>
    <font>
      <sz val="9"/>
      <name val="Arial Narrow"/>
      <family val="2"/>
    </font>
    <font>
      <sz val="72"/>
      <color theme="1"/>
      <name val="Calibri"/>
      <family val="2"/>
      <scheme val="minor"/>
    </font>
    <font>
      <sz val="36"/>
      <color theme="4" tint="-0.249977111117893"/>
      <name val="Comic Sans MS"/>
      <family val="4"/>
    </font>
    <font>
      <b/>
      <sz val="22"/>
      <color indexed="9"/>
      <name val="Comic Sans MS"/>
      <family val="4"/>
    </font>
    <font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name val="Calibri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theme="1"/>
      <name val="Arial"/>
      <family val="2"/>
    </font>
    <font>
      <sz val="36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22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3" borderId="1" applyNumberFormat="0" applyAlignment="0" applyProtection="0"/>
    <xf numFmtId="0" fontId="9" fillId="0" borderId="2" applyNumberFormat="0" applyFill="0" applyAlignment="0" applyProtection="0"/>
    <xf numFmtId="0" fontId="10" fillId="24" borderId="3" applyNumberFormat="0" applyFont="0" applyAlignment="0" applyProtection="0"/>
    <xf numFmtId="0" fontId="11" fillId="10" borderId="1" applyNumberFormat="0" applyAlignment="0" applyProtection="0"/>
    <xf numFmtId="0" fontId="12" fillId="6" borderId="0" applyNumberFormat="0" applyBorder="0" applyAlignment="0" applyProtection="0"/>
    <xf numFmtId="164" fontId="10" fillId="0" borderId="0" applyFont="0" applyFill="0" applyBorder="0" applyAlignment="0" applyProtection="0"/>
    <xf numFmtId="0" fontId="13" fillId="25" borderId="0" applyNumberFormat="0" applyBorder="0" applyAlignment="0" applyProtection="0"/>
    <xf numFmtId="0" fontId="10" fillId="0" borderId="0"/>
    <xf numFmtId="0" fontId="14" fillId="7" borderId="0" applyNumberFormat="0" applyBorder="0" applyAlignment="0" applyProtection="0"/>
    <xf numFmtId="0" fontId="15" fillId="23" borderId="4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8" applyNumberFormat="0" applyFill="0" applyAlignment="0" applyProtection="0"/>
    <xf numFmtId="0" fontId="22" fillId="26" borderId="9" applyNumberFormat="0" applyAlignment="0" applyProtection="0"/>
  </cellStyleXfs>
  <cellXfs count="130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17" fontId="0" fillId="0" borderId="0" xfId="0" applyNumberFormat="1"/>
    <xf numFmtId="0" fontId="23" fillId="0" borderId="10" xfId="36" applyFont="1" applyFill="1" applyBorder="1" applyAlignment="1">
      <alignment horizontal="center"/>
    </xf>
    <xf numFmtId="0" fontId="23" fillId="0" borderId="10" xfId="36" applyFont="1" applyFill="1" applyBorder="1" applyAlignment="1">
      <alignment horizontal="center" vertical="center"/>
    </xf>
    <xf numFmtId="0" fontId="24" fillId="0" borderId="10" xfId="36" applyFont="1" applyBorder="1"/>
    <xf numFmtId="0" fontId="23" fillId="0" borderId="10" xfId="36" applyFont="1" applyBorder="1"/>
    <xf numFmtId="0" fontId="23" fillId="27" borderId="10" xfId="36" applyFont="1" applyFill="1" applyBorder="1"/>
    <xf numFmtId="0" fontId="23" fillId="0" borderId="11" xfId="36" applyFont="1" applyBorder="1"/>
    <xf numFmtId="0" fontId="23" fillId="0" borderId="11" xfId="36" applyFont="1" applyFill="1" applyBorder="1" applyAlignment="1">
      <alignment horizontal="center"/>
    </xf>
    <xf numFmtId="0" fontId="5" fillId="11" borderId="12" xfId="14" applyBorder="1" applyAlignment="1">
      <alignment horizontal="center" vertical="center"/>
    </xf>
    <xf numFmtId="0" fontId="5" fillId="11" borderId="13" xfId="14" applyBorder="1" applyAlignment="1">
      <alignment horizontal="center" vertical="center"/>
    </xf>
    <xf numFmtId="0" fontId="5" fillId="11" borderId="14" xfId="14" applyBorder="1" applyAlignment="1">
      <alignment horizontal="center" vertical="center"/>
    </xf>
    <xf numFmtId="0" fontId="0" fillId="0" borderId="10" xfId="0" applyBorder="1"/>
    <xf numFmtId="14" fontId="0" fillId="0" borderId="10" xfId="0" applyNumberFormat="1" applyBorder="1"/>
    <xf numFmtId="0" fontId="0" fillId="0" borderId="0" xfId="0" applyBorder="1"/>
    <xf numFmtId="11" fontId="0" fillId="0" borderId="0" xfId="0" applyNumberFormat="1" applyBorder="1"/>
    <xf numFmtId="0" fontId="1" fillId="0" borderId="0" xfId="0" applyFont="1" applyBorder="1"/>
    <xf numFmtId="11" fontId="1" fillId="0" borderId="0" xfId="0" applyNumberFormat="1" applyFont="1" applyBorder="1"/>
    <xf numFmtId="0" fontId="1" fillId="0" borderId="23" xfId="0" applyFont="1" applyBorder="1"/>
    <xf numFmtId="0" fontId="1" fillId="0" borderId="24" xfId="0" applyFont="1" applyBorder="1"/>
    <xf numFmtId="0" fontId="1" fillId="29" borderId="24" xfId="2" applyFont="1" applyFill="1" applyBorder="1"/>
    <xf numFmtId="14" fontId="1" fillId="29" borderId="24" xfId="2" applyNumberFormat="1" applyFont="1" applyFill="1" applyBorder="1"/>
    <xf numFmtId="11" fontId="1" fillId="29" borderId="24" xfId="2" applyNumberFormat="1" applyFont="1" applyFill="1" applyBorder="1"/>
    <xf numFmtId="0" fontId="1" fillId="31" borderId="24" xfId="2" applyFont="1" applyFill="1" applyBorder="1"/>
    <xf numFmtId="0" fontId="2" fillId="2" borderId="13" xfId="1" applyBorder="1"/>
    <xf numFmtId="11" fontId="2" fillId="2" borderId="13" xfId="1" applyNumberFormat="1" applyBorder="1"/>
    <xf numFmtId="11" fontId="0" fillId="32" borderId="24" xfId="0" applyNumberFormat="1" applyFont="1" applyFill="1" applyBorder="1"/>
    <xf numFmtId="14" fontId="1" fillId="32" borderId="24" xfId="0" applyNumberFormat="1" applyFont="1" applyFill="1" applyBorder="1"/>
    <xf numFmtId="0" fontId="0" fillId="32" borderId="0" xfId="0" applyFill="1"/>
    <xf numFmtId="0" fontId="0" fillId="32" borderId="24" xfId="0" applyFont="1" applyFill="1" applyBorder="1"/>
    <xf numFmtId="16" fontId="1" fillId="32" borderId="24" xfId="0" applyNumberFormat="1" applyFont="1" applyFill="1" applyBorder="1"/>
    <xf numFmtId="0" fontId="1" fillId="32" borderId="24" xfId="2" applyFont="1" applyFill="1" applyBorder="1"/>
    <xf numFmtId="0" fontId="0" fillId="31" borderId="24" xfId="2" applyFont="1" applyFill="1" applyBorder="1"/>
    <xf numFmtId="0" fontId="0" fillId="31" borderId="19" xfId="2" applyFont="1" applyFill="1" applyBorder="1"/>
    <xf numFmtId="11" fontId="1" fillId="32" borderId="24" xfId="2" applyNumberFormat="1" applyFont="1" applyFill="1" applyBorder="1"/>
    <xf numFmtId="14" fontId="1" fillId="32" borderId="24" xfId="2" applyNumberFormat="1" applyFont="1" applyFill="1" applyBorder="1"/>
    <xf numFmtId="0" fontId="0" fillId="32" borderId="24" xfId="2" applyFont="1" applyFill="1" applyBorder="1"/>
    <xf numFmtId="0" fontId="0" fillId="30" borderId="24" xfId="2" applyFont="1" applyFill="1" applyBorder="1"/>
    <xf numFmtId="0" fontId="1" fillId="0" borderId="0" xfId="0" applyFont="1" applyFill="1"/>
    <xf numFmtId="17" fontId="1" fillId="32" borderId="24" xfId="0" applyNumberFormat="1" applyFont="1" applyFill="1" applyBorder="1"/>
    <xf numFmtId="0" fontId="23" fillId="0" borderId="25" xfId="36" applyFont="1" applyFill="1" applyBorder="1" applyAlignment="1">
      <alignment horizontal="center"/>
    </xf>
    <xf numFmtId="49" fontId="0" fillId="0" borderId="0" xfId="0" applyNumberFormat="1"/>
    <xf numFmtId="11" fontId="28" fillId="32" borderId="24" xfId="2" applyNumberFormat="1" applyFont="1" applyFill="1" applyBorder="1"/>
    <xf numFmtId="14" fontId="28" fillId="32" borderId="24" xfId="2" applyNumberFormat="1" applyFont="1" applyFill="1" applyBorder="1"/>
    <xf numFmtId="0" fontId="28" fillId="32" borderId="24" xfId="2" applyFont="1" applyFill="1" applyBorder="1"/>
    <xf numFmtId="0" fontId="0" fillId="0" borderId="0" xfId="0" applyAlignment="1">
      <alignment wrapText="1"/>
    </xf>
    <xf numFmtId="0" fontId="29" fillId="0" borderId="0" xfId="0" applyFont="1"/>
    <xf numFmtId="11" fontId="5" fillId="13" borderId="24" xfId="12" applyNumberFormat="1" applyBorder="1"/>
    <xf numFmtId="14" fontId="5" fillId="13" borderId="24" xfId="12" applyNumberFormat="1" applyBorder="1"/>
    <xf numFmtId="0" fontId="5" fillId="13" borderId="24" xfId="12" applyBorder="1"/>
    <xf numFmtId="0" fontId="30" fillId="20" borderId="0" xfId="23" applyFont="1"/>
    <xf numFmtId="14" fontId="30" fillId="20" borderId="24" xfId="23" applyNumberFormat="1" applyFont="1" applyBorder="1"/>
    <xf numFmtId="17" fontId="30" fillId="20" borderId="24" xfId="23" applyNumberFormat="1" applyFont="1" applyBorder="1"/>
    <xf numFmtId="0" fontId="30" fillId="20" borderId="24" xfId="23" applyFont="1" applyBorder="1"/>
    <xf numFmtId="165" fontId="0" fillId="0" borderId="10" xfId="0" applyNumberFormat="1" applyBorder="1"/>
    <xf numFmtId="165" fontId="0" fillId="0" borderId="0" xfId="0" applyNumberFormat="1"/>
    <xf numFmtId="11" fontId="30" fillId="13" borderId="24" xfId="18" applyNumberFormat="1" applyFont="1" applyBorder="1"/>
    <xf numFmtId="14" fontId="30" fillId="13" borderId="24" xfId="18" applyNumberFormat="1" applyFont="1" applyBorder="1"/>
    <xf numFmtId="0" fontId="30" fillId="13" borderId="24" xfId="18" applyFont="1" applyBorder="1"/>
    <xf numFmtId="0" fontId="5" fillId="13" borderId="0" xfId="12"/>
    <xf numFmtId="17" fontId="5" fillId="13" borderId="24" xfId="12" applyNumberFormat="1" applyBorder="1"/>
    <xf numFmtId="0" fontId="0" fillId="0" borderId="10" xfId="0" applyNumberFormat="1" applyBorder="1"/>
    <xf numFmtId="2" fontId="0" fillId="0" borderId="10" xfId="0" applyNumberFormat="1" applyBorder="1"/>
    <xf numFmtId="2" fontId="0" fillId="0" borderId="0" xfId="0" applyNumberFormat="1"/>
    <xf numFmtId="0" fontId="0" fillId="0" borderId="0" xfId="0" applyFill="1"/>
    <xf numFmtId="2" fontId="0" fillId="0" borderId="0" xfId="0" applyNumberFormat="1" applyFill="1"/>
    <xf numFmtId="0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wrapText="1"/>
    </xf>
    <xf numFmtId="11" fontId="0" fillId="0" borderId="0" xfId="0" applyNumberFormat="1" applyFill="1"/>
    <xf numFmtId="0" fontId="23" fillId="0" borderId="26" xfId="36" applyFont="1" applyBorder="1"/>
    <xf numFmtId="0" fontId="23" fillId="0" borderId="27" xfId="36" applyFont="1" applyBorder="1"/>
    <xf numFmtId="0" fontId="31" fillId="0" borderId="11" xfId="0" applyFont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31" fillId="0" borderId="10" xfId="0" applyFont="1" applyFill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10" xfId="0" applyFont="1" applyFill="1" applyBorder="1" applyAlignment="1">
      <alignment horizontal="center"/>
    </xf>
    <xf numFmtId="0" fontId="32" fillId="0" borderId="10" xfId="0" applyFont="1" applyFill="1" applyBorder="1" applyAlignment="1">
      <alignment horizontal="center"/>
    </xf>
    <xf numFmtId="0" fontId="31" fillId="33" borderId="10" xfId="0" applyFont="1" applyFill="1" applyBorder="1" applyAlignment="1">
      <alignment horizontal="center"/>
    </xf>
    <xf numFmtId="0" fontId="32" fillId="0" borderId="10" xfId="0" applyFont="1" applyBorder="1" applyAlignment="1">
      <alignment horizontal="center"/>
    </xf>
    <xf numFmtId="0" fontId="31" fillId="33" borderId="10" xfId="0" applyFont="1" applyFill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3" fillId="0" borderId="10" xfId="0" applyFont="1" applyBorder="1" applyAlignment="1" applyProtection="1">
      <alignment horizontal="center"/>
      <protection hidden="1"/>
    </xf>
    <xf numFmtId="0" fontId="32" fillId="0" borderId="10" xfId="0" applyFont="1" applyBorder="1" applyAlignment="1" applyProtection="1">
      <alignment horizontal="center"/>
      <protection hidden="1"/>
    </xf>
    <xf numFmtId="0" fontId="0" fillId="0" borderId="25" xfId="0" applyFill="1" applyBorder="1"/>
    <xf numFmtId="0" fontId="34" fillId="0" borderId="11" xfId="0" applyNumberFormat="1" applyFont="1" applyBorder="1" applyAlignment="1">
      <alignment horizontal="center" wrapText="1"/>
    </xf>
    <xf numFmtId="0" fontId="34" fillId="0" borderId="10" xfId="0" applyNumberFormat="1" applyFont="1" applyBorder="1" applyAlignment="1">
      <alignment horizontal="center" wrapText="1"/>
    </xf>
    <xf numFmtId="0" fontId="34" fillId="0" borderId="10" xfId="0" applyNumberFormat="1" applyFont="1" applyFill="1" applyBorder="1" applyAlignment="1">
      <alignment horizontal="center" vertical="center" wrapText="1"/>
    </xf>
    <xf numFmtId="0" fontId="34" fillId="0" borderId="10" xfId="0" applyNumberFormat="1" applyFont="1" applyFill="1" applyBorder="1" applyAlignment="1">
      <alignment horizontal="center" vertical="center"/>
    </xf>
    <xf numFmtId="0" fontId="34" fillId="0" borderId="10" xfId="0" applyNumberFormat="1" applyFont="1" applyBorder="1" applyAlignment="1">
      <alignment horizontal="center"/>
    </xf>
    <xf numFmtId="0" fontId="34" fillId="0" borderId="10" xfId="0" applyNumberFormat="1" applyFont="1" applyFill="1" applyBorder="1" applyAlignment="1">
      <alignment horizontal="center"/>
    </xf>
    <xf numFmtId="0" fontId="34" fillId="0" borderId="10" xfId="34" applyNumberFormat="1" applyFont="1" applyFill="1" applyBorder="1" applyAlignment="1">
      <alignment horizontal="center"/>
    </xf>
    <xf numFmtId="0" fontId="34" fillId="34" borderId="10" xfId="0" applyNumberFormat="1" applyFont="1" applyFill="1" applyBorder="1" applyAlignment="1">
      <alignment horizontal="center"/>
    </xf>
    <xf numFmtId="0" fontId="35" fillId="0" borderId="10" xfId="0" applyNumberFormat="1" applyFont="1" applyBorder="1" applyAlignment="1">
      <alignment horizontal="center" wrapText="1"/>
    </xf>
    <xf numFmtId="0" fontId="34" fillId="0" borderId="10" xfId="0" applyNumberFormat="1" applyFont="1" applyFill="1" applyBorder="1" applyAlignment="1">
      <alignment horizontal="center" wrapText="1"/>
    </xf>
    <xf numFmtId="0" fontId="32" fillId="0" borderId="10" xfId="0" applyNumberFormat="1" applyFont="1" applyFill="1" applyBorder="1" applyAlignment="1">
      <alignment horizontal="center" wrapText="1"/>
    </xf>
    <xf numFmtId="0" fontId="32" fillId="0" borderId="10" xfId="0" applyNumberFormat="1" applyFont="1" applyFill="1" applyBorder="1" applyAlignment="1">
      <alignment horizontal="center"/>
    </xf>
    <xf numFmtId="0" fontId="31" fillId="0" borderId="10" xfId="0" applyFont="1" applyBorder="1" applyAlignment="1" applyProtection="1">
      <alignment horizontal="center"/>
      <protection hidden="1"/>
    </xf>
    <xf numFmtId="0" fontId="0" fillId="0" borderId="25" xfId="0" applyBorder="1"/>
    <xf numFmtId="0" fontId="36" fillId="0" borderId="0" xfId="0" applyFont="1"/>
    <xf numFmtId="0" fontId="35" fillId="0" borderId="10" xfId="0" applyNumberFormat="1" applyFont="1" applyFill="1" applyBorder="1" applyAlignment="1">
      <alignment horizontal="center"/>
    </xf>
    <xf numFmtId="0" fontId="35" fillId="0" borderId="10" xfId="0" applyFont="1" applyBorder="1" applyAlignment="1" applyProtection="1">
      <alignment horizontal="center"/>
      <protection hidden="1"/>
    </xf>
    <xf numFmtId="0" fontId="35" fillId="0" borderId="10" xfId="0" applyNumberFormat="1" applyFont="1" applyFill="1" applyBorder="1" applyAlignment="1">
      <alignment horizontal="center" wrapText="1"/>
    </xf>
    <xf numFmtId="0" fontId="34" fillId="0" borderId="10" xfId="0" applyFont="1" applyBorder="1" applyAlignment="1" applyProtection="1">
      <alignment horizontal="center"/>
      <protection hidden="1"/>
    </xf>
    <xf numFmtId="0" fontId="10" fillId="0" borderId="10" xfId="0" applyFont="1" applyBorder="1" applyAlignment="1" applyProtection="1">
      <alignment horizontal="center"/>
      <protection hidden="1"/>
    </xf>
    <xf numFmtId="0" fontId="34" fillId="33" borderId="10" xfId="0" applyFont="1" applyFill="1" applyBorder="1" applyAlignment="1">
      <alignment horizontal="center"/>
    </xf>
    <xf numFmtId="0" fontId="34" fillId="0" borderId="10" xfId="0" applyFont="1" applyFill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5" fillId="0" borderId="10" xfId="0" applyFont="1" applyBorder="1" applyAlignment="1">
      <alignment horizontal="center" vertical="center"/>
    </xf>
    <xf numFmtId="0" fontId="35" fillId="0" borderId="10" xfId="0" applyFont="1" applyFill="1" applyBorder="1" applyAlignment="1">
      <alignment horizontal="center"/>
    </xf>
    <xf numFmtId="0" fontId="34" fillId="33" borderId="10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/>
    </xf>
    <xf numFmtId="0" fontId="34" fillId="0" borderId="10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/>
    </xf>
    <xf numFmtId="0" fontId="25" fillId="4" borderId="0" xfId="3" applyFont="1" applyAlignment="1">
      <alignment horizontal="center"/>
    </xf>
    <xf numFmtId="0" fontId="1" fillId="4" borderId="0" xfId="3" applyAlignment="1">
      <alignment horizontal="center"/>
    </xf>
    <xf numFmtId="0" fontId="26" fillId="28" borderId="22" xfId="0" applyFont="1" applyFill="1" applyBorder="1" applyAlignment="1">
      <alignment horizontal="center"/>
    </xf>
    <xf numFmtId="0" fontId="0" fillId="28" borderId="21" xfId="0" applyFill="1" applyBorder="1" applyAlignment="1">
      <alignment horizontal="center"/>
    </xf>
    <xf numFmtId="0" fontId="0" fillId="28" borderId="20" xfId="0" applyFill="1" applyBorder="1" applyAlignment="1">
      <alignment horizontal="center"/>
    </xf>
    <xf numFmtId="0" fontId="0" fillId="28" borderId="19" xfId="0" applyFill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0" fillId="28" borderId="18" xfId="0" applyFill="1" applyBorder="1" applyAlignment="1">
      <alignment horizontal="center"/>
    </xf>
    <xf numFmtId="0" fontId="0" fillId="28" borderId="17" xfId="0" applyFill="1" applyBorder="1" applyAlignment="1">
      <alignment horizontal="center"/>
    </xf>
    <xf numFmtId="0" fontId="0" fillId="28" borderId="16" xfId="0" applyFill="1" applyBorder="1" applyAlignment="1">
      <alignment horizontal="center"/>
    </xf>
    <xf numFmtId="0" fontId="0" fillId="28" borderId="15" xfId="0" applyFill="1" applyBorder="1" applyAlignment="1">
      <alignment horizontal="center"/>
    </xf>
    <xf numFmtId="11" fontId="27" fillId="26" borderId="0" xfId="46" applyNumberFormat="1" applyFont="1" applyBorder="1" applyAlignment="1">
      <alignment horizontal="center" vertical="center"/>
    </xf>
  </cellXfs>
  <cellStyles count="47">
    <cellStyle name="20 % - Accent1 2" xfId="4"/>
    <cellStyle name="20 % - Accent2 2" xfId="5"/>
    <cellStyle name="20 % - Accent3 2" xfId="6"/>
    <cellStyle name="20 % - Accent4 2" xfId="7"/>
    <cellStyle name="20 % - Accent5 2" xfId="8"/>
    <cellStyle name="20 % - Accent6 2" xfId="9"/>
    <cellStyle name="40 % - Accent1" xfId="3" builtinId="31"/>
    <cellStyle name="40 % - Accent1 2" xfId="10"/>
    <cellStyle name="40 % - Accent2 2" xfId="11"/>
    <cellStyle name="40 % - Accent3 2" xfId="12"/>
    <cellStyle name="40 % - Accent4 2" xfId="13"/>
    <cellStyle name="40 % - Accent5 2" xfId="14"/>
    <cellStyle name="40 % - Accent6 2" xfId="15"/>
    <cellStyle name="60 % - Accent1 2" xfId="16"/>
    <cellStyle name="60 % - Accent2 2" xfId="17"/>
    <cellStyle name="60 % - Accent3 2" xfId="18"/>
    <cellStyle name="60 % - Accent4 2" xfId="19"/>
    <cellStyle name="60 % - Accent5 2" xfId="20"/>
    <cellStyle name="60 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Avertissement 2" xfId="28"/>
    <cellStyle name="Calcul 2" xfId="29"/>
    <cellStyle name="Cellule liée 2" xfId="30"/>
    <cellStyle name="Commentaire 2" xfId="31"/>
    <cellStyle name="Entrée 2" xfId="32"/>
    <cellStyle name="Insatisfaisant 2" xfId="33"/>
    <cellStyle name="Milliers 2" xfId="34"/>
    <cellStyle name="Neutre" xfId="2" builtinId="28"/>
    <cellStyle name="Neutre 2" xfId="35"/>
    <cellStyle name="Normal" xfId="0" builtinId="0"/>
    <cellStyle name="Normal 2" xfId="36"/>
    <cellStyle name="Satisfaisant" xfId="1" builtinId="26"/>
    <cellStyle name="Satisfaisant 2" xfId="37"/>
    <cellStyle name="Sortie 2" xfId="38"/>
    <cellStyle name="Texte explicatif 2" xfId="39"/>
    <cellStyle name="Titre 2" xfId="40"/>
    <cellStyle name="Titre 1 2" xfId="41"/>
    <cellStyle name="Titre 2 2" xfId="42"/>
    <cellStyle name="Titre 3 2" xfId="43"/>
    <cellStyle name="Titre 4 2" xfId="44"/>
    <cellStyle name="Total 2" xfId="45"/>
    <cellStyle name="Vérification 2" xfId="46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7"/>
  <c:pivotSource>
    <c:name>[gmao3.2_v2 V2.xlsm]Nbr inter mois!Tableau croisé dynamique7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Nombre d'intervention par equipement dans le mois hors préventif      </a:t>
            </a:r>
          </a:p>
          <a:p>
            <a:pPr>
              <a:defRPr/>
            </a:pPr>
            <a:r>
              <a:rPr lang="en-US"/>
              <a:t>(Juillet)</a:t>
            </a:r>
          </a:p>
        </c:rich>
      </c:tx>
      <c:layout>
        <c:manualLayout>
          <c:xMode val="edge"/>
          <c:yMode val="edge"/>
          <c:x val="0.15828616877435783"/>
          <c:y val="8.0937000719876862E-2"/>
        </c:manualLayout>
      </c:layout>
    </c:title>
    <c:pivotFmts>
      <c:pivotFmt>
        <c:idx val="0"/>
      </c:pivotFmt>
      <c:pivotFmt>
        <c:idx val="1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903820355788864E-2"/>
          <c:y val="0.24555522898118123"/>
          <c:w val="0.82157512129165633"/>
          <c:h val="0.52526355978041517"/>
        </c:manualLayout>
      </c:layout>
      <c:barChart>
        <c:barDir val="col"/>
        <c:grouping val="clustered"/>
        <c:ser>
          <c:idx val="0"/>
          <c:order val="0"/>
          <c:tx>
            <c:strRef>
              <c:f>'Nbr inter mois'!$B$5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'Nbr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'Nbr inter mois'!$B$6:$B$10</c:f>
              <c:numCache>
                <c:formatCode>General</c:formatCode>
                <c:ptCount val="4"/>
                <c:pt idx="0">
                  <c:v>1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axId val="138011776"/>
        <c:axId val="138013312"/>
      </c:barChart>
      <c:catAx>
        <c:axId val="138011776"/>
        <c:scaling>
          <c:orientation val="minMax"/>
        </c:scaling>
        <c:axPos val="b"/>
        <c:tickLblPos val="nextTo"/>
        <c:crossAx val="138013312"/>
        <c:crosses val="autoZero"/>
        <c:auto val="1"/>
        <c:lblAlgn val="ctr"/>
        <c:lblOffset val="100"/>
      </c:catAx>
      <c:valAx>
        <c:axId val="138013312"/>
        <c:scaling>
          <c:orientation val="minMax"/>
        </c:scaling>
        <c:axPos val="l"/>
        <c:majorGridlines/>
        <c:numFmt formatCode="General" sourceLinked="1"/>
        <c:tickLblPos val="nextTo"/>
        <c:crossAx val="13801177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/>
    </c:legend>
    <c:plotVisOnly val="1"/>
    <c:dispBlanksAs val="gap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pivotSource>
    <c:name>[gmao3.2_v2 V2.xlsm]tps arr et inter mois!Tableau croisé dynamique6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Temps intervention et arret dans le mois hors préventif            </a:t>
            </a:r>
          </a:p>
          <a:p>
            <a:pPr>
              <a:defRPr/>
            </a:pPr>
            <a:r>
              <a:rPr lang="fr-FR"/>
              <a:t>(Juillet)</a:t>
            </a:r>
          </a:p>
        </c:rich>
      </c:tx>
      <c:layout>
        <c:manualLayout>
          <c:xMode val="edge"/>
          <c:yMode val="edge"/>
          <c:x val="0.20893597391235191"/>
          <c:y val="9.0350470897020266E-2"/>
        </c:manualLayout>
      </c:layout>
    </c:title>
    <c:pivotFmts>
      <c:pivotFmt>
        <c:idx val="0"/>
      </c:pivotFmt>
      <c:pivotFmt>
        <c:idx val="1"/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5677881173944168E-2"/>
          <c:y val="0.22904986876640429"/>
          <c:w val="0.81386049471088862"/>
          <c:h val="0.52231238742215991"/>
        </c:manualLayout>
      </c:layout>
      <c:barChart>
        <c:barDir val="col"/>
        <c:grouping val="clustered"/>
        <c:ser>
          <c:idx val="0"/>
          <c:order val="0"/>
          <c:tx>
            <c:strRef>
              <c:f>'tps arr et inter mois'!$B$5</c:f>
              <c:strCache>
                <c:ptCount val="1"/>
                <c:pt idx="0">
                  <c:v>Somme de temps arret</c:v>
                </c:pt>
              </c:strCache>
            </c:strRef>
          </c:tx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mois'!$B$6:$B$10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'tps arr et inter mois'!$C$5</c:f>
              <c:strCache>
                <c:ptCount val="1"/>
                <c:pt idx="0">
                  <c:v>Somme de temps inter</c:v>
                </c:pt>
              </c:strCache>
            </c:strRef>
          </c:tx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mois'!$C$6:$C$10</c:f>
              <c:numCache>
                <c:formatCode>General</c:formatCode>
                <c:ptCount val="4"/>
                <c:pt idx="0">
                  <c:v>0.5</c:v>
                </c:pt>
                <c:pt idx="1">
                  <c:v>13</c:v>
                </c:pt>
                <c:pt idx="2">
                  <c:v>0.5</c:v>
                </c:pt>
                <c:pt idx="3">
                  <c:v>1</c:v>
                </c:pt>
              </c:numCache>
            </c:numRef>
          </c:val>
        </c:ser>
        <c:axId val="139562368"/>
        <c:axId val="139580544"/>
      </c:barChart>
      <c:catAx>
        <c:axId val="139562368"/>
        <c:scaling>
          <c:orientation val="minMax"/>
        </c:scaling>
        <c:axPos val="b"/>
        <c:majorTickMark val="none"/>
        <c:tickLblPos val="nextTo"/>
        <c:crossAx val="139580544"/>
        <c:crosses val="autoZero"/>
        <c:auto val="1"/>
        <c:lblAlgn val="ctr"/>
        <c:lblOffset val="100"/>
      </c:catAx>
      <c:valAx>
        <c:axId val="13958054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39562368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8883705294413955"/>
          <c:y val="0.45560022644228293"/>
          <c:w val="0.10354866247779633"/>
          <c:h val="0.20573948844629739"/>
        </c:manualLayout>
      </c:layout>
    </c:legend>
    <c:plotVisOnly val="1"/>
    <c:dispBlanksAs val="gap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[gmao3.2_v2 V2.xlsm]evo type interv!Tableau croisé dynamique2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Evolution du type d'intervention</a:t>
            </a:r>
            <a:r>
              <a:rPr lang="fr-FR" baseline="0"/>
              <a:t> 2015-2016</a:t>
            </a:r>
            <a:endParaRPr lang="fr-FR"/>
          </a:p>
        </c:rich>
      </c:tx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spPr>
          <a:ln>
            <a:solidFill>
              <a:schemeClr val="accent3"/>
            </a:solidFill>
            <a:prstDash val="sysDot"/>
          </a:ln>
        </c:spPr>
        <c:marker>
          <c:symbol val="none"/>
        </c:marker>
      </c:pivotFmt>
      <c:pivotFmt>
        <c:idx val="7"/>
        <c:spPr>
          <a:ln>
            <a:solidFill>
              <a:schemeClr val="accent3"/>
            </a:solidFill>
            <a:prstDash val="solid"/>
          </a:ln>
        </c:spPr>
        <c:marker>
          <c:symbol val="none"/>
        </c:marker>
      </c:pivotFmt>
      <c:pivotFmt>
        <c:idx val="8"/>
        <c:spPr>
          <a:ln>
            <a:solidFill>
              <a:schemeClr val="accent4"/>
            </a:solidFill>
            <a:prstDash val="sysDot"/>
          </a:ln>
        </c:spPr>
        <c:marker>
          <c:symbol val="none"/>
        </c:marker>
      </c:pivotFmt>
      <c:pivotFmt>
        <c:idx val="9"/>
        <c:spPr>
          <a:ln>
            <a:solidFill>
              <a:srgbClr val="FF0000"/>
            </a:solidFill>
            <a:prstDash val="sysDot"/>
          </a:ln>
        </c:spPr>
        <c:marker>
          <c:symbol val="none"/>
        </c:marker>
      </c:pivotFmt>
      <c:pivotFmt>
        <c:idx val="10"/>
        <c:spPr>
          <a:ln>
            <a:solidFill>
              <a:srgbClr val="FF0000"/>
            </a:solidFill>
          </a:ln>
        </c:spPr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spPr>
          <a:ln>
            <a:solidFill>
              <a:schemeClr val="accent1">
                <a:lumMod val="75000"/>
              </a:schemeClr>
            </a:solidFill>
            <a:prstDash val="sysDot"/>
          </a:ln>
        </c:spPr>
        <c:marker>
          <c:symbol val="none"/>
        </c:marker>
      </c:pivotFmt>
      <c:pivotFmt>
        <c:idx val="13"/>
        <c:spPr>
          <a:ln>
            <a:solidFill>
              <a:schemeClr val="accent1">
                <a:lumMod val="75000"/>
              </a:schemeClr>
            </a:solidFill>
            <a:prstDash val="solid"/>
          </a:ln>
        </c:spPr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spPr>
          <a:ln>
            <a:solidFill>
              <a:schemeClr val="accent3"/>
            </a:solidFill>
            <a:prstDash val="sysDot"/>
          </a:ln>
        </c:spPr>
        <c:marker>
          <c:symbol val="none"/>
        </c:marker>
      </c:pivotFmt>
      <c:pivotFmt>
        <c:idx val="16"/>
        <c:spPr>
          <a:ln>
            <a:solidFill>
              <a:schemeClr val="accent3"/>
            </a:solidFill>
            <a:prstDash val="solid"/>
          </a:ln>
        </c:spPr>
        <c:marker>
          <c:symbol val="none"/>
        </c:marker>
      </c:pivotFmt>
      <c:pivotFmt>
        <c:idx val="17"/>
        <c:spPr>
          <a:ln>
            <a:solidFill>
              <a:schemeClr val="accent4"/>
            </a:solidFill>
            <a:prstDash val="sysDot"/>
          </a:ln>
        </c:spPr>
        <c:marker>
          <c:symbol val="none"/>
        </c:marker>
      </c:pivotFmt>
      <c:pivotFmt>
        <c:idx val="18"/>
        <c:spPr>
          <a:ln>
            <a:solidFill>
              <a:srgbClr val="FF0000"/>
            </a:solidFill>
            <a:prstDash val="sysDot"/>
          </a:ln>
        </c:spPr>
        <c:marker>
          <c:symbol val="none"/>
        </c:marker>
      </c:pivotFmt>
      <c:pivotFmt>
        <c:idx val="19"/>
        <c:spPr>
          <a:ln>
            <a:solidFill>
              <a:srgbClr val="FF0000"/>
            </a:solidFill>
          </a:ln>
        </c:spPr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spPr>
          <a:ln>
            <a:solidFill>
              <a:schemeClr val="accent1">
                <a:lumMod val="75000"/>
              </a:schemeClr>
            </a:solidFill>
            <a:prstDash val="sysDot"/>
          </a:ln>
        </c:spPr>
        <c:marker>
          <c:symbol val="none"/>
        </c:marker>
      </c:pivotFmt>
      <c:pivotFmt>
        <c:idx val="22"/>
        <c:spPr>
          <a:ln>
            <a:solidFill>
              <a:schemeClr val="accent1">
                <a:lumMod val="75000"/>
              </a:schemeClr>
            </a:solidFill>
            <a:prstDash val="solid"/>
          </a:ln>
        </c:spPr>
        <c:marker>
          <c:symbol val="none"/>
        </c:marker>
      </c:pivotFmt>
      <c:pivotFmt>
        <c:idx val="23"/>
        <c:spPr>
          <a:ln>
            <a:solidFill>
              <a:schemeClr val="accent3"/>
            </a:solidFill>
            <a:prstDash val="sysDot"/>
          </a:ln>
        </c:spPr>
        <c:marker>
          <c:symbol val="none"/>
        </c:marker>
      </c:pivotFmt>
      <c:pivotFmt>
        <c:idx val="24"/>
        <c:spPr>
          <a:ln>
            <a:solidFill>
              <a:schemeClr val="accent3"/>
            </a:solidFill>
            <a:prstDash val="solid"/>
          </a:ln>
        </c:spPr>
        <c:marker>
          <c:symbol val="none"/>
        </c:marker>
      </c:pivotFmt>
      <c:pivotFmt>
        <c:idx val="25"/>
        <c:spPr>
          <a:ln>
            <a:solidFill>
              <a:schemeClr val="accent4"/>
            </a:solidFill>
            <a:prstDash val="sysDot"/>
          </a:ln>
        </c:spPr>
        <c:marker>
          <c:symbol val="none"/>
        </c:marker>
      </c:pivotFmt>
      <c:pivotFmt>
        <c:idx val="26"/>
        <c:spPr>
          <a:ln>
            <a:solidFill>
              <a:srgbClr val="FF0000"/>
            </a:solidFill>
            <a:prstDash val="sysDot"/>
          </a:ln>
        </c:spPr>
        <c:marker>
          <c:symbol val="none"/>
        </c:marker>
      </c:pivotFmt>
      <c:pivotFmt>
        <c:idx val="27"/>
        <c:spPr>
          <a:ln>
            <a:solidFill>
              <a:srgbClr val="FF0000"/>
            </a:solidFill>
          </a:ln>
        </c:spPr>
        <c:marker>
          <c:symbol val="none"/>
        </c:marker>
      </c:pivotFmt>
      <c:pivotFmt>
        <c:idx val="28"/>
        <c:spPr>
          <a:ln>
            <a:solidFill>
              <a:schemeClr val="accent6"/>
            </a:solidFill>
            <a:prstDash val="sysDot"/>
          </a:ln>
        </c:spPr>
        <c:marker>
          <c:symbol val="none"/>
        </c:marker>
      </c:pivotFmt>
      <c:pivotFmt>
        <c:idx val="29"/>
        <c:spPr>
          <a:ln>
            <a:solidFill>
              <a:schemeClr val="accent1">
                <a:lumMod val="75000"/>
              </a:schemeClr>
            </a:solidFill>
            <a:prstDash val="sysDot"/>
          </a:ln>
        </c:spPr>
        <c:marker>
          <c:symbol val="none"/>
        </c:marker>
      </c:pivotFmt>
      <c:pivotFmt>
        <c:idx val="30"/>
        <c:spPr>
          <a:ln>
            <a:solidFill>
              <a:schemeClr val="accent1">
                <a:lumMod val="75000"/>
              </a:schemeClr>
            </a:solidFill>
            <a:prstDash val="solid"/>
          </a:ln>
        </c:spPr>
        <c:marker>
          <c:symbol val="none"/>
        </c:marker>
      </c:pivotFmt>
      <c:pivotFmt>
        <c:idx val="31"/>
        <c:spPr>
          <a:ln>
            <a:solidFill>
              <a:schemeClr val="accent6"/>
            </a:solidFill>
          </a:ln>
        </c:spPr>
        <c:marker>
          <c:symbol val="none"/>
        </c:marker>
      </c:pivotFmt>
      <c:pivotFmt>
        <c:idx val="32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0419257843651389E-2"/>
          <c:y val="0.11632738432378605"/>
          <c:w val="0.74272292903256554"/>
          <c:h val="0.79936385948935507"/>
        </c:manualLayout>
      </c:layout>
      <c:lineChart>
        <c:grouping val="standard"/>
        <c:ser>
          <c:idx val="0"/>
          <c:order val="0"/>
          <c:tx>
            <c:strRef>
              <c:f>'evo type interv'!$B$3:$B$5</c:f>
              <c:strCache>
                <c:ptCount val="1"/>
                <c:pt idx="0">
                  <c:v>amelioratif - 2015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interv'!$B$6:$B$18</c:f>
              <c:numCache>
                <c:formatCode>General</c:formatCode>
                <c:ptCount val="12"/>
                <c:pt idx="0">
                  <c:v>0</c:v>
                </c:pt>
                <c:pt idx="1">
                  <c:v>6</c:v>
                </c:pt>
                <c:pt idx="2">
                  <c:v>1</c:v>
                </c:pt>
                <c:pt idx="3">
                  <c:v>0</c:v>
                </c:pt>
                <c:pt idx="4">
                  <c:v>7.5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13</c:v>
                </c:pt>
                <c:pt idx="9">
                  <c:v>2.0834999999999999</c:v>
                </c:pt>
                <c:pt idx="10">
                  <c:v>5</c:v>
                </c:pt>
                <c:pt idx="11">
                  <c:v>18.75</c:v>
                </c:pt>
              </c:numCache>
            </c:numRef>
          </c:val>
        </c:ser>
        <c:ser>
          <c:idx val="1"/>
          <c:order val="1"/>
          <c:tx>
            <c:strRef>
              <c:f>'evo type interv'!$C$3:$C$5</c:f>
              <c:strCache>
                <c:ptCount val="1"/>
                <c:pt idx="0">
                  <c:v>amelioratif - 2016</c:v>
                </c:pt>
              </c:strCache>
            </c:strRef>
          </c:tx>
          <c:spPr>
            <a:ln>
              <a:solidFill>
                <a:schemeClr val="accent3"/>
              </a:solidFill>
              <a:prstDash val="solid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interv'!$C$6:$C$18</c:f>
              <c:numCache>
                <c:formatCode>General</c:formatCode>
                <c:ptCount val="12"/>
                <c:pt idx="0">
                  <c:v>10.5</c:v>
                </c:pt>
                <c:pt idx="1">
                  <c:v>0</c:v>
                </c:pt>
                <c:pt idx="2">
                  <c:v>22.25</c:v>
                </c:pt>
                <c:pt idx="3">
                  <c:v>19.501000000000001</c:v>
                </c:pt>
                <c:pt idx="4">
                  <c:v>22</c:v>
                </c:pt>
                <c:pt idx="5">
                  <c:v>16</c:v>
                </c:pt>
                <c:pt idx="6">
                  <c:v>14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'evo type interv'!$E$3:$E$5</c:f>
              <c:strCache>
                <c:ptCount val="1"/>
                <c:pt idx="0">
                  <c:v>Autres dépannages - 2015</c:v>
                </c:pt>
              </c:strCache>
            </c:strRef>
          </c:tx>
          <c:spPr>
            <a:ln>
              <a:solidFill>
                <a:schemeClr val="accent4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interv'!$E$6:$E$18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0.5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'evo type interv'!$F$3:$F$5</c:f>
              <c:strCache>
                <c:ptCount val="1"/>
                <c:pt idx="0">
                  <c:v>Autres dépannages - 2016</c:v>
                </c:pt>
              </c:strCache>
            </c:strRef>
          </c:tx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interv'!$F$6:$F$18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strRef>
              <c:f>'evo type interv'!$H$3:$H$5</c:f>
              <c:strCache>
                <c:ptCount val="1"/>
                <c:pt idx="0">
                  <c:v>correctif - 2015</c:v>
                </c:pt>
              </c:strCache>
            </c:strRef>
          </c:tx>
          <c:spPr>
            <a:ln>
              <a:solidFill>
                <a:srgbClr val="FF0000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interv'!$H$6:$H$18</c:f>
              <c:numCache>
                <c:formatCode>General</c:formatCode>
                <c:ptCount val="12"/>
                <c:pt idx="0">
                  <c:v>5</c:v>
                </c:pt>
                <c:pt idx="1">
                  <c:v>12.2515</c:v>
                </c:pt>
                <c:pt idx="2">
                  <c:v>5.4169999999999998</c:v>
                </c:pt>
                <c:pt idx="3">
                  <c:v>7.4175000000000004</c:v>
                </c:pt>
                <c:pt idx="4">
                  <c:v>6.5004999999999997</c:v>
                </c:pt>
                <c:pt idx="5">
                  <c:v>7</c:v>
                </c:pt>
                <c:pt idx="6">
                  <c:v>0.75</c:v>
                </c:pt>
                <c:pt idx="7">
                  <c:v>0.7</c:v>
                </c:pt>
                <c:pt idx="8">
                  <c:v>7.6674999999999995</c:v>
                </c:pt>
                <c:pt idx="9">
                  <c:v>8.8983000000000008</c:v>
                </c:pt>
                <c:pt idx="10">
                  <c:v>7.2263999999999999</c:v>
                </c:pt>
                <c:pt idx="11">
                  <c:v>20.160999999999998</c:v>
                </c:pt>
              </c:numCache>
            </c:numRef>
          </c:val>
        </c:ser>
        <c:ser>
          <c:idx val="5"/>
          <c:order val="5"/>
          <c:tx>
            <c:strRef>
              <c:f>'evo type interv'!$I$3:$I$5</c:f>
              <c:strCache>
                <c:ptCount val="1"/>
                <c:pt idx="0">
                  <c:v>correctif - 2016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interv'!$I$6:$I$18</c:f>
              <c:numCache>
                <c:formatCode>General</c:formatCode>
                <c:ptCount val="12"/>
                <c:pt idx="0">
                  <c:v>18.331</c:v>
                </c:pt>
                <c:pt idx="1">
                  <c:v>12.082000000000001</c:v>
                </c:pt>
                <c:pt idx="2">
                  <c:v>11.924000000000001</c:v>
                </c:pt>
                <c:pt idx="3">
                  <c:v>4.7370000000000001</c:v>
                </c:pt>
                <c:pt idx="4">
                  <c:v>17.082000000000001</c:v>
                </c:pt>
                <c:pt idx="5">
                  <c:v>15.915000000000001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6"/>
          <c:order val="6"/>
          <c:tx>
            <c:strRef>
              <c:f>'evo type interv'!$K$3:$K$5</c:f>
              <c:strCache>
                <c:ptCount val="1"/>
                <c:pt idx="0">
                  <c:v>Erreur personnel - 2015</c:v>
                </c:pt>
              </c:strCache>
            </c:strRef>
          </c:tx>
          <c:spPr>
            <a:ln>
              <a:solidFill>
                <a:schemeClr val="accent6"/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interv'!$K$6:$K$18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0.25</c:v>
                </c:pt>
                <c:pt idx="9">
                  <c:v>2.4439000000000002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7"/>
          <c:order val="7"/>
          <c:tx>
            <c:strRef>
              <c:f>'evo type interv'!$L$3:$L$5</c:f>
              <c:strCache>
                <c:ptCount val="1"/>
                <c:pt idx="0">
                  <c:v>Erreur personnel - 2016</c:v>
                </c:pt>
              </c:strCache>
            </c:strRef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interv'!$L$6:$L$18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0.75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8"/>
          <c:order val="8"/>
          <c:tx>
            <c:strRef>
              <c:f>'evo type interv'!$N$3:$N$5</c:f>
              <c:strCache>
                <c:ptCount val="1"/>
                <c:pt idx="0">
                  <c:v>préventif - 2015</c:v>
                </c:pt>
              </c:strCache>
            </c:strRef>
          </c:tx>
          <c:spPr>
            <a:ln>
              <a:solidFill>
                <a:schemeClr val="accent1">
                  <a:lumMod val="75000"/>
                </a:schemeClr>
              </a:solidFill>
              <a:prstDash val="sysDot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interv'!$N$6:$N$18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2.087499999999999</c:v>
                </c:pt>
                <c:pt idx="9">
                  <c:v>8.188699999999999</c:v>
                </c:pt>
                <c:pt idx="10">
                  <c:v>11.440999999999999</c:v>
                </c:pt>
                <c:pt idx="11">
                  <c:v>7.1270000000000007</c:v>
                </c:pt>
              </c:numCache>
            </c:numRef>
          </c:val>
        </c:ser>
        <c:ser>
          <c:idx val="9"/>
          <c:order val="9"/>
          <c:tx>
            <c:strRef>
              <c:f>'evo type interv'!$O$3:$O$5</c:f>
              <c:strCache>
                <c:ptCount val="1"/>
                <c:pt idx="0">
                  <c:v>préventif - 2016</c:v>
                </c:pt>
              </c:strCache>
            </c:strRef>
          </c:tx>
          <c:spPr>
            <a:ln>
              <a:solidFill>
                <a:schemeClr val="accent1">
                  <a:lumMod val="75000"/>
                </a:schemeClr>
              </a:solidFill>
              <a:prstDash val="solid"/>
            </a:ln>
          </c:spPr>
          <c:marker>
            <c:symbol val="none"/>
          </c:marker>
          <c:cat>
            <c:strRef>
              <c:f>'evo type interv'!$A$6:$A$18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'evo type interv'!$O$6:$O$18</c:f>
              <c:numCache>
                <c:formatCode>General</c:formatCode>
                <c:ptCount val="12"/>
                <c:pt idx="0">
                  <c:v>5.7140000000000004</c:v>
                </c:pt>
                <c:pt idx="1">
                  <c:v>3.88</c:v>
                </c:pt>
                <c:pt idx="2">
                  <c:v>10.290000000000004</c:v>
                </c:pt>
                <c:pt idx="3">
                  <c:v>7.5300000000000047</c:v>
                </c:pt>
                <c:pt idx="4">
                  <c:v>4.7300000000000004</c:v>
                </c:pt>
                <c:pt idx="5">
                  <c:v>8.110000000000003</c:v>
                </c:pt>
                <c:pt idx="6">
                  <c:v>5.9900000000000011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marker val="1"/>
        <c:axId val="140649600"/>
        <c:axId val="140651136"/>
      </c:lineChart>
      <c:catAx>
        <c:axId val="140649600"/>
        <c:scaling>
          <c:orientation val="minMax"/>
        </c:scaling>
        <c:axPos val="b"/>
        <c:majorTickMark val="none"/>
        <c:tickLblPos val="nextTo"/>
        <c:crossAx val="140651136"/>
        <c:crosses val="autoZero"/>
        <c:auto val="1"/>
        <c:lblAlgn val="ctr"/>
        <c:lblOffset val="100"/>
      </c:catAx>
      <c:valAx>
        <c:axId val="14065113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Heures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140649600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/>
    </c:legend>
    <c:plotVisOnly val="1"/>
    <c:dispBlanksAs val="gap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pivotSource>
    <c:name>[gmao3.2_v2 V2.xlsm]tps arr et inter mois!Tableau croisé dynamique6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Temps intervention et arret dans le mois hors préventif            </a:t>
            </a:r>
          </a:p>
          <a:p>
            <a:pPr>
              <a:defRPr/>
            </a:pPr>
            <a:r>
              <a:rPr lang="fr-FR"/>
              <a:t>(Juillet)</a:t>
            </a:r>
          </a:p>
        </c:rich>
      </c:tx>
      <c:layout>
        <c:manualLayout>
          <c:xMode val="edge"/>
          <c:yMode val="edge"/>
          <c:x val="0.20893597391235191"/>
          <c:y val="9.0350470897020266E-2"/>
        </c:manualLayout>
      </c:layout>
    </c:title>
    <c:pivotFmts>
      <c:pivotFmt>
        <c:idx val="0"/>
      </c:pivotFmt>
      <c:pivotFmt>
        <c:idx val="1"/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5677881173944168E-2"/>
          <c:y val="0.22904986876640429"/>
          <c:w val="0.81386049471088862"/>
          <c:h val="0.52231238742215991"/>
        </c:manualLayout>
      </c:layout>
      <c:barChart>
        <c:barDir val="col"/>
        <c:grouping val="clustered"/>
        <c:ser>
          <c:idx val="0"/>
          <c:order val="0"/>
          <c:tx>
            <c:strRef>
              <c:f>'tps arr et inter mois'!$B$5</c:f>
              <c:strCache>
                <c:ptCount val="1"/>
                <c:pt idx="0">
                  <c:v>Somme de temps arret</c:v>
                </c:pt>
              </c:strCache>
            </c:strRef>
          </c:tx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mois'!$B$6:$B$10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'tps arr et inter mois'!$C$5</c:f>
              <c:strCache>
                <c:ptCount val="1"/>
                <c:pt idx="0">
                  <c:v>Somme de temps inter</c:v>
                </c:pt>
              </c:strCache>
            </c:strRef>
          </c:tx>
          <c:cat>
            <c:strRef>
              <c:f>'tps arr et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'tps arr et inter mois'!$C$6:$C$10</c:f>
              <c:numCache>
                <c:formatCode>General</c:formatCode>
                <c:ptCount val="4"/>
                <c:pt idx="0">
                  <c:v>0.5</c:v>
                </c:pt>
                <c:pt idx="1">
                  <c:v>13</c:v>
                </c:pt>
                <c:pt idx="2">
                  <c:v>0.5</c:v>
                </c:pt>
                <c:pt idx="3">
                  <c:v>1</c:v>
                </c:pt>
              </c:numCache>
            </c:numRef>
          </c:val>
        </c:ser>
        <c:axId val="151412736"/>
        <c:axId val="151414272"/>
      </c:barChart>
      <c:catAx>
        <c:axId val="151412736"/>
        <c:scaling>
          <c:orientation val="minMax"/>
        </c:scaling>
        <c:axPos val="b"/>
        <c:majorTickMark val="none"/>
        <c:tickLblPos val="nextTo"/>
        <c:crossAx val="151414272"/>
        <c:crosses val="autoZero"/>
        <c:auto val="1"/>
        <c:lblAlgn val="ctr"/>
        <c:lblOffset val="100"/>
      </c:catAx>
      <c:valAx>
        <c:axId val="15141427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5141273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  <c:layout>
        <c:manualLayout>
          <c:xMode val="edge"/>
          <c:yMode val="edge"/>
          <c:x val="0.8883705294413955"/>
          <c:y val="0.45560022644228293"/>
          <c:w val="0.10354866247779633"/>
          <c:h val="0.20573948844629739"/>
        </c:manualLayout>
      </c:layout>
    </c:legend>
    <c:plotVisOnly val="1"/>
    <c:dispBlanksAs val="gap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7"/>
  <c:pivotSource>
    <c:name>[gmao3.2_v2 V2.xlsm]Nbr inter mois!Tableau croisé dynamique7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Nombre d'intervention par equipement dans le mois hors préventif      </a:t>
            </a:r>
          </a:p>
          <a:p>
            <a:pPr>
              <a:defRPr/>
            </a:pPr>
            <a:r>
              <a:rPr lang="en-US"/>
              <a:t>(Juillet)</a:t>
            </a:r>
          </a:p>
        </c:rich>
      </c:tx>
      <c:layout>
        <c:manualLayout>
          <c:xMode val="edge"/>
          <c:yMode val="edge"/>
          <c:x val="0.15828616877435783"/>
          <c:y val="8.0937000719876862E-2"/>
        </c:manualLayout>
      </c:layout>
    </c:title>
    <c:pivotFmts>
      <c:pivotFmt>
        <c:idx val="0"/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4.903820355788864E-2"/>
          <c:y val="0.24555522898118123"/>
          <c:w val="0.82157512129165633"/>
          <c:h val="0.52526355978041517"/>
        </c:manualLayout>
      </c:layout>
      <c:barChart>
        <c:barDir val="col"/>
        <c:grouping val="clustered"/>
        <c:ser>
          <c:idx val="0"/>
          <c:order val="0"/>
          <c:tx>
            <c:strRef>
              <c:f>'Nbr inter mois'!$B$5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'Nbr inter mois'!$A$6:$A$10</c:f>
              <c:strCache>
                <c:ptCount val="4"/>
                <c:pt idx="0">
                  <c:v>canalisation vapeur</c:v>
                </c:pt>
                <c:pt idx="1">
                  <c:v>poste 24</c:v>
                </c:pt>
                <c:pt idx="2">
                  <c:v>batiment</c:v>
                </c:pt>
                <c:pt idx="3">
                  <c:v>compresseur kaeser secondaire</c:v>
                </c:pt>
              </c:strCache>
            </c:strRef>
          </c:cat>
          <c:val>
            <c:numRef>
              <c:f>'Nbr inter mois'!$B$6:$B$10</c:f>
              <c:numCache>
                <c:formatCode>General</c:formatCode>
                <c:ptCount val="4"/>
                <c:pt idx="0">
                  <c:v>1</c:v>
                </c:pt>
                <c:pt idx="1">
                  <c:v>4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axId val="151660416"/>
        <c:axId val="151661952"/>
      </c:barChart>
      <c:catAx>
        <c:axId val="151660416"/>
        <c:scaling>
          <c:orientation val="minMax"/>
        </c:scaling>
        <c:axPos val="b"/>
        <c:tickLblPos val="nextTo"/>
        <c:crossAx val="151661952"/>
        <c:crosses val="autoZero"/>
        <c:auto val="1"/>
        <c:lblAlgn val="ctr"/>
        <c:lblOffset val="100"/>
      </c:catAx>
      <c:valAx>
        <c:axId val="151661952"/>
        <c:scaling>
          <c:orientation val="minMax"/>
        </c:scaling>
        <c:axPos val="l"/>
        <c:majorGridlines/>
        <c:numFmt formatCode="General" sourceLinked="1"/>
        <c:tickLblPos val="nextTo"/>
        <c:crossAx val="151660416"/>
        <c:crosses val="autoZero"/>
        <c:crossBetween val="between"/>
      </c:valAx>
      <c:spPr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c:spPr>
    </c:plotArea>
    <c:legend>
      <c:legendPos val="r"/>
    </c:legend>
    <c:plotVisOnly val="1"/>
    <c:dispBlanksAs val="gap"/>
  </c:chart>
  <c:spPr>
    <a:solidFill>
      <a:schemeClr val="tx2">
        <a:lumMod val="20000"/>
        <a:lumOff val="80000"/>
      </a:schemeClr>
    </a:solidFill>
    <a:ln w="50800">
      <a:solidFill>
        <a:schemeClr val="accent1">
          <a:lumMod val="75000"/>
        </a:schemeClr>
      </a:solidFill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8</xdr:row>
      <xdr:rowOff>104775</xdr:rowOff>
    </xdr:from>
    <xdr:to>
      <xdr:col>13</xdr:col>
      <xdr:colOff>600075</xdr:colOff>
      <xdr:row>31</xdr:row>
      <xdr:rowOff>47626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152399</xdr:colOff>
      <xdr:row>31</xdr:row>
      <xdr:rowOff>47625</xdr:rowOff>
    </xdr:from>
    <xdr:to>
      <xdr:col>13</xdr:col>
      <xdr:colOff>581025</xdr:colOff>
      <xdr:row>56</xdr:row>
      <xdr:rowOff>142875</xdr:rowOff>
    </xdr:to>
    <xdr:graphicFrame macro="">
      <xdr:nvGraphicFramePr>
        <xdr:cNvPr id="6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152399</xdr:colOff>
      <xdr:row>56</xdr:row>
      <xdr:rowOff>161925</xdr:rowOff>
    </xdr:from>
    <xdr:to>
      <xdr:col>13</xdr:col>
      <xdr:colOff>571501</xdr:colOff>
      <xdr:row>92</xdr:row>
      <xdr:rowOff>57150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</xdr:row>
      <xdr:rowOff>0</xdr:rowOff>
    </xdr:from>
    <xdr:to>
      <xdr:col>12</xdr:col>
      <xdr:colOff>47626</xdr:colOff>
      <xdr:row>36</xdr:row>
      <xdr:rowOff>95250</xdr:rowOff>
    </xdr:to>
    <xdr:graphicFrame macro="">
      <xdr:nvGraphicFramePr>
        <xdr:cNvPr id="4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0</xdr:rowOff>
    </xdr:from>
    <xdr:to>
      <xdr:col>15</xdr:col>
      <xdr:colOff>447675</xdr:colOff>
      <xdr:row>37</xdr:row>
      <xdr:rowOff>133351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oit VINCENT" refreshedDate="42559.564935069444" createdVersion="4" refreshedVersion="4" minRefreshableVersion="3" recordCount="679">
  <cacheSource type="worksheet">
    <worksheetSource ref="A2:F1048576" sheet="données"/>
  </cacheSource>
  <cacheFields count="7">
    <cacheField name="Equipements" numFmtId="0">
      <sharedItems containsBlank="1" count="94">
        <s v="canalisation retour eau"/>
        <s v="poste 3"/>
        <s v="tour de refroidissement"/>
        <s v="poste 25"/>
        <s v="poste 15"/>
        <s v="palan 1"/>
        <s v="palan 3"/>
        <s v="palan 4"/>
        <s v="palan 17"/>
        <s v="palan 7"/>
        <s v="palan 8"/>
        <s v="palan 11"/>
        <s v="palan 13"/>
        <s v="palan 14"/>
        <s v="palan 16"/>
        <s v="adoucisseurs"/>
        <s v="traitement des eaux"/>
        <s v="poste 5"/>
        <s v="poste 33"/>
        <s v="poste 1"/>
        <s v="poste 2"/>
        <s v="poste 19"/>
        <s v="poste 17"/>
        <s v="poste 18"/>
        <s v="poste 10"/>
        <s v="Compresseur Kaeser"/>
        <s v="Poste 9"/>
        <s v="poste 13"/>
        <s v="poste 14"/>
        <s v="poste 4"/>
        <s v="poste 6"/>
        <s v="poste 7"/>
        <s v="poste 8"/>
        <s v="canalisation vapeur"/>
        <s v="poste 11"/>
        <s v="poste 16"/>
        <s v="poste 34"/>
        <s v="triplex 2"/>
        <s v="poste 20"/>
        <s v="locaux"/>
        <s v="poste 29"/>
        <s v="triplex 3"/>
        <s v="compresseur bel air"/>
        <s v="secheur zender"/>
        <s v="secheur kaezer"/>
        <s v="aspiration cyclo bloc"/>
        <s v="ensemble des meules"/>
        <s v="Meule 4"/>
        <s v="poste 12"/>
        <s v="poste 21"/>
        <s v="poste 22"/>
        <s v="poste 23"/>
        <s v="poste 24"/>
        <s v="poste 26"/>
        <s v="poste 27"/>
        <s v="poste 28"/>
        <s v="poste 30"/>
        <s v="poste 31"/>
        <s v="poste 32"/>
        <s v="poste 35"/>
        <s v="mandrin de montage"/>
        <s v="Chariot élévateur"/>
        <s v="elevateur"/>
        <s v="bache alimentaire"/>
        <s v="réservoir air comprimé"/>
        <s v="chaudière 1"/>
        <s v="chaudière 2"/>
        <s v="compresseur hdro P16/17"/>
        <s v="ensemble des postes"/>
        <s v="local colle"/>
        <s v="triplex 4"/>
        <s v="Palan 6"/>
        <s v="Palan 5"/>
        <s v="Palan 9"/>
        <s v="Palan 10"/>
        <s v="Palan 15"/>
        <s v="Palan 18"/>
        <s v="touniquet 2,5l et 4l"/>
        <s v="moule"/>
        <s v="circuit vapeur"/>
        <s v="batiment"/>
        <s v="palan 19"/>
        <s v="mandrin milieu"/>
        <s v="daby 2"/>
        <s v="electricité"/>
        <s v="Aspirateur pour meules"/>
        <s v="moules hydraulique"/>
        <s v="airbag alkan"/>
        <s v="Mandrin"/>
        <s v="bureau"/>
        <s v="airbag"/>
        <s v="compresseur kaeser secondaire"/>
        <s v="compresseur kaezer"/>
        <m/>
      </sharedItems>
    </cacheField>
    <cacheField name="type intervention" numFmtId="0">
      <sharedItems containsBlank="1" count="6">
        <s v="correctif"/>
        <s v="amelioratif"/>
        <s v="préventif"/>
        <s v="Erreur personnel"/>
        <s v="Autres dépannages"/>
        <m/>
      </sharedItems>
    </cacheField>
    <cacheField name="technicien" numFmtId="0">
      <sharedItems containsBlank="1"/>
    </cacheField>
    <cacheField name="temps inter" numFmtId="2">
      <sharedItems containsString="0" containsBlank="1" containsNumber="1" minValue="0.08" maxValue="8"/>
    </cacheField>
    <cacheField name="temps arret" numFmtId="0">
      <sharedItems containsString="0" containsBlank="1" containsNumber="1" minValue="0" maxValue="2"/>
    </cacheField>
    <cacheField name="date" numFmtId="165">
      <sharedItems containsNonDate="0" containsDate="1" containsString="0" containsBlank="1" minDate="2015-01-12T00:00:00" maxDate="2016-07-09T00:00:00" count="181">
        <d v="2015-01-12T00:00:00"/>
        <d v="2015-01-13T00:00:00"/>
        <d v="2015-01-15T00:00:00"/>
        <d v="2015-02-10T00:00:00"/>
        <d v="2015-02-11T00:00:00"/>
        <d v="2015-02-13T00:00:00"/>
        <d v="2015-02-17T00:00:00"/>
        <d v="2015-02-19T00:00:00"/>
        <d v="2015-02-24T00:00:00"/>
        <d v="2015-02-25T00:00:00"/>
        <d v="2015-02-27T00:00:00"/>
        <d v="2015-03-06T00:00:00"/>
        <d v="2015-03-11T00:00:00"/>
        <d v="2015-03-13T00:00:00"/>
        <d v="2015-03-20T00:00:00"/>
        <d v="2015-03-23T00:00:00"/>
        <d v="2015-03-24T00:00:00"/>
        <d v="2015-04-03T00:00:00"/>
        <d v="2015-04-07T00:00:00"/>
        <d v="2015-04-10T00:00:00"/>
        <d v="2015-04-23T00:00:00"/>
        <d v="2015-04-24T00:00:00"/>
        <d v="2015-04-27T00:00:00"/>
        <d v="2015-04-28T00:00:00"/>
        <d v="2015-05-04T00:00:00"/>
        <d v="2015-05-18T00:00:00"/>
        <d v="2015-05-26T00:00:00"/>
        <d v="2015-05-27T00:00:00"/>
        <d v="2015-06-10T00:00:00"/>
        <d v="2015-06-12T00:00:00"/>
        <d v="2015-06-15T00:00:00"/>
        <d v="2015-06-16T00:00:00"/>
        <d v="2015-07-20T00:00:00"/>
        <d v="2015-08-31T00:00:00"/>
        <d v="2015-09-01T00:00:00"/>
        <d v="2015-09-02T00:00:00"/>
        <d v="2015-09-03T00:00:00"/>
        <d v="2015-09-07T00:00:00"/>
        <d v="2015-09-11T00:00:00"/>
        <d v="2015-09-17T00:00:00"/>
        <d v="2015-09-21T00:00:00"/>
        <d v="2015-09-22T00:00:00"/>
        <d v="2015-09-23T00:00:00"/>
        <d v="2015-09-24T00:00:00"/>
        <d v="2015-09-25T00:00:00"/>
        <d v="2015-09-28T00:00:00"/>
        <d v="2015-09-29T00:00:00"/>
        <d v="2015-09-30T00:00:00"/>
        <d v="2015-10-01T00:00:00"/>
        <d v="2015-10-05T00:00:00"/>
        <d v="2015-10-06T00:00:00"/>
        <d v="2015-10-09T00:00:00"/>
        <d v="2015-10-12T00:00:00"/>
        <d v="2015-10-13T00:00:00"/>
        <d v="2015-10-14T00:00:00"/>
        <d v="2015-10-15T00:00:00"/>
        <d v="2015-10-19T00:00:00"/>
        <d v="2015-10-20T00:00:00"/>
        <d v="2015-10-26T00:00:00"/>
        <d v="2015-10-29T00:00:00"/>
        <d v="2015-10-30T00:00:00"/>
        <d v="2015-11-02T00:00:00"/>
        <d v="2015-11-03T00:00:00"/>
        <d v="2015-11-06T00:00:00"/>
        <d v="2015-11-09T00:00:00"/>
        <d v="2015-11-12T00:00:00"/>
        <d v="2015-11-13T00:00:00"/>
        <d v="2015-11-18T00:00:00"/>
        <d v="2015-11-19T00:00:00"/>
        <d v="2015-11-23T00:00:00"/>
        <d v="2015-11-24T00:00:00"/>
        <d v="2015-11-25T00:00:00"/>
        <d v="2015-11-26T00:00:00"/>
        <d v="2015-11-27T00:00:00"/>
        <d v="2015-11-30T00:00:00"/>
        <d v="2015-12-01T00:00:00"/>
        <d v="2015-12-02T00:00:00"/>
        <d v="2015-12-04T00:00:00"/>
        <d v="2015-12-07T00:00:00"/>
        <d v="2015-12-08T00:00:00"/>
        <d v="2015-12-09T00:00:00"/>
        <d v="2015-12-10T00:00:00"/>
        <d v="2015-12-17T00:00:00"/>
        <d v="2015-12-15T00:00:00"/>
        <d v="2015-12-16T00:00:00"/>
        <d v="2015-12-21T00:00:00"/>
        <d v="2015-12-22T00:00:00"/>
        <d v="2015-12-23T00:00:00"/>
        <d v="2015-12-24T00:00:00"/>
        <d v="2015-12-28T00:00:00"/>
        <d v="2015-12-29T00:00:00"/>
        <d v="2016-01-04T00:00:00"/>
        <d v="2016-01-06T00:00:00"/>
        <d v="2016-01-07T00:00:00"/>
        <d v="2016-01-08T00:00:00"/>
        <d v="2016-01-11T00:00:00"/>
        <d v="2016-01-12T00:00:00"/>
        <d v="2016-01-13T00:00:00"/>
        <d v="2016-01-15T00:00:00"/>
        <d v="2016-01-19T00:00:00"/>
        <d v="2016-01-14T00:00:00"/>
        <d v="2016-01-20T00:00:00"/>
        <d v="2016-01-25T00:00:00"/>
        <d v="2016-01-27T00:00:00"/>
        <d v="2016-01-29T00:00:00"/>
        <d v="2016-02-01T00:00:00"/>
        <d v="2016-02-02T00:00:00"/>
        <d v="2016-01-18T00:00:00"/>
        <d v="2016-02-22T00:00:00"/>
        <d v="2016-02-23T00:00:00"/>
        <d v="2016-02-24T00:00:00"/>
        <d v="2016-02-26T00:00:00"/>
        <d v="2016-03-04T00:00:00"/>
        <d v="2016-03-07T00:00:00"/>
        <d v="2016-03-08T00:00:00"/>
        <d v="2016-02-03T00:00:00"/>
        <d v="2016-02-10T00:00:00"/>
        <d v="2016-02-21T00:00:00"/>
        <d v="2016-02-27T00:00:00"/>
        <d v="2016-03-09T00:00:00"/>
        <d v="2016-03-10T00:00:00"/>
        <d v="2016-03-11T00:00:00"/>
        <d v="2016-03-16T00:00:00"/>
        <d v="2016-03-18T00:00:00"/>
        <d v="2016-03-17T00:00:00"/>
        <d v="2016-03-21T00:00:00"/>
        <d v="2016-03-22T00:00:00"/>
        <d v="2016-03-23T00:00:00"/>
        <d v="2016-03-24T00:00:00"/>
        <d v="2016-03-25T00:00:00"/>
        <d v="2016-03-30T00:00:00"/>
        <d v="2016-03-31T00:00:00"/>
        <d v="2016-04-04T00:00:00"/>
        <d v="2016-04-01T00:00:00"/>
        <d v="2016-04-05T00:00:00"/>
        <d v="2016-04-06T00:00:00"/>
        <d v="2016-04-12T00:00:00"/>
        <d v="2016-04-13T00:00:00"/>
        <d v="2016-04-14T00:00:00"/>
        <d v="2016-04-08T00:00:00"/>
        <d v="2016-04-15T00:00:00"/>
        <d v="2016-04-18T00:00:00"/>
        <d v="2016-04-20T00:00:00"/>
        <d v="2016-04-22T00:00:00"/>
        <d v="2016-04-29T00:00:00"/>
        <d v="2016-05-09T00:00:00"/>
        <d v="2016-05-10T00:00:00"/>
        <d v="2016-05-11T00:00:00"/>
        <d v="2016-05-17T00:00:00"/>
        <d v="2016-05-13T00:00:00"/>
        <d v="2016-05-18T00:00:00"/>
        <d v="2016-05-19T00:00:00"/>
        <d v="2016-05-20T00:00:00"/>
        <d v="2016-05-23T00:00:00"/>
        <d v="2016-05-26T00:00:00"/>
        <d v="2016-05-04T00:00:00"/>
        <d v="2016-05-30T00:00:00"/>
        <d v="2016-05-27T00:00:00"/>
        <d v="2016-05-31T00:00:00"/>
        <d v="2016-06-01T00:00:00"/>
        <d v="2016-06-02T00:00:00"/>
        <d v="2016-06-06T00:00:00"/>
        <d v="2016-06-10T00:00:00"/>
        <d v="2016-06-13T00:00:00"/>
        <d v="2016-06-16T00:00:00"/>
        <d v="2016-06-20T00:00:00"/>
        <d v="2016-06-21T00:00:00"/>
        <d v="2016-06-22T00:00:00"/>
        <d v="2016-06-27T00:00:00"/>
        <d v="2016-06-28T00:00:00"/>
        <d v="2016-06-29T00:00:00"/>
        <d v="2016-06-30T00:00:00"/>
        <d v="2016-06-17T00:00:00"/>
        <d v="2016-06-24T00:00:00"/>
        <d v="2016-07-01T00:00:00"/>
        <d v="2016-07-04T00:00:00"/>
        <d v="2016-07-06T00:00:00"/>
        <d v="2016-07-05T00:00:00"/>
        <d v="2016-07-07T00:00:00"/>
        <d v="2016-07-08T00:00:00"/>
        <m/>
      </sharedItems>
      <fieldGroup par="6" base="5">
        <rangePr groupBy="months" startDate="2015-01-12T00:00:00" endDate="2016-07-09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7/2016"/>
        </groupItems>
      </fieldGroup>
    </cacheField>
    <cacheField name="Années" numFmtId="0" databaseField="0">
      <fieldGroup base="5">
        <rangePr groupBy="years" startDate="2015-01-12T00:00:00" endDate="2016-07-09T00:00:00"/>
        <groupItems count="4">
          <s v="&lt;12/01/2015"/>
          <s v="2015"/>
          <s v="2016"/>
          <s v="&gt;09/07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79">
  <r>
    <x v="0"/>
    <x v="0"/>
    <s v="Benoit"/>
    <n v="2.5"/>
    <n v="0"/>
    <x v="0"/>
  </r>
  <r>
    <x v="1"/>
    <x v="0"/>
    <s v="Benoit"/>
    <n v="0.5"/>
    <n v="0"/>
    <x v="1"/>
  </r>
  <r>
    <x v="2"/>
    <x v="0"/>
    <s v="Benoit"/>
    <n v="2"/>
    <n v="0"/>
    <x v="2"/>
  </r>
  <r>
    <x v="3"/>
    <x v="0"/>
    <s v="Benoit"/>
    <n v="0.5"/>
    <n v="0"/>
    <x v="3"/>
  </r>
  <r>
    <x v="4"/>
    <x v="0"/>
    <s v="Benoit"/>
    <n v="0.75149999999999995"/>
    <n v="0"/>
    <x v="4"/>
  </r>
  <r>
    <x v="1"/>
    <x v="0"/>
    <s v="Benoit"/>
    <n v="2"/>
    <n v="0"/>
    <x v="5"/>
  </r>
  <r>
    <x v="5"/>
    <x v="1"/>
    <s v="Benoit"/>
    <n v="0.5"/>
    <n v="0"/>
    <x v="6"/>
  </r>
  <r>
    <x v="6"/>
    <x v="1"/>
    <s v="Benoit"/>
    <n v="0.5"/>
    <n v="0"/>
    <x v="6"/>
  </r>
  <r>
    <x v="7"/>
    <x v="1"/>
    <s v="Benoit"/>
    <n v="0.5"/>
    <n v="0"/>
    <x v="6"/>
  </r>
  <r>
    <x v="8"/>
    <x v="1"/>
    <s v="Benoit"/>
    <n v="0.5"/>
    <n v="0"/>
    <x v="6"/>
  </r>
  <r>
    <x v="9"/>
    <x v="1"/>
    <s v="Benoit"/>
    <n v="0.5"/>
    <n v="0"/>
    <x v="6"/>
  </r>
  <r>
    <x v="10"/>
    <x v="1"/>
    <s v="Benoit"/>
    <n v="0.5"/>
    <n v="0"/>
    <x v="6"/>
  </r>
  <r>
    <x v="11"/>
    <x v="1"/>
    <s v="Benoit"/>
    <n v="0.5"/>
    <n v="0"/>
    <x v="6"/>
  </r>
  <r>
    <x v="12"/>
    <x v="1"/>
    <s v="Benoit"/>
    <n v="0.5"/>
    <n v="0"/>
    <x v="6"/>
  </r>
  <r>
    <x v="13"/>
    <x v="1"/>
    <s v="Benoit"/>
    <n v="0.5"/>
    <n v="0"/>
    <x v="6"/>
  </r>
  <r>
    <x v="14"/>
    <x v="1"/>
    <s v="Benoit"/>
    <n v="0.5"/>
    <n v="0"/>
    <x v="6"/>
  </r>
  <r>
    <x v="2"/>
    <x v="0"/>
    <s v="Benoit"/>
    <n v="4"/>
    <n v="0"/>
    <x v="7"/>
  </r>
  <r>
    <x v="15"/>
    <x v="0"/>
    <s v="Benoit"/>
    <n v="0.25"/>
    <n v="0"/>
    <x v="7"/>
  </r>
  <r>
    <x v="3"/>
    <x v="0"/>
    <s v="Benoit"/>
    <n v="0.5"/>
    <n v="0"/>
    <x v="7"/>
  </r>
  <r>
    <x v="16"/>
    <x v="0"/>
    <s v="Benoit"/>
    <n v="2"/>
    <n v="0"/>
    <x v="8"/>
  </r>
  <r>
    <x v="17"/>
    <x v="0"/>
    <s v="Benoit"/>
    <n v="0.25"/>
    <n v="0"/>
    <x v="9"/>
  </r>
  <r>
    <x v="17"/>
    <x v="0"/>
    <s v="Benoit"/>
    <n v="2"/>
    <n v="0"/>
    <x v="9"/>
  </r>
  <r>
    <x v="18"/>
    <x v="1"/>
    <s v="Benoit"/>
    <n v="1"/>
    <n v="0"/>
    <x v="10"/>
  </r>
  <r>
    <x v="19"/>
    <x v="0"/>
    <s v="Benoit"/>
    <n v="0.25"/>
    <n v="0"/>
    <x v="11"/>
  </r>
  <r>
    <x v="20"/>
    <x v="0"/>
    <s v="Benoit"/>
    <n v="0.25"/>
    <n v="0"/>
    <x v="11"/>
  </r>
  <r>
    <x v="2"/>
    <x v="0"/>
    <s v="Benoit"/>
    <n v="0.75"/>
    <n v="0"/>
    <x v="12"/>
  </r>
  <r>
    <x v="21"/>
    <x v="0"/>
    <s v="Benoit"/>
    <n v="0.16699999999999998"/>
    <n v="0"/>
    <x v="12"/>
  </r>
  <r>
    <x v="22"/>
    <x v="0"/>
    <s v="Benoit"/>
    <n v="1"/>
    <n v="0"/>
    <x v="13"/>
  </r>
  <r>
    <x v="17"/>
    <x v="0"/>
    <s v="Benoit"/>
    <n v="1"/>
    <n v="0"/>
    <x v="14"/>
  </r>
  <r>
    <x v="1"/>
    <x v="1"/>
    <s v="Benoit"/>
    <n v="1"/>
    <n v="0"/>
    <x v="15"/>
  </r>
  <r>
    <x v="17"/>
    <x v="0"/>
    <s v="Benoit"/>
    <n v="2"/>
    <n v="0"/>
    <x v="16"/>
  </r>
  <r>
    <x v="6"/>
    <x v="0"/>
    <s v="Benoit"/>
    <n v="0.16699999999999998"/>
    <n v="0.15"/>
    <x v="17"/>
  </r>
  <r>
    <x v="23"/>
    <x v="0"/>
    <s v="Benoit"/>
    <n v="0.16699999999999998"/>
    <n v="0"/>
    <x v="18"/>
  </r>
  <r>
    <x v="24"/>
    <x v="0"/>
    <s v="Benoit"/>
    <n v="8.3499999999999991E-2"/>
    <n v="0"/>
    <x v="19"/>
  </r>
  <r>
    <x v="25"/>
    <x v="0"/>
    <s v="Laurent"/>
    <n v="0.5"/>
    <n v="0.5"/>
    <x v="20"/>
  </r>
  <r>
    <x v="24"/>
    <x v="0"/>
    <s v="Benoit"/>
    <n v="2"/>
    <n v="2"/>
    <x v="21"/>
  </r>
  <r>
    <x v="26"/>
    <x v="0"/>
    <s v="Benoit"/>
    <n v="1"/>
    <n v="0"/>
    <x v="21"/>
  </r>
  <r>
    <x v="27"/>
    <x v="0"/>
    <s v="Benoit"/>
    <n v="0.5"/>
    <n v="0"/>
    <x v="22"/>
  </r>
  <r>
    <x v="28"/>
    <x v="0"/>
    <s v="Benoit"/>
    <n v="3"/>
    <n v="0"/>
    <x v="23"/>
  </r>
  <r>
    <x v="2"/>
    <x v="0"/>
    <s v="Benoit"/>
    <n v="1.25"/>
    <n v="0"/>
    <x v="24"/>
  </r>
  <r>
    <x v="5"/>
    <x v="0"/>
    <s v="Benoit"/>
    <n v="8.3499999999999991E-2"/>
    <n v="0.15"/>
    <x v="24"/>
  </r>
  <r>
    <x v="28"/>
    <x v="0"/>
    <s v="Benoit"/>
    <n v="0.16699999999999998"/>
    <n v="0"/>
    <x v="25"/>
  </r>
  <r>
    <x v="2"/>
    <x v="0"/>
    <s v="Benoit"/>
    <n v="0.5"/>
    <n v="0"/>
    <x v="26"/>
  </r>
  <r>
    <x v="19"/>
    <x v="1"/>
    <s v="Benoit"/>
    <n v="0.5"/>
    <n v="0"/>
    <x v="27"/>
  </r>
  <r>
    <x v="20"/>
    <x v="1"/>
    <s v="Benoit"/>
    <n v="0.5"/>
    <n v="0"/>
    <x v="27"/>
  </r>
  <r>
    <x v="1"/>
    <x v="1"/>
    <s v="Benoit"/>
    <n v="0.75"/>
    <n v="0"/>
    <x v="27"/>
  </r>
  <r>
    <x v="29"/>
    <x v="1"/>
    <s v="Benoit"/>
    <n v="0.5"/>
    <n v="0"/>
    <x v="27"/>
  </r>
  <r>
    <x v="17"/>
    <x v="1"/>
    <s v="Benoit"/>
    <n v="0.75"/>
    <n v="0"/>
    <x v="27"/>
  </r>
  <r>
    <x v="30"/>
    <x v="1"/>
    <s v="Benoit"/>
    <n v="1"/>
    <n v="0"/>
    <x v="27"/>
  </r>
  <r>
    <x v="31"/>
    <x v="1"/>
    <s v="Benoit"/>
    <n v="1.25"/>
    <n v="0"/>
    <x v="27"/>
  </r>
  <r>
    <x v="32"/>
    <x v="1"/>
    <s v="Benoit"/>
    <n v="1"/>
    <n v="0"/>
    <x v="27"/>
  </r>
  <r>
    <x v="26"/>
    <x v="1"/>
    <s v="Benoit"/>
    <n v="0.75"/>
    <n v="0"/>
    <x v="27"/>
  </r>
  <r>
    <x v="24"/>
    <x v="1"/>
    <s v="Benoit"/>
    <n v="0.5"/>
    <n v="0"/>
    <x v="27"/>
  </r>
  <r>
    <x v="2"/>
    <x v="0"/>
    <s v="Benoit"/>
    <n v="4.5"/>
    <n v="0"/>
    <x v="27"/>
  </r>
  <r>
    <x v="2"/>
    <x v="0"/>
    <s v="Benoit"/>
    <n v="5"/>
    <n v="0"/>
    <x v="28"/>
  </r>
  <r>
    <x v="2"/>
    <x v="0"/>
    <s v="Benoit"/>
    <n v="1"/>
    <n v="0"/>
    <x v="29"/>
  </r>
  <r>
    <x v="33"/>
    <x v="0"/>
    <s v="Benoit"/>
    <n v="0.5"/>
    <n v="0"/>
    <x v="30"/>
  </r>
  <r>
    <x v="30"/>
    <x v="0"/>
    <s v="Benoit"/>
    <n v="0.5"/>
    <n v="0"/>
    <x v="31"/>
  </r>
  <r>
    <x v="30"/>
    <x v="0"/>
    <s v="Benoit"/>
    <n v="0.75"/>
    <n v="0"/>
    <x v="32"/>
  </r>
  <r>
    <x v="30"/>
    <x v="0"/>
    <s v="Benoit"/>
    <n v="0.2"/>
    <n v="0"/>
    <x v="33"/>
  </r>
  <r>
    <x v="30"/>
    <x v="0"/>
    <s v="Benoit"/>
    <n v="0.5"/>
    <n v="0"/>
    <x v="33"/>
  </r>
  <r>
    <x v="34"/>
    <x v="1"/>
    <s v="Benoit"/>
    <n v="6"/>
    <n v="0"/>
    <x v="34"/>
  </r>
  <r>
    <x v="35"/>
    <x v="1"/>
    <s v="Benoit"/>
    <n v="6"/>
    <n v="0"/>
    <x v="34"/>
  </r>
  <r>
    <x v="36"/>
    <x v="1"/>
    <s v="Benoit"/>
    <n v="1"/>
    <n v="0"/>
    <x v="34"/>
  </r>
  <r>
    <x v="37"/>
    <x v="0"/>
    <s v="Benoit"/>
    <n v="0.75"/>
    <n v="0"/>
    <x v="34"/>
  </r>
  <r>
    <x v="34"/>
    <x v="0"/>
    <s v="Benoit"/>
    <n v="0.5"/>
    <n v="0"/>
    <x v="34"/>
  </r>
  <r>
    <x v="36"/>
    <x v="0"/>
    <s v="Benoit"/>
    <n v="0.16699999999999998"/>
    <n v="0"/>
    <x v="34"/>
  </r>
  <r>
    <x v="36"/>
    <x v="0"/>
    <s v="Benoit"/>
    <n v="8.3499999999999991E-2"/>
    <n v="0"/>
    <x v="34"/>
  </r>
  <r>
    <x v="37"/>
    <x v="0"/>
    <s v="Benoit"/>
    <n v="0.5"/>
    <n v="0"/>
    <x v="34"/>
  </r>
  <r>
    <x v="38"/>
    <x v="0"/>
    <s v="Benoit"/>
    <n v="0.5"/>
    <n v="0.5"/>
    <x v="35"/>
  </r>
  <r>
    <x v="39"/>
    <x v="0"/>
    <s v="Benoit"/>
    <n v="0.25"/>
    <n v="0"/>
    <x v="36"/>
  </r>
  <r>
    <x v="1"/>
    <x v="0"/>
    <s v="Benoit"/>
    <n v="4"/>
    <n v="0"/>
    <x v="36"/>
  </r>
  <r>
    <x v="40"/>
    <x v="0"/>
    <s v="Benoit"/>
    <n v="8.3499999999999991E-2"/>
    <n v="0"/>
    <x v="36"/>
  </r>
  <r>
    <x v="41"/>
    <x v="0"/>
    <s v="Benoit"/>
    <n v="0.25"/>
    <n v="0.25"/>
    <x v="37"/>
  </r>
  <r>
    <x v="37"/>
    <x v="0"/>
    <s v="Benoit"/>
    <n v="0.5"/>
    <n v="0"/>
    <x v="38"/>
  </r>
  <r>
    <x v="42"/>
    <x v="2"/>
    <s v="marc"/>
    <n v="8.3499999999999991E-2"/>
    <n v="0"/>
    <x v="38"/>
  </r>
  <r>
    <x v="43"/>
    <x v="2"/>
    <s v="marc"/>
    <n v="8.3499999999999991E-2"/>
    <n v="0"/>
    <x v="38"/>
  </r>
  <r>
    <x v="25"/>
    <x v="2"/>
    <s v="gildas"/>
    <n v="8.3499999999999991E-2"/>
    <n v="0"/>
    <x v="38"/>
  </r>
  <r>
    <x v="44"/>
    <x v="2"/>
    <s v="marc"/>
    <n v="8.3499999999999991E-2"/>
    <n v="0"/>
    <x v="38"/>
  </r>
  <r>
    <x v="15"/>
    <x v="2"/>
    <s v="marc"/>
    <n v="8.3499999999999991E-2"/>
    <n v="0"/>
    <x v="38"/>
  </r>
  <r>
    <x v="2"/>
    <x v="2"/>
    <s v="marc"/>
    <n v="8.3499999999999991E-2"/>
    <n v="0"/>
    <x v="38"/>
  </r>
  <r>
    <x v="45"/>
    <x v="2"/>
    <s v="gildas"/>
    <n v="8.3499999999999991E-2"/>
    <n v="0"/>
    <x v="39"/>
  </r>
  <r>
    <x v="46"/>
    <x v="2"/>
    <s v="marc"/>
    <n v="8.3499999999999991E-2"/>
    <n v="0"/>
    <x v="40"/>
  </r>
  <r>
    <x v="47"/>
    <x v="0"/>
    <s v="Benoit"/>
    <n v="8.3499999999999991E-2"/>
    <n v="0"/>
    <x v="40"/>
  </r>
  <r>
    <x v="37"/>
    <x v="3"/>
    <s v="Benoit"/>
    <n v="0.25"/>
    <n v="0"/>
    <x v="41"/>
  </r>
  <r>
    <x v="19"/>
    <x v="2"/>
    <s v="Benoit"/>
    <n v="8.3499999999999991E-2"/>
    <n v="0"/>
    <x v="41"/>
  </r>
  <r>
    <x v="20"/>
    <x v="2"/>
    <s v="Benoit"/>
    <n v="8.3499999999999991E-2"/>
    <n v="0"/>
    <x v="42"/>
  </r>
  <r>
    <x v="1"/>
    <x v="2"/>
    <s v="Benoit"/>
    <n v="8.3499999999999991E-2"/>
    <n v="0"/>
    <x v="42"/>
  </r>
  <r>
    <x v="29"/>
    <x v="2"/>
    <s v="Benoit"/>
    <n v="8.3499999999999991E-2"/>
    <n v="0"/>
    <x v="42"/>
  </r>
  <r>
    <x v="17"/>
    <x v="2"/>
    <s v="Benoit"/>
    <n v="8.3499999999999991E-2"/>
    <n v="0"/>
    <x v="43"/>
  </r>
  <r>
    <x v="30"/>
    <x v="2"/>
    <s v="Benoit"/>
    <n v="8.3499999999999991E-2"/>
    <n v="0"/>
    <x v="43"/>
  </r>
  <r>
    <x v="31"/>
    <x v="2"/>
    <s v="Benoit"/>
    <n v="8.3499999999999991E-2"/>
    <n v="0"/>
    <x v="43"/>
  </r>
  <r>
    <x v="32"/>
    <x v="2"/>
    <s v="Benoit"/>
    <n v="8.3499999999999991E-2"/>
    <n v="0"/>
    <x v="43"/>
  </r>
  <r>
    <x v="26"/>
    <x v="2"/>
    <s v="Benoit"/>
    <n v="8.3499999999999991E-2"/>
    <n v="0"/>
    <x v="44"/>
  </r>
  <r>
    <x v="24"/>
    <x v="2"/>
    <s v="Benoit"/>
    <n v="8.3499999999999991E-2"/>
    <n v="0"/>
    <x v="45"/>
  </r>
  <r>
    <x v="34"/>
    <x v="2"/>
    <s v="Benoit"/>
    <n v="8.3499999999999991E-2"/>
    <n v="0"/>
    <x v="45"/>
  </r>
  <r>
    <x v="48"/>
    <x v="2"/>
    <s v="Benoit"/>
    <n v="8.3499999999999991E-2"/>
    <n v="0"/>
    <x v="45"/>
  </r>
  <r>
    <x v="27"/>
    <x v="2"/>
    <s v="Benoit"/>
    <n v="8.3499999999999991E-2"/>
    <n v="0"/>
    <x v="46"/>
  </r>
  <r>
    <x v="28"/>
    <x v="2"/>
    <s v="Benoit"/>
    <n v="8.3499999999999991E-2"/>
    <n v="0"/>
    <x v="46"/>
  </r>
  <r>
    <x v="4"/>
    <x v="2"/>
    <s v="Benoit"/>
    <n v="8.3499999999999991E-2"/>
    <n v="0"/>
    <x v="46"/>
  </r>
  <r>
    <x v="35"/>
    <x v="2"/>
    <s v="Benoit"/>
    <n v="8.3499999999999991E-2"/>
    <n v="0"/>
    <x v="47"/>
  </r>
  <r>
    <x v="22"/>
    <x v="2"/>
    <s v="Benoit"/>
    <n v="8.3499999999999991E-2"/>
    <n v="0"/>
    <x v="47"/>
  </r>
  <r>
    <x v="23"/>
    <x v="2"/>
    <s v="Benoit"/>
    <n v="8.3499999999999991E-2"/>
    <n v="0"/>
    <x v="48"/>
  </r>
  <r>
    <x v="21"/>
    <x v="2"/>
    <s v="Benoit"/>
    <n v="8.3499999999999991E-2"/>
    <n v="0"/>
    <x v="48"/>
  </r>
  <r>
    <x v="38"/>
    <x v="2"/>
    <s v="Benoit"/>
    <n v="8.3499999999999991E-2"/>
    <n v="0"/>
    <x v="48"/>
  </r>
  <r>
    <x v="49"/>
    <x v="2"/>
    <s v="Benoit"/>
    <n v="8.3499999999999991E-2"/>
    <n v="0"/>
    <x v="48"/>
  </r>
  <r>
    <x v="50"/>
    <x v="2"/>
    <s v="Benoit"/>
    <n v="8.3499999999999991E-2"/>
    <n v="0"/>
    <x v="48"/>
  </r>
  <r>
    <x v="51"/>
    <x v="2"/>
    <s v="Benoit"/>
    <n v="8.3499999999999991E-2"/>
    <n v="0"/>
    <x v="48"/>
  </r>
  <r>
    <x v="52"/>
    <x v="2"/>
    <s v="Benoit"/>
    <n v="8.3499999999999991E-2"/>
    <n v="0"/>
    <x v="48"/>
  </r>
  <r>
    <x v="3"/>
    <x v="2"/>
    <s v="Benoit"/>
    <n v="8.3499999999999991E-2"/>
    <n v="0"/>
    <x v="48"/>
  </r>
  <r>
    <x v="53"/>
    <x v="2"/>
    <s v="Benoit"/>
    <n v="8.3499999999999991E-2"/>
    <n v="0"/>
    <x v="48"/>
  </r>
  <r>
    <x v="54"/>
    <x v="2"/>
    <s v="Benoit"/>
    <n v="8.3499999999999991E-2"/>
    <n v="0"/>
    <x v="49"/>
  </r>
  <r>
    <x v="55"/>
    <x v="2"/>
    <s v="Benoit"/>
    <n v="8.3499999999999991E-2"/>
    <n v="0"/>
    <x v="49"/>
  </r>
  <r>
    <x v="40"/>
    <x v="2"/>
    <s v="Benoit"/>
    <n v="8.3499999999999991E-2"/>
    <n v="0"/>
    <x v="49"/>
  </r>
  <r>
    <x v="56"/>
    <x v="2"/>
    <s v="Benoit"/>
    <n v="8.3499999999999991E-2"/>
    <n v="0"/>
    <x v="49"/>
  </r>
  <r>
    <x v="57"/>
    <x v="2"/>
    <s v="Benoit"/>
    <n v="8.3499999999999991E-2"/>
    <n v="0"/>
    <x v="49"/>
  </r>
  <r>
    <x v="58"/>
    <x v="2"/>
    <s v="Benoit"/>
    <n v="8.3499999999999991E-2"/>
    <n v="0"/>
    <x v="49"/>
  </r>
  <r>
    <x v="18"/>
    <x v="2"/>
    <s v="Benoit"/>
    <n v="8.3499999999999991E-2"/>
    <n v="0"/>
    <x v="49"/>
  </r>
  <r>
    <x v="36"/>
    <x v="2"/>
    <s v="Benoit"/>
    <n v="8.3499999999999991E-2"/>
    <n v="0"/>
    <x v="49"/>
  </r>
  <r>
    <x v="59"/>
    <x v="2"/>
    <s v="Benoit"/>
    <n v="8.3499999999999991E-2"/>
    <n v="0"/>
    <x v="49"/>
  </r>
  <r>
    <x v="16"/>
    <x v="0"/>
    <s v="Benoit"/>
    <n v="8.3499999999999991E-2"/>
    <n v="0"/>
    <x v="49"/>
  </r>
  <r>
    <x v="20"/>
    <x v="0"/>
    <s v="Benoit"/>
    <n v="0.75"/>
    <n v="0"/>
    <x v="49"/>
  </r>
  <r>
    <x v="37"/>
    <x v="3"/>
    <s v="Benoit"/>
    <n v="8.3499999999999991E-2"/>
    <n v="0"/>
    <x v="49"/>
  </r>
  <r>
    <x v="24"/>
    <x v="0"/>
    <s v="Benoit"/>
    <n v="0.75"/>
    <n v="0"/>
    <x v="49"/>
  </r>
  <r>
    <x v="60"/>
    <x v="1"/>
    <s v="Benoit"/>
    <n v="8.3499999999999991E-2"/>
    <n v="0"/>
    <x v="49"/>
  </r>
  <r>
    <x v="26"/>
    <x v="0"/>
    <s v="Benoit"/>
    <n v="0.25"/>
    <n v="0"/>
    <x v="49"/>
  </r>
  <r>
    <x v="31"/>
    <x v="0"/>
    <s v="Benoit"/>
    <n v="0.20039999999999999"/>
    <n v="0"/>
    <x v="49"/>
  </r>
  <r>
    <x v="37"/>
    <x v="0"/>
    <s v="Benoit"/>
    <n v="0.08"/>
    <n v="0"/>
    <x v="49"/>
  </r>
  <r>
    <x v="31"/>
    <x v="0"/>
    <s v="Benoit"/>
    <n v="0.20039999999999999"/>
    <n v="0"/>
    <x v="49"/>
  </r>
  <r>
    <x v="31"/>
    <x v="3"/>
    <s v="Benoit"/>
    <n v="2"/>
    <n v="2"/>
    <x v="49"/>
  </r>
  <r>
    <x v="61"/>
    <x v="2"/>
    <s v="socotec"/>
    <n v="0.5"/>
    <n v="0"/>
    <x v="49"/>
  </r>
  <r>
    <x v="62"/>
    <x v="2"/>
    <s v="socotec"/>
    <n v="0.5"/>
    <n v="0"/>
    <x v="49"/>
  </r>
  <r>
    <x v="42"/>
    <x v="0"/>
    <s v="Benoit"/>
    <n v="0.5"/>
    <n v="0"/>
    <x v="49"/>
  </r>
  <r>
    <x v="25"/>
    <x v="2"/>
    <s v="marc"/>
    <n v="8.3499999999999991E-2"/>
    <n v="0"/>
    <x v="49"/>
  </r>
  <r>
    <x v="15"/>
    <x v="2"/>
    <s v="marc"/>
    <n v="8.3499999999999991E-2"/>
    <n v="0"/>
    <x v="49"/>
  </r>
  <r>
    <x v="2"/>
    <x v="2"/>
    <s v="marc"/>
    <n v="8.3499999999999991E-2"/>
    <n v="0"/>
    <x v="49"/>
  </r>
  <r>
    <x v="45"/>
    <x v="2"/>
    <s v="marc"/>
    <n v="0.16699999999999998"/>
    <n v="0"/>
    <x v="49"/>
  </r>
  <r>
    <x v="46"/>
    <x v="2"/>
    <s v="marc"/>
    <n v="0.25"/>
    <n v="0"/>
    <x v="49"/>
  </r>
  <r>
    <x v="25"/>
    <x v="2"/>
    <s v="marc"/>
    <n v="8.3499999999999991E-2"/>
    <n v="0"/>
    <x v="49"/>
  </r>
  <r>
    <x v="15"/>
    <x v="2"/>
    <s v="marc"/>
    <n v="8.3499999999999991E-2"/>
    <n v="0"/>
    <x v="49"/>
  </r>
  <r>
    <x v="2"/>
    <x v="2"/>
    <s v="marc"/>
    <n v="8.3499999999999991E-2"/>
    <n v="0"/>
    <x v="49"/>
  </r>
  <r>
    <x v="45"/>
    <x v="2"/>
    <s v="marc"/>
    <n v="0.20039999999999999"/>
    <n v="0"/>
    <x v="49"/>
  </r>
  <r>
    <x v="46"/>
    <x v="2"/>
    <s v="marc"/>
    <n v="0.25"/>
    <n v="0"/>
    <x v="49"/>
  </r>
  <r>
    <x v="25"/>
    <x v="2"/>
    <s v="gildas"/>
    <n v="8.3499999999999991E-2"/>
    <n v="0"/>
    <x v="49"/>
  </r>
  <r>
    <x v="15"/>
    <x v="2"/>
    <s v="marc"/>
    <n v="8.3499999999999991E-2"/>
    <n v="0"/>
    <x v="49"/>
  </r>
  <r>
    <x v="2"/>
    <x v="2"/>
    <s v="marc"/>
    <n v="8.3499999999999991E-2"/>
    <n v="0"/>
    <x v="49"/>
  </r>
  <r>
    <x v="45"/>
    <x v="2"/>
    <s v="gildas"/>
    <n v="0.20039999999999999"/>
    <n v="0"/>
    <x v="49"/>
  </r>
  <r>
    <x v="46"/>
    <x v="2"/>
    <s v="marc"/>
    <n v="0.25"/>
    <n v="0"/>
    <x v="49"/>
  </r>
  <r>
    <x v="63"/>
    <x v="2"/>
    <s v="marc"/>
    <n v="8.3499999999999991E-2"/>
    <n v="0"/>
    <x v="50"/>
  </r>
  <r>
    <x v="42"/>
    <x v="2"/>
    <s v="marc"/>
    <n v="8.3499999999999991E-2"/>
    <n v="0"/>
    <x v="50"/>
  </r>
  <r>
    <x v="43"/>
    <x v="2"/>
    <s v="marc"/>
    <n v="8.3499999999999991E-2"/>
    <n v="0"/>
    <x v="50"/>
  </r>
  <r>
    <x v="25"/>
    <x v="2"/>
    <s v="marc"/>
    <n v="8.3499999999999991E-2"/>
    <n v="0"/>
    <x v="50"/>
  </r>
  <r>
    <x v="43"/>
    <x v="2"/>
    <s v="marc"/>
    <n v="8.3499999999999991E-2"/>
    <n v="0"/>
    <x v="50"/>
  </r>
  <r>
    <x v="64"/>
    <x v="2"/>
    <s v="marc"/>
    <n v="8.3499999999999991E-2"/>
    <n v="0"/>
    <x v="51"/>
  </r>
  <r>
    <x v="65"/>
    <x v="2"/>
    <s v="marc"/>
    <n v="0.16699999999999998"/>
    <n v="0"/>
    <x v="52"/>
  </r>
  <r>
    <x v="66"/>
    <x v="2"/>
    <s v="marc"/>
    <n v="0.16699999999999998"/>
    <n v="0"/>
    <x v="53"/>
  </r>
  <r>
    <x v="15"/>
    <x v="2"/>
    <s v="marc"/>
    <n v="8.3499999999999991E-2"/>
    <n v="0"/>
    <x v="53"/>
  </r>
  <r>
    <x v="2"/>
    <x v="2"/>
    <s v="marc"/>
    <n v="8.3499999999999991E-2"/>
    <n v="0"/>
    <x v="53"/>
  </r>
  <r>
    <x v="45"/>
    <x v="2"/>
    <s v="marc"/>
    <n v="8.3499999999999991E-2"/>
    <n v="0"/>
    <x v="53"/>
  </r>
  <r>
    <x v="67"/>
    <x v="2"/>
    <s v="marc"/>
    <n v="8.3499999999999991E-2"/>
    <n v="0"/>
    <x v="53"/>
  </r>
  <r>
    <x v="68"/>
    <x v="2"/>
    <s v="marc"/>
    <n v="8.3499999999999991E-2"/>
    <n v="0"/>
    <x v="53"/>
  </r>
  <r>
    <x v="19"/>
    <x v="0"/>
    <s v="Benoit"/>
    <n v="8.3499999999999991E-2"/>
    <n v="0"/>
    <x v="53"/>
  </r>
  <r>
    <x v="37"/>
    <x v="0"/>
    <s v="Benoit"/>
    <n v="2"/>
    <n v="0"/>
    <x v="53"/>
  </r>
  <r>
    <x v="28"/>
    <x v="0"/>
    <s v="Benoit"/>
    <n v="1"/>
    <n v="0"/>
    <x v="53"/>
  </r>
  <r>
    <x v="28"/>
    <x v="0"/>
    <s v="Benoit"/>
    <n v="2"/>
    <n v="0"/>
    <x v="54"/>
  </r>
  <r>
    <x v="30"/>
    <x v="0"/>
    <s v="Benoit"/>
    <n v="0.16699999999999998"/>
    <n v="0"/>
    <x v="54"/>
  </r>
  <r>
    <x v="23"/>
    <x v="0"/>
    <s v="Benoit"/>
    <n v="0.25"/>
    <n v="0"/>
    <x v="55"/>
  </r>
  <r>
    <x v="24"/>
    <x v="0"/>
    <s v="Benoit"/>
    <n v="8.3499999999999991E-2"/>
    <n v="0"/>
    <x v="55"/>
  </r>
  <r>
    <x v="48"/>
    <x v="1"/>
    <s v="Benoit"/>
    <n v="2"/>
    <n v="0"/>
    <x v="56"/>
  </r>
  <r>
    <x v="69"/>
    <x v="0"/>
    <s v="Benoit"/>
    <n v="0.5"/>
    <n v="0"/>
    <x v="56"/>
  </r>
  <r>
    <x v="34"/>
    <x v="3"/>
    <s v="Benoit"/>
    <n v="0.08"/>
    <n v="0"/>
    <x v="56"/>
  </r>
  <r>
    <x v="58"/>
    <x v="3"/>
    <s v="Benoit"/>
    <n v="0.08"/>
    <n v="0"/>
    <x v="56"/>
  </r>
  <r>
    <x v="34"/>
    <x v="3"/>
    <s v="Benoit"/>
    <n v="0.20039999999999999"/>
    <n v="0"/>
    <x v="56"/>
  </r>
  <r>
    <x v="42"/>
    <x v="2"/>
    <s v="gildas"/>
    <n v="0.08"/>
    <n v="0"/>
    <x v="56"/>
  </r>
  <r>
    <x v="43"/>
    <x v="2"/>
    <s v="gildas"/>
    <n v="0.08"/>
    <n v="0"/>
    <x v="56"/>
  </r>
  <r>
    <x v="25"/>
    <x v="2"/>
    <s v="gildas"/>
    <n v="0.08"/>
    <n v="0"/>
    <x v="56"/>
  </r>
  <r>
    <x v="44"/>
    <x v="2"/>
    <s v="Benoit"/>
    <n v="0.08"/>
    <n v="0"/>
    <x v="56"/>
  </r>
  <r>
    <x v="15"/>
    <x v="2"/>
    <s v="gildas"/>
    <n v="0.08"/>
    <n v="0"/>
    <x v="56"/>
  </r>
  <r>
    <x v="2"/>
    <x v="2"/>
    <s v="gildas"/>
    <n v="0.08"/>
    <n v="0"/>
    <x v="56"/>
  </r>
  <r>
    <x v="45"/>
    <x v="2"/>
    <s v="gildas"/>
    <n v="0.20039999999999999"/>
    <n v="0"/>
    <x v="56"/>
  </r>
  <r>
    <x v="46"/>
    <x v="2"/>
    <s v="gildas"/>
    <n v="0.08"/>
    <n v="0"/>
    <x v="56"/>
  </r>
  <r>
    <x v="42"/>
    <x v="2"/>
    <s v="gildas"/>
    <n v="0.08"/>
    <n v="0"/>
    <x v="56"/>
  </r>
  <r>
    <x v="43"/>
    <x v="2"/>
    <s v="gildas"/>
    <n v="0.08"/>
    <n v="0"/>
    <x v="56"/>
  </r>
  <r>
    <x v="25"/>
    <x v="2"/>
    <s v="gildas"/>
    <n v="0.08"/>
    <n v="0"/>
    <x v="56"/>
  </r>
  <r>
    <x v="44"/>
    <x v="2"/>
    <s v="Benoit"/>
    <n v="0.08"/>
    <n v="0"/>
    <x v="57"/>
  </r>
  <r>
    <x v="15"/>
    <x v="2"/>
    <s v="gildas"/>
    <n v="0.08"/>
    <n v="0"/>
    <x v="58"/>
  </r>
  <r>
    <x v="2"/>
    <x v="2"/>
    <s v="gildas"/>
    <n v="8.3499999999999991E-2"/>
    <n v="0"/>
    <x v="58"/>
  </r>
  <r>
    <x v="45"/>
    <x v="2"/>
    <s v="gildas"/>
    <n v="0.2"/>
    <n v="0"/>
    <x v="58"/>
  </r>
  <r>
    <x v="46"/>
    <x v="2"/>
    <s v="gildas"/>
    <n v="0.08"/>
    <n v="0"/>
    <x v="58"/>
  </r>
  <r>
    <x v="42"/>
    <x v="2"/>
    <s v="gildas"/>
    <n v="0.08"/>
    <n v="0"/>
    <x v="58"/>
  </r>
  <r>
    <x v="43"/>
    <x v="2"/>
    <s v="gildas"/>
    <n v="0.08"/>
    <n v="0"/>
    <x v="58"/>
  </r>
  <r>
    <x v="25"/>
    <x v="2"/>
    <s v="gildas"/>
    <n v="0.08"/>
    <n v="0"/>
    <x v="58"/>
  </r>
  <r>
    <x v="44"/>
    <x v="2"/>
    <s v="Benoit"/>
    <n v="0.08"/>
    <n v="0"/>
    <x v="58"/>
  </r>
  <r>
    <x v="15"/>
    <x v="2"/>
    <s v="gildas"/>
    <n v="0.08"/>
    <n v="0"/>
    <x v="58"/>
  </r>
  <r>
    <x v="2"/>
    <x v="2"/>
    <s v="gildas"/>
    <n v="0.08"/>
    <n v="0"/>
    <x v="59"/>
  </r>
  <r>
    <x v="45"/>
    <x v="2"/>
    <s v="gildas"/>
    <n v="0.2"/>
    <n v="0"/>
    <x v="59"/>
  </r>
  <r>
    <x v="46"/>
    <x v="2"/>
    <s v="gildas"/>
    <n v="0.08"/>
    <n v="0"/>
    <x v="60"/>
  </r>
  <r>
    <x v="42"/>
    <x v="2"/>
    <s v="gildas"/>
    <n v="0.08"/>
    <n v="0"/>
    <x v="60"/>
  </r>
  <r>
    <x v="43"/>
    <x v="2"/>
    <s v="gildas"/>
    <n v="0.08"/>
    <n v="0"/>
    <x v="61"/>
  </r>
  <r>
    <x v="25"/>
    <x v="2"/>
    <s v="gildas"/>
    <n v="0.08"/>
    <n v="0"/>
    <x v="61"/>
  </r>
  <r>
    <x v="44"/>
    <x v="2"/>
    <s v="Benoit"/>
    <n v="0.08"/>
    <n v="0"/>
    <x v="61"/>
  </r>
  <r>
    <x v="15"/>
    <x v="2"/>
    <s v="gildas"/>
    <n v="0.08"/>
    <n v="0"/>
    <x v="61"/>
  </r>
  <r>
    <x v="2"/>
    <x v="2"/>
    <s v="gildas"/>
    <n v="0.08"/>
    <n v="0"/>
    <x v="61"/>
  </r>
  <r>
    <x v="45"/>
    <x v="2"/>
    <s v="gildas"/>
    <n v="0.2"/>
    <n v="0"/>
    <x v="61"/>
  </r>
  <r>
    <x v="46"/>
    <x v="2"/>
    <s v="gildas"/>
    <n v="0.08"/>
    <n v="0"/>
    <x v="61"/>
  </r>
  <r>
    <x v="42"/>
    <x v="2"/>
    <s v="gildas"/>
    <n v="0.08"/>
    <n v="0"/>
    <x v="61"/>
  </r>
  <r>
    <x v="43"/>
    <x v="2"/>
    <s v="gildas"/>
    <n v="0.08"/>
    <n v="0"/>
    <x v="61"/>
  </r>
  <r>
    <x v="25"/>
    <x v="2"/>
    <s v="gildas"/>
    <n v="0.08"/>
    <n v="0"/>
    <x v="61"/>
  </r>
  <r>
    <x v="44"/>
    <x v="2"/>
    <s v="Benoit"/>
    <n v="0.08"/>
    <n v="0"/>
    <x v="61"/>
  </r>
  <r>
    <x v="15"/>
    <x v="2"/>
    <s v="gildas"/>
    <n v="0.08"/>
    <n v="0"/>
    <x v="61"/>
  </r>
  <r>
    <x v="2"/>
    <x v="2"/>
    <s v="gildas"/>
    <n v="0.08"/>
    <n v="0"/>
    <x v="62"/>
  </r>
  <r>
    <x v="45"/>
    <x v="2"/>
    <s v="gildas"/>
    <n v="0.2"/>
    <n v="0"/>
    <x v="62"/>
  </r>
  <r>
    <x v="46"/>
    <x v="2"/>
    <s v="gildas"/>
    <n v="0.08"/>
    <n v="0"/>
    <x v="62"/>
  </r>
  <r>
    <x v="4"/>
    <x v="0"/>
    <s v="Benoit"/>
    <n v="0.15"/>
    <n v="0"/>
    <x v="63"/>
  </r>
  <r>
    <x v="48"/>
    <x v="1"/>
    <s v="Benoit"/>
    <n v="5"/>
    <n v="0"/>
    <x v="63"/>
  </r>
  <r>
    <x v="40"/>
    <x v="0"/>
    <s v="Benoit"/>
    <n v="0.25"/>
    <n v="0"/>
    <x v="64"/>
  </r>
  <r>
    <x v="39"/>
    <x v="4"/>
    <s v="Benoit"/>
    <n v="0.5"/>
    <n v="0"/>
    <x v="65"/>
  </r>
  <r>
    <x v="70"/>
    <x v="0"/>
    <s v="Benoit"/>
    <n v="0.5"/>
    <n v="0"/>
    <x v="66"/>
  </r>
  <r>
    <x v="24"/>
    <x v="0"/>
    <s v="Benoit"/>
    <n v="0.5"/>
    <n v="0"/>
    <x v="66"/>
  </r>
  <r>
    <x v="39"/>
    <x v="0"/>
    <s v="Benoit"/>
    <n v="0.125"/>
    <n v="0"/>
    <x v="66"/>
  </r>
  <r>
    <x v="38"/>
    <x v="0"/>
    <s v="Benoit"/>
    <n v="0.2505"/>
    <n v="0"/>
    <x v="67"/>
  </r>
  <r>
    <x v="48"/>
    <x v="0"/>
    <s v="Benoit"/>
    <n v="0.1169"/>
    <n v="0"/>
    <x v="68"/>
  </r>
  <r>
    <x v="36"/>
    <x v="2"/>
    <s v="stagiaire"/>
    <n v="0.501"/>
    <n v="0"/>
    <x v="69"/>
  </r>
  <r>
    <x v="18"/>
    <x v="2"/>
    <s v="Benoit"/>
    <n v="0.5"/>
    <n v="0"/>
    <x v="69"/>
  </r>
  <r>
    <x v="56"/>
    <x v="2"/>
    <s v="stagiaire"/>
    <n v="0.5"/>
    <n v="0"/>
    <x v="69"/>
  </r>
  <r>
    <x v="55"/>
    <x v="2"/>
    <s v="Benoit"/>
    <n v="0.5"/>
    <n v="0"/>
    <x v="69"/>
  </r>
  <r>
    <x v="53"/>
    <x v="2"/>
    <s v="stagiaire"/>
    <n v="0.5"/>
    <n v="0"/>
    <x v="69"/>
  </r>
  <r>
    <x v="52"/>
    <x v="2"/>
    <s v="stagiaire"/>
    <n v="0.5"/>
    <n v="0"/>
    <x v="69"/>
  </r>
  <r>
    <x v="50"/>
    <x v="2"/>
    <s v="Benoit"/>
    <n v="0.5"/>
    <n v="0"/>
    <x v="69"/>
  </r>
  <r>
    <x v="21"/>
    <x v="2"/>
    <s v="stagiaire"/>
    <n v="0.5"/>
    <n v="0"/>
    <x v="70"/>
  </r>
  <r>
    <x v="23"/>
    <x v="2"/>
    <s v="Benoit"/>
    <n v="0.5"/>
    <n v="0"/>
    <x v="70"/>
  </r>
  <r>
    <x v="22"/>
    <x v="2"/>
    <s v="stagiaire"/>
    <n v="0.5"/>
    <n v="0"/>
    <x v="70"/>
  </r>
  <r>
    <x v="35"/>
    <x v="2"/>
    <s v="Benoit"/>
    <n v="0.5"/>
    <n v="0"/>
    <x v="70"/>
  </r>
  <r>
    <x v="27"/>
    <x v="2"/>
    <s v="stagiaire"/>
    <n v="0.5"/>
    <n v="0"/>
    <x v="71"/>
  </r>
  <r>
    <x v="48"/>
    <x v="2"/>
    <s v="Benoit"/>
    <n v="0.5"/>
    <n v="0"/>
    <x v="71"/>
  </r>
  <r>
    <x v="32"/>
    <x v="2"/>
    <s v="stagiaire"/>
    <n v="0.5"/>
    <n v="0"/>
    <x v="71"/>
  </r>
  <r>
    <x v="31"/>
    <x v="2"/>
    <s v="stagiaire"/>
    <n v="0.5"/>
    <n v="0"/>
    <x v="71"/>
  </r>
  <r>
    <x v="17"/>
    <x v="2"/>
    <s v="Benoit"/>
    <n v="0.5"/>
    <n v="0"/>
    <x v="71"/>
  </r>
  <r>
    <x v="1"/>
    <x v="2"/>
    <s v="stagiaire"/>
    <n v="0.5"/>
    <n v="0"/>
    <x v="72"/>
  </r>
  <r>
    <x v="29"/>
    <x v="2"/>
    <s v="stagiaire"/>
    <n v="0.5"/>
    <n v="0"/>
    <x v="72"/>
  </r>
  <r>
    <x v="3"/>
    <x v="2"/>
    <s v="Benoit"/>
    <n v="1"/>
    <n v="0"/>
    <x v="72"/>
  </r>
  <r>
    <x v="27"/>
    <x v="0"/>
    <s v="Benoit"/>
    <n v="5"/>
    <n v="0"/>
    <x v="73"/>
  </r>
  <r>
    <x v="28"/>
    <x v="0"/>
    <s v="Benoit"/>
    <n v="0.33399999999999996"/>
    <n v="0"/>
    <x v="74"/>
  </r>
  <r>
    <x v="5"/>
    <x v="0"/>
    <s v="Benoit"/>
    <n v="0.75"/>
    <n v="0"/>
    <x v="75"/>
  </r>
  <r>
    <x v="6"/>
    <x v="0"/>
    <s v="Benoit"/>
    <n v="0.75"/>
    <n v="0"/>
    <x v="75"/>
  </r>
  <r>
    <x v="71"/>
    <x v="0"/>
    <s v="Benoit"/>
    <n v="1"/>
    <n v="0"/>
    <x v="75"/>
  </r>
  <r>
    <x v="39"/>
    <x v="0"/>
    <s v="Benoit"/>
    <n v="0.75"/>
    <n v="0"/>
    <x v="75"/>
  </r>
  <r>
    <x v="7"/>
    <x v="0"/>
    <s v="Benoit"/>
    <n v="0.75"/>
    <n v="0"/>
    <x v="75"/>
  </r>
  <r>
    <x v="72"/>
    <x v="0"/>
    <s v="Benoit"/>
    <n v="1.25"/>
    <n v="0"/>
    <x v="76"/>
  </r>
  <r>
    <x v="9"/>
    <x v="0"/>
    <s v="Benoit"/>
    <n v="0.75"/>
    <n v="0"/>
    <x v="76"/>
  </r>
  <r>
    <x v="10"/>
    <x v="0"/>
    <s v="Benoit"/>
    <n v="1"/>
    <n v="0"/>
    <x v="76"/>
  </r>
  <r>
    <x v="73"/>
    <x v="0"/>
    <s v="Benoit"/>
    <n v="1.25"/>
    <n v="0"/>
    <x v="76"/>
  </r>
  <r>
    <x v="74"/>
    <x v="0"/>
    <s v="Benoit"/>
    <n v="1.25"/>
    <n v="0"/>
    <x v="76"/>
  </r>
  <r>
    <x v="75"/>
    <x v="0"/>
    <s v="Benoit"/>
    <n v="1"/>
    <n v="0"/>
    <x v="77"/>
  </r>
  <r>
    <x v="76"/>
    <x v="0"/>
    <s v="Benoit"/>
    <n v="0.75"/>
    <n v="0"/>
    <x v="77"/>
  </r>
  <r>
    <x v="58"/>
    <x v="2"/>
    <s v="Benoit"/>
    <n v="0.5"/>
    <n v="0"/>
    <x v="78"/>
  </r>
  <r>
    <x v="57"/>
    <x v="2"/>
    <s v="stagiaire"/>
    <n v="0.5"/>
    <n v="0"/>
    <x v="78"/>
  </r>
  <r>
    <x v="20"/>
    <x v="2"/>
    <s v="stagiaire"/>
    <n v="0.5"/>
    <n v="0"/>
    <x v="77"/>
  </r>
  <r>
    <x v="26"/>
    <x v="2"/>
    <s v="stagiaire"/>
    <n v="0.5"/>
    <n v="0"/>
    <x v="77"/>
  </r>
  <r>
    <x v="48"/>
    <x v="1"/>
    <s v="Benoit"/>
    <n v="1"/>
    <n v="0"/>
    <x v="78"/>
  </r>
  <r>
    <x v="34"/>
    <x v="0"/>
    <s v="Benoit"/>
    <n v="0.33399999999999996"/>
    <n v="0"/>
    <x v="78"/>
  </r>
  <r>
    <x v="20"/>
    <x v="2"/>
    <s v="stagiaire"/>
    <n v="0.5"/>
    <n v="0"/>
    <x v="78"/>
  </r>
  <r>
    <x v="20"/>
    <x v="0"/>
    <s v="stagiaire"/>
    <n v="0.25"/>
    <n v="0"/>
    <x v="79"/>
  </r>
  <r>
    <x v="26"/>
    <x v="0"/>
    <s v="Benoit"/>
    <n v="1"/>
    <n v="0"/>
    <x v="79"/>
  </r>
  <r>
    <x v="20"/>
    <x v="2"/>
    <s v="stagiaire"/>
    <n v="0.5"/>
    <n v="0"/>
    <x v="80"/>
  </r>
  <r>
    <x v="77"/>
    <x v="0"/>
    <s v="stagiaire"/>
    <n v="1"/>
    <n v="0"/>
    <x v="80"/>
  </r>
  <r>
    <x v="34"/>
    <x v="0"/>
    <s v="stagiaire"/>
    <n v="8.3499999999999991E-2"/>
    <n v="0"/>
    <x v="80"/>
  </r>
  <r>
    <x v="45"/>
    <x v="2"/>
    <s v="Benoit"/>
    <n v="0.75"/>
    <n v="0"/>
    <x v="80"/>
  </r>
  <r>
    <x v="48"/>
    <x v="1"/>
    <s v="Benoit"/>
    <n v="3"/>
    <n v="0"/>
    <x v="81"/>
  </r>
  <r>
    <x v="34"/>
    <x v="1"/>
    <s v="stagiaire"/>
    <n v="0.5"/>
    <n v="0"/>
    <x v="81"/>
  </r>
  <r>
    <x v="27"/>
    <x v="0"/>
    <s v="stagiaire"/>
    <n v="0.5"/>
    <n v="0"/>
    <x v="81"/>
  </r>
  <r>
    <x v="23"/>
    <x v="0"/>
    <s v="Benoit"/>
    <n v="0.25"/>
    <n v="2"/>
    <x v="82"/>
  </r>
  <r>
    <x v="22"/>
    <x v="1"/>
    <s v="Benoit"/>
    <n v="2"/>
    <n v="0"/>
    <x v="83"/>
  </r>
  <r>
    <x v="22"/>
    <x v="1"/>
    <s v="Benoit"/>
    <n v="2.5"/>
    <n v="0"/>
    <x v="84"/>
  </r>
  <r>
    <x v="57"/>
    <x v="0"/>
    <s v="Benoit"/>
    <n v="0.25"/>
    <n v="0"/>
    <x v="85"/>
  </r>
  <r>
    <x v="23"/>
    <x v="0"/>
    <s v="Benoit"/>
    <n v="8.3499999999999991E-2"/>
    <n v="0"/>
    <x v="86"/>
  </r>
  <r>
    <x v="22"/>
    <x v="1"/>
    <s v="Benoit"/>
    <n v="2"/>
    <n v="0"/>
    <x v="86"/>
  </r>
  <r>
    <x v="41"/>
    <x v="0"/>
    <s v="Benoit"/>
    <n v="0.5"/>
    <n v="0"/>
    <x v="86"/>
  </r>
  <r>
    <x v="41"/>
    <x v="0"/>
    <s v="Benoit"/>
    <n v="0.5"/>
    <n v="0"/>
    <x v="87"/>
  </r>
  <r>
    <x v="42"/>
    <x v="2"/>
    <s v="Benoit"/>
    <n v="0.08"/>
    <n v="0"/>
    <x v="88"/>
  </r>
  <r>
    <x v="43"/>
    <x v="2"/>
    <s v="Benoit"/>
    <n v="0.08"/>
    <n v="0"/>
    <x v="88"/>
  </r>
  <r>
    <x v="25"/>
    <x v="2"/>
    <s v="Benoit"/>
    <n v="0.08"/>
    <n v="0"/>
    <x v="88"/>
  </r>
  <r>
    <x v="44"/>
    <x v="2"/>
    <s v="Benoit"/>
    <n v="0.08"/>
    <n v="0"/>
    <x v="88"/>
  </r>
  <r>
    <x v="15"/>
    <x v="2"/>
    <s v="Benoit"/>
    <n v="0.08"/>
    <n v="0"/>
    <x v="88"/>
  </r>
  <r>
    <x v="2"/>
    <x v="2"/>
    <s v="Benoit"/>
    <n v="0.08"/>
    <n v="0"/>
    <x v="88"/>
  </r>
  <r>
    <x v="45"/>
    <x v="2"/>
    <s v="Benoit"/>
    <n v="0.25"/>
    <n v="0"/>
    <x v="88"/>
  </r>
  <r>
    <x v="46"/>
    <x v="2"/>
    <s v="Benoit"/>
    <n v="1.25"/>
    <n v="0"/>
    <x v="88"/>
  </r>
  <r>
    <x v="40"/>
    <x v="0"/>
    <s v="Benoit"/>
    <n v="0.08"/>
    <n v="0"/>
    <x v="88"/>
  </r>
  <r>
    <x v="40"/>
    <x v="0"/>
    <s v="Benoit"/>
    <n v="0.08"/>
    <n v="0"/>
    <x v="89"/>
  </r>
  <r>
    <x v="20"/>
    <x v="0"/>
    <s v="Benoit"/>
    <n v="2"/>
    <n v="0"/>
    <x v="90"/>
  </r>
  <r>
    <x v="16"/>
    <x v="1"/>
    <s v="aeroservice"/>
    <n v="7"/>
    <n v="0"/>
    <x v="90"/>
  </r>
  <r>
    <x v="19"/>
    <x v="1"/>
    <s v="Benoit"/>
    <n v="0.75"/>
    <n v="0"/>
    <x v="90"/>
  </r>
  <r>
    <x v="78"/>
    <x v="0"/>
    <s v="aeroservice"/>
    <n v="0.5"/>
    <n v="0"/>
    <x v="90"/>
  </r>
  <r>
    <x v="79"/>
    <x v="0"/>
    <s v="aeroservice"/>
    <n v="1.5"/>
    <n v="0"/>
    <x v="90"/>
  </r>
  <r>
    <x v="42"/>
    <x v="2"/>
    <s v="Benoit"/>
    <n v="0.08"/>
    <n v="0"/>
    <x v="90"/>
  </r>
  <r>
    <x v="43"/>
    <x v="2"/>
    <s v="Benoit"/>
    <n v="0.08"/>
    <n v="0"/>
    <x v="90"/>
  </r>
  <r>
    <x v="25"/>
    <x v="2"/>
    <s v="Benoit"/>
    <n v="0.08"/>
    <n v="0"/>
    <x v="90"/>
  </r>
  <r>
    <x v="44"/>
    <x v="2"/>
    <s v="Benoit"/>
    <n v="0.08"/>
    <n v="0"/>
    <x v="90"/>
  </r>
  <r>
    <x v="15"/>
    <x v="2"/>
    <s v="Benoit"/>
    <n v="0.08"/>
    <n v="0"/>
    <x v="90"/>
  </r>
  <r>
    <x v="2"/>
    <x v="2"/>
    <s v="Benoit"/>
    <n v="0.08"/>
    <n v="0"/>
    <x v="90"/>
  </r>
  <r>
    <x v="45"/>
    <x v="2"/>
    <s v="Benoit"/>
    <n v="0.16699999999999998"/>
    <n v="0"/>
    <x v="90"/>
  </r>
  <r>
    <x v="46"/>
    <x v="2"/>
    <s v="Benoit"/>
    <n v="0.75"/>
    <n v="0"/>
    <x v="90"/>
  </r>
  <r>
    <x v="78"/>
    <x v="0"/>
    <s v="Benoit"/>
    <n v="0.75"/>
    <n v="0"/>
    <x v="91"/>
  </r>
  <r>
    <x v="46"/>
    <x v="0"/>
    <s v="Benoit"/>
    <n v="0.5"/>
    <n v="0"/>
    <x v="91"/>
  </r>
  <r>
    <x v="19"/>
    <x v="0"/>
    <s v="Benoit"/>
    <n v="0.33399999999999996"/>
    <n v="0"/>
    <x v="91"/>
  </r>
  <r>
    <x v="31"/>
    <x v="0"/>
    <s v="Benoit"/>
    <n v="0.5"/>
    <n v="0"/>
    <x v="92"/>
  </r>
  <r>
    <x v="71"/>
    <x v="0"/>
    <s v="Benoit"/>
    <n v="0.75"/>
    <n v="0"/>
    <x v="92"/>
  </r>
  <r>
    <x v="31"/>
    <x v="0"/>
    <s v="Benoit"/>
    <n v="0.5"/>
    <n v="0"/>
    <x v="93"/>
  </r>
  <r>
    <x v="31"/>
    <x v="0"/>
    <s v="Benoit"/>
    <n v="3"/>
    <n v="0"/>
    <x v="94"/>
  </r>
  <r>
    <x v="23"/>
    <x v="1"/>
    <s v="Benoit"/>
    <n v="0.5"/>
    <n v="0"/>
    <x v="95"/>
  </r>
  <r>
    <x v="52"/>
    <x v="0"/>
    <s v="Benoit"/>
    <n v="0.5"/>
    <n v="0"/>
    <x v="95"/>
  </r>
  <r>
    <x v="48"/>
    <x v="0"/>
    <s v="Benoit"/>
    <n v="5"/>
    <n v="0"/>
    <x v="96"/>
  </r>
  <r>
    <x v="61"/>
    <x v="0"/>
    <s v="Benoit"/>
    <n v="0.75"/>
    <n v="0"/>
    <x v="96"/>
  </r>
  <r>
    <x v="48"/>
    <x v="0"/>
    <s v="Benoit"/>
    <n v="1"/>
    <n v="0"/>
    <x v="97"/>
  </r>
  <r>
    <x v="23"/>
    <x v="1"/>
    <s v="Benoit"/>
    <n v="5"/>
    <n v="0"/>
    <x v="98"/>
  </r>
  <r>
    <x v="23"/>
    <x v="1"/>
    <s v="Benoit"/>
    <n v="5"/>
    <n v="0"/>
    <x v="99"/>
  </r>
  <r>
    <x v="42"/>
    <x v="2"/>
    <s v="gildas"/>
    <n v="0.08"/>
    <n v="0"/>
    <x v="100"/>
  </r>
  <r>
    <x v="43"/>
    <x v="2"/>
    <s v="Benoit"/>
    <n v="0.08"/>
    <n v="0"/>
    <x v="100"/>
  </r>
  <r>
    <x v="25"/>
    <x v="2"/>
    <s v="gildas"/>
    <n v="0.08"/>
    <n v="0"/>
    <x v="100"/>
  </r>
  <r>
    <x v="44"/>
    <x v="2"/>
    <s v="Benoit"/>
    <n v="0.08"/>
    <n v="0"/>
    <x v="100"/>
  </r>
  <r>
    <x v="15"/>
    <x v="2"/>
    <s v="gildas"/>
    <n v="0.16699999999999998"/>
    <n v="0"/>
    <x v="100"/>
  </r>
  <r>
    <x v="2"/>
    <x v="2"/>
    <s v="Benoit"/>
    <n v="0.08"/>
    <n v="0"/>
    <x v="100"/>
  </r>
  <r>
    <x v="45"/>
    <x v="2"/>
    <s v="gildas"/>
    <n v="0.17"/>
    <n v="0"/>
    <x v="100"/>
  </r>
  <r>
    <x v="46"/>
    <x v="2"/>
    <s v="Benoit"/>
    <n v="0.75"/>
    <n v="0"/>
    <x v="100"/>
  </r>
  <r>
    <x v="42"/>
    <x v="2"/>
    <s v="gildas"/>
    <n v="0.08"/>
    <n v="0"/>
    <x v="101"/>
  </r>
  <r>
    <x v="43"/>
    <x v="2"/>
    <s v="Benoit"/>
    <n v="0.08"/>
    <n v="0"/>
    <x v="101"/>
  </r>
  <r>
    <x v="25"/>
    <x v="2"/>
    <s v="gildas"/>
    <n v="0.08"/>
    <n v="0"/>
    <x v="101"/>
  </r>
  <r>
    <x v="44"/>
    <x v="2"/>
    <s v="Benoit"/>
    <n v="0.08"/>
    <n v="0"/>
    <x v="101"/>
  </r>
  <r>
    <x v="15"/>
    <x v="2"/>
    <s v="gildas"/>
    <n v="0.16699999999999998"/>
    <n v="0"/>
    <x v="101"/>
  </r>
  <r>
    <x v="2"/>
    <x v="2"/>
    <s v="Benoit"/>
    <n v="0.08"/>
    <n v="0"/>
    <x v="101"/>
  </r>
  <r>
    <x v="45"/>
    <x v="2"/>
    <s v="gildas"/>
    <n v="0.17"/>
    <n v="0"/>
    <x v="101"/>
  </r>
  <r>
    <x v="46"/>
    <x v="2"/>
    <s v="Benoit"/>
    <n v="0.75"/>
    <n v="0"/>
    <x v="101"/>
  </r>
  <r>
    <x v="54"/>
    <x v="2"/>
    <s v="Benoit"/>
    <n v="1"/>
    <n v="0"/>
    <x v="102"/>
  </r>
  <r>
    <x v="16"/>
    <x v="0"/>
    <s v="Benoit"/>
    <n v="2.5"/>
    <n v="0"/>
    <x v="103"/>
  </r>
  <r>
    <x v="24"/>
    <x v="0"/>
    <s v="Benoit"/>
    <n v="0.08"/>
    <n v="0"/>
    <x v="103"/>
  </r>
  <r>
    <x v="16"/>
    <x v="0"/>
    <s v="Benoit"/>
    <n v="1.5"/>
    <n v="0"/>
    <x v="103"/>
  </r>
  <r>
    <x v="34"/>
    <x v="0"/>
    <s v="Benoit"/>
    <n v="0.25"/>
    <n v="0"/>
    <x v="104"/>
  </r>
  <r>
    <x v="37"/>
    <x v="0"/>
    <s v="Benoit"/>
    <n v="0.25"/>
    <n v="0"/>
    <x v="104"/>
  </r>
  <r>
    <x v="21"/>
    <x v="0"/>
    <s v="Benoit"/>
    <n v="0.16699999999999998"/>
    <n v="0"/>
    <x v="104"/>
  </r>
  <r>
    <x v="80"/>
    <x v="0"/>
    <s v="Benoit"/>
    <n v="2"/>
    <n v="0"/>
    <x v="105"/>
  </r>
  <r>
    <x v="80"/>
    <x v="0"/>
    <s v="Benoit"/>
    <n v="2"/>
    <n v="0"/>
    <x v="106"/>
  </r>
  <r>
    <x v="42"/>
    <x v="2"/>
    <s v="gildas"/>
    <n v="0.08"/>
    <n v="0"/>
    <x v="107"/>
  </r>
  <r>
    <x v="43"/>
    <x v="2"/>
    <s v="gildas"/>
    <n v="0.08"/>
    <n v="0"/>
    <x v="107"/>
  </r>
  <r>
    <x v="25"/>
    <x v="2"/>
    <s v="marc"/>
    <n v="0.08"/>
    <n v="0"/>
    <x v="107"/>
  </r>
  <r>
    <x v="44"/>
    <x v="2"/>
    <s v="marc"/>
    <n v="0.08"/>
    <n v="0"/>
    <x v="107"/>
  </r>
  <r>
    <x v="15"/>
    <x v="2"/>
    <s v="gildas"/>
    <n v="0.17"/>
    <n v="0"/>
    <x v="107"/>
  </r>
  <r>
    <x v="2"/>
    <x v="2"/>
    <s v="marc"/>
    <n v="0.08"/>
    <n v="0"/>
    <x v="107"/>
  </r>
  <r>
    <x v="45"/>
    <x v="2"/>
    <s v="marc"/>
    <n v="0.17"/>
    <n v="0"/>
    <x v="107"/>
  </r>
  <r>
    <x v="46"/>
    <x v="2"/>
    <s v="marc"/>
    <n v="1"/>
    <n v="0"/>
    <x v="107"/>
  </r>
  <r>
    <x v="38"/>
    <x v="0"/>
    <s v="Benoit"/>
    <n v="0.25"/>
    <n v="0.05"/>
    <x v="108"/>
  </r>
  <r>
    <x v="57"/>
    <x v="0"/>
    <s v="Benoit"/>
    <n v="0.08"/>
    <n v="0"/>
    <x v="108"/>
  </r>
  <r>
    <x v="51"/>
    <x v="0"/>
    <s v="Benoit"/>
    <n v="0.2505"/>
    <n v="0"/>
    <x v="109"/>
  </r>
  <r>
    <x v="80"/>
    <x v="0"/>
    <s v="Benoit"/>
    <n v="0.501"/>
    <n v="0"/>
    <x v="110"/>
  </r>
  <r>
    <x v="30"/>
    <x v="0"/>
    <s v="Benoit"/>
    <n v="0.25"/>
    <n v="0"/>
    <x v="110"/>
  </r>
  <r>
    <x v="38"/>
    <x v="0"/>
    <s v="Benoit"/>
    <n v="0.2505"/>
    <n v="0"/>
    <x v="110"/>
  </r>
  <r>
    <x v="30"/>
    <x v="0"/>
    <s v="Benoit"/>
    <n v="1.5"/>
    <n v="0"/>
    <x v="111"/>
  </r>
  <r>
    <x v="42"/>
    <x v="2"/>
    <s v="gildas"/>
    <n v="0.08"/>
    <n v="0"/>
    <x v="111"/>
  </r>
  <r>
    <x v="43"/>
    <x v="2"/>
    <s v="gildas"/>
    <n v="0.08"/>
    <n v="0"/>
    <x v="111"/>
  </r>
  <r>
    <x v="25"/>
    <x v="2"/>
    <s v="marc"/>
    <n v="0.08"/>
    <n v="0"/>
    <x v="111"/>
  </r>
  <r>
    <x v="44"/>
    <x v="2"/>
    <s v="marc"/>
    <n v="0.08"/>
    <n v="0"/>
    <x v="111"/>
  </r>
  <r>
    <x v="15"/>
    <x v="2"/>
    <s v="gildas"/>
    <n v="0.25"/>
    <n v="0"/>
    <x v="111"/>
  </r>
  <r>
    <x v="2"/>
    <x v="2"/>
    <s v="marc"/>
    <n v="0.08"/>
    <n v="0"/>
    <x v="111"/>
  </r>
  <r>
    <x v="45"/>
    <x v="2"/>
    <s v="marc"/>
    <n v="1"/>
    <n v="0"/>
    <x v="111"/>
  </r>
  <r>
    <x v="46"/>
    <x v="2"/>
    <s v="marc"/>
    <n v="0.5"/>
    <n v="0"/>
    <x v="111"/>
  </r>
  <r>
    <x v="18"/>
    <x v="1"/>
    <s v="Benoit"/>
    <n v="0.5"/>
    <n v="0"/>
    <x v="112"/>
  </r>
  <r>
    <x v="40"/>
    <x v="0"/>
    <s v="Benoit"/>
    <n v="0.15"/>
    <n v="0"/>
    <x v="113"/>
  </r>
  <r>
    <x v="46"/>
    <x v="0"/>
    <s v="Benoit"/>
    <n v="0.33399999999999996"/>
    <n v="0"/>
    <x v="113"/>
  </r>
  <r>
    <x v="80"/>
    <x v="1"/>
    <s v="Benoit"/>
    <n v="1.5"/>
    <n v="0"/>
    <x v="114"/>
  </r>
  <r>
    <x v="42"/>
    <x v="2"/>
    <s v="marc"/>
    <n v="0.08"/>
    <n v="0"/>
    <x v="112"/>
  </r>
  <r>
    <x v="43"/>
    <x v="2"/>
    <s v="gildas"/>
    <n v="0.08"/>
    <n v="0"/>
    <x v="112"/>
  </r>
  <r>
    <x v="25"/>
    <x v="2"/>
    <s v="gildas"/>
    <n v="0.08"/>
    <n v="0"/>
    <x v="112"/>
  </r>
  <r>
    <x v="44"/>
    <x v="2"/>
    <s v="marc"/>
    <n v="0.08"/>
    <n v="0"/>
    <x v="112"/>
  </r>
  <r>
    <x v="15"/>
    <x v="2"/>
    <s v="gildas"/>
    <n v="0.15"/>
    <n v="0"/>
    <x v="112"/>
  </r>
  <r>
    <x v="2"/>
    <x v="2"/>
    <s v="marc"/>
    <n v="0.08"/>
    <n v="0"/>
    <x v="112"/>
  </r>
  <r>
    <x v="45"/>
    <x v="2"/>
    <s v="gildas"/>
    <n v="0.5"/>
    <n v="0"/>
    <x v="112"/>
  </r>
  <r>
    <x v="46"/>
    <x v="2"/>
    <s v="marc"/>
    <n v="0.5"/>
    <n v="0"/>
    <x v="112"/>
  </r>
  <r>
    <x v="16"/>
    <x v="2"/>
    <s v="marc"/>
    <n v="0.08"/>
    <n v="0"/>
    <x v="115"/>
  </r>
  <r>
    <x v="42"/>
    <x v="2"/>
    <s v="marc"/>
    <n v="0.08"/>
    <n v="0"/>
    <x v="115"/>
  </r>
  <r>
    <x v="43"/>
    <x v="2"/>
    <s v="marc"/>
    <n v="0.15"/>
    <n v="0"/>
    <x v="115"/>
  </r>
  <r>
    <x v="25"/>
    <x v="2"/>
    <s v="marc"/>
    <n v="0.15"/>
    <n v="0"/>
    <x v="115"/>
  </r>
  <r>
    <x v="44"/>
    <x v="2"/>
    <s v="marc"/>
    <n v="0.15"/>
    <n v="0"/>
    <x v="115"/>
  </r>
  <r>
    <x v="64"/>
    <x v="2"/>
    <s v="marc"/>
    <n v="0.08"/>
    <n v="0"/>
    <x v="115"/>
  </r>
  <r>
    <x v="65"/>
    <x v="2"/>
    <s v="marc"/>
    <n v="0.25"/>
    <n v="0"/>
    <x v="116"/>
  </r>
  <r>
    <x v="66"/>
    <x v="2"/>
    <s v="marc"/>
    <n v="0.15"/>
    <n v="0"/>
    <x v="116"/>
  </r>
  <r>
    <x v="15"/>
    <x v="2"/>
    <s v="marc"/>
    <n v="0.15"/>
    <n v="0"/>
    <x v="116"/>
  </r>
  <r>
    <x v="2"/>
    <x v="2"/>
    <s v="marc"/>
    <n v="0.08"/>
    <n v="0"/>
    <x v="116"/>
  </r>
  <r>
    <x v="45"/>
    <x v="2"/>
    <s v="marc"/>
    <n v="0.25"/>
    <n v="0"/>
    <x v="117"/>
  </r>
  <r>
    <x v="67"/>
    <x v="2"/>
    <s v="marc"/>
    <n v="0.08"/>
    <n v="0"/>
    <x v="117"/>
  </r>
  <r>
    <x v="68"/>
    <x v="2"/>
    <s v="marc"/>
    <n v="0.08"/>
    <n v="0"/>
    <x v="117"/>
  </r>
  <r>
    <x v="66"/>
    <x v="0"/>
    <s v="babcock wanson"/>
    <n v="5"/>
    <n v="0"/>
    <x v="113"/>
  </r>
  <r>
    <x v="66"/>
    <x v="0"/>
    <s v="babcock wanson"/>
    <n v="5"/>
    <n v="0"/>
    <x v="118"/>
  </r>
  <r>
    <x v="57"/>
    <x v="0"/>
    <s v="Benoit"/>
    <n v="0.25"/>
    <n v="0"/>
    <x v="119"/>
  </r>
  <r>
    <x v="54"/>
    <x v="0"/>
    <s v="Benoit"/>
    <n v="0.08"/>
    <n v="0"/>
    <x v="119"/>
  </r>
  <r>
    <x v="66"/>
    <x v="0"/>
    <s v="babcock wanson"/>
    <n v="3"/>
    <n v="1"/>
    <x v="120"/>
  </r>
  <r>
    <x v="81"/>
    <x v="0"/>
    <s v="Benoit"/>
    <n v="0.08"/>
    <n v="0"/>
    <x v="121"/>
  </r>
  <r>
    <x v="12"/>
    <x v="0"/>
    <s v="Benoit"/>
    <n v="0.08"/>
    <n v="0"/>
    <x v="121"/>
  </r>
  <r>
    <x v="80"/>
    <x v="1"/>
    <s v="Benoit"/>
    <n v="1"/>
    <n v="0"/>
    <x v="121"/>
  </r>
  <r>
    <x v="80"/>
    <x v="1"/>
    <s v="Benoit"/>
    <n v="2"/>
    <n v="0"/>
    <x v="121"/>
  </r>
  <r>
    <x v="42"/>
    <x v="2"/>
    <s v="marc"/>
    <n v="0.08"/>
    <n v="0"/>
    <x v="121"/>
  </r>
  <r>
    <x v="43"/>
    <x v="2"/>
    <s v="gildas"/>
    <n v="0.08"/>
    <n v="0"/>
    <x v="121"/>
  </r>
  <r>
    <x v="25"/>
    <x v="2"/>
    <s v="gildas"/>
    <n v="0.08"/>
    <n v="0"/>
    <x v="121"/>
  </r>
  <r>
    <x v="44"/>
    <x v="2"/>
    <s v="marc"/>
    <n v="0.08"/>
    <n v="0"/>
    <x v="121"/>
  </r>
  <r>
    <x v="15"/>
    <x v="2"/>
    <s v="marc"/>
    <n v="0.15"/>
    <n v="0"/>
    <x v="121"/>
  </r>
  <r>
    <x v="2"/>
    <x v="2"/>
    <s v="marc"/>
    <n v="0.08"/>
    <n v="0"/>
    <x v="121"/>
  </r>
  <r>
    <x v="45"/>
    <x v="2"/>
    <s v="gildas"/>
    <n v="0.25"/>
    <n v="0"/>
    <x v="121"/>
  </r>
  <r>
    <x v="46"/>
    <x v="2"/>
    <s v="marc"/>
    <n v="1"/>
    <n v="0"/>
    <x v="121"/>
  </r>
  <r>
    <x v="29"/>
    <x v="0"/>
    <s v="Benoit"/>
    <n v="0.08"/>
    <n v="0.08"/>
    <x v="122"/>
  </r>
  <r>
    <x v="53"/>
    <x v="0"/>
    <s v="Benoit"/>
    <n v="0.08"/>
    <n v="0"/>
    <x v="122"/>
  </r>
  <r>
    <x v="18"/>
    <x v="1"/>
    <s v="stagiaire"/>
    <n v="0.75"/>
    <n v="0"/>
    <x v="123"/>
  </r>
  <r>
    <x v="35"/>
    <x v="1"/>
    <s v="stagiaire"/>
    <n v="0.75"/>
    <n v="0"/>
    <x v="123"/>
  </r>
  <r>
    <x v="22"/>
    <x v="1"/>
    <s v="stagiaire"/>
    <n v="0.75"/>
    <n v="0"/>
    <x v="124"/>
  </r>
  <r>
    <x v="42"/>
    <x v="2"/>
    <s v="marc"/>
    <n v="0.08"/>
    <n v="0"/>
    <x v="123"/>
  </r>
  <r>
    <x v="43"/>
    <x v="2"/>
    <s v="gildas"/>
    <n v="0.08"/>
    <n v="0"/>
    <x v="123"/>
  </r>
  <r>
    <x v="25"/>
    <x v="2"/>
    <s v="gildas"/>
    <n v="0.08"/>
    <n v="0"/>
    <x v="123"/>
  </r>
  <r>
    <x v="44"/>
    <x v="2"/>
    <s v="marc"/>
    <n v="0.08"/>
    <n v="0"/>
    <x v="123"/>
  </r>
  <r>
    <x v="15"/>
    <x v="2"/>
    <s v="marc"/>
    <n v="0.15"/>
    <n v="0"/>
    <x v="123"/>
  </r>
  <r>
    <x v="2"/>
    <x v="2"/>
    <s v="marc"/>
    <n v="0.08"/>
    <n v="0"/>
    <x v="123"/>
  </r>
  <r>
    <x v="45"/>
    <x v="2"/>
    <s v="gildas"/>
    <n v="0.25"/>
    <n v="0"/>
    <x v="123"/>
  </r>
  <r>
    <x v="46"/>
    <x v="2"/>
    <s v="marc"/>
    <n v="1"/>
    <n v="0"/>
    <x v="123"/>
  </r>
  <r>
    <x v="4"/>
    <x v="0"/>
    <s v="Benoit"/>
    <n v="0.25"/>
    <n v="0.25"/>
    <x v="125"/>
  </r>
  <r>
    <x v="27"/>
    <x v="1"/>
    <s v="Benoit"/>
    <n v="1"/>
    <n v="0"/>
    <x v="126"/>
  </r>
  <r>
    <x v="27"/>
    <x v="1"/>
    <s v="Benoit"/>
    <n v="7"/>
    <n v="0"/>
    <x v="127"/>
  </r>
  <r>
    <x v="27"/>
    <x v="1"/>
    <s v="Benoit"/>
    <n v="5"/>
    <n v="0"/>
    <x v="128"/>
  </r>
  <r>
    <x v="80"/>
    <x v="0"/>
    <s v="stagiaire"/>
    <n v="0.08"/>
    <n v="0"/>
    <x v="129"/>
  </r>
  <r>
    <x v="2"/>
    <x v="0"/>
    <s v="Benoit"/>
    <n v="0.15"/>
    <n v="0"/>
    <x v="129"/>
  </r>
  <r>
    <x v="31"/>
    <x v="0"/>
    <s v="stagiaire"/>
    <n v="0.15"/>
    <n v="0"/>
    <x v="129"/>
  </r>
  <r>
    <x v="82"/>
    <x v="0"/>
    <s v="stagiaire"/>
    <n v="0.25"/>
    <n v="0"/>
    <x v="129"/>
  </r>
  <r>
    <x v="83"/>
    <x v="1"/>
    <s v="stagiaire"/>
    <n v="0.5"/>
    <n v="0"/>
    <x v="130"/>
  </r>
  <r>
    <x v="50"/>
    <x v="1"/>
    <s v="stagiaire"/>
    <n v="0.5"/>
    <n v="0"/>
    <x v="130"/>
  </r>
  <r>
    <x v="65"/>
    <x v="0"/>
    <s v="Benoit"/>
    <n v="0.08"/>
    <n v="0"/>
    <x v="130"/>
  </r>
  <r>
    <x v="37"/>
    <x v="0"/>
    <s v="stagiaire"/>
    <n v="0.5"/>
    <n v="0"/>
    <x v="129"/>
  </r>
  <r>
    <x v="84"/>
    <x v="0"/>
    <s v="Benoit"/>
    <n v="0.5"/>
    <n v="0.5"/>
    <x v="129"/>
  </r>
  <r>
    <x v="85"/>
    <x v="0"/>
    <s v="Benoit"/>
    <n v="0.75"/>
    <n v="0"/>
    <x v="129"/>
  </r>
  <r>
    <x v="42"/>
    <x v="2"/>
    <s v="gildas"/>
    <n v="0.08"/>
    <n v="0"/>
    <x v="129"/>
  </r>
  <r>
    <x v="43"/>
    <x v="2"/>
    <s v="gildas"/>
    <n v="0.08"/>
    <n v="0"/>
    <x v="129"/>
  </r>
  <r>
    <x v="25"/>
    <x v="2"/>
    <s v="marc"/>
    <n v="0.08"/>
    <n v="0"/>
    <x v="129"/>
  </r>
  <r>
    <x v="44"/>
    <x v="2"/>
    <s v="marc"/>
    <n v="0.08"/>
    <n v="0"/>
    <x v="129"/>
  </r>
  <r>
    <x v="15"/>
    <x v="2"/>
    <s v="gildas"/>
    <n v="0.15"/>
    <n v="0"/>
    <x v="129"/>
  </r>
  <r>
    <x v="2"/>
    <x v="2"/>
    <s v="marc"/>
    <n v="0.08"/>
    <n v="0"/>
    <x v="129"/>
  </r>
  <r>
    <x v="45"/>
    <x v="2"/>
    <s v="marc"/>
    <n v="0.15"/>
    <n v="0"/>
    <x v="129"/>
  </r>
  <r>
    <x v="46"/>
    <x v="2"/>
    <s v="marc"/>
    <n v="1"/>
    <n v="0"/>
    <x v="129"/>
  </r>
  <r>
    <x v="42"/>
    <x v="2"/>
    <s v="gildas"/>
    <n v="0.08"/>
    <n v="0"/>
    <x v="131"/>
  </r>
  <r>
    <x v="43"/>
    <x v="2"/>
    <s v="gildas"/>
    <n v="0.08"/>
    <n v="0"/>
    <x v="131"/>
  </r>
  <r>
    <x v="25"/>
    <x v="2"/>
    <s v="marc"/>
    <n v="0.08"/>
    <n v="0"/>
    <x v="131"/>
  </r>
  <r>
    <x v="44"/>
    <x v="2"/>
    <s v="marc"/>
    <n v="0.08"/>
    <n v="0"/>
    <x v="131"/>
  </r>
  <r>
    <x v="15"/>
    <x v="2"/>
    <s v="gildas"/>
    <n v="0.15"/>
    <n v="0"/>
    <x v="131"/>
  </r>
  <r>
    <x v="2"/>
    <x v="2"/>
    <s v="marc"/>
    <n v="0.08"/>
    <n v="0"/>
    <x v="131"/>
  </r>
  <r>
    <x v="45"/>
    <x v="2"/>
    <s v="marc"/>
    <n v="0.15"/>
    <n v="0"/>
    <x v="131"/>
  </r>
  <r>
    <x v="46"/>
    <x v="2"/>
    <s v="marc"/>
    <n v="1"/>
    <n v="0"/>
    <x v="131"/>
  </r>
  <r>
    <x v="16"/>
    <x v="2"/>
    <s v="marc"/>
    <n v="0.08"/>
    <n v="0"/>
    <x v="131"/>
  </r>
  <r>
    <x v="42"/>
    <x v="2"/>
    <s v="marc"/>
    <n v="0.08"/>
    <n v="0"/>
    <x v="131"/>
  </r>
  <r>
    <x v="43"/>
    <x v="2"/>
    <s v="marc"/>
    <n v="0.08"/>
    <n v="0"/>
    <x v="131"/>
  </r>
  <r>
    <x v="25"/>
    <x v="2"/>
    <s v="marc"/>
    <n v="0.15"/>
    <n v="0"/>
    <x v="131"/>
  </r>
  <r>
    <x v="44"/>
    <x v="2"/>
    <s v="marc"/>
    <n v="0.08"/>
    <n v="0"/>
    <x v="131"/>
  </r>
  <r>
    <x v="64"/>
    <x v="2"/>
    <s v="marc"/>
    <n v="0.08"/>
    <n v="0"/>
    <x v="131"/>
  </r>
  <r>
    <x v="65"/>
    <x v="2"/>
    <s v="marc"/>
    <n v="0.15"/>
    <n v="0"/>
    <x v="131"/>
  </r>
  <r>
    <x v="66"/>
    <x v="2"/>
    <s v="marc"/>
    <n v="0.15"/>
    <n v="0"/>
    <x v="131"/>
  </r>
  <r>
    <x v="15"/>
    <x v="2"/>
    <s v="marc"/>
    <n v="0.08"/>
    <n v="0"/>
    <x v="131"/>
  </r>
  <r>
    <x v="2"/>
    <x v="2"/>
    <s v="marc"/>
    <n v="0.08"/>
    <n v="0"/>
    <x v="131"/>
  </r>
  <r>
    <x v="45"/>
    <x v="2"/>
    <s v="marc"/>
    <n v="0.5"/>
    <n v="0"/>
    <x v="131"/>
  </r>
  <r>
    <x v="86"/>
    <x v="2"/>
    <s v="marc"/>
    <n v="0.08"/>
    <n v="0"/>
    <x v="131"/>
  </r>
  <r>
    <x v="68"/>
    <x v="2"/>
    <s v="marc"/>
    <n v="0.15"/>
    <n v="0"/>
    <x v="131"/>
  </r>
  <r>
    <x v="31"/>
    <x v="0"/>
    <s v="Benoit"/>
    <n v="0.08"/>
    <n v="0"/>
    <x v="131"/>
  </r>
  <r>
    <x v="83"/>
    <x v="1"/>
    <s v="stagiaire"/>
    <n v="1"/>
    <n v="0"/>
    <x v="131"/>
  </r>
  <r>
    <x v="40"/>
    <x v="2"/>
    <s v="stagiaire"/>
    <n v="0.5"/>
    <n v="0"/>
    <x v="132"/>
  </r>
  <r>
    <x v="34"/>
    <x v="2"/>
    <s v="stagiaire"/>
    <n v="0.5"/>
    <n v="0"/>
    <x v="132"/>
  </r>
  <r>
    <x v="50"/>
    <x v="1"/>
    <s v="Benoit"/>
    <n v="4"/>
    <n v="0"/>
    <x v="133"/>
  </r>
  <r>
    <x v="50"/>
    <x v="1"/>
    <s v="Benoit"/>
    <n v="6"/>
    <n v="0"/>
    <x v="132"/>
  </r>
  <r>
    <x v="26"/>
    <x v="0"/>
    <s v="Benoit"/>
    <n v="0.08"/>
    <n v="0"/>
    <x v="134"/>
  </r>
  <r>
    <x v="56"/>
    <x v="0"/>
    <s v="stagiaire"/>
    <n v="0.08"/>
    <n v="0"/>
    <x v="134"/>
  </r>
  <r>
    <x v="18"/>
    <x v="0"/>
    <s v="stagiaire"/>
    <n v="0.08"/>
    <n v="0"/>
    <x v="134"/>
  </r>
  <r>
    <x v="36"/>
    <x v="0"/>
    <s v="stagiaire"/>
    <n v="0.08"/>
    <n v="0"/>
    <x v="134"/>
  </r>
  <r>
    <x v="50"/>
    <x v="1"/>
    <s v="Benoit"/>
    <n v="3"/>
    <n v="0"/>
    <x v="134"/>
  </r>
  <r>
    <x v="87"/>
    <x v="0"/>
    <s v="Benoit"/>
    <n v="0.25"/>
    <n v="0"/>
    <x v="135"/>
  </r>
  <r>
    <x v="88"/>
    <x v="1"/>
    <s v="Benoit"/>
    <n v="5"/>
    <n v="0"/>
    <x v="136"/>
  </r>
  <r>
    <x v="89"/>
    <x v="1"/>
    <s v="Benoit"/>
    <n v="0.501"/>
    <n v="0"/>
    <x v="137"/>
  </r>
  <r>
    <x v="9"/>
    <x v="0"/>
    <s v="Benoit"/>
    <n v="1"/>
    <n v="0"/>
    <x v="137"/>
  </r>
  <r>
    <x v="37"/>
    <x v="0"/>
    <s v="Benoit"/>
    <n v="1"/>
    <n v="0"/>
    <x v="138"/>
  </r>
  <r>
    <x v="42"/>
    <x v="2"/>
    <s v="gildas"/>
    <n v="0.08"/>
    <n v="0"/>
    <x v="139"/>
  </r>
  <r>
    <x v="43"/>
    <x v="2"/>
    <s v="gildas"/>
    <n v="0.08"/>
    <n v="0"/>
    <x v="139"/>
  </r>
  <r>
    <x v="25"/>
    <x v="2"/>
    <s v="gildas"/>
    <n v="0.08"/>
    <n v="0"/>
    <x v="139"/>
  </r>
  <r>
    <x v="44"/>
    <x v="2"/>
    <s v="marc"/>
    <n v="0.08"/>
    <n v="0"/>
    <x v="139"/>
  </r>
  <r>
    <x v="15"/>
    <x v="2"/>
    <s v="marc"/>
    <n v="0.15"/>
    <n v="0"/>
    <x v="139"/>
  </r>
  <r>
    <x v="2"/>
    <x v="2"/>
    <s v="marc"/>
    <n v="0.08"/>
    <n v="0"/>
    <x v="139"/>
  </r>
  <r>
    <x v="45"/>
    <x v="2"/>
    <s v="marc"/>
    <n v="0.15"/>
    <n v="0"/>
    <x v="139"/>
  </r>
  <r>
    <x v="46"/>
    <x v="2"/>
    <s v="marc"/>
    <n v="1"/>
    <n v="0"/>
    <x v="139"/>
  </r>
  <r>
    <x v="42"/>
    <x v="2"/>
    <s v="gildas"/>
    <n v="0.08"/>
    <n v="0"/>
    <x v="140"/>
  </r>
  <r>
    <x v="43"/>
    <x v="2"/>
    <s v="gildas"/>
    <n v="0.08"/>
    <n v="0"/>
    <x v="140"/>
  </r>
  <r>
    <x v="25"/>
    <x v="2"/>
    <s v="gildas"/>
    <n v="0.08"/>
    <n v="0"/>
    <x v="140"/>
  </r>
  <r>
    <x v="44"/>
    <x v="2"/>
    <s v="marc"/>
    <n v="0.08"/>
    <n v="0"/>
    <x v="140"/>
  </r>
  <r>
    <x v="15"/>
    <x v="2"/>
    <s v="marc"/>
    <n v="0.15"/>
    <n v="0"/>
    <x v="140"/>
  </r>
  <r>
    <x v="2"/>
    <x v="2"/>
    <s v="marc"/>
    <n v="0.08"/>
    <n v="0"/>
    <x v="140"/>
  </r>
  <r>
    <x v="45"/>
    <x v="2"/>
    <s v="marc"/>
    <n v="0.15"/>
    <n v="0"/>
    <x v="140"/>
  </r>
  <r>
    <x v="46"/>
    <x v="2"/>
    <s v="marc"/>
    <n v="1"/>
    <n v="0"/>
    <x v="140"/>
  </r>
  <r>
    <x v="31"/>
    <x v="1"/>
    <s v="Benoit"/>
    <n v="0.5"/>
    <n v="0"/>
    <x v="140"/>
  </r>
  <r>
    <x v="48"/>
    <x v="1"/>
    <s v="Benoit"/>
    <n v="0.5"/>
    <n v="0"/>
    <x v="141"/>
  </r>
  <r>
    <x v="24"/>
    <x v="0"/>
    <s v="Benoit"/>
    <n v="0.16699999999999998"/>
    <n v="0"/>
    <x v="140"/>
  </r>
  <r>
    <x v="27"/>
    <x v="0"/>
    <s v="Benoit"/>
    <n v="1"/>
    <n v="0"/>
    <x v="142"/>
  </r>
  <r>
    <x v="66"/>
    <x v="0"/>
    <s v="Benoit"/>
    <n v="1"/>
    <n v="0"/>
    <x v="142"/>
  </r>
  <r>
    <x v="42"/>
    <x v="2"/>
    <s v="gildas"/>
    <n v="0.08"/>
    <n v="0"/>
    <x v="143"/>
  </r>
  <r>
    <x v="43"/>
    <x v="2"/>
    <s v="gildas"/>
    <n v="0.08"/>
    <n v="0"/>
    <x v="143"/>
  </r>
  <r>
    <x v="25"/>
    <x v="2"/>
    <s v="gildas"/>
    <n v="0.08"/>
    <n v="0"/>
    <x v="143"/>
  </r>
  <r>
    <x v="44"/>
    <x v="2"/>
    <s v="marc"/>
    <n v="0.08"/>
    <n v="0"/>
    <x v="143"/>
  </r>
  <r>
    <x v="15"/>
    <x v="2"/>
    <s v="marc"/>
    <n v="0.15"/>
    <n v="0"/>
    <x v="143"/>
  </r>
  <r>
    <x v="2"/>
    <x v="2"/>
    <s v="marc"/>
    <n v="0.08"/>
    <n v="0"/>
    <x v="143"/>
  </r>
  <r>
    <x v="45"/>
    <x v="2"/>
    <s v="marc"/>
    <n v="0.15"/>
    <n v="0"/>
    <x v="143"/>
  </r>
  <r>
    <x v="42"/>
    <x v="2"/>
    <s v="gildas"/>
    <n v="0.08"/>
    <n v="0"/>
    <x v="144"/>
  </r>
  <r>
    <x v="43"/>
    <x v="2"/>
    <s v="gildas"/>
    <n v="0.08"/>
    <n v="0"/>
    <x v="144"/>
  </r>
  <r>
    <x v="25"/>
    <x v="2"/>
    <s v="gildas"/>
    <n v="0.08"/>
    <n v="0"/>
    <x v="144"/>
  </r>
  <r>
    <x v="44"/>
    <x v="2"/>
    <s v="marc"/>
    <n v="0.08"/>
    <n v="0"/>
    <x v="144"/>
  </r>
  <r>
    <x v="15"/>
    <x v="2"/>
    <s v="marc"/>
    <n v="0.15"/>
    <n v="0"/>
    <x v="144"/>
  </r>
  <r>
    <x v="2"/>
    <x v="2"/>
    <s v="marc"/>
    <n v="0.08"/>
    <n v="0"/>
    <x v="144"/>
  </r>
  <r>
    <x v="45"/>
    <x v="2"/>
    <s v="marc"/>
    <n v="0.15"/>
    <n v="0"/>
    <x v="144"/>
  </r>
  <r>
    <x v="16"/>
    <x v="2"/>
    <s v="marc"/>
    <n v="0.08"/>
    <n v="0"/>
    <x v="144"/>
  </r>
  <r>
    <x v="42"/>
    <x v="2"/>
    <s v="marc"/>
    <n v="0.08"/>
    <n v="0"/>
    <x v="144"/>
  </r>
  <r>
    <x v="43"/>
    <x v="2"/>
    <s v="marc"/>
    <n v="0.15"/>
    <n v="0"/>
    <x v="144"/>
  </r>
  <r>
    <x v="25"/>
    <x v="2"/>
    <s v="marc"/>
    <n v="0.15"/>
    <n v="0"/>
    <x v="144"/>
  </r>
  <r>
    <x v="44"/>
    <x v="2"/>
    <s v="marc"/>
    <n v="0.15"/>
    <n v="0"/>
    <x v="144"/>
  </r>
  <r>
    <x v="64"/>
    <x v="2"/>
    <s v="marc"/>
    <n v="0.08"/>
    <n v="0"/>
    <x v="144"/>
  </r>
  <r>
    <x v="65"/>
    <x v="2"/>
    <s v="marc"/>
    <n v="0.25"/>
    <n v="0"/>
    <x v="144"/>
  </r>
  <r>
    <x v="66"/>
    <x v="2"/>
    <s v="marc"/>
    <n v="0.15"/>
    <n v="0"/>
    <x v="144"/>
  </r>
  <r>
    <x v="15"/>
    <x v="2"/>
    <s v="marc"/>
    <n v="0.15"/>
    <n v="0"/>
    <x v="144"/>
  </r>
  <r>
    <x v="2"/>
    <x v="2"/>
    <s v="marc"/>
    <n v="0.08"/>
    <n v="0"/>
    <x v="144"/>
  </r>
  <r>
    <x v="45"/>
    <x v="2"/>
    <s v="marc"/>
    <n v="0.25"/>
    <n v="0"/>
    <x v="144"/>
  </r>
  <r>
    <x v="67"/>
    <x v="2"/>
    <s v="marc"/>
    <n v="0.08"/>
    <n v="0"/>
    <x v="144"/>
  </r>
  <r>
    <x v="68"/>
    <x v="2"/>
    <s v="marc"/>
    <n v="0.08"/>
    <n v="0"/>
    <x v="144"/>
  </r>
  <r>
    <x v="28"/>
    <x v="0"/>
    <s v="Benoit"/>
    <n v="0.16699999999999998"/>
    <n v="0"/>
    <x v="145"/>
  </r>
  <r>
    <x v="19"/>
    <x v="0"/>
    <s v="Benoit"/>
    <n v="8.3499999999999991E-2"/>
    <n v="0"/>
    <x v="146"/>
  </r>
  <r>
    <x v="28"/>
    <x v="0"/>
    <s v="Benoit"/>
    <n v="0.17"/>
    <n v="0"/>
    <x v="146"/>
  </r>
  <r>
    <x v="32"/>
    <x v="0"/>
    <s v="Benoit"/>
    <n v="0.16699999999999998"/>
    <n v="0"/>
    <x v="146"/>
  </r>
  <r>
    <x v="16"/>
    <x v="0"/>
    <s v="Benoit"/>
    <n v="0.2505"/>
    <n v="0"/>
    <x v="147"/>
  </r>
  <r>
    <x v="19"/>
    <x v="0"/>
    <s v="Benoit"/>
    <n v="0.08"/>
    <n v="0"/>
    <x v="148"/>
  </r>
  <r>
    <x v="38"/>
    <x v="1"/>
    <s v="Benoit"/>
    <n v="2"/>
    <n v="0"/>
    <x v="149"/>
  </r>
  <r>
    <x v="38"/>
    <x v="1"/>
    <s v="Benoit"/>
    <n v="6"/>
    <n v="0"/>
    <x v="148"/>
  </r>
  <r>
    <x v="38"/>
    <x v="1"/>
    <s v="Benoit"/>
    <n v="5"/>
    <n v="0"/>
    <x v="150"/>
  </r>
  <r>
    <x v="38"/>
    <x v="1"/>
    <s v="Benoit"/>
    <n v="3"/>
    <n v="0"/>
    <x v="151"/>
  </r>
  <r>
    <x v="21"/>
    <x v="0"/>
    <s v="Benoit"/>
    <n v="0.2505"/>
    <n v="0"/>
    <x v="151"/>
  </r>
  <r>
    <x v="1"/>
    <x v="1"/>
    <s v="Benoit"/>
    <n v="1.5"/>
    <n v="0"/>
    <x v="152"/>
  </r>
  <r>
    <x v="42"/>
    <x v="2"/>
    <s v="Benoit"/>
    <n v="0.08"/>
    <n v="0"/>
    <x v="152"/>
  </r>
  <r>
    <x v="43"/>
    <x v="2"/>
    <s v="Benoit"/>
    <n v="0.08"/>
    <n v="0"/>
    <x v="152"/>
  </r>
  <r>
    <x v="25"/>
    <x v="2"/>
    <s v="Benoit"/>
    <n v="0.08"/>
    <n v="0"/>
    <x v="152"/>
  </r>
  <r>
    <x v="44"/>
    <x v="2"/>
    <s v="Benoit"/>
    <n v="0.08"/>
    <n v="0"/>
    <x v="152"/>
  </r>
  <r>
    <x v="15"/>
    <x v="2"/>
    <s v="Benoit"/>
    <n v="0.15"/>
    <n v="0"/>
    <x v="152"/>
  </r>
  <r>
    <x v="2"/>
    <x v="2"/>
    <s v="Benoit"/>
    <n v="0.08"/>
    <n v="0"/>
    <x v="152"/>
  </r>
  <r>
    <x v="45"/>
    <x v="2"/>
    <s v="Benoit"/>
    <n v="0.15"/>
    <n v="0"/>
    <x v="152"/>
  </r>
  <r>
    <x v="46"/>
    <x v="2"/>
    <s v="Benoit"/>
    <n v="1"/>
    <n v="0"/>
    <x v="152"/>
  </r>
  <r>
    <x v="1"/>
    <x v="1"/>
    <s v="Benoit"/>
    <n v="4"/>
    <n v="0"/>
    <x v="153"/>
  </r>
  <r>
    <x v="66"/>
    <x v="0"/>
    <s v="Benoit"/>
    <n v="8"/>
    <n v="1"/>
    <x v="150"/>
  </r>
  <r>
    <x v="66"/>
    <x v="0"/>
    <s v="Laurent"/>
    <n v="2"/>
    <n v="1"/>
    <x v="154"/>
  </r>
  <r>
    <x v="66"/>
    <x v="0"/>
    <s v="babcock wanson"/>
    <n v="4"/>
    <n v="0"/>
    <x v="155"/>
  </r>
  <r>
    <x v="34"/>
    <x v="0"/>
    <s v="Benoit"/>
    <n v="8.3499999999999991E-2"/>
    <n v="0"/>
    <x v="156"/>
  </r>
  <r>
    <x v="63"/>
    <x v="2"/>
    <s v="marc"/>
    <n v="0.08"/>
    <n v="0"/>
    <x v="152"/>
  </r>
  <r>
    <x v="25"/>
    <x v="2"/>
    <s v="marc"/>
    <n v="0.15"/>
    <n v="0"/>
    <x v="152"/>
  </r>
  <r>
    <x v="44"/>
    <x v="2"/>
    <s v="marc"/>
    <n v="0.08"/>
    <n v="0"/>
    <x v="152"/>
  </r>
  <r>
    <x v="64"/>
    <x v="2"/>
    <s v="marc"/>
    <n v="0.08"/>
    <n v="0"/>
    <x v="152"/>
  </r>
  <r>
    <x v="65"/>
    <x v="2"/>
    <s v="marc"/>
    <n v="0.08"/>
    <n v="0"/>
    <x v="152"/>
  </r>
  <r>
    <x v="66"/>
    <x v="2"/>
    <s v="marc"/>
    <n v="0.15"/>
    <n v="0"/>
    <x v="152"/>
  </r>
  <r>
    <x v="15"/>
    <x v="2"/>
    <s v="marc"/>
    <n v="0.15"/>
    <n v="0"/>
    <x v="152"/>
  </r>
  <r>
    <x v="2"/>
    <x v="2"/>
    <s v="marc"/>
    <n v="0.08"/>
    <n v="0"/>
    <x v="152"/>
  </r>
  <r>
    <x v="45"/>
    <x v="2"/>
    <s v="marc"/>
    <n v="0.25"/>
    <n v="0"/>
    <x v="152"/>
  </r>
  <r>
    <x v="67"/>
    <x v="2"/>
    <s v="marc"/>
    <n v="0.08"/>
    <n v="0"/>
    <x v="152"/>
  </r>
  <r>
    <x v="68"/>
    <x v="2"/>
    <s v="marc"/>
    <n v="0.15"/>
    <n v="0"/>
    <x v="152"/>
  </r>
  <r>
    <x v="42"/>
    <x v="2"/>
    <s v="Benoit"/>
    <n v="0.08"/>
    <n v="0"/>
    <x v="157"/>
  </r>
  <r>
    <x v="43"/>
    <x v="2"/>
    <s v="Benoit"/>
    <n v="0.08"/>
    <n v="0"/>
    <x v="157"/>
  </r>
  <r>
    <x v="25"/>
    <x v="2"/>
    <s v="Benoit"/>
    <n v="0.08"/>
    <n v="0"/>
    <x v="157"/>
  </r>
  <r>
    <x v="44"/>
    <x v="2"/>
    <s v="Benoit"/>
    <n v="0.08"/>
    <n v="0"/>
    <x v="157"/>
  </r>
  <r>
    <x v="15"/>
    <x v="2"/>
    <s v="Benoit"/>
    <n v="0.15"/>
    <n v="0"/>
    <x v="157"/>
  </r>
  <r>
    <x v="2"/>
    <x v="2"/>
    <s v="Benoit"/>
    <n v="0.08"/>
    <n v="0"/>
    <x v="157"/>
  </r>
  <r>
    <x v="45"/>
    <x v="2"/>
    <s v="Benoit"/>
    <n v="0.15"/>
    <n v="0"/>
    <x v="157"/>
  </r>
  <r>
    <x v="68"/>
    <x v="2"/>
    <s v="Benoit"/>
    <n v="1"/>
    <n v="0"/>
    <x v="157"/>
  </r>
  <r>
    <x v="90"/>
    <x v="0"/>
    <s v="Benoit"/>
    <n v="1"/>
    <n v="0"/>
    <x v="156"/>
  </r>
  <r>
    <x v="66"/>
    <x v="0"/>
    <s v="Benoit"/>
    <n v="0.08"/>
    <n v="0"/>
    <x v="158"/>
  </r>
  <r>
    <x v="1"/>
    <x v="0"/>
    <s v="Benoit"/>
    <n v="0.75"/>
    <n v="0"/>
    <x v="158"/>
  </r>
  <r>
    <x v="36"/>
    <x v="1"/>
    <s v="Benoit"/>
    <n v="0.5"/>
    <n v="0"/>
    <x v="158"/>
  </r>
  <r>
    <x v="1"/>
    <x v="0"/>
    <s v="Benoit"/>
    <n v="1"/>
    <n v="0"/>
    <x v="159"/>
  </r>
  <r>
    <x v="50"/>
    <x v="1"/>
    <s v="Benoit"/>
    <n v="3"/>
    <n v="0"/>
    <x v="159"/>
  </r>
  <r>
    <x v="90"/>
    <x v="0"/>
    <s v="Benoit"/>
    <n v="1"/>
    <n v="0"/>
    <x v="159"/>
  </r>
  <r>
    <x v="66"/>
    <x v="0"/>
    <s v="Benoit"/>
    <n v="3"/>
    <n v="0"/>
    <x v="160"/>
  </r>
  <r>
    <x v="63"/>
    <x v="2"/>
    <s v="marc"/>
    <n v="0.08"/>
    <n v="0"/>
    <x v="160"/>
  </r>
  <r>
    <x v="25"/>
    <x v="2"/>
    <s v="marc"/>
    <n v="0.15"/>
    <n v="0"/>
    <x v="160"/>
  </r>
  <r>
    <x v="44"/>
    <x v="2"/>
    <s v="marc"/>
    <n v="0.08"/>
    <n v="0"/>
    <x v="160"/>
  </r>
  <r>
    <x v="64"/>
    <x v="2"/>
    <s v="marc"/>
    <n v="0.08"/>
    <n v="0"/>
    <x v="160"/>
  </r>
  <r>
    <x v="65"/>
    <x v="2"/>
    <s v="marc"/>
    <n v="0.08"/>
    <n v="0"/>
    <x v="160"/>
  </r>
  <r>
    <x v="66"/>
    <x v="2"/>
    <s v="marc"/>
    <n v="0.15"/>
    <n v="0"/>
    <x v="160"/>
  </r>
  <r>
    <x v="15"/>
    <x v="2"/>
    <s v="marc"/>
    <n v="0.15"/>
    <n v="0"/>
    <x v="160"/>
  </r>
  <r>
    <x v="2"/>
    <x v="2"/>
    <s v="marc"/>
    <n v="0.08"/>
    <n v="0"/>
    <x v="160"/>
  </r>
  <r>
    <x v="45"/>
    <x v="2"/>
    <s v="marc"/>
    <n v="0.25"/>
    <n v="0"/>
    <x v="160"/>
  </r>
  <r>
    <x v="67"/>
    <x v="2"/>
    <s v="marc"/>
    <n v="0.08"/>
    <n v="0"/>
    <x v="160"/>
  </r>
  <r>
    <x v="68"/>
    <x v="2"/>
    <s v="marc"/>
    <n v="0.15"/>
    <n v="0"/>
    <x v="160"/>
  </r>
  <r>
    <x v="66"/>
    <x v="0"/>
    <s v="Benoit"/>
    <n v="5"/>
    <n v="0"/>
    <x v="161"/>
  </r>
  <r>
    <x v="25"/>
    <x v="2"/>
    <s v="marc"/>
    <n v="0.15"/>
    <n v="0"/>
    <x v="162"/>
  </r>
  <r>
    <x v="44"/>
    <x v="2"/>
    <s v="marc"/>
    <n v="0.15"/>
    <n v="0"/>
    <x v="162"/>
  </r>
  <r>
    <x v="64"/>
    <x v="2"/>
    <s v="marc"/>
    <n v="0.08"/>
    <n v="0"/>
    <x v="162"/>
  </r>
  <r>
    <x v="65"/>
    <x v="2"/>
    <s v="marc"/>
    <n v="0.25"/>
    <n v="0"/>
    <x v="162"/>
  </r>
  <r>
    <x v="66"/>
    <x v="2"/>
    <s v="marc"/>
    <n v="0.15"/>
    <n v="0"/>
    <x v="162"/>
  </r>
  <r>
    <x v="15"/>
    <x v="2"/>
    <s v="marc"/>
    <n v="0.15"/>
    <n v="0"/>
    <x v="162"/>
  </r>
  <r>
    <x v="2"/>
    <x v="2"/>
    <s v="marc"/>
    <n v="0.08"/>
    <n v="0"/>
    <x v="162"/>
  </r>
  <r>
    <x v="45"/>
    <x v="2"/>
    <s v="marc"/>
    <n v="0.25"/>
    <n v="0"/>
    <x v="162"/>
  </r>
  <r>
    <x v="46"/>
    <x v="2"/>
    <s v="marc"/>
    <n v="1"/>
    <n v="0"/>
    <x v="162"/>
  </r>
  <r>
    <x v="37"/>
    <x v="3"/>
    <s v="Benoit"/>
    <n v="0.25"/>
    <n v="0"/>
    <x v="163"/>
  </r>
  <r>
    <x v="28"/>
    <x v="0"/>
    <s v="Benoit"/>
    <n v="0.5"/>
    <n v="0"/>
    <x v="163"/>
  </r>
  <r>
    <x v="34"/>
    <x v="0"/>
    <s v="Benoit"/>
    <n v="0.75"/>
    <n v="0.75"/>
    <x v="164"/>
  </r>
  <r>
    <x v="80"/>
    <x v="4"/>
    <s v="Benoit"/>
    <n v="0.25"/>
    <n v="0"/>
    <x v="164"/>
  </r>
  <r>
    <x v="29"/>
    <x v="0"/>
    <s v="Benoit"/>
    <n v="0.25"/>
    <n v="0"/>
    <x v="165"/>
  </r>
  <r>
    <x v="90"/>
    <x v="0"/>
    <s v="Benoit"/>
    <n v="0.5"/>
    <n v="0"/>
    <x v="166"/>
  </r>
  <r>
    <x v="34"/>
    <x v="1"/>
    <s v="Benoit"/>
    <n v="4"/>
    <n v="0"/>
    <x v="165"/>
  </r>
  <r>
    <x v="35"/>
    <x v="1"/>
    <s v="Benoit"/>
    <n v="2.5"/>
    <n v="0"/>
    <x v="166"/>
  </r>
  <r>
    <x v="31"/>
    <x v="0"/>
    <s v="Benoit"/>
    <n v="0.83499999999999996"/>
    <n v="0"/>
    <x v="166"/>
  </r>
  <r>
    <x v="80"/>
    <x v="0"/>
    <s v="Benoit"/>
    <n v="0.25"/>
    <n v="0"/>
    <x v="167"/>
  </r>
  <r>
    <x v="34"/>
    <x v="0"/>
    <s v="Benoit"/>
    <n v="0.75"/>
    <n v="0"/>
    <x v="167"/>
  </r>
  <r>
    <x v="48"/>
    <x v="1"/>
    <s v="Benoit"/>
    <n v="2.5"/>
    <n v="0"/>
    <x v="167"/>
  </r>
  <r>
    <x v="32"/>
    <x v="3"/>
    <s v="Benoit"/>
    <n v="0.5"/>
    <n v="0"/>
    <x v="168"/>
  </r>
  <r>
    <x v="80"/>
    <x v="4"/>
    <s v="Benoit"/>
    <n v="0.25"/>
    <n v="0"/>
    <x v="168"/>
  </r>
  <r>
    <x v="66"/>
    <x v="0"/>
    <s v="Benoit"/>
    <n v="1.5"/>
    <n v="0"/>
    <x v="168"/>
  </r>
  <r>
    <x v="24"/>
    <x v="0"/>
    <s v="Benoit"/>
    <n v="0.25"/>
    <n v="0.25"/>
    <x v="169"/>
  </r>
  <r>
    <x v="22"/>
    <x v="1"/>
    <s v="Benoit"/>
    <n v="1"/>
    <n v="0"/>
    <x v="169"/>
  </r>
  <r>
    <x v="29"/>
    <x v="0"/>
    <s v="Benoit"/>
    <n v="0.25"/>
    <n v="0"/>
    <x v="170"/>
  </r>
  <r>
    <x v="50"/>
    <x v="1"/>
    <s v="Benoit"/>
    <n v="3"/>
    <n v="0"/>
    <x v="171"/>
  </r>
  <r>
    <x v="23"/>
    <x v="0"/>
    <s v="Benoit"/>
    <n v="0.08"/>
    <n v="0"/>
    <x v="171"/>
  </r>
  <r>
    <x v="25"/>
    <x v="2"/>
    <s v="marc"/>
    <n v="0.15"/>
    <n v="0"/>
    <x v="172"/>
  </r>
  <r>
    <x v="44"/>
    <x v="2"/>
    <s v="marc"/>
    <n v="0.15"/>
    <n v="0"/>
    <x v="172"/>
  </r>
  <r>
    <x v="64"/>
    <x v="2"/>
    <s v="marc"/>
    <n v="0.08"/>
    <n v="0"/>
    <x v="172"/>
  </r>
  <r>
    <x v="65"/>
    <x v="2"/>
    <s v="marc"/>
    <n v="0.25"/>
    <n v="0"/>
    <x v="172"/>
  </r>
  <r>
    <x v="66"/>
    <x v="2"/>
    <s v="marc"/>
    <n v="0.15"/>
    <n v="0"/>
    <x v="172"/>
  </r>
  <r>
    <x v="15"/>
    <x v="2"/>
    <s v="marc"/>
    <n v="0.15"/>
    <n v="0"/>
    <x v="172"/>
  </r>
  <r>
    <x v="2"/>
    <x v="2"/>
    <s v="marc"/>
    <n v="0.08"/>
    <n v="0"/>
    <x v="172"/>
  </r>
  <r>
    <x v="45"/>
    <x v="2"/>
    <s v="marc"/>
    <n v="0.25"/>
    <n v="0"/>
    <x v="172"/>
  </r>
  <r>
    <x v="46"/>
    <x v="2"/>
    <s v="marc"/>
    <n v="1"/>
    <n v="0"/>
    <x v="172"/>
  </r>
  <r>
    <x v="25"/>
    <x v="2"/>
    <s v="marc"/>
    <n v="0.15"/>
    <n v="0"/>
    <x v="173"/>
  </r>
  <r>
    <x v="44"/>
    <x v="2"/>
    <s v="marc"/>
    <n v="0.15"/>
    <n v="0"/>
    <x v="173"/>
  </r>
  <r>
    <x v="64"/>
    <x v="2"/>
    <s v="marc"/>
    <n v="0.08"/>
    <n v="0"/>
    <x v="173"/>
  </r>
  <r>
    <x v="65"/>
    <x v="2"/>
    <s v="marc"/>
    <n v="0.25"/>
    <n v="0"/>
    <x v="173"/>
  </r>
  <r>
    <x v="66"/>
    <x v="2"/>
    <s v="marc"/>
    <n v="0.15"/>
    <n v="0"/>
    <x v="173"/>
  </r>
  <r>
    <x v="15"/>
    <x v="2"/>
    <s v="marc"/>
    <n v="0.15"/>
    <n v="0"/>
    <x v="173"/>
  </r>
  <r>
    <x v="2"/>
    <x v="2"/>
    <s v="marc"/>
    <n v="0.08"/>
    <n v="0"/>
    <x v="173"/>
  </r>
  <r>
    <x v="45"/>
    <x v="2"/>
    <s v="marc"/>
    <n v="0.25"/>
    <n v="0"/>
    <x v="173"/>
  </r>
  <r>
    <x v="46"/>
    <x v="2"/>
    <s v="marc"/>
    <n v="1"/>
    <n v="0"/>
    <x v="173"/>
  </r>
  <r>
    <x v="25"/>
    <x v="2"/>
    <s v="marc"/>
    <n v="0.15"/>
    <n v="0"/>
    <x v="174"/>
  </r>
  <r>
    <x v="44"/>
    <x v="2"/>
    <s v="marc"/>
    <n v="0.15"/>
    <n v="0"/>
    <x v="174"/>
  </r>
  <r>
    <x v="64"/>
    <x v="2"/>
    <s v="marc"/>
    <n v="0.08"/>
    <n v="0"/>
    <x v="174"/>
  </r>
  <r>
    <x v="65"/>
    <x v="2"/>
    <s v="marc"/>
    <n v="0.25"/>
    <n v="0"/>
    <x v="174"/>
  </r>
  <r>
    <x v="66"/>
    <x v="2"/>
    <s v="marc"/>
    <n v="0.15"/>
    <n v="0"/>
    <x v="174"/>
  </r>
  <r>
    <x v="15"/>
    <x v="2"/>
    <s v="marc"/>
    <n v="0.15"/>
    <n v="0"/>
    <x v="174"/>
  </r>
  <r>
    <x v="2"/>
    <x v="2"/>
    <s v="marc"/>
    <n v="0.08"/>
    <n v="0"/>
    <x v="174"/>
  </r>
  <r>
    <x v="45"/>
    <x v="2"/>
    <s v="marc"/>
    <n v="0.25"/>
    <n v="0"/>
    <x v="174"/>
  </r>
  <r>
    <x v="46"/>
    <x v="2"/>
    <s v="marc"/>
    <n v="1"/>
    <n v="0"/>
    <x v="174"/>
  </r>
  <r>
    <x v="80"/>
    <x v="0"/>
    <s v="Benoit"/>
    <n v="0.5"/>
    <n v="0"/>
    <x v="175"/>
  </r>
  <r>
    <x v="91"/>
    <x v="1"/>
    <s v="Benoit"/>
    <n v="1"/>
    <n v="0"/>
    <x v="176"/>
  </r>
  <r>
    <x v="52"/>
    <x v="1"/>
    <s v="Benoit"/>
    <n v="2"/>
    <n v="0"/>
    <x v="175"/>
  </r>
  <r>
    <x v="52"/>
    <x v="1"/>
    <s v="Benoit"/>
    <n v="3"/>
    <n v="0"/>
    <x v="177"/>
  </r>
  <r>
    <x v="52"/>
    <x v="1"/>
    <s v="Benoit"/>
    <n v="5"/>
    <n v="0"/>
    <x v="176"/>
  </r>
  <r>
    <x v="52"/>
    <x v="1"/>
    <s v="Benoit"/>
    <n v="3"/>
    <n v="0"/>
    <x v="178"/>
  </r>
  <r>
    <x v="33"/>
    <x v="0"/>
    <s v="Benoit"/>
    <n v="0.5"/>
    <n v="0"/>
    <x v="176"/>
  </r>
  <r>
    <x v="63"/>
    <x v="2"/>
    <s v="Benoit"/>
    <n v="0.08"/>
    <n v="0"/>
    <x v="174"/>
  </r>
  <r>
    <x v="92"/>
    <x v="2"/>
    <s v="Benoit"/>
    <n v="0.08"/>
    <n v="0"/>
    <x v="174"/>
  </r>
  <r>
    <x v="44"/>
    <x v="2"/>
    <s v="Benoit"/>
    <n v="0.08"/>
    <n v="0"/>
    <x v="174"/>
  </r>
  <r>
    <x v="64"/>
    <x v="2"/>
    <s v="Benoit"/>
    <n v="0.08"/>
    <n v="0"/>
    <x v="174"/>
  </r>
  <r>
    <x v="65"/>
    <x v="2"/>
    <s v="Benoit"/>
    <n v="0.08"/>
    <n v="0"/>
    <x v="174"/>
  </r>
  <r>
    <x v="66"/>
    <x v="2"/>
    <s v="Benoit"/>
    <n v="0.25"/>
    <n v="0"/>
    <x v="174"/>
  </r>
  <r>
    <x v="15"/>
    <x v="2"/>
    <s v="Benoit"/>
    <n v="0.08"/>
    <n v="0"/>
    <x v="174"/>
  </r>
  <r>
    <x v="2"/>
    <x v="2"/>
    <s v="Benoit"/>
    <n v="0.08"/>
    <n v="0"/>
    <x v="174"/>
  </r>
  <r>
    <x v="45"/>
    <x v="2"/>
    <s v="Benoit"/>
    <n v="0.5"/>
    <n v="0"/>
    <x v="174"/>
  </r>
  <r>
    <x v="67"/>
    <x v="2"/>
    <s v="Benoit"/>
    <n v="0.08"/>
    <n v="0"/>
    <x v="174"/>
  </r>
  <r>
    <x v="68"/>
    <x v="2"/>
    <s v="Benoit"/>
    <n v="0.08"/>
    <n v="0"/>
    <x v="174"/>
  </r>
  <r>
    <x v="25"/>
    <x v="2"/>
    <s v="marc"/>
    <n v="0.15"/>
    <n v="0"/>
    <x v="179"/>
  </r>
  <r>
    <x v="44"/>
    <x v="2"/>
    <s v="marc"/>
    <n v="0.15"/>
    <n v="0"/>
    <x v="179"/>
  </r>
  <r>
    <x v="64"/>
    <x v="2"/>
    <s v="marc"/>
    <n v="0.08"/>
    <n v="0"/>
    <x v="179"/>
  </r>
  <r>
    <x v="65"/>
    <x v="2"/>
    <s v="marc"/>
    <n v="0.25"/>
    <n v="0"/>
    <x v="179"/>
  </r>
  <r>
    <x v="66"/>
    <x v="2"/>
    <s v="marc"/>
    <n v="0.15"/>
    <n v="0"/>
    <x v="179"/>
  </r>
  <r>
    <x v="15"/>
    <x v="2"/>
    <s v="marc"/>
    <n v="0.15"/>
    <n v="0"/>
    <x v="179"/>
  </r>
  <r>
    <x v="2"/>
    <x v="2"/>
    <s v="marc"/>
    <n v="0.08"/>
    <n v="0"/>
    <x v="179"/>
  </r>
  <r>
    <x v="45"/>
    <x v="2"/>
    <s v="marc"/>
    <n v="0.25"/>
    <n v="0"/>
    <x v="179"/>
  </r>
  <r>
    <x v="46"/>
    <x v="2"/>
    <s v="marc"/>
    <n v="1"/>
    <n v="0"/>
    <x v="179"/>
  </r>
  <r>
    <x v="93"/>
    <x v="5"/>
    <m/>
    <m/>
    <m/>
    <x v="180"/>
  </r>
  <r>
    <x v="93"/>
    <x v="5"/>
    <m/>
    <m/>
    <m/>
    <x v="180"/>
  </r>
  <r>
    <x v="93"/>
    <x v="5"/>
    <m/>
    <m/>
    <m/>
    <x v="180"/>
  </r>
  <r>
    <x v="93"/>
    <x v="5"/>
    <m/>
    <m/>
    <m/>
    <x v="180"/>
  </r>
  <r>
    <x v="93"/>
    <x v="5"/>
    <m/>
    <m/>
    <m/>
    <x v="180"/>
  </r>
  <r>
    <x v="93"/>
    <x v="5"/>
    <m/>
    <m/>
    <m/>
    <x v="1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5:C10" firstHeaderRow="0" firstDataRow="1" firstDataCol="1" rowPageCount="3" colPageCount="1"/>
  <pivotFields count="7">
    <pivotField axis="axisRow" showAll="0">
      <items count="95">
        <item x="15"/>
        <item x="45"/>
        <item x="63"/>
        <item x="0"/>
        <item x="33"/>
        <item x="61"/>
        <item x="65"/>
        <item x="66"/>
        <item x="42"/>
        <item x="67"/>
        <item x="25"/>
        <item x="62"/>
        <item x="46"/>
        <item x="68"/>
        <item x="39"/>
        <item x="60"/>
        <item x="47"/>
        <item x="5"/>
        <item x="11"/>
        <item x="12"/>
        <item x="13"/>
        <item x="14"/>
        <item x="8"/>
        <item x="6"/>
        <item x="7"/>
        <item x="9"/>
        <item x="10"/>
        <item x="19"/>
        <item x="24"/>
        <item x="34"/>
        <item x="48"/>
        <item x="27"/>
        <item x="28"/>
        <item x="4"/>
        <item x="35"/>
        <item x="22"/>
        <item x="23"/>
        <item x="21"/>
        <item x="20"/>
        <item x="38"/>
        <item x="49"/>
        <item x="50"/>
        <item x="51"/>
        <item x="52"/>
        <item x="3"/>
        <item x="53"/>
        <item x="54"/>
        <item x="55"/>
        <item x="40"/>
        <item x="1"/>
        <item x="56"/>
        <item x="57"/>
        <item x="58"/>
        <item x="18"/>
        <item x="36"/>
        <item x="59"/>
        <item x="29"/>
        <item x="17"/>
        <item x="30"/>
        <item x="31"/>
        <item x="32"/>
        <item x="26"/>
        <item x="64"/>
        <item x="44"/>
        <item x="43"/>
        <item x="2"/>
        <item x="16"/>
        <item x="37"/>
        <item x="41"/>
        <item x="93"/>
        <item x="69"/>
        <item x="70"/>
        <item x="71"/>
        <item x="72"/>
        <item x="73"/>
        <item x="74"/>
        <item x="75"/>
        <item x="76"/>
        <item x="77"/>
        <item x="79"/>
        <item x="78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t="default"/>
      </items>
    </pivotField>
    <pivotField axis="axisPage" multipleItemSelectionAllowed="1" showAll="0">
      <items count="7">
        <item x="1"/>
        <item x="0"/>
        <item x="3"/>
        <item h="1" x="2"/>
        <item x="5"/>
        <item x="4"/>
        <item t="default"/>
      </items>
    </pivotField>
    <pivotField showAll="0"/>
    <pivotField dataField="1" showAll="0"/>
    <pivotField dataField="1" showAll="0"/>
    <pivotField axis="axisPage" multipleItemSelectionAllowed="1" showAll="0">
      <items count="15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 defaultSubtotal="0">
      <items count="4">
        <item h="1" x="0"/>
        <item h="1" x="1"/>
        <item x="2"/>
        <item h="1" x="3"/>
      </items>
    </pivotField>
  </pivotFields>
  <rowFields count="1">
    <field x="0"/>
  </rowFields>
  <rowItems count="5">
    <i>
      <x v="4"/>
    </i>
    <i>
      <x v="43"/>
    </i>
    <i>
      <x v="81"/>
    </i>
    <i>
      <x v="92"/>
    </i>
    <i t="grand">
      <x/>
    </i>
  </rowItems>
  <colFields count="1">
    <field x="-2"/>
  </colFields>
  <colItems count="2">
    <i>
      <x/>
    </i>
    <i i="1">
      <x v="1"/>
    </i>
  </colItems>
  <pageFields count="3">
    <pageField fld="1" hier="-1"/>
    <pageField fld="5" hier="-1"/>
    <pageField fld="6" hier="-1"/>
  </pageFields>
  <dataFields count="2">
    <dataField name="Somme de temps arret" fld="4" baseField="0" baseItem="0"/>
    <dataField name="Somme de temps inter" fld="3" baseField="0" baseItem="0"/>
  </dataFields>
  <chartFormats count="4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missingCaption="0" updatedVersion="4" minRefreshableVersion="3" useAutoFormatting="1" itemPrintTitles="1" createdVersion="4" indent="0" outline="1" outlineData="1" multipleFieldFilters="0" chartFormat="8">
  <location ref="A3:Q18" firstHeaderRow="1" firstDataRow="3" firstDataCol="1"/>
  <pivotFields count="7">
    <pivotField showAll="0"/>
    <pivotField axis="axisCol" showAll="0">
      <items count="7">
        <item x="1"/>
        <item x="4"/>
        <item x="0"/>
        <item x="3"/>
        <item x="2"/>
        <item x="5"/>
        <item t="default"/>
      </items>
    </pivotField>
    <pivotField showAll="0"/>
    <pivotField dataField="1" showAll="0"/>
    <pivotField showAll="0"/>
    <pivotField axis="axisRow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 defaultSubtotal="0">
      <items count="4">
        <item x="0"/>
        <item x="1"/>
        <item x="2"/>
        <item x="3"/>
      </items>
    </pivotField>
  </pivotFields>
  <rowFields count="1">
    <field x="5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2">
    <field x="1"/>
    <field x="6"/>
  </colFields>
  <colItems count="16">
    <i>
      <x/>
      <x v="1"/>
    </i>
    <i r="1">
      <x v="2"/>
    </i>
    <i t="default">
      <x/>
    </i>
    <i>
      <x v="1"/>
      <x v="1"/>
    </i>
    <i r="1">
      <x v="2"/>
    </i>
    <i t="default">
      <x v="1"/>
    </i>
    <i>
      <x v="2"/>
      <x v="1"/>
    </i>
    <i r="1">
      <x v="2"/>
    </i>
    <i t="default">
      <x v="2"/>
    </i>
    <i>
      <x v="3"/>
      <x v="1"/>
    </i>
    <i r="1">
      <x v="2"/>
    </i>
    <i t="default">
      <x v="3"/>
    </i>
    <i>
      <x v="4"/>
      <x v="1"/>
    </i>
    <i r="1">
      <x v="2"/>
    </i>
    <i t="default">
      <x v="4"/>
    </i>
    <i t="grand">
      <x/>
    </i>
  </colItems>
  <dataFields count="1">
    <dataField name="Somme de temps inter" fld="3" baseField="5" baseItem="2"/>
  </dataFields>
  <chartFormats count="10">
    <chartFormat chart="2" format="2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1"/>
          </reference>
        </references>
      </pivotArea>
    </chartFormat>
    <chartFormat chart="2" format="2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6" count="1" selected="0">
            <x v="2"/>
          </reference>
        </references>
      </pivotArea>
    </chartFormat>
    <chartFormat chart="2" format="2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6" count="1" selected="0">
            <x v="1"/>
          </reference>
        </references>
      </pivotArea>
    </chartFormat>
    <chartFormat chart="2" format="2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6" count="1" selected="0">
            <x v="1"/>
          </reference>
        </references>
      </pivotArea>
    </chartFormat>
    <chartFormat chart="2" format="2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6" count="1" selected="0">
            <x v="2"/>
          </reference>
        </references>
      </pivotArea>
    </chartFormat>
    <chartFormat chart="2" format="2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6" count="1" selected="0">
            <x v="1"/>
          </reference>
        </references>
      </pivotArea>
    </chartFormat>
    <chartFormat chart="2" format="2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6" count="1" selected="0">
            <x v="1"/>
          </reference>
        </references>
      </pivotArea>
    </chartFormat>
    <chartFormat chart="2" format="3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6" count="1" selected="0">
            <x v="2"/>
          </reference>
        </references>
      </pivotArea>
    </chartFormat>
    <chartFormat chart="2" format="3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6" count="1" selected="0">
            <x v="2"/>
          </reference>
        </references>
      </pivotArea>
    </chartFormat>
    <chartFormat chart="2" format="3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6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5">
  <location ref="A5:B10" firstHeaderRow="1" firstDataRow="1" firstDataCol="1" rowPageCount="3" colPageCount="1"/>
  <pivotFields count="7">
    <pivotField axis="axisRow" showAll="0">
      <items count="95">
        <item x="15"/>
        <item x="45"/>
        <item x="63"/>
        <item x="0"/>
        <item x="33"/>
        <item x="61"/>
        <item x="65"/>
        <item x="66"/>
        <item x="42"/>
        <item x="67"/>
        <item x="25"/>
        <item x="62"/>
        <item x="46"/>
        <item x="68"/>
        <item x="39"/>
        <item x="60"/>
        <item x="47"/>
        <item x="5"/>
        <item x="11"/>
        <item x="12"/>
        <item x="13"/>
        <item x="14"/>
        <item x="8"/>
        <item x="6"/>
        <item x="7"/>
        <item x="9"/>
        <item x="10"/>
        <item x="19"/>
        <item x="24"/>
        <item x="34"/>
        <item x="48"/>
        <item x="27"/>
        <item x="28"/>
        <item x="4"/>
        <item x="35"/>
        <item x="22"/>
        <item x="23"/>
        <item x="21"/>
        <item x="20"/>
        <item x="38"/>
        <item x="49"/>
        <item x="50"/>
        <item x="51"/>
        <item x="52"/>
        <item x="3"/>
        <item x="53"/>
        <item x="54"/>
        <item x="55"/>
        <item x="40"/>
        <item x="1"/>
        <item x="56"/>
        <item x="57"/>
        <item x="58"/>
        <item x="18"/>
        <item x="36"/>
        <item x="59"/>
        <item x="29"/>
        <item x="17"/>
        <item x="30"/>
        <item x="31"/>
        <item x="32"/>
        <item x="26"/>
        <item x="64"/>
        <item x="44"/>
        <item x="43"/>
        <item x="2"/>
        <item x="16"/>
        <item x="37"/>
        <item x="41"/>
        <item x="93"/>
        <item x="69"/>
        <item x="70"/>
        <item x="71"/>
        <item x="72"/>
        <item x="73"/>
        <item x="74"/>
        <item x="75"/>
        <item x="76"/>
        <item x="77"/>
        <item x="79"/>
        <item x="78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t="default"/>
      </items>
    </pivotField>
    <pivotField axis="axisPage" multipleItemSelectionAllowed="1" showAll="0">
      <items count="7">
        <item x="1"/>
        <item x="0"/>
        <item x="3"/>
        <item h="1" x="2"/>
        <item x="5"/>
        <item x="4"/>
        <item t="default"/>
      </items>
    </pivotField>
    <pivotField showAll="0"/>
    <pivotField dataField="1" showAll="0"/>
    <pivotField showAll="0"/>
    <pivotField axis="axisPage" multipleItemSelectionAllowed="1" showAll="0">
      <items count="15">
        <item h="1" x="0"/>
        <item h="1" x="1"/>
        <item h="1" x="2"/>
        <item h="1" x="3"/>
        <item h="1" x="4"/>
        <item h="1" x="5"/>
        <item h="1" x="6"/>
        <item x="7"/>
        <item h="1" x="8"/>
        <item h="1" x="9"/>
        <item h="1" x="10"/>
        <item h="1" x="11"/>
        <item h="1" x="12"/>
        <item h="1" x="13"/>
        <item t="default"/>
      </items>
    </pivotField>
    <pivotField axis="axisPage" multipleItemSelectionAllowed="1" showAll="0" defaultSubtotal="0">
      <items count="4">
        <item h="1" x="0"/>
        <item h="1" x="1"/>
        <item x="2"/>
        <item h="1" x="3"/>
      </items>
    </pivotField>
  </pivotFields>
  <rowFields count="1">
    <field x="0"/>
  </rowFields>
  <rowItems count="5">
    <i>
      <x v="4"/>
    </i>
    <i>
      <x v="43"/>
    </i>
    <i>
      <x v="81"/>
    </i>
    <i>
      <x v="92"/>
    </i>
    <i t="grand">
      <x/>
    </i>
  </rowItems>
  <colItems count="1">
    <i/>
  </colItems>
  <pageFields count="3">
    <pageField fld="5" hier="-1"/>
    <pageField fld="1" hier="-1"/>
    <pageField fld="6" hier="-1"/>
  </pageFields>
  <dataFields count="1">
    <dataField name="Nombre de temps inter" fld="3" subtotal="count" baseField="0" baseItem="0"/>
  </dataFields>
  <chartFormats count="2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ctrlProp" Target="../ctrlProps/ctrlProp4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view="pageBreakPreview" topLeftCell="B1" zoomScale="60" zoomScaleNormal="100" workbookViewId="0">
      <selection activeCell="S34" sqref="S34"/>
    </sheetView>
  </sheetViews>
  <sheetFormatPr baseColWidth="10" defaultRowHeight="14.4"/>
  <sheetData/>
  <sheetProtection formatCells="0" formatColumns="0" formatRows="0" insertColumns="0" insertRows="0" insertHyperlinks="0" deleteColumns="0" deleteRows="0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1715"/>
  <sheetViews>
    <sheetView tabSelected="1" topLeftCell="G1" workbookViewId="0">
      <pane ySplit="2" topLeftCell="A138" activePane="bottomLeft" state="frozen"/>
      <selection pane="bottomLeft" activeCell="H267" sqref="H267"/>
    </sheetView>
  </sheetViews>
  <sheetFormatPr baseColWidth="10" defaultRowHeight="14.4"/>
  <cols>
    <col min="1" max="1" width="23.6640625" bestFit="1" customWidth="1"/>
    <col min="2" max="2" width="16.6640625" bestFit="1" customWidth="1"/>
    <col min="3" max="3" width="13.109375" customWidth="1"/>
    <col min="4" max="4" width="11.33203125" style="66" bestFit="1" customWidth="1"/>
    <col min="5" max="5" width="11.33203125" style="1" bestFit="1" customWidth="1"/>
    <col min="6" max="6" width="13.44140625" style="58" bestFit="1" customWidth="1"/>
    <col min="7" max="7" width="129.44140625" customWidth="1"/>
    <col min="8" max="8" width="27.21875" customWidth="1"/>
    <col min="9" max="9" width="18.6640625" bestFit="1" customWidth="1"/>
    <col min="10" max="10" width="15.6640625" customWidth="1"/>
    <col min="11" max="11" width="14.109375" bestFit="1" customWidth="1"/>
    <col min="12" max="12" width="15.5546875" customWidth="1"/>
    <col min="13" max="13" width="60.109375" customWidth="1"/>
  </cols>
  <sheetData>
    <row r="1" spans="1:22" ht="91.8">
      <c r="A1" s="118" t="s">
        <v>220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22">
      <c r="A2" s="16" t="s">
        <v>219</v>
      </c>
      <c r="B2" s="16" t="s">
        <v>10</v>
      </c>
      <c r="C2" s="15" t="s">
        <v>218</v>
      </c>
      <c r="D2" s="65" t="s">
        <v>217</v>
      </c>
      <c r="E2" s="64" t="s">
        <v>216</v>
      </c>
      <c r="F2" s="57" t="s">
        <v>11</v>
      </c>
      <c r="G2" s="15" t="s">
        <v>215</v>
      </c>
      <c r="H2" s="101"/>
      <c r="I2" s="87" t="s">
        <v>290</v>
      </c>
    </row>
    <row r="3" spans="1:22" ht="15" customHeight="1">
      <c r="A3" t="s">
        <v>107</v>
      </c>
      <c r="B3" t="s">
        <v>49</v>
      </c>
      <c r="C3" t="s">
        <v>48</v>
      </c>
      <c r="D3" s="66">
        <v>2.5</v>
      </c>
      <c r="E3" s="1">
        <v>0</v>
      </c>
      <c r="F3" s="58">
        <v>42016</v>
      </c>
      <c r="G3" t="s">
        <v>214</v>
      </c>
    </row>
    <row r="4" spans="1:22" ht="15" customHeight="1">
      <c r="A4" t="s">
        <v>22</v>
      </c>
      <c r="B4" t="s">
        <v>49</v>
      </c>
      <c r="C4" t="s">
        <v>48</v>
      </c>
      <c r="D4" s="66">
        <v>0.5</v>
      </c>
      <c r="E4" s="1">
        <v>0</v>
      </c>
      <c r="F4" s="58">
        <v>42017</v>
      </c>
      <c r="G4" t="s">
        <v>213</v>
      </c>
      <c r="L4" s="44"/>
      <c r="N4" s="4"/>
    </row>
    <row r="5" spans="1:22" ht="15" customHeight="1">
      <c r="A5" t="s">
        <v>22</v>
      </c>
      <c r="B5" t="s">
        <v>49</v>
      </c>
      <c r="C5" t="s">
        <v>48</v>
      </c>
      <c r="D5" s="66">
        <v>2</v>
      </c>
      <c r="E5" s="1">
        <v>0</v>
      </c>
      <c r="F5" s="58">
        <v>42019</v>
      </c>
      <c r="G5" t="s">
        <v>212</v>
      </c>
      <c r="L5" s="44"/>
    </row>
    <row r="6" spans="1:22" ht="15" customHeight="1">
      <c r="A6" t="s">
        <v>80</v>
      </c>
      <c r="B6" t="s">
        <v>49</v>
      </c>
      <c r="C6" t="s">
        <v>48</v>
      </c>
      <c r="D6" s="66">
        <v>0.5</v>
      </c>
      <c r="E6" s="1">
        <v>0</v>
      </c>
      <c r="F6" s="58">
        <v>42045</v>
      </c>
      <c r="G6" t="s">
        <v>211</v>
      </c>
      <c r="L6" s="44"/>
    </row>
    <row r="7" spans="1:22" ht="15" customHeight="1" thickBot="1">
      <c r="A7" t="s">
        <v>91</v>
      </c>
      <c r="B7" t="s">
        <v>49</v>
      </c>
      <c r="C7" t="s">
        <v>48</v>
      </c>
      <c r="D7" s="66">
        <f>0.0167*45</f>
        <v>0.75149999999999995</v>
      </c>
      <c r="E7" s="1">
        <v>0</v>
      </c>
      <c r="F7" s="58">
        <v>42046</v>
      </c>
      <c r="G7" t="s">
        <v>210</v>
      </c>
      <c r="L7" s="44"/>
    </row>
    <row r="8" spans="1:22" ht="15" customHeight="1" thickBot="1">
      <c r="A8" t="s">
        <v>106</v>
      </c>
      <c r="B8" t="s">
        <v>49</v>
      </c>
      <c r="C8" t="s">
        <v>48</v>
      </c>
      <c r="D8" s="66">
        <v>2</v>
      </c>
      <c r="E8" s="1">
        <v>0</v>
      </c>
      <c r="F8" s="58">
        <v>42048</v>
      </c>
      <c r="G8" t="s">
        <v>209</v>
      </c>
      <c r="I8" s="14" t="s">
        <v>208</v>
      </c>
      <c r="J8" s="13" t="s">
        <v>207</v>
      </c>
      <c r="K8" s="12" t="s">
        <v>206</v>
      </c>
      <c r="L8" s="13" t="s">
        <v>614</v>
      </c>
      <c r="T8" s="66"/>
      <c r="U8" s="1"/>
      <c r="V8" s="58"/>
    </row>
    <row r="9" spans="1:22" ht="15" customHeight="1">
      <c r="A9" t="s">
        <v>171</v>
      </c>
      <c r="B9" t="s">
        <v>63</v>
      </c>
      <c r="C9" t="s">
        <v>48</v>
      </c>
      <c r="D9" s="66">
        <v>0.5</v>
      </c>
      <c r="E9" s="1">
        <v>0</v>
      </c>
      <c r="F9" s="58">
        <v>42052</v>
      </c>
      <c r="G9" t="s">
        <v>202</v>
      </c>
      <c r="H9" t="str">
        <f>IF(L9&gt;0,M9,"")</f>
        <v>Séparateur(1) LN1250 18.5L</v>
      </c>
      <c r="I9" s="11" t="s">
        <v>109</v>
      </c>
      <c r="J9" s="10" t="s">
        <v>48</v>
      </c>
      <c r="K9" s="73" t="s">
        <v>14</v>
      </c>
      <c r="L9" s="75">
        <v>1155</v>
      </c>
      <c r="M9" s="88" t="s">
        <v>734</v>
      </c>
    </row>
    <row r="10" spans="1:22" ht="15" customHeight="1">
      <c r="A10" t="s">
        <v>169</v>
      </c>
      <c r="B10" t="s">
        <v>63</v>
      </c>
      <c r="C10" t="s">
        <v>48</v>
      </c>
      <c r="D10" s="66">
        <v>0.5</v>
      </c>
      <c r="E10" s="1">
        <v>0</v>
      </c>
      <c r="F10" s="58">
        <v>42052</v>
      </c>
      <c r="G10" t="s">
        <v>202</v>
      </c>
      <c r="H10" t="str">
        <f t="shared" ref="H10:H73" si="0">IF(L10&gt;0,M10,"")</f>
        <v>Séparateur(2) LN1250 18.5L</v>
      </c>
      <c r="I10" s="5" t="s">
        <v>5</v>
      </c>
      <c r="J10" s="8" t="s">
        <v>13</v>
      </c>
      <c r="K10" s="74" t="s">
        <v>49</v>
      </c>
      <c r="L10" s="76" t="s">
        <v>615</v>
      </c>
      <c r="M10" s="89" t="s">
        <v>735</v>
      </c>
    </row>
    <row r="11" spans="1:22" ht="15" customHeight="1">
      <c r="A11" t="s">
        <v>168</v>
      </c>
      <c r="B11" t="s">
        <v>63</v>
      </c>
      <c r="C11" t="s">
        <v>48</v>
      </c>
      <c r="D11" s="66">
        <v>0.5</v>
      </c>
      <c r="E11" s="1">
        <v>0</v>
      </c>
      <c r="F11" s="58">
        <v>42052</v>
      </c>
      <c r="G11" t="s">
        <v>202</v>
      </c>
      <c r="H11" t="str">
        <f t="shared" si="0"/>
        <v>Chapeau pour 15G</v>
      </c>
      <c r="I11" s="5" t="s">
        <v>106</v>
      </c>
      <c r="J11" s="9" t="s">
        <v>185</v>
      </c>
      <c r="K11" s="74" t="s">
        <v>63</v>
      </c>
      <c r="L11" s="77" t="s">
        <v>616</v>
      </c>
      <c r="M11" s="90" t="s">
        <v>708</v>
      </c>
    </row>
    <row r="12" spans="1:22" ht="15" customHeight="1">
      <c r="A12" t="s">
        <v>146</v>
      </c>
      <c r="B12" t="s">
        <v>63</v>
      </c>
      <c r="C12" t="s">
        <v>48</v>
      </c>
      <c r="D12" s="66">
        <v>0.5</v>
      </c>
      <c r="E12" s="1">
        <v>0</v>
      </c>
      <c r="F12" s="58">
        <v>42052</v>
      </c>
      <c r="G12" t="s">
        <v>202</v>
      </c>
      <c r="H12" t="str">
        <f t="shared" si="0"/>
        <v>Chapeau haut pour 15G</v>
      </c>
      <c r="I12" s="5" t="s">
        <v>104</v>
      </c>
      <c r="J12" s="8" t="s">
        <v>205</v>
      </c>
      <c r="K12" s="74" t="s">
        <v>56</v>
      </c>
      <c r="L12" s="77" t="s">
        <v>617</v>
      </c>
      <c r="M12" s="90" t="s">
        <v>709</v>
      </c>
    </row>
    <row r="13" spans="1:22" ht="15" customHeight="1">
      <c r="A13" t="s">
        <v>165</v>
      </c>
      <c r="B13" t="s">
        <v>63</v>
      </c>
      <c r="C13" t="s">
        <v>48</v>
      </c>
      <c r="D13" s="66">
        <v>0.5</v>
      </c>
      <c r="E13" s="1">
        <v>0</v>
      </c>
      <c r="F13" s="58">
        <v>42052</v>
      </c>
      <c r="G13" t="s">
        <v>202</v>
      </c>
      <c r="H13" t="str">
        <f t="shared" si="0"/>
        <v>Chapeau 20L/24.5L</v>
      </c>
      <c r="I13" s="5" t="s">
        <v>103</v>
      </c>
      <c r="J13" s="8" t="s">
        <v>204</v>
      </c>
      <c r="K13" s="74" t="s">
        <v>203</v>
      </c>
      <c r="L13" s="78" t="s">
        <v>618</v>
      </c>
      <c r="M13" s="91" t="s">
        <v>710</v>
      </c>
    </row>
    <row r="14" spans="1:22" ht="15" customHeight="1">
      <c r="A14" t="s">
        <v>163</v>
      </c>
      <c r="B14" t="s">
        <v>63</v>
      </c>
      <c r="C14" t="s">
        <v>48</v>
      </c>
      <c r="D14" s="66">
        <v>0.5</v>
      </c>
      <c r="E14" s="1">
        <v>0</v>
      </c>
      <c r="F14" s="58">
        <v>42052</v>
      </c>
      <c r="G14" t="s">
        <v>202</v>
      </c>
      <c r="H14" t="str">
        <f t="shared" si="0"/>
        <v>chaudiere 696 kW</v>
      </c>
      <c r="I14" s="5" t="s">
        <v>102</v>
      </c>
      <c r="J14" s="8" t="s">
        <v>43</v>
      </c>
      <c r="K14" s="74"/>
      <c r="L14" s="76" t="s">
        <v>619</v>
      </c>
      <c r="M14" s="92" t="s">
        <v>711</v>
      </c>
    </row>
    <row r="15" spans="1:22" ht="15" customHeight="1">
      <c r="A15" t="s">
        <v>157</v>
      </c>
      <c r="B15" t="s">
        <v>63</v>
      </c>
      <c r="C15" t="s">
        <v>48</v>
      </c>
      <c r="D15" s="66">
        <v>0.5</v>
      </c>
      <c r="E15" s="1">
        <v>0</v>
      </c>
      <c r="F15" s="58">
        <v>42052</v>
      </c>
      <c r="G15" t="s">
        <v>202</v>
      </c>
      <c r="H15" t="str">
        <f t="shared" si="0"/>
        <v>chaudiere 1450kW</v>
      </c>
      <c r="I15" s="5" t="s">
        <v>4</v>
      </c>
      <c r="J15" s="8" t="s">
        <v>52</v>
      </c>
      <c r="K15" s="74"/>
      <c r="L15" s="76" t="s">
        <v>620</v>
      </c>
      <c r="M15" s="92" t="s">
        <v>712</v>
      </c>
    </row>
    <row r="16" spans="1:22" ht="15" customHeight="1">
      <c r="A16" t="s">
        <v>153</v>
      </c>
      <c r="B16" t="s">
        <v>63</v>
      </c>
      <c r="C16" t="s">
        <v>48</v>
      </c>
      <c r="D16" s="66">
        <v>0.5</v>
      </c>
      <c r="E16" s="1">
        <v>0</v>
      </c>
      <c r="F16" s="58">
        <v>42052</v>
      </c>
      <c r="G16" t="s">
        <v>202</v>
      </c>
      <c r="H16" t="str">
        <f t="shared" si="0"/>
        <v>1.3L ALKAN (1)</v>
      </c>
      <c r="I16" s="5" t="s">
        <v>100</v>
      </c>
      <c r="J16" s="8" t="s">
        <v>296</v>
      </c>
      <c r="K16" s="74"/>
      <c r="L16" s="79" t="s">
        <v>621</v>
      </c>
      <c r="M16" s="93" t="s">
        <v>736</v>
      </c>
    </row>
    <row r="17" spans="1:13" ht="15" customHeight="1">
      <c r="A17" t="s">
        <v>151</v>
      </c>
      <c r="B17" t="s">
        <v>63</v>
      </c>
      <c r="C17" t="s">
        <v>48</v>
      </c>
      <c r="D17" s="66">
        <v>0.5</v>
      </c>
      <c r="E17" s="1">
        <v>0</v>
      </c>
      <c r="F17" s="58">
        <v>42052</v>
      </c>
      <c r="G17" t="s">
        <v>202</v>
      </c>
      <c r="H17" t="str">
        <f t="shared" si="0"/>
        <v>1.3L ALKAN (2)</v>
      </c>
      <c r="I17" s="5" t="s">
        <v>61</v>
      </c>
      <c r="J17" s="8" t="s">
        <v>415</v>
      </c>
      <c r="L17" s="79" t="s">
        <v>622</v>
      </c>
      <c r="M17" s="93" t="s">
        <v>737</v>
      </c>
    </row>
    <row r="18" spans="1:13" ht="15" customHeight="1">
      <c r="A18" t="s">
        <v>147</v>
      </c>
      <c r="B18" t="s">
        <v>63</v>
      </c>
      <c r="C18" t="s">
        <v>48</v>
      </c>
      <c r="D18" s="66">
        <v>0.5</v>
      </c>
      <c r="E18" s="1">
        <v>0</v>
      </c>
      <c r="F18" s="58">
        <v>42052</v>
      </c>
      <c r="G18" t="s">
        <v>202</v>
      </c>
      <c r="H18" t="str">
        <f t="shared" si="0"/>
        <v>1.3L ALKAN (3)</v>
      </c>
      <c r="I18" s="5" t="s">
        <v>6</v>
      </c>
      <c r="J18" s="8" t="s">
        <v>470</v>
      </c>
      <c r="L18" s="79" t="s">
        <v>623</v>
      </c>
      <c r="M18" s="93" t="s">
        <v>738</v>
      </c>
    </row>
    <row r="19" spans="1:13" ht="15" customHeight="1">
      <c r="A19" t="s">
        <v>22</v>
      </c>
      <c r="B19" t="s">
        <v>49</v>
      </c>
      <c r="C19" t="s">
        <v>48</v>
      </c>
      <c r="D19" s="66">
        <v>4</v>
      </c>
      <c r="E19" s="1">
        <v>0</v>
      </c>
      <c r="F19" s="58">
        <v>42054</v>
      </c>
      <c r="G19" t="s">
        <v>201</v>
      </c>
      <c r="H19" t="str">
        <f t="shared" si="0"/>
        <v>1.3L ALKAN (4)</v>
      </c>
      <c r="I19" s="5" t="s">
        <v>98</v>
      </c>
      <c r="J19" s="8"/>
      <c r="L19" s="79" t="s">
        <v>624</v>
      </c>
      <c r="M19" s="93" t="s">
        <v>739</v>
      </c>
    </row>
    <row r="20" spans="1:13" ht="15" customHeight="1">
      <c r="A20" t="s">
        <v>24</v>
      </c>
      <c r="B20" t="s">
        <v>49</v>
      </c>
      <c r="C20" t="s">
        <v>48</v>
      </c>
      <c r="D20" s="66">
        <v>0.25</v>
      </c>
      <c r="E20" s="1">
        <v>0</v>
      </c>
      <c r="F20" s="58">
        <v>42054</v>
      </c>
      <c r="G20" t="s">
        <v>200</v>
      </c>
      <c r="H20" t="str">
        <f t="shared" si="0"/>
        <v>36L (4)</v>
      </c>
      <c r="I20" s="5" t="s">
        <v>97</v>
      </c>
      <c r="J20" s="8"/>
      <c r="L20" s="79" t="s">
        <v>625</v>
      </c>
      <c r="M20" s="93" t="s">
        <v>757</v>
      </c>
    </row>
    <row r="21" spans="1:13" ht="15" customHeight="1">
      <c r="A21" t="s">
        <v>80</v>
      </c>
      <c r="B21" t="s">
        <v>49</v>
      </c>
      <c r="C21" t="s">
        <v>48</v>
      </c>
      <c r="D21" s="66">
        <v>0.5</v>
      </c>
      <c r="E21" s="1">
        <v>0</v>
      </c>
      <c r="F21" s="58">
        <v>42054</v>
      </c>
      <c r="G21" t="s">
        <v>199</v>
      </c>
      <c r="H21" t="str">
        <f t="shared" si="0"/>
        <v>4L (1)</v>
      </c>
      <c r="I21" s="5" t="s">
        <v>95</v>
      </c>
      <c r="J21" s="8"/>
      <c r="L21" s="79" t="s">
        <v>626</v>
      </c>
      <c r="M21" s="93" t="s">
        <v>743</v>
      </c>
    </row>
    <row r="22" spans="1:13" ht="15" customHeight="1">
      <c r="A22" t="s">
        <v>3</v>
      </c>
      <c r="B22" t="s">
        <v>49</v>
      </c>
      <c r="C22" t="s">
        <v>48</v>
      </c>
      <c r="D22" s="66">
        <v>2</v>
      </c>
      <c r="E22" s="1">
        <v>0</v>
      </c>
      <c r="F22" s="58">
        <v>42059</v>
      </c>
      <c r="G22" t="s">
        <v>198</v>
      </c>
      <c r="H22" t="str">
        <f t="shared" si="0"/>
        <v>1L / 1.5L / 2.4L</v>
      </c>
      <c r="I22" s="5" t="s">
        <v>93</v>
      </c>
      <c r="J22" s="8"/>
      <c r="L22" s="79" t="s">
        <v>627</v>
      </c>
      <c r="M22" s="93" t="s">
        <v>713</v>
      </c>
    </row>
    <row r="23" spans="1:13" ht="15" customHeight="1">
      <c r="A23" t="s">
        <v>103</v>
      </c>
      <c r="B23" t="s">
        <v>49</v>
      </c>
      <c r="C23" t="s">
        <v>48</v>
      </c>
      <c r="D23" s="66">
        <v>0.25</v>
      </c>
      <c r="E23" s="1">
        <v>0</v>
      </c>
      <c r="F23" s="58">
        <v>42060</v>
      </c>
      <c r="G23" t="s">
        <v>197</v>
      </c>
      <c r="H23" t="str">
        <f t="shared" si="0"/>
        <v>35L</v>
      </c>
      <c r="I23" s="5" t="s">
        <v>91</v>
      </c>
      <c r="J23" s="7"/>
      <c r="L23" s="79" t="s">
        <v>628</v>
      </c>
      <c r="M23" s="93" t="s">
        <v>714</v>
      </c>
    </row>
    <row r="24" spans="1:13" ht="15" customHeight="1">
      <c r="A24" t="s">
        <v>103</v>
      </c>
      <c r="B24" t="s">
        <v>49</v>
      </c>
      <c r="C24" t="s">
        <v>48</v>
      </c>
      <c r="D24" s="66">
        <v>2</v>
      </c>
      <c r="E24" s="1">
        <v>0</v>
      </c>
      <c r="F24" s="58">
        <v>42060</v>
      </c>
      <c r="G24" t="s">
        <v>196</v>
      </c>
      <c r="H24" t="str">
        <f t="shared" si="0"/>
        <v>100L</v>
      </c>
      <c r="I24" s="5" t="s">
        <v>89</v>
      </c>
      <c r="L24" s="79" t="s">
        <v>609</v>
      </c>
      <c r="M24" s="94" t="s">
        <v>715</v>
      </c>
    </row>
    <row r="25" spans="1:13" ht="15" customHeight="1">
      <c r="A25" t="s">
        <v>72</v>
      </c>
      <c r="B25" t="s">
        <v>63</v>
      </c>
      <c r="C25" t="s">
        <v>48</v>
      </c>
      <c r="D25" s="66">
        <v>1</v>
      </c>
      <c r="E25" s="1">
        <v>0</v>
      </c>
      <c r="F25" s="58">
        <v>42062</v>
      </c>
      <c r="G25" t="s">
        <v>164</v>
      </c>
      <c r="H25" t="str">
        <f t="shared" si="0"/>
        <v>14L (50L) (1)</v>
      </c>
      <c r="I25" s="5" t="s">
        <v>88</v>
      </c>
      <c r="L25" s="79" t="s">
        <v>629</v>
      </c>
      <c r="M25" s="93" t="s">
        <v>789</v>
      </c>
    </row>
    <row r="26" spans="1:13" ht="15" customHeight="1">
      <c r="A26" t="s">
        <v>109</v>
      </c>
      <c r="B26" t="s">
        <v>49</v>
      </c>
      <c r="C26" t="s">
        <v>48</v>
      </c>
      <c r="D26" s="66">
        <v>0.25</v>
      </c>
      <c r="E26" s="1">
        <v>0</v>
      </c>
      <c r="F26" s="58">
        <v>42069</v>
      </c>
      <c r="G26" t="s">
        <v>195</v>
      </c>
      <c r="H26" t="str">
        <f t="shared" si="0"/>
        <v>12L (4)</v>
      </c>
      <c r="I26" s="5" t="s">
        <v>87</v>
      </c>
      <c r="L26" s="79" t="s">
        <v>630</v>
      </c>
      <c r="M26" s="94" t="s">
        <v>779</v>
      </c>
    </row>
    <row r="27" spans="1:13" ht="15" customHeight="1">
      <c r="A27" t="s">
        <v>5</v>
      </c>
      <c r="B27" t="s">
        <v>49</v>
      </c>
      <c r="C27" t="s">
        <v>48</v>
      </c>
      <c r="D27" s="66">
        <v>0.25</v>
      </c>
      <c r="E27" s="1">
        <v>0</v>
      </c>
      <c r="F27" s="58">
        <v>42069</v>
      </c>
      <c r="G27" t="s">
        <v>195</v>
      </c>
      <c r="H27" t="str">
        <f t="shared" si="0"/>
        <v>10L (hpu)</v>
      </c>
      <c r="I27" s="5" t="s">
        <v>86</v>
      </c>
      <c r="L27" s="79" t="s">
        <v>631</v>
      </c>
      <c r="M27" s="95" t="s">
        <v>716</v>
      </c>
    </row>
    <row r="28" spans="1:13" ht="15" customHeight="1">
      <c r="A28" t="s">
        <v>22</v>
      </c>
      <c r="B28" t="s">
        <v>49</v>
      </c>
      <c r="C28" t="s">
        <v>48</v>
      </c>
      <c r="D28" s="66">
        <v>0.75</v>
      </c>
      <c r="E28" s="1">
        <v>0</v>
      </c>
      <c r="F28" s="58">
        <v>42074</v>
      </c>
      <c r="G28" t="s">
        <v>194</v>
      </c>
      <c r="H28" t="str">
        <f t="shared" si="0"/>
        <v>10L long (1)</v>
      </c>
      <c r="I28" s="5" t="s">
        <v>85</v>
      </c>
      <c r="L28" s="79" t="s">
        <v>607</v>
      </c>
      <c r="M28" s="93" t="s">
        <v>768</v>
      </c>
    </row>
    <row r="29" spans="1:13" ht="15" customHeight="1">
      <c r="A29" t="s">
        <v>86</v>
      </c>
      <c r="B29" t="s">
        <v>49</v>
      </c>
      <c r="C29" t="s">
        <v>48</v>
      </c>
      <c r="D29" s="66">
        <f>0.0167*10</f>
        <v>0.16699999999999998</v>
      </c>
      <c r="E29" s="1">
        <v>0</v>
      </c>
      <c r="F29" s="58">
        <v>42074</v>
      </c>
      <c r="G29" t="s">
        <v>193</v>
      </c>
      <c r="H29" t="str">
        <f t="shared" si="0"/>
        <v>0.5L/ 0.7L (3)</v>
      </c>
      <c r="I29" s="5" t="s">
        <v>84</v>
      </c>
      <c r="L29" s="79" t="s">
        <v>632</v>
      </c>
      <c r="M29" s="93" t="s">
        <v>846</v>
      </c>
    </row>
    <row r="30" spans="1:13" ht="15" customHeight="1">
      <c r="A30" t="s">
        <v>88</v>
      </c>
      <c r="B30" t="s">
        <v>49</v>
      </c>
      <c r="C30" t="s">
        <v>48</v>
      </c>
      <c r="D30" s="66">
        <v>1</v>
      </c>
      <c r="E30" s="1">
        <v>0</v>
      </c>
      <c r="F30" s="58">
        <v>42076</v>
      </c>
      <c r="G30" t="s">
        <v>192</v>
      </c>
      <c r="H30" t="str">
        <f t="shared" si="0"/>
        <v>1L (3)</v>
      </c>
      <c r="I30" s="5" t="s">
        <v>83</v>
      </c>
      <c r="L30" s="79" t="s">
        <v>633</v>
      </c>
      <c r="M30" s="93" t="s">
        <v>762</v>
      </c>
    </row>
    <row r="31" spans="1:13" ht="15" customHeight="1">
      <c r="A31" t="s">
        <v>103</v>
      </c>
      <c r="B31" t="s">
        <v>49</v>
      </c>
      <c r="C31" t="s">
        <v>48</v>
      </c>
      <c r="D31" s="66">
        <v>1</v>
      </c>
      <c r="E31" s="1">
        <v>0</v>
      </c>
      <c r="F31" s="58">
        <v>42083</v>
      </c>
      <c r="G31" t="s">
        <v>191</v>
      </c>
      <c r="H31" t="str">
        <f t="shared" si="0"/>
        <v xml:space="preserve"> 0.5L/ 0.7L</v>
      </c>
      <c r="I31" s="5" t="s">
        <v>82</v>
      </c>
      <c r="L31" s="79" t="s">
        <v>634</v>
      </c>
      <c r="M31" s="93" t="s">
        <v>717</v>
      </c>
    </row>
    <row r="32" spans="1:13" ht="15" customHeight="1">
      <c r="A32" t="s">
        <v>106</v>
      </c>
      <c r="B32" t="s">
        <v>63</v>
      </c>
      <c r="C32" t="s">
        <v>48</v>
      </c>
      <c r="D32" s="66">
        <v>1</v>
      </c>
      <c r="E32" s="1">
        <v>0</v>
      </c>
      <c r="F32" s="58">
        <v>42086</v>
      </c>
      <c r="G32" t="s">
        <v>190</v>
      </c>
      <c r="H32" t="str">
        <f t="shared" si="0"/>
        <v>14L (50L) (2)</v>
      </c>
      <c r="I32" s="5" t="s">
        <v>81</v>
      </c>
      <c r="L32" s="79" t="s">
        <v>635</v>
      </c>
      <c r="M32" s="93" t="s">
        <v>790</v>
      </c>
    </row>
    <row r="33" spans="1:13" ht="15" customHeight="1">
      <c r="A33" t="s">
        <v>103</v>
      </c>
      <c r="B33" t="s">
        <v>49</v>
      </c>
      <c r="C33" t="s">
        <v>48</v>
      </c>
      <c r="D33" s="66">
        <v>2</v>
      </c>
      <c r="E33" s="1">
        <v>0</v>
      </c>
      <c r="F33" s="58">
        <v>42087</v>
      </c>
      <c r="G33" t="s">
        <v>189</v>
      </c>
      <c r="H33" t="str">
        <f t="shared" si="0"/>
        <v>4L (2)</v>
      </c>
      <c r="I33" s="5" t="s">
        <v>80</v>
      </c>
      <c r="L33" s="79" t="s">
        <v>636</v>
      </c>
      <c r="M33" s="93" t="s">
        <v>744</v>
      </c>
    </row>
    <row r="34" spans="1:13" ht="15" customHeight="1">
      <c r="A34" t="s">
        <v>169</v>
      </c>
      <c r="B34" t="s">
        <v>49</v>
      </c>
      <c r="C34" t="s">
        <v>48</v>
      </c>
      <c r="D34" s="66">
        <f>0.0167*10</f>
        <v>0.16699999999999998</v>
      </c>
      <c r="E34" s="1">
        <v>0.15</v>
      </c>
      <c r="F34" s="58">
        <v>42097</v>
      </c>
      <c r="G34" t="s">
        <v>188</v>
      </c>
      <c r="H34" t="str">
        <f t="shared" si="0"/>
        <v>10L long (2)</v>
      </c>
      <c r="I34" s="5" t="s">
        <v>79</v>
      </c>
      <c r="L34" s="79" t="s">
        <v>637</v>
      </c>
      <c r="M34" s="93" t="s">
        <v>769</v>
      </c>
    </row>
    <row r="35" spans="1:13" ht="15" customHeight="1">
      <c r="A35" t="s">
        <v>87</v>
      </c>
      <c r="B35" t="s">
        <v>49</v>
      </c>
      <c r="C35" t="s">
        <v>48</v>
      </c>
      <c r="D35" s="66">
        <f>0.0167*10</f>
        <v>0.16699999999999998</v>
      </c>
      <c r="E35" s="1">
        <v>0</v>
      </c>
      <c r="F35" s="58">
        <v>42101</v>
      </c>
      <c r="G35" t="s">
        <v>187</v>
      </c>
      <c r="H35" t="str">
        <f t="shared" si="0"/>
        <v>14L (50L) (3)</v>
      </c>
      <c r="I35" s="5" t="s">
        <v>78</v>
      </c>
      <c r="L35" s="79" t="s">
        <v>638</v>
      </c>
      <c r="M35" s="93" t="s">
        <v>791</v>
      </c>
    </row>
    <row r="36" spans="1:13" ht="15" customHeight="1">
      <c r="A36" t="s">
        <v>6</v>
      </c>
      <c r="B36" t="s">
        <v>49</v>
      </c>
      <c r="C36" t="s">
        <v>48</v>
      </c>
      <c r="D36" s="66">
        <f>0.0167*5</f>
        <v>8.3499999999999991E-2</v>
      </c>
      <c r="E36" s="1">
        <v>0</v>
      </c>
      <c r="F36" s="58">
        <v>42104</v>
      </c>
      <c r="G36" t="s">
        <v>186</v>
      </c>
      <c r="H36" t="str">
        <f t="shared" si="0"/>
        <v>2.5L (base)</v>
      </c>
      <c r="I36" s="5" t="s">
        <v>77</v>
      </c>
      <c r="L36" s="79" t="s">
        <v>639</v>
      </c>
      <c r="M36" s="93" t="s">
        <v>718</v>
      </c>
    </row>
    <row r="37" spans="1:13" ht="15" customHeight="1">
      <c r="A37" t="s">
        <v>34</v>
      </c>
      <c r="B37" t="s">
        <v>49</v>
      </c>
      <c r="C37" t="s">
        <v>185</v>
      </c>
      <c r="D37" s="66">
        <v>0.5</v>
      </c>
      <c r="E37" s="1">
        <v>0.5</v>
      </c>
      <c r="F37" s="58">
        <v>42117</v>
      </c>
      <c r="G37" t="s">
        <v>184</v>
      </c>
      <c r="H37" t="str">
        <f t="shared" si="0"/>
        <v>2.5L (5L)</v>
      </c>
      <c r="I37" s="5" t="s">
        <v>76</v>
      </c>
      <c r="L37" s="79" t="s">
        <v>640</v>
      </c>
      <c r="M37" s="93" t="s">
        <v>719</v>
      </c>
    </row>
    <row r="38" spans="1:13" ht="15" customHeight="1">
      <c r="A38" t="s">
        <v>6</v>
      </c>
      <c r="B38" t="s">
        <v>49</v>
      </c>
      <c r="C38" t="s">
        <v>48</v>
      </c>
      <c r="D38" s="66">
        <v>2</v>
      </c>
      <c r="E38" s="1">
        <v>2</v>
      </c>
      <c r="F38" s="58">
        <v>42118</v>
      </c>
      <c r="G38" t="s">
        <v>183</v>
      </c>
      <c r="H38" t="str">
        <f t="shared" si="0"/>
        <v>2.5L (3)</v>
      </c>
      <c r="I38" s="5" t="s">
        <v>75</v>
      </c>
      <c r="L38" s="79" t="s">
        <v>641</v>
      </c>
      <c r="M38" s="93" t="s">
        <v>833</v>
      </c>
    </row>
    <row r="39" spans="1:13" ht="15" customHeight="1">
      <c r="A39" t="s">
        <v>593</v>
      </c>
      <c r="B39" t="s">
        <v>49</v>
      </c>
      <c r="C39" t="s">
        <v>48</v>
      </c>
      <c r="D39" s="66">
        <v>1</v>
      </c>
      <c r="E39" s="1">
        <v>0</v>
      </c>
      <c r="F39" s="58">
        <v>42118</v>
      </c>
      <c r="G39" t="s">
        <v>182</v>
      </c>
      <c r="H39" t="str">
        <f t="shared" si="0"/>
        <v>5L (1)</v>
      </c>
      <c r="I39" s="5" t="s">
        <v>74</v>
      </c>
      <c r="L39" s="79" t="s">
        <v>597</v>
      </c>
      <c r="M39" s="93" t="s">
        <v>767</v>
      </c>
    </row>
    <row r="40" spans="1:13" ht="15" customHeight="1">
      <c r="A40" t="s">
        <v>95</v>
      </c>
      <c r="B40" t="s">
        <v>49</v>
      </c>
      <c r="C40" t="s">
        <v>48</v>
      </c>
      <c r="D40" s="66">
        <v>0.5</v>
      </c>
      <c r="E40" s="1">
        <v>0</v>
      </c>
      <c r="F40" s="58">
        <v>42121</v>
      </c>
      <c r="G40" t="s">
        <v>181</v>
      </c>
      <c r="H40" t="str">
        <f t="shared" si="0"/>
        <v>14L (50L) (4)</v>
      </c>
      <c r="I40" s="5" t="s">
        <v>73</v>
      </c>
      <c r="L40" s="79" t="s">
        <v>642</v>
      </c>
      <c r="M40" s="93" t="s">
        <v>792</v>
      </c>
    </row>
    <row r="41" spans="1:13" ht="15" customHeight="1">
      <c r="A41" t="s">
        <v>93</v>
      </c>
      <c r="B41" t="s">
        <v>49</v>
      </c>
      <c r="C41" t="s">
        <v>48</v>
      </c>
      <c r="D41" s="66">
        <v>3</v>
      </c>
      <c r="E41" s="1">
        <v>0</v>
      </c>
      <c r="F41" s="58">
        <v>42122</v>
      </c>
      <c r="G41" t="s">
        <v>180</v>
      </c>
      <c r="H41" t="str">
        <f t="shared" si="0"/>
        <v>36L (5)</v>
      </c>
      <c r="I41" s="5" t="s">
        <v>72</v>
      </c>
      <c r="L41" s="79" t="s">
        <v>587</v>
      </c>
      <c r="M41" s="93" t="s">
        <v>758</v>
      </c>
    </row>
    <row r="42" spans="1:13" ht="15" customHeight="1">
      <c r="A42" t="s">
        <v>22</v>
      </c>
      <c r="B42" t="s">
        <v>49</v>
      </c>
      <c r="C42" t="s">
        <v>48</v>
      </c>
      <c r="D42" s="66">
        <v>1.25</v>
      </c>
      <c r="E42" s="1">
        <v>0</v>
      </c>
      <c r="F42" s="58">
        <v>42128</v>
      </c>
      <c r="G42" t="s">
        <v>179</v>
      </c>
      <c r="H42" t="str">
        <f t="shared" si="0"/>
        <v>6L (1)</v>
      </c>
      <c r="I42" s="5" t="s">
        <v>71</v>
      </c>
      <c r="L42" s="80" t="s">
        <v>608</v>
      </c>
      <c r="M42" s="93" t="s">
        <v>837</v>
      </c>
    </row>
    <row r="43" spans="1:13" ht="15" customHeight="1">
      <c r="A43" t="s">
        <v>171</v>
      </c>
      <c r="B43" t="s">
        <v>49</v>
      </c>
      <c r="C43" t="s">
        <v>48</v>
      </c>
      <c r="D43" s="66">
        <f>0.0167*5</f>
        <v>8.3499999999999991E-2</v>
      </c>
      <c r="E43" s="1">
        <v>0.15</v>
      </c>
      <c r="F43" s="58">
        <v>42128</v>
      </c>
      <c r="G43" t="s">
        <v>178</v>
      </c>
      <c r="H43" t="str">
        <f t="shared" si="0"/>
        <v>2x1L+1x 2.5L</v>
      </c>
      <c r="I43" s="5" t="s">
        <v>69</v>
      </c>
      <c r="L43" s="79" t="s">
        <v>643</v>
      </c>
      <c r="M43" s="93" t="s">
        <v>720</v>
      </c>
    </row>
    <row r="44" spans="1:13" ht="15" customHeight="1">
      <c r="A44" t="s">
        <v>93</v>
      </c>
      <c r="B44" t="s">
        <v>49</v>
      </c>
      <c r="C44" t="s">
        <v>48</v>
      </c>
      <c r="D44" s="66">
        <f>0.0167*10</f>
        <v>0.16699999999999998</v>
      </c>
      <c r="E44" s="1">
        <v>0</v>
      </c>
      <c r="F44" s="58">
        <v>42142</v>
      </c>
      <c r="G44" t="s">
        <v>177</v>
      </c>
      <c r="H44" t="str">
        <f t="shared" si="0"/>
        <v>20L (1)</v>
      </c>
      <c r="I44" s="5" t="s">
        <v>176</v>
      </c>
      <c r="L44" s="79" t="s">
        <v>590</v>
      </c>
      <c r="M44" s="93" t="s">
        <v>740</v>
      </c>
    </row>
    <row r="45" spans="1:13" ht="15" customHeight="1">
      <c r="A45" t="s">
        <v>22</v>
      </c>
      <c r="B45" t="s">
        <v>49</v>
      </c>
      <c r="C45" t="s">
        <v>48</v>
      </c>
      <c r="D45" s="66">
        <v>0.5</v>
      </c>
      <c r="E45" s="1">
        <v>0</v>
      </c>
      <c r="F45" s="58">
        <v>42150</v>
      </c>
      <c r="G45" t="s">
        <v>175</v>
      </c>
      <c r="H45" t="str">
        <f t="shared" si="0"/>
        <v>20L (2)</v>
      </c>
      <c r="I45" s="5" t="s">
        <v>174</v>
      </c>
      <c r="L45" s="79" t="s">
        <v>585</v>
      </c>
      <c r="M45" s="93" t="s">
        <v>741</v>
      </c>
    </row>
    <row r="46" spans="1:13" ht="15" customHeight="1">
      <c r="A46" t="s">
        <v>109</v>
      </c>
      <c r="B46" t="s">
        <v>63</v>
      </c>
      <c r="C46" t="s">
        <v>48</v>
      </c>
      <c r="D46" s="66">
        <v>0.5</v>
      </c>
      <c r="E46" s="1">
        <v>0</v>
      </c>
      <c r="F46" s="58">
        <v>42151</v>
      </c>
      <c r="G46" t="s">
        <v>164</v>
      </c>
      <c r="H46" t="str">
        <f t="shared" si="0"/>
        <v>27L  (6G)</v>
      </c>
      <c r="I46" s="5" t="s">
        <v>173</v>
      </c>
      <c r="L46" s="79" t="s">
        <v>644</v>
      </c>
      <c r="M46" s="93" t="s">
        <v>721</v>
      </c>
    </row>
    <row r="47" spans="1:13" ht="15" customHeight="1">
      <c r="A47" t="s">
        <v>5</v>
      </c>
      <c r="B47" t="s">
        <v>63</v>
      </c>
      <c r="C47" t="s">
        <v>48</v>
      </c>
      <c r="D47" s="66">
        <v>0.5</v>
      </c>
      <c r="E47" s="1">
        <v>0</v>
      </c>
      <c r="F47" s="58">
        <v>42151</v>
      </c>
      <c r="G47" t="s">
        <v>164</v>
      </c>
      <c r="H47" t="str">
        <f t="shared" si="0"/>
        <v>32L (1)</v>
      </c>
      <c r="I47" s="5" t="s">
        <v>172</v>
      </c>
      <c r="L47" s="79" t="s">
        <v>645</v>
      </c>
      <c r="M47" s="93" t="s">
        <v>785</v>
      </c>
    </row>
    <row r="48" spans="1:13" ht="15" customHeight="1">
      <c r="A48" t="s">
        <v>106</v>
      </c>
      <c r="B48" t="s">
        <v>63</v>
      </c>
      <c r="C48" t="s">
        <v>48</v>
      </c>
      <c r="D48" s="66">
        <v>0.75</v>
      </c>
      <c r="E48" s="1">
        <v>0</v>
      </c>
      <c r="F48" s="58">
        <v>42151</v>
      </c>
      <c r="G48" t="s">
        <v>164</v>
      </c>
      <c r="H48" t="str">
        <f t="shared" si="0"/>
        <v>14L (50L) (6)</v>
      </c>
      <c r="I48" s="5" t="s">
        <v>171</v>
      </c>
      <c r="L48" s="79" t="s">
        <v>646</v>
      </c>
      <c r="M48" s="93" t="s">
        <v>794</v>
      </c>
    </row>
    <row r="49" spans="1:13" ht="15" customHeight="1">
      <c r="A49" t="s">
        <v>104</v>
      </c>
      <c r="B49" t="s">
        <v>63</v>
      </c>
      <c r="C49" t="s">
        <v>48</v>
      </c>
      <c r="D49" s="66">
        <v>0.5</v>
      </c>
      <c r="E49" s="1">
        <v>0</v>
      </c>
      <c r="F49" s="58">
        <v>42151</v>
      </c>
      <c r="G49" t="s">
        <v>164</v>
      </c>
      <c r="H49" t="str">
        <f t="shared" si="0"/>
        <v>152L(40G)</v>
      </c>
      <c r="I49" s="5" t="s">
        <v>170</v>
      </c>
      <c r="L49" s="79" t="s">
        <v>605</v>
      </c>
      <c r="M49" s="93" t="s">
        <v>722</v>
      </c>
    </row>
    <row r="50" spans="1:13" ht="15" customHeight="1">
      <c r="A50" t="s">
        <v>103</v>
      </c>
      <c r="B50" t="s">
        <v>63</v>
      </c>
      <c r="C50" t="s">
        <v>48</v>
      </c>
      <c r="D50" s="66">
        <v>0.75</v>
      </c>
      <c r="E50" s="1">
        <v>0</v>
      </c>
      <c r="F50" s="58">
        <v>42151</v>
      </c>
      <c r="G50" t="s">
        <v>164</v>
      </c>
      <c r="H50" t="str">
        <f t="shared" si="0"/>
        <v>20L (5G fawcett)</v>
      </c>
      <c r="I50" s="5" t="s">
        <v>169</v>
      </c>
      <c r="L50" s="79" t="s">
        <v>647</v>
      </c>
      <c r="M50" s="93" t="s">
        <v>723</v>
      </c>
    </row>
    <row r="51" spans="1:13" ht="15" customHeight="1">
      <c r="A51" t="s">
        <v>102</v>
      </c>
      <c r="B51" t="s">
        <v>63</v>
      </c>
      <c r="C51" t="s">
        <v>48</v>
      </c>
      <c r="D51" s="66">
        <v>1</v>
      </c>
      <c r="E51" s="1">
        <v>0</v>
      </c>
      <c r="F51" s="58">
        <v>42151</v>
      </c>
      <c r="G51" t="s">
        <v>164</v>
      </c>
      <c r="H51" t="str">
        <f t="shared" si="0"/>
        <v>10L (1)</v>
      </c>
      <c r="I51" s="5" t="s">
        <v>168</v>
      </c>
      <c r="L51" s="79" t="s">
        <v>648</v>
      </c>
      <c r="M51" s="93" t="s">
        <v>770</v>
      </c>
    </row>
    <row r="52" spans="1:13" ht="15" customHeight="1">
      <c r="A52" t="s">
        <v>4</v>
      </c>
      <c r="B52" t="s">
        <v>63</v>
      </c>
      <c r="C52" t="s">
        <v>48</v>
      </c>
      <c r="D52" s="66">
        <v>1.25</v>
      </c>
      <c r="E52" s="1">
        <v>0</v>
      </c>
      <c r="F52" s="58">
        <v>42151</v>
      </c>
      <c r="G52" t="s">
        <v>164</v>
      </c>
      <c r="H52" t="str">
        <f t="shared" si="0"/>
        <v>20L (3)</v>
      </c>
      <c r="I52" s="5" t="s">
        <v>167</v>
      </c>
      <c r="L52" s="79" t="s">
        <v>649</v>
      </c>
      <c r="M52" s="93" t="s">
        <v>742</v>
      </c>
    </row>
    <row r="53" spans="1:13" ht="15" customHeight="1">
      <c r="A53" t="s">
        <v>100</v>
      </c>
      <c r="B53" t="s">
        <v>63</v>
      </c>
      <c r="C53" t="s">
        <v>48</v>
      </c>
      <c r="D53" s="66">
        <v>1</v>
      </c>
      <c r="E53" s="1">
        <v>0</v>
      </c>
      <c r="F53" s="58">
        <v>42151</v>
      </c>
      <c r="G53" t="s">
        <v>164</v>
      </c>
      <c r="H53" t="str">
        <f t="shared" si="0"/>
        <v>2.5L (4)</v>
      </c>
      <c r="I53" s="5" t="s">
        <v>166</v>
      </c>
      <c r="L53" s="81" t="s">
        <v>841</v>
      </c>
      <c r="M53" s="93" t="s">
        <v>834</v>
      </c>
    </row>
    <row r="54" spans="1:13" ht="15" customHeight="1">
      <c r="A54" t="s">
        <v>61</v>
      </c>
      <c r="B54" t="s">
        <v>63</v>
      </c>
      <c r="C54" t="s">
        <v>48</v>
      </c>
      <c r="D54" s="66">
        <v>0.75</v>
      </c>
      <c r="E54" s="1">
        <v>0</v>
      </c>
      <c r="F54" s="58">
        <v>42151</v>
      </c>
      <c r="G54" t="s">
        <v>164</v>
      </c>
      <c r="H54" t="str">
        <f t="shared" si="0"/>
        <v>36L (6)</v>
      </c>
      <c r="I54" s="5" t="s">
        <v>165</v>
      </c>
      <c r="L54" s="79" t="s">
        <v>650</v>
      </c>
      <c r="M54" s="93" t="s">
        <v>759</v>
      </c>
    </row>
    <row r="55" spans="1:13" ht="15" customHeight="1">
      <c r="A55" t="s">
        <v>6</v>
      </c>
      <c r="B55" t="s">
        <v>63</v>
      </c>
      <c r="C55" t="s">
        <v>48</v>
      </c>
      <c r="D55" s="66">
        <v>0.5</v>
      </c>
      <c r="E55" s="1">
        <v>0</v>
      </c>
      <c r="F55" s="58">
        <v>42151</v>
      </c>
      <c r="G55" t="s">
        <v>164</v>
      </c>
      <c r="H55" t="str">
        <f t="shared" si="0"/>
        <v>14L (50L) (7)</v>
      </c>
      <c r="I55" s="5" t="s">
        <v>163</v>
      </c>
      <c r="L55" s="79" t="s">
        <v>651</v>
      </c>
      <c r="M55" s="93" t="s">
        <v>795</v>
      </c>
    </row>
    <row r="56" spans="1:13" ht="15" customHeight="1">
      <c r="A56" t="s">
        <v>22</v>
      </c>
      <c r="B56" t="s">
        <v>49</v>
      </c>
      <c r="C56" t="s">
        <v>48</v>
      </c>
      <c r="D56" s="66">
        <v>4.5</v>
      </c>
      <c r="E56" s="1">
        <v>0</v>
      </c>
      <c r="F56" s="58">
        <v>42151</v>
      </c>
      <c r="G56" t="s">
        <v>162</v>
      </c>
      <c r="H56" t="str">
        <f t="shared" si="0"/>
        <v>10L (2)</v>
      </c>
      <c r="I56" s="5" t="s">
        <v>161</v>
      </c>
      <c r="L56" s="79" t="s">
        <v>598</v>
      </c>
      <c r="M56" s="93" t="s">
        <v>771</v>
      </c>
    </row>
    <row r="57" spans="1:13" ht="15" customHeight="1">
      <c r="A57" t="s">
        <v>22</v>
      </c>
      <c r="B57" t="s">
        <v>49</v>
      </c>
      <c r="C57" t="s">
        <v>48</v>
      </c>
      <c r="D57" s="66">
        <v>5</v>
      </c>
      <c r="E57" s="1">
        <v>0</v>
      </c>
      <c r="F57" s="58">
        <v>42165</v>
      </c>
      <c r="G57" t="s">
        <v>160</v>
      </c>
      <c r="H57" t="str">
        <f t="shared" si="0"/>
        <v>4L (3)</v>
      </c>
      <c r="I57" s="5" t="s">
        <v>159</v>
      </c>
      <c r="L57" s="79" t="s">
        <v>652</v>
      </c>
      <c r="M57" s="93" t="s">
        <v>745</v>
      </c>
    </row>
    <row r="58" spans="1:13" ht="15" customHeight="1">
      <c r="A58" t="s">
        <v>22</v>
      </c>
      <c r="B58" t="s">
        <v>49</v>
      </c>
      <c r="C58" t="s">
        <v>48</v>
      </c>
      <c r="D58" s="66">
        <v>1</v>
      </c>
      <c r="E58" s="1">
        <v>0</v>
      </c>
      <c r="F58" s="58">
        <v>42167</v>
      </c>
      <c r="G58" t="s">
        <v>158</v>
      </c>
      <c r="H58" t="str">
        <f t="shared" si="0"/>
        <v>2.5L (5)</v>
      </c>
      <c r="I58" s="5" t="s">
        <v>157</v>
      </c>
      <c r="L58" s="79" t="s">
        <v>595</v>
      </c>
      <c r="M58" s="93" t="s">
        <v>835</v>
      </c>
    </row>
    <row r="59" spans="1:13" ht="15" customHeight="1">
      <c r="A59" t="s">
        <v>108</v>
      </c>
      <c r="B59" t="s">
        <v>49</v>
      </c>
      <c r="C59" t="s">
        <v>48</v>
      </c>
      <c r="D59" s="66">
        <v>0.5</v>
      </c>
      <c r="E59" s="1">
        <v>0</v>
      </c>
      <c r="F59" s="58">
        <v>42170</v>
      </c>
      <c r="G59" t="s">
        <v>156</v>
      </c>
      <c r="H59" t="str">
        <f t="shared" si="0"/>
        <v>4L (5)</v>
      </c>
      <c r="I59" s="5" t="s">
        <v>155</v>
      </c>
      <c r="L59" s="79" t="s">
        <v>600</v>
      </c>
      <c r="M59" s="93" t="s">
        <v>746</v>
      </c>
    </row>
    <row r="60" spans="1:13" ht="15" customHeight="1">
      <c r="A60" t="s">
        <v>590</v>
      </c>
      <c r="B60" t="s">
        <v>49</v>
      </c>
      <c r="C60" t="s">
        <v>48</v>
      </c>
      <c r="D60" s="66">
        <v>0.5</v>
      </c>
      <c r="E60" s="1">
        <v>0</v>
      </c>
      <c r="F60" s="58">
        <v>42171</v>
      </c>
      <c r="G60" t="s">
        <v>154</v>
      </c>
      <c r="H60" t="str">
        <f t="shared" si="0"/>
        <v>4L (6)</v>
      </c>
      <c r="I60" s="5" t="s">
        <v>153</v>
      </c>
      <c r="L60" s="79" t="s">
        <v>601</v>
      </c>
      <c r="M60" s="93" t="s">
        <v>747</v>
      </c>
    </row>
    <row r="61" spans="1:13" ht="15" customHeight="1">
      <c r="A61" t="s">
        <v>102</v>
      </c>
      <c r="B61" t="s">
        <v>49</v>
      </c>
      <c r="C61" t="s">
        <v>48</v>
      </c>
      <c r="D61" s="66">
        <v>0.75</v>
      </c>
      <c r="E61" s="1">
        <v>0</v>
      </c>
      <c r="F61" s="58">
        <v>42205</v>
      </c>
      <c r="G61" t="s">
        <v>152</v>
      </c>
      <c r="H61" t="str">
        <f t="shared" si="0"/>
        <v>1.5L (4)</v>
      </c>
      <c r="I61" s="5" t="s">
        <v>151</v>
      </c>
      <c r="L61" s="79" t="s">
        <v>653</v>
      </c>
      <c r="M61" s="93" t="s">
        <v>819</v>
      </c>
    </row>
    <row r="62" spans="1:13" ht="15" customHeight="1">
      <c r="A62" t="s">
        <v>102</v>
      </c>
      <c r="B62" t="s">
        <v>49</v>
      </c>
      <c r="C62" t="s">
        <v>48</v>
      </c>
      <c r="D62" s="66">
        <v>0.2</v>
      </c>
      <c r="E62" s="1">
        <v>0</v>
      </c>
      <c r="F62" s="58">
        <v>42247</v>
      </c>
      <c r="G62" t="s">
        <v>150</v>
      </c>
      <c r="H62" t="str">
        <f t="shared" si="0"/>
        <v>20L (4)</v>
      </c>
      <c r="I62" s="5" t="s">
        <v>149</v>
      </c>
      <c r="L62" s="77" t="s">
        <v>654</v>
      </c>
      <c r="M62" s="91" t="s">
        <v>780</v>
      </c>
    </row>
    <row r="63" spans="1:13" ht="15" customHeight="1">
      <c r="A63" t="s">
        <v>590</v>
      </c>
      <c r="B63" t="s">
        <v>49</v>
      </c>
      <c r="C63" t="s">
        <v>48</v>
      </c>
      <c r="D63" s="66">
        <v>0.5</v>
      </c>
      <c r="E63" s="1">
        <v>0</v>
      </c>
      <c r="F63" s="58">
        <v>42247</v>
      </c>
      <c r="G63" t="s">
        <v>148</v>
      </c>
      <c r="H63" t="str">
        <f t="shared" si="0"/>
        <v>32L (2)</v>
      </c>
      <c r="I63" s="5" t="s">
        <v>147</v>
      </c>
      <c r="L63" s="79" t="s">
        <v>655</v>
      </c>
      <c r="M63" s="93" t="s">
        <v>786</v>
      </c>
    </row>
    <row r="64" spans="1:13" ht="15" customHeight="1">
      <c r="A64" t="s">
        <v>98</v>
      </c>
      <c r="B64" t="s">
        <v>63</v>
      </c>
      <c r="C64" t="s">
        <v>48</v>
      </c>
      <c r="D64" s="66">
        <v>6</v>
      </c>
      <c r="E64" s="1">
        <v>0</v>
      </c>
      <c r="F64" s="58">
        <v>42248</v>
      </c>
      <c r="G64" t="s">
        <v>145</v>
      </c>
      <c r="H64" t="str">
        <f t="shared" si="0"/>
        <v>14L (50L) (8)</v>
      </c>
      <c r="I64" s="5" t="s">
        <v>146</v>
      </c>
      <c r="L64" s="79" t="s">
        <v>588</v>
      </c>
      <c r="M64" s="93" t="s">
        <v>796</v>
      </c>
    </row>
    <row r="65" spans="1:13" ht="15" customHeight="1">
      <c r="A65" t="s">
        <v>89</v>
      </c>
      <c r="B65" t="s">
        <v>63</v>
      </c>
      <c r="C65" t="s">
        <v>48</v>
      </c>
      <c r="D65" s="66">
        <v>6</v>
      </c>
      <c r="E65" s="1">
        <v>0</v>
      </c>
      <c r="F65" s="58">
        <v>42248</v>
      </c>
      <c r="G65" t="s">
        <v>145</v>
      </c>
      <c r="H65" t="str">
        <f t="shared" si="0"/>
        <v>12L (1)</v>
      </c>
      <c r="I65" s="5" t="s">
        <v>28</v>
      </c>
      <c r="L65" s="79" t="s">
        <v>656</v>
      </c>
      <c r="M65" s="93" t="s">
        <v>776</v>
      </c>
    </row>
    <row r="66" spans="1:13" ht="15" customHeight="1">
      <c r="A66" t="s">
        <v>71</v>
      </c>
      <c r="B66" t="s">
        <v>63</v>
      </c>
      <c r="C66" t="s">
        <v>48</v>
      </c>
      <c r="D66" s="66">
        <v>1</v>
      </c>
      <c r="E66" s="1">
        <v>0</v>
      </c>
      <c r="F66" s="58">
        <v>42248</v>
      </c>
      <c r="G66" t="s">
        <v>144</v>
      </c>
      <c r="H66" t="str">
        <f t="shared" si="0"/>
        <v>1.5L (5)</v>
      </c>
      <c r="I66" s="5" t="s">
        <v>26</v>
      </c>
      <c r="L66" s="79" t="s">
        <v>657</v>
      </c>
      <c r="M66" s="93" t="s">
        <v>820</v>
      </c>
    </row>
    <row r="67" spans="1:13" ht="15" customHeight="1">
      <c r="A67" t="s">
        <v>2</v>
      </c>
      <c r="B67" t="s">
        <v>49</v>
      </c>
      <c r="C67" t="s">
        <v>48</v>
      </c>
      <c r="D67" s="66">
        <v>0.75</v>
      </c>
      <c r="E67" s="1">
        <v>0</v>
      </c>
      <c r="F67" s="58">
        <v>42248</v>
      </c>
      <c r="G67" t="s">
        <v>143</v>
      </c>
      <c r="H67" t="str">
        <f t="shared" si="0"/>
        <v>1L (4)</v>
      </c>
      <c r="I67" s="5" t="s">
        <v>142</v>
      </c>
      <c r="L67" s="79" t="s">
        <v>612</v>
      </c>
      <c r="M67" s="93" t="s">
        <v>763</v>
      </c>
    </row>
    <row r="68" spans="1:13" ht="15" customHeight="1">
      <c r="A68" t="s">
        <v>98</v>
      </c>
      <c r="B68" t="s">
        <v>49</v>
      </c>
      <c r="C68" t="s">
        <v>48</v>
      </c>
      <c r="D68" s="66">
        <v>0.5</v>
      </c>
      <c r="E68" s="1">
        <v>0</v>
      </c>
      <c r="F68" s="58">
        <v>42248</v>
      </c>
      <c r="G68" t="s">
        <v>141</v>
      </c>
      <c r="H68" t="str">
        <f t="shared" si="0"/>
        <v>14L (50L) (9)</v>
      </c>
      <c r="I68" s="5" t="s">
        <v>140</v>
      </c>
      <c r="L68" s="79" t="s">
        <v>658</v>
      </c>
      <c r="M68" s="93" t="s">
        <v>797</v>
      </c>
    </row>
    <row r="69" spans="1:13" ht="15" customHeight="1">
      <c r="A69" t="s">
        <v>71</v>
      </c>
      <c r="B69" t="s">
        <v>49</v>
      </c>
      <c r="C69" t="s">
        <v>48</v>
      </c>
      <c r="D69" s="66">
        <f>0.0167*10</f>
        <v>0.16699999999999998</v>
      </c>
      <c r="E69" s="1">
        <v>0</v>
      </c>
      <c r="F69" s="58">
        <v>42248</v>
      </c>
      <c r="G69" t="s">
        <v>139</v>
      </c>
      <c r="H69" t="str">
        <f t="shared" si="0"/>
        <v>36L (1)</v>
      </c>
      <c r="I69" s="5" t="s">
        <v>138</v>
      </c>
      <c r="L69" s="79" t="s">
        <v>659</v>
      </c>
      <c r="M69" s="93" t="s">
        <v>754</v>
      </c>
    </row>
    <row r="70" spans="1:13" ht="15" customHeight="1">
      <c r="A70" t="s">
        <v>71</v>
      </c>
      <c r="B70" t="s">
        <v>49</v>
      </c>
      <c r="C70" t="s">
        <v>48</v>
      </c>
      <c r="D70" s="66">
        <f>0.0167*5</f>
        <v>8.3499999999999991E-2</v>
      </c>
      <c r="E70" s="1">
        <v>0</v>
      </c>
      <c r="F70" s="58">
        <v>42248</v>
      </c>
      <c r="G70" t="s">
        <v>137</v>
      </c>
      <c r="H70" t="str">
        <f t="shared" si="0"/>
        <v>36L (2)</v>
      </c>
      <c r="I70" s="5" t="s">
        <v>136</v>
      </c>
      <c r="L70" s="81" t="s">
        <v>592</v>
      </c>
      <c r="M70" s="93" t="s">
        <v>755</v>
      </c>
    </row>
    <row r="71" spans="1:13" ht="15" customHeight="1">
      <c r="A71" t="s">
        <v>2</v>
      </c>
      <c r="B71" t="s">
        <v>49</v>
      </c>
      <c r="C71" t="s">
        <v>48</v>
      </c>
      <c r="D71" s="66">
        <v>0.5</v>
      </c>
      <c r="E71" s="1">
        <v>0</v>
      </c>
      <c r="F71" s="58">
        <v>42248</v>
      </c>
      <c r="G71" t="s">
        <v>135</v>
      </c>
      <c r="H71" t="str">
        <f t="shared" si="0"/>
        <v>4L (7)</v>
      </c>
      <c r="I71" s="5" t="s">
        <v>134</v>
      </c>
      <c r="L71" s="81" t="s">
        <v>660</v>
      </c>
      <c r="M71" s="93" t="s">
        <v>748</v>
      </c>
    </row>
    <row r="72" spans="1:13" ht="15" customHeight="1">
      <c r="A72" t="s">
        <v>85</v>
      </c>
      <c r="B72" t="s">
        <v>49</v>
      </c>
      <c r="C72" t="s">
        <v>48</v>
      </c>
      <c r="D72" s="66">
        <v>0.5</v>
      </c>
      <c r="E72" s="1">
        <v>0.5</v>
      </c>
      <c r="F72" s="58">
        <v>42249</v>
      </c>
      <c r="G72" t="s">
        <v>133</v>
      </c>
      <c r="H72" t="str">
        <f t="shared" si="0"/>
        <v>10L (3)</v>
      </c>
      <c r="I72" s="5" t="s">
        <v>132</v>
      </c>
      <c r="L72" s="79" t="s">
        <v>589</v>
      </c>
      <c r="M72" s="93" t="s">
        <v>772</v>
      </c>
    </row>
    <row r="73" spans="1:13" ht="15" customHeight="1">
      <c r="A73" t="s">
        <v>101</v>
      </c>
      <c r="B73" t="s">
        <v>49</v>
      </c>
      <c r="C73" t="s">
        <v>48</v>
      </c>
      <c r="D73" s="66">
        <v>0.25</v>
      </c>
      <c r="E73" s="1">
        <v>0</v>
      </c>
      <c r="F73" s="58">
        <v>42250</v>
      </c>
      <c r="G73" t="s">
        <v>131</v>
      </c>
      <c r="H73" t="str">
        <f t="shared" si="0"/>
        <v>10L (4)</v>
      </c>
      <c r="I73" s="5" t="s">
        <v>114</v>
      </c>
      <c r="L73" s="79" t="s">
        <v>594</v>
      </c>
      <c r="M73" s="93" t="s">
        <v>773</v>
      </c>
    </row>
    <row r="74" spans="1:13" ht="15" customHeight="1">
      <c r="A74" t="s">
        <v>587</v>
      </c>
      <c r="B74" t="s">
        <v>49</v>
      </c>
      <c r="C74" t="s">
        <v>48</v>
      </c>
      <c r="D74" s="66">
        <v>4</v>
      </c>
      <c r="E74" s="1">
        <v>0</v>
      </c>
      <c r="F74" s="58">
        <v>42250</v>
      </c>
      <c r="G74" t="s">
        <v>130</v>
      </c>
      <c r="H74" t="str">
        <f t="shared" ref="H74:H137" si="1">IF(L74&gt;0,M74,"")</f>
        <v>20L (5)</v>
      </c>
      <c r="I74" s="5" t="s">
        <v>129</v>
      </c>
      <c r="L74" s="81" t="s">
        <v>661</v>
      </c>
      <c r="M74" s="93" t="s">
        <v>781</v>
      </c>
    </row>
    <row r="75" spans="1:13" ht="15" customHeight="1">
      <c r="A75" t="s">
        <v>76</v>
      </c>
      <c r="B75" t="s">
        <v>49</v>
      </c>
      <c r="C75" t="s">
        <v>48</v>
      </c>
      <c r="D75" s="66">
        <f>0.0167*5</f>
        <v>8.3499999999999991E-2</v>
      </c>
      <c r="E75" s="1">
        <v>0</v>
      </c>
      <c r="F75" s="58">
        <v>42250</v>
      </c>
      <c r="G75" t="s">
        <v>128</v>
      </c>
      <c r="H75" t="str">
        <f t="shared" si="1"/>
        <v>4L (8)</v>
      </c>
      <c r="I75" s="5" t="s">
        <v>127</v>
      </c>
      <c r="L75" s="79" t="s">
        <v>662</v>
      </c>
      <c r="M75" s="93" t="s">
        <v>749</v>
      </c>
    </row>
    <row r="76" spans="1:13" ht="15" customHeight="1">
      <c r="A76" t="s">
        <v>115</v>
      </c>
      <c r="B76" t="s">
        <v>49</v>
      </c>
      <c r="C76" t="s">
        <v>48</v>
      </c>
      <c r="D76" s="66">
        <v>0.25</v>
      </c>
      <c r="E76" s="1">
        <v>0.25</v>
      </c>
      <c r="F76" s="58">
        <v>42254</v>
      </c>
      <c r="G76" t="s">
        <v>126</v>
      </c>
      <c r="H76" t="str">
        <f t="shared" si="1"/>
        <v>6L (2)</v>
      </c>
      <c r="I76" s="5" t="s">
        <v>50</v>
      </c>
      <c r="L76" s="80" t="s">
        <v>663</v>
      </c>
      <c r="M76" s="93" t="s">
        <v>838</v>
      </c>
    </row>
    <row r="77" spans="1:13" ht="15" customHeight="1">
      <c r="A77" t="s">
        <v>2</v>
      </c>
      <c r="B77" t="s">
        <v>49</v>
      </c>
      <c r="C77" t="s">
        <v>48</v>
      </c>
      <c r="D77" s="66">
        <v>0.5</v>
      </c>
      <c r="E77" s="1">
        <v>0</v>
      </c>
      <c r="F77" s="58">
        <v>42258</v>
      </c>
      <c r="G77" t="s">
        <v>125</v>
      </c>
      <c r="H77" t="str">
        <f t="shared" si="1"/>
        <v>32/50L (10)</v>
      </c>
      <c r="I77" s="5" t="s">
        <v>582</v>
      </c>
      <c r="L77" s="81" t="s">
        <v>664</v>
      </c>
      <c r="M77" s="93" t="s">
        <v>798</v>
      </c>
    </row>
    <row r="78" spans="1:13" ht="15" customHeight="1">
      <c r="A78" t="s">
        <v>37</v>
      </c>
      <c r="B78" t="s">
        <v>14</v>
      </c>
      <c r="C78" t="s">
        <v>19</v>
      </c>
      <c r="D78" s="66">
        <f t="shared" ref="D78:D86" si="2">0.0167*5</f>
        <v>8.3499999999999991E-2</v>
      </c>
      <c r="E78" s="1">
        <v>0</v>
      </c>
      <c r="F78" s="58">
        <v>42258</v>
      </c>
      <c r="G78" t="s">
        <v>16</v>
      </c>
      <c r="H78" t="str">
        <f t="shared" si="1"/>
        <v>20L / 24.5L *(1)</v>
      </c>
      <c r="I78" s="5" t="s">
        <v>124</v>
      </c>
      <c r="L78" s="77" t="s">
        <v>665</v>
      </c>
      <c r="M78" s="91" t="s">
        <v>782</v>
      </c>
    </row>
    <row r="79" spans="1:13" ht="15" customHeight="1">
      <c r="A79" t="s">
        <v>32</v>
      </c>
      <c r="B79" t="s">
        <v>14</v>
      </c>
      <c r="C79" t="s">
        <v>19</v>
      </c>
      <c r="D79" s="66">
        <f t="shared" si="2"/>
        <v>8.3499999999999991E-2</v>
      </c>
      <c r="E79" s="1">
        <v>0</v>
      </c>
      <c r="F79" s="58">
        <v>42258</v>
      </c>
      <c r="G79" t="s">
        <v>123</v>
      </c>
      <c r="H79" t="str">
        <f t="shared" si="1"/>
        <v>32L (3)</v>
      </c>
      <c r="I79" s="5" t="s">
        <v>122</v>
      </c>
      <c r="L79" s="79" t="s">
        <v>666</v>
      </c>
      <c r="M79" s="93" t="s">
        <v>787</v>
      </c>
    </row>
    <row r="80" spans="1:13" ht="15" customHeight="1">
      <c r="A80" t="s">
        <v>34</v>
      </c>
      <c r="B80" t="s">
        <v>14</v>
      </c>
      <c r="C80" t="s">
        <v>43</v>
      </c>
      <c r="D80" s="66">
        <f t="shared" si="2"/>
        <v>8.3499999999999991E-2</v>
      </c>
      <c r="E80" s="1">
        <v>0</v>
      </c>
      <c r="F80" s="58">
        <v>42258</v>
      </c>
      <c r="G80" t="s">
        <v>121</v>
      </c>
      <c r="H80" t="str">
        <f t="shared" si="1"/>
        <v>Cuve  1000L (1)</v>
      </c>
      <c r="I80" s="5" t="s">
        <v>120</v>
      </c>
      <c r="L80" s="76" t="s">
        <v>667</v>
      </c>
      <c r="M80" s="93" t="s">
        <v>803</v>
      </c>
    </row>
    <row r="81" spans="1:13" ht="15" customHeight="1">
      <c r="A81" t="s">
        <v>99</v>
      </c>
      <c r="B81" t="s">
        <v>14</v>
      </c>
      <c r="C81" t="s">
        <v>19</v>
      </c>
      <c r="D81" s="66">
        <f t="shared" si="2"/>
        <v>8.3499999999999991E-2</v>
      </c>
      <c r="E81" s="1">
        <v>0</v>
      </c>
      <c r="F81" s="58">
        <v>42258</v>
      </c>
      <c r="G81" t="s">
        <v>119</v>
      </c>
      <c r="H81" t="str">
        <f t="shared" si="1"/>
        <v>Cuve  1000L (2)</v>
      </c>
      <c r="I81" s="5" t="s">
        <v>54</v>
      </c>
      <c r="L81" s="76" t="s">
        <v>668</v>
      </c>
      <c r="M81" s="93" t="s">
        <v>804</v>
      </c>
    </row>
    <row r="82" spans="1:13" ht="15" customHeight="1">
      <c r="A82" t="s">
        <v>24</v>
      </c>
      <c r="B82" t="s">
        <v>14</v>
      </c>
      <c r="C82" t="s">
        <v>19</v>
      </c>
      <c r="D82" s="66">
        <f t="shared" si="2"/>
        <v>8.3499999999999991E-2</v>
      </c>
      <c r="E82" s="1">
        <v>0</v>
      </c>
      <c r="F82" s="58">
        <v>42258</v>
      </c>
      <c r="G82" t="s">
        <v>45</v>
      </c>
      <c r="H82" t="str">
        <f t="shared" si="1"/>
        <v>36L (3)</v>
      </c>
      <c r="I82" s="5" t="s">
        <v>118</v>
      </c>
      <c r="L82" s="81" t="s">
        <v>669</v>
      </c>
      <c r="M82" s="93" t="s">
        <v>756</v>
      </c>
    </row>
    <row r="83" spans="1:13" ht="15" customHeight="1">
      <c r="A83" t="s">
        <v>22</v>
      </c>
      <c r="B83" t="s">
        <v>14</v>
      </c>
      <c r="C83" t="s">
        <v>19</v>
      </c>
      <c r="D83" s="66">
        <f t="shared" si="2"/>
        <v>8.3499999999999991E-2</v>
      </c>
      <c r="E83" s="1">
        <v>0</v>
      </c>
      <c r="F83" s="58">
        <v>42258</v>
      </c>
      <c r="G83" t="s">
        <v>44</v>
      </c>
      <c r="H83" t="str">
        <f t="shared" si="1"/>
        <v>5Gallons US
(20L)</v>
      </c>
      <c r="I83" s="5" t="s">
        <v>117</v>
      </c>
      <c r="L83" s="82" t="s">
        <v>670</v>
      </c>
      <c r="M83" s="96" t="s">
        <v>724</v>
      </c>
    </row>
    <row r="84" spans="1:13" ht="15" customHeight="1">
      <c r="A84" t="s">
        <v>20</v>
      </c>
      <c r="B84" t="s">
        <v>14</v>
      </c>
      <c r="C84" t="s">
        <v>43</v>
      </c>
      <c r="D84" s="66">
        <f t="shared" si="2"/>
        <v>8.3499999999999991E-2</v>
      </c>
      <c r="E84" s="1">
        <v>0</v>
      </c>
      <c r="F84" s="58">
        <v>42264</v>
      </c>
      <c r="G84" t="s">
        <v>42</v>
      </c>
      <c r="H84" t="str">
        <f t="shared" si="1"/>
        <v>sêcheur 24L HANKISON (1)</v>
      </c>
      <c r="I84" s="5" t="s">
        <v>2</v>
      </c>
      <c r="L84" s="76" t="s">
        <v>671</v>
      </c>
      <c r="M84" s="89" t="s">
        <v>805</v>
      </c>
    </row>
    <row r="85" spans="1:13" ht="15" customHeight="1">
      <c r="A85" t="s">
        <v>41</v>
      </c>
      <c r="B85" t="s">
        <v>14</v>
      </c>
      <c r="C85" t="s">
        <v>19</v>
      </c>
      <c r="D85" s="66">
        <f t="shared" si="2"/>
        <v>8.3499999999999991E-2</v>
      </c>
      <c r="E85" s="1">
        <v>0</v>
      </c>
      <c r="F85" s="58">
        <v>42268</v>
      </c>
      <c r="G85" t="s">
        <v>116</v>
      </c>
      <c r="H85" t="str">
        <f t="shared" si="1"/>
        <v>sêcheur 24L HANKISON (2)</v>
      </c>
      <c r="I85" s="5" t="s">
        <v>115</v>
      </c>
      <c r="L85" s="76" t="s">
        <v>672</v>
      </c>
      <c r="M85" s="89" t="s">
        <v>806</v>
      </c>
    </row>
    <row r="86" spans="1:13" ht="15" customHeight="1">
      <c r="A86" t="s">
        <v>114</v>
      </c>
      <c r="B86" t="s">
        <v>49</v>
      </c>
      <c r="C86" t="s">
        <v>48</v>
      </c>
      <c r="D86" s="66">
        <f t="shared" si="2"/>
        <v>8.3499999999999991E-2</v>
      </c>
      <c r="E86" s="1">
        <v>0</v>
      </c>
      <c r="F86" s="58">
        <v>42268</v>
      </c>
      <c r="G86" t="s">
        <v>113</v>
      </c>
      <c r="H86" t="str">
        <f t="shared" si="1"/>
        <v>1L (5)</v>
      </c>
      <c r="I86" s="43" t="s">
        <v>287</v>
      </c>
      <c r="L86" s="79" t="s">
        <v>673</v>
      </c>
      <c r="M86" s="93" t="s">
        <v>764</v>
      </c>
    </row>
    <row r="87" spans="1:13" ht="15" customHeight="1">
      <c r="A87" t="s">
        <v>2</v>
      </c>
      <c r="B87" t="s">
        <v>56</v>
      </c>
      <c r="C87" t="s">
        <v>48</v>
      </c>
      <c r="D87" s="66">
        <v>0.25</v>
      </c>
      <c r="E87" s="1">
        <v>0</v>
      </c>
      <c r="F87" s="58">
        <v>42269</v>
      </c>
      <c r="G87" t="s">
        <v>111</v>
      </c>
      <c r="H87" t="str">
        <f t="shared" si="1"/>
        <v>50L 
(ancien HYDAC)</v>
      </c>
      <c r="I87" s="5" t="s">
        <v>112</v>
      </c>
      <c r="L87" s="83" t="s">
        <v>674</v>
      </c>
      <c r="M87" s="97" t="s">
        <v>725</v>
      </c>
    </row>
    <row r="88" spans="1:13" ht="15" customHeight="1">
      <c r="A88" t="s">
        <v>109</v>
      </c>
      <c r="B88" t="s">
        <v>14</v>
      </c>
      <c r="C88" t="s">
        <v>48</v>
      </c>
      <c r="D88" s="66">
        <f t="shared" ref="D88:D123" si="3">0.0167*5</f>
        <v>8.3499999999999991E-2</v>
      </c>
      <c r="E88" s="1">
        <v>0</v>
      </c>
      <c r="F88" s="58">
        <v>42269</v>
      </c>
      <c r="G88" t="s">
        <v>70</v>
      </c>
      <c r="H88" t="str">
        <f t="shared" si="1"/>
        <v>4L (9)</v>
      </c>
      <c r="I88" s="5" t="s">
        <v>110</v>
      </c>
      <c r="L88" s="81" t="s">
        <v>675</v>
      </c>
      <c r="M88" s="93" t="s">
        <v>750</v>
      </c>
    </row>
    <row r="89" spans="1:13" ht="15" customHeight="1">
      <c r="A89" t="s">
        <v>5</v>
      </c>
      <c r="B89" t="s">
        <v>14</v>
      </c>
      <c r="C89" t="s">
        <v>48</v>
      </c>
      <c r="D89" s="66">
        <f t="shared" si="3"/>
        <v>8.3499999999999991E-2</v>
      </c>
      <c r="E89" s="1">
        <v>0</v>
      </c>
      <c r="F89" s="58">
        <v>42270</v>
      </c>
      <c r="G89" t="s">
        <v>70</v>
      </c>
      <c r="H89" t="str">
        <f t="shared" si="1"/>
        <v>4L (10)</v>
      </c>
      <c r="I89" s="5" t="s">
        <v>108</v>
      </c>
      <c r="L89" s="81" t="s">
        <v>676</v>
      </c>
      <c r="M89" s="93" t="s">
        <v>751</v>
      </c>
    </row>
    <row r="90" spans="1:13" ht="15" customHeight="1">
      <c r="A90" t="s">
        <v>106</v>
      </c>
      <c r="B90" t="s">
        <v>14</v>
      </c>
      <c r="C90" t="s">
        <v>48</v>
      </c>
      <c r="D90" s="66">
        <f t="shared" si="3"/>
        <v>8.3499999999999991E-2</v>
      </c>
      <c r="E90" s="1">
        <v>0</v>
      </c>
      <c r="F90" s="58">
        <v>42270</v>
      </c>
      <c r="G90" t="s">
        <v>70</v>
      </c>
      <c r="H90" t="str">
        <f t="shared" si="1"/>
        <v>11Gallons</v>
      </c>
      <c r="I90" s="5" t="s">
        <v>107</v>
      </c>
      <c r="L90" s="81" t="s">
        <v>677</v>
      </c>
      <c r="M90" s="93" t="s">
        <v>726</v>
      </c>
    </row>
    <row r="91" spans="1:13" ht="15" customHeight="1">
      <c r="A91" t="s">
        <v>104</v>
      </c>
      <c r="B91" t="s">
        <v>14</v>
      </c>
      <c r="C91" t="s">
        <v>48</v>
      </c>
      <c r="D91" s="66">
        <f t="shared" si="3"/>
        <v>8.3499999999999991E-2</v>
      </c>
      <c r="E91" s="1">
        <v>0</v>
      </c>
      <c r="F91" s="58">
        <v>42270</v>
      </c>
      <c r="G91" t="s">
        <v>70</v>
      </c>
      <c r="H91" t="str">
        <f t="shared" si="1"/>
        <v>20L NG / 24.5L</v>
      </c>
      <c r="I91" s="5" t="s">
        <v>105</v>
      </c>
      <c r="L91" s="81" t="s">
        <v>678</v>
      </c>
      <c r="M91" s="93" t="s">
        <v>727</v>
      </c>
    </row>
    <row r="92" spans="1:13" ht="15" customHeight="1">
      <c r="A92" t="s">
        <v>103</v>
      </c>
      <c r="B92" t="s">
        <v>14</v>
      </c>
      <c r="C92" t="s">
        <v>48</v>
      </c>
      <c r="D92" s="66">
        <f t="shared" si="3"/>
        <v>8.3499999999999991E-2</v>
      </c>
      <c r="E92" s="1">
        <v>0</v>
      </c>
      <c r="F92" s="58">
        <v>42271</v>
      </c>
      <c r="G92" t="s">
        <v>70</v>
      </c>
      <c r="H92" t="str">
        <f t="shared" si="1"/>
        <v>6L (3)</v>
      </c>
      <c r="I92" s="5" t="s">
        <v>22</v>
      </c>
      <c r="L92" s="80" t="s">
        <v>611</v>
      </c>
      <c r="M92" s="93" t="s">
        <v>839</v>
      </c>
    </row>
    <row r="93" spans="1:13" ht="15" customHeight="1">
      <c r="A93" t="s">
        <v>102</v>
      </c>
      <c r="B93" t="s">
        <v>14</v>
      </c>
      <c r="C93" t="s">
        <v>48</v>
      </c>
      <c r="D93" s="66">
        <f t="shared" si="3"/>
        <v>8.3499999999999991E-2</v>
      </c>
      <c r="E93" s="1">
        <v>0</v>
      </c>
      <c r="F93" s="58">
        <v>42271</v>
      </c>
      <c r="G93" t="s">
        <v>70</v>
      </c>
      <c r="H93" t="str">
        <f t="shared" si="1"/>
        <v>4L (11)</v>
      </c>
      <c r="I93" s="5" t="s">
        <v>24</v>
      </c>
      <c r="L93" s="79" t="s">
        <v>599</v>
      </c>
      <c r="M93" s="93" t="s">
        <v>752</v>
      </c>
    </row>
    <row r="94" spans="1:13" ht="15" customHeight="1">
      <c r="A94" t="s">
        <v>4</v>
      </c>
      <c r="B94" t="s">
        <v>14</v>
      </c>
      <c r="C94" t="s">
        <v>48</v>
      </c>
      <c r="D94" s="66">
        <f t="shared" si="3"/>
        <v>8.3499999999999991E-2</v>
      </c>
      <c r="E94" s="1">
        <v>0</v>
      </c>
      <c r="F94" s="58">
        <v>42271</v>
      </c>
      <c r="G94" t="s">
        <v>70</v>
      </c>
      <c r="H94" t="str">
        <f t="shared" si="1"/>
        <v>21L HP D150x1180</v>
      </c>
      <c r="I94" s="5" t="s">
        <v>3</v>
      </c>
      <c r="L94" s="79" t="s">
        <v>679</v>
      </c>
      <c r="M94" s="93" t="s">
        <v>728</v>
      </c>
    </row>
    <row r="95" spans="1:13" ht="15" customHeight="1">
      <c r="A95" t="s">
        <v>100</v>
      </c>
      <c r="B95" t="s">
        <v>14</v>
      </c>
      <c r="C95" t="s">
        <v>48</v>
      </c>
      <c r="D95" s="66">
        <f t="shared" si="3"/>
        <v>8.3499999999999991E-2</v>
      </c>
      <c r="E95" s="1">
        <v>0</v>
      </c>
      <c r="F95" s="58">
        <v>42271</v>
      </c>
      <c r="G95" t="s">
        <v>70</v>
      </c>
      <c r="H95" t="str">
        <f t="shared" si="1"/>
        <v>mandrin 40/150G Ø533 (1)</v>
      </c>
      <c r="I95" s="5" t="s">
        <v>101</v>
      </c>
      <c r="L95" s="81" t="s">
        <v>680</v>
      </c>
      <c r="M95" s="97" t="s">
        <v>807</v>
      </c>
    </row>
    <row r="96" spans="1:13" ht="15" customHeight="1">
      <c r="A96" t="s">
        <v>61</v>
      </c>
      <c r="B96" t="s">
        <v>14</v>
      </c>
      <c r="C96" t="s">
        <v>48</v>
      </c>
      <c r="D96" s="66">
        <f t="shared" si="3"/>
        <v>8.3499999999999991E-2</v>
      </c>
      <c r="E96" s="1">
        <v>0</v>
      </c>
      <c r="F96" s="58">
        <v>42272</v>
      </c>
      <c r="G96" t="s">
        <v>70</v>
      </c>
      <c r="H96" t="str">
        <f t="shared" si="1"/>
        <v>mandrin 40/150G Ø533 (2)</v>
      </c>
      <c r="I96" s="5" t="s">
        <v>32</v>
      </c>
      <c r="L96" s="81" t="s">
        <v>681</v>
      </c>
      <c r="M96" s="97" t="s">
        <v>808</v>
      </c>
    </row>
    <row r="97" spans="1:13" ht="15" customHeight="1">
      <c r="A97" t="s">
        <v>6</v>
      </c>
      <c r="B97" t="s">
        <v>14</v>
      </c>
      <c r="C97" t="s">
        <v>48</v>
      </c>
      <c r="D97" s="66">
        <f t="shared" si="3"/>
        <v>8.3499999999999991E-2</v>
      </c>
      <c r="E97" s="1">
        <v>0</v>
      </c>
      <c r="F97" s="58">
        <v>42275</v>
      </c>
      <c r="G97" t="s">
        <v>70</v>
      </c>
      <c r="H97" t="str">
        <f t="shared" si="1"/>
        <v>mandrin 40/150G Ø533 (3)</v>
      </c>
      <c r="I97" s="5" t="s">
        <v>99</v>
      </c>
      <c r="L97" s="81" t="s">
        <v>682</v>
      </c>
      <c r="M97" s="97" t="s">
        <v>809</v>
      </c>
    </row>
    <row r="98" spans="1:13" ht="15" customHeight="1">
      <c r="A98" t="s">
        <v>98</v>
      </c>
      <c r="B98" t="s">
        <v>14</v>
      </c>
      <c r="C98" t="s">
        <v>48</v>
      </c>
      <c r="D98" s="66">
        <f t="shared" si="3"/>
        <v>8.3499999999999991E-2</v>
      </c>
      <c r="E98" s="1">
        <v>0</v>
      </c>
      <c r="F98" s="58">
        <v>42275</v>
      </c>
      <c r="G98" t="s">
        <v>70</v>
      </c>
      <c r="H98" t="str">
        <f t="shared" si="1"/>
        <v>mandrin 100/L200 L (1)</v>
      </c>
      <c r="I98" s="5" t="s">
        <v>20</v>
      </c>
      <c r="L98" s="79" t="s">
        <v>512</v>
      </c>
      <c r="M98" s="93" t="s">
        <v>810</v>
      </c>
    </row>
    <row r="99" spans="1:13" ht="15" customHeight="1">
      <c r="A99" t="s">
        <v>97</v>
      </c>
      <c r="B99" t="s">
        <v>14</v>
      </c>
      <c r="C99" t="s">
        <v>48</v>
      </c>
      <c r="D99" s="66">
        <f t="shared" si="3"/>
        <v>8.3499999999999991E-2</v>
      </c>
      <c r="E99" s="1">
        <v>0</v>
      </c>
      <c r="F99" s="58">
        <v>42275</v>
      </c>
      <c r="G99" t="s">
        <v>70</v>
      </c>
      <c r="H99" t="str">
        <f t="shared" si="1"/>
        <v>mandrin 100/L200 L (2)</v>
      </c>
      <c r="I99" s="6" t="s">
        <v>41</v>
      </c>
      <c r="L99" s="79" t="s">
        <v>512</v>
      </c>
      <c r="M99" s="93" t="s">
        <v>811</v>
      </c>
    </row>
    <row r="100" spans="1:13" ht="15" customHeight="1">
      <c r="A100" t="s">
        <v>95</v>
      </c>
      <c r="B100" t="s">
        <v>14</v>
      </c>
      <c r="C100" t="s">
        <v>48</v>
      </c>
      <c r="D100" s="66">
        <f t="shared" si="3"/>
        <v>8.3499999999999991E-2</v>
      </c>
      <c r="E100" s="1">
        <v>0</v>
      </c>
      <c r="F100" s="58">
        <v>42276</v>
      </c>
      <c r="G100" t="s">
        <v>70</v>
      </c>
      <c r="H100" t="str">
        <f t="shared" si="1"/>
        <v>mandrin 100/L200 L (3)</v>
      </c>
      <c r="I100" s="6" t="s">
        <v>96</v>
      </c>
      <c r="L100" s="79" t="s">
        <v>512</v>
      </c>
      <c r="M100" s="93" t="s">
        <v>812</v>
      </c>
    </row>
    <row r="101" spans="1:13" ht="15" customHeight="1">
      <c r="A101" t="s">
        <v>93</v>
      </c>
      <c r="B101" t="s">
        <v>14</v>
      </c>
      <c r="C101" t="s">
        <v>48</v>
      </c>
      <c r="D101" s="66">
        <f t="shared" si="3"/>
        <v>8.3499999999999991E-2</v>
      </c>
      <c r="E101" s="1">
        <v>0</v>
      </c>
      <c r="F101" s="58">
        <v>42276</v>
      </c>
      <c r="G101" t="s">
        <v>70</v>
      </c>
      <c r="H101" t="str">
        <f t="shared" si="1"/>
        <v>mandrin 100/L200 L (4)</v>
      </c>
      <c r="I101" s="5" t="s">
        <v>94</v>
      </c>
      <c r="L101" s="79" t="s">
        <v>512</v>
      </c>
      <c r="M101" s="93" t="s">
        <v>813</v>
      </c>
    </row>
    <row r="102" spans="1:13" ht="15" customHeight="1">
      <c r="A102" t="s">
        <v>91</v>
      </c>
      <c r="B102" t="s">
        <v>14</v>
      </c>
      <c r="C102" t="s">
        <v>48</v>
      </c>
      <c r="D102" s="66">
        <f t="shared" si="3"/>
        <v>8.3499999999999991E-2</v>
      </c>
      <c r="E102" s="1">
        <v>0</v>
      </c>
      <c r="F102" s="58">
        <v>42276</v>
      </c>
      <c r="G102" t="s">
        <v>70</v>
      </c>
      <c r="H102" t="str">
        <f t="shared" si="1"/>
        <v>mandrin 80/120 G (1)</v>
      </c>
      <c r="I102" s="5" t="s">
        <v>92</v>
      </c>
      <c r="L102" s="79" t="s">
        <v>512</v>
      </c>
      <c r="M102" s="93" t="s">
        <v>814</v>
      </c>
    </row>
    <row r="103" spans="1:13" ht="15" customHeight="1">
      <c r="A103" t="s">
        <v>89</v>
      </c>
      <c r="B103" t="s">
        <v>14</v>
      </c>
      <c r="C103" t="s">
        <v>48</v>
      </c>
      <c r="D103" s="66">
        <f t="shared" si="3"/>
        <v>8.3499999999999991E-2</v>
      </c>
      <c r="E103" s="1">
        <v>0</v>
      </c>
      <c r="F103" s="58">
        <v>42277</v>
      </c>
      <c r="G103" t="s">
        <v>70</v>
      </c>
      <c r="H103" t="str">
        <f t="shared" si="1"/>
        <v>mandrin 80/120 G (2)</v>
      </c>
      <c r="I103" s="5" t="s">
        <v>90</v>
      </c>
      <c r="L103" s="79" t="s">
        <v>512</v>
      </c>
      <c r="M103" s="93" t="s">
        <v>815</v>
      </c>
    </row>
    <row r="104" spans="1:13" ht="15" customHeight="1">
      <c r="A104" t="s">
        <v>88</v>
      </c>
      <c r="B104" t="s">
        <v>14</v>
      </c>
      <c r="C104" t="s">
        <v>48</v>
      </c>
      <c r="D104" s="66">
        <f t="shared" si="3"/>
        <v>8.3499999999999991E-2</v>
      </c>
      <c r="E104" s="1">
        <v>0</v>
      </c>
      <c r="F104" s="58">
        <v>42277</v>
      </c>
      <c r="G104" t="s">
        <v>70</v>
      </c>
      <c r="H104" t="str">
        <f t="shared" si="1"/>
        <v>1L (1)</v>
      </c>
      <c r="I104" s="5" t="s">
        <v>1</v>
      </c>
      <c r="L104" s="81" t="s">
        <v>842</v>
      </c>
      <c r="M104" s="93" t="s">
        <v>760</v>
      </c>
    </row>
    <row r="105" spans="1:13" ht="15" customHeight="1">
      <c r="A105" t="s">
        <v>87</v>
      </c>
      <c r="B105" t="s">
        <v>14</v>
      </c>
      <c r="C105" t="s">
        <v>48</v>
      </c>
      <c r="D105" s="66">
        <f t="shared" si="3"/>
        <v>8.3499999999999991E-2</v>
      </c>
      <c r="E105" s="1">
        <v>0</v>
      </c>
      <c r="F105" s="58">
        <v>42278</v>
      </c>
      <c r="G105" t="s">
        <v>70</v>
      </c>
      <c r="H105" t="str">
        <f t="shared" si="1"/>
        <v>1x0.13L + 2x0.2L</v>
      </c>
      <c r="I105" s="5" t="s">
        <v>39</v>
      </c>
      <c r="L105" s="79" t="s">
        <v>843</v>
      </c>
      <c r="M105" s="93" t="s">
        <v>729</v>
      </c>
    </row>
    <row r="106" spans="1:13" ht="15" customHeight="1">
      <c r="A106" t="s">
        <v>86</v>
      </c>
      <c r="B106" t="s">
        <v>14</v>
      </c>
      <c r="C106" t="s">
        <v>48</v>
      </c>
      <c r="D106" s="66">
        <f t="shared" si="3"/>
        <v>8.3499999999999991E-2</v>
      </c>
      <c r="E106" s="1">
        <v>0</v>
      </c>
      <c r="F106" s="58">
        <v>42278</v>
      </c>
      <c r="G106" t="s">
        <v>68</v>
      </c>
      <c r="H106" t="str">
        <f t="shared" si="1"/>
        <v>4L (12)</v>
      </c>
      <c r="I106" s="5" t="s">
        <v>30</v>
      </c>
      <c r="L106" s="79" t="s">
        <v>683</v>
      </c>
      <c r="M106" s="93" t="s">
        <v>753</v>
      </c>
    </row>
    <row r="107" spans="1:13" ht="15" customHeight="1">
      <c r="A107" t="s">
        <v>85</v>
      </c>
      <c r="B107" t="s">
        <v>14</v>
      </c>
      <c r="C107" t="s">
        <v>48</v>
      </c>
      <c r="D107" s="66">
        <f t="shared" si="3"/>
        <v>8.3499999999999991E-2</v>
      </c>
      <c r="E107" s="1">
        <v>0</v>
      </c>
      <c r="F107" s="58">
        <v>42278</v>
      </c>
      <c r="G107" t="s">
        <v>68</v>
      </c>
      <c r="H107" t="str">
        <f t="shared" si="1"/>
        <v xml:space="preserve"> 0.5L/ 0.7L (4)</v>
      </c>
      <c r="I107" s="5" t="s">
        <v>17</v>
      </c>
      <c r="L107" s="79" t="s">
        <v>684</v>
      </c>
      <c r="M107" s="93" t="s">
        <v>847</v>
      </c>
    </row>
    <row r="108" spans="1:13" ht="15" customHeight="1">
      <c r="A108" t="s">
        <v>84</v>
      </c>
      <c r="B108" t="s">
        <v>14</v>
      </c>
      <c r="C108" t="s">
        <v>48</v>
      </c>
      <c r="D108" s="66">
        <f t="shared" si="3"/>
        <v>8.3499999999999991E-2</v>
      </c>
      <c r="E108" s="1">
        <v>0</v>
      </c>
      <c r="F108" s="58">
        <v>42278</v>
      </c>
      <c r="G108" t="s">
        <v>70</v>
      </c>
      <c r="H108" t="str">
        <f t="shared" si="1"/>
        <v>2L</v>
      </c>
      <c r="I108" s="5" t="s">
        <v>15</v>
      </c>
      <c r="L108" s="79" t="s">
        <v>685</v>
      </c>
      <c r="M108" s="93" t="s">
        <v>730</v>
      </c>
    </row>
    <row r="109" spans="1:13" ht="15" customHeight="1">
      <c r="A109" t="s">
        <v>83</v>
      </c>
      <c r="B109" t="s">
        <v>14</v>
      </c>
      <c r="C109" t="s">
        <v>48</v>
      </c>
      <c r="D109" s="66">
        <f t="shared" si="3"/>
        <v>8.3499999999999991E-2</v>
      </c>
      <c r="E109" s="1">
        <v>0</v>
      </c>
      <c r="F109" s="58">
        <v>42278</v>
      </c>
      <c r="G109" t="s">
        <v>68</v>
      </c>
      <c r="H109" t="str">
        <f t="shared" si="1"/>
        <v>0.45L</v>
      </c>
      <c r="I109" s="5" t="s">
        <v>347</v>
      </c>
      <c r="L109" s="79" t="s">
        <v>686</v>
      </c>
      <c r="M109" s="93" t="s">
        <v>731</v>
      </c>
    </row>
    <row r="110" spans="1:13" ht="15" customHeight="1">
      <c r="A110" t="s">
        <v>82</v>
      </c>
      <c r="B110" t="s">
        <v>14</v>
      </c>
      <c r="C110" t="s">
        <v>48</v>
      </c>
      <c r="D110" s="66">
        <f t="shared" si="3"/>
        <v>8.3499999999999991E-2</v>
      </c>
      <c r="E110" s="1">
        <v>0</v>
      </c>
      <c r="F110" s="58">
        <v>42278</v>
      </c>
      <c r="G110" t="s">
        <v>68</v>
      </c>
      <c r="H110" t="str">
        <f t="shared" si="1"/>
        <v>1L (2)</v>
      </c>
      <c r="I110" s="5" t="s">
        <v>492</v>
      </c>
      <c r="L110" s="79" t="s">
        <v>687</v>
      </c>
      <c r="M110" s="93" t="s">
        <v>761</v>
      </c>
    </row>
    <row r="111" spans="1:13" ht="15" customHeight="1">
      <c r="A111" t="s">
        <v>81</v>
      </c>
      <c r="B111" t="s">
        <v>14</v>
      </c>
      <c r="C111" t="s">
        <v>48</v>
      </c>
      <c r="D111" s="66">
        <f t="shared" si="3"/>
        <v>8.3499999999999991E-2</v>
      </c>
      <c r="E111" s="1">
        <v>0</v>
      </c>
      <c r="F111" s="58">
        <v>42278</v>
      </c>
      <c r="G111" t="s">
        <v>68</v>
      </c>
      <c r="H111" t="str">
        <f t="shared" si="1"/>
        <v>1.5L (1)</v>
      </c>
      <c r="I111" s="5" t="s">
        <v>498</v>
      </c>
      <c r="L111" s="79" t="s">
        <v>688</v>
      </c>
      <c r="M111" s="93" t="s">
        <v>816</v>
      </c>
    </row>
    <row r="112" spans="1:13" ht="15" customHeight="1">
      <c r="A112" t="s">
        <v>80</v>
      </c>
      <c r="B112" t="s">
        <v>14</v>
      </c>
      <c r="C112" t="s">
        <v>48</v>
      </c>
      <c r="D112" s="66">
        <f t="shared" si="3"/>
        <v>8.3499999999999991E-2</v>
      </c>
      <c r="E112" s="1">
        <v>0</v>
      </c>
      <c r="F112" s="58">
        <v>42278</v>
      </c>
      <c r="G112" t="s">
        <v>70</v>
      </c>
      <c r="H112" t="str">
        <f t="shared" si="1"/>
        <v>5L spé électrique</v>
      </c>
      <c r="I112" s="5" t="s">
        <v>501</v>
      </c>
      <c r="L112" s="79" t="s">
        <v>689</v>
      </c>
      <c r="M112" s="93" t="s">
        <v>732</v>
      </c>
    </row>
    <row r="113" spans="1:13" ht="15" customHeight="1">
      <c r="A113" t="s">
        <v>79</v>
      </c>
      <c r="B113" t="s">
        <v>14</v>
      </c>
      <c r="C113" t="s">
        <v>48</v>
      </c>
      <c r="D113" s="66">
        <f t="shared" si="3"/>
        <v>8.3499999999999991E-2</v>
      </c>
      <c r="E113" s="1">
        <v>0</v>
      </c>
      <c r="F113" s="58">
        <v>42278</v>
      </c>
      <c r="G113" t="s">
        <v>68</v>
      </c>
      <c r="H113" t="str">
        <f t="shared" si="1"/>
        <v>mandrin 50L viton (1)</v>
      </c>
      <c r="I113" s="5" t="s">
        <v>542</v>
      </c>
      <c r="L113" s="79" t="s">
        <v>690</v>
      </c>
      <c r="M113" s="93" t="s">
        <v>799</v>
      </c>
    </row>
    <row r="114" spans="1:13" ht="15" customHeight="1">
      <c r="A114" t="s">
        <v>78</v>
      </c>
      <c r="B114" t="s">
        <v>14</v>
      </c>
      <c r="C114" t="s">
        <v>48</v>
      </c>
      <c r="D114" s="66">
        <f t="shared" si="3"/>
        <v>8.3499999999999991E-2</v>
      </c>
      <c r="E114" s="1">
        <v>0</v>
      </c>
      <c r="F114" s="58">
        <v>42282</v>
      </c>
      <c r="G114" t="s">
        <v>70</v>
      </c>
      <c r="H114" t="str">
        <f t="shared" si="1"/>
        <v>mandrin 50L viton (2)</v>
      </c>
      <c r="I114" s="5" t="s">
        <v>570</v>
      </c>
      <c r="L114" s="79" t="s">
        <v>691</v>
      </c>
      <c r="M114" s="93" t="s">
        <v>800</v>
      </c>
    </row>
    <row r="115" spans="1:13" ht="15" customHeight="1">
      <c r="A115" t="s">
        <v>77</v>
      </c>
      <c r="B115" t="s">
        <v>14</v>
      </c>
      <c r="C115" t="s">
        <v>48</v>
      </c>
      <c r="D115" s="66">
        <f t="shared" si="3"/>
        <v>8.3499999999999991E-2</v>
      </c>
      <c r="E115" s="1">
        <v>0</v>
      </c>
      <c r="F115" s="58">
        <v>42282</v>
      </c>
      <c r="G115" t="s">
        <v>68</v>
      </c>
      <c r="H115" t="str">
        <f t="shared" si="1"/>
        <v>0.5L/ 0.7L (1)</v>
      </c>
      <c r="I115" s="44" t="s">
        <v>585</v>
      </c>
      <c r="L115" s="79" t="s">
        <v>848</v>
      </c>
      <c r="M115" s="93" t="s">
        <v>844</v>
      </c>
    </row>
    <row r="116" spans="1:13" ht="15" customHeight="1">
      <c r="A116" t="s">
        <v>76</v>
      </c>
      <c r="B116" t="s">
        <v>14</v>
      </c>
      <c r="C116" t="s">
        <v>48</v>
      </c>
      <c r="D116" s="66">
        <f t="shared" si="3"/>
        <v>8.3499999999999991E-2</v>
      </c>
      <c r="E116" s="1">
        <v>0</v>
      </c>
      <c r="F116" s="58">
        <v>42282</v>
      </c>
      <c r="G116" t="s">
        <v>68</v>
      </c>
      <c r="H116" t="str">
        <f t="shared" si="1"/>
        <v>0.5L/ 0.7L (2)</v>
      </c>
      <c r="I116" s="44" t="s">
        <v>586</v>
      </c>
      <c r="L116" s="84" t="s">
        <v>849</v>
      </c>
      <c r="M116" s="93" t="s">
        <v>845</v>
      </c>
    </row>
    <row r="117" spans="1:13" ht="15" customHeight="1">
      <c r="A117" t="s">
        <v>75</v>
      </c>
      <c r="B117" t="s">
        <v>14</v>
      </c>
      <c r="C117" t="s">
        <v>48</v>
      </c>
      <c r="D117" s="66">
        <f t="shared" si="3"/>
        <v>8.3499999999999991E-2</v>
      </c>
      <c r="E117" s="1">
        <v>0</v>
      </c>
      <c r="F117" s="58">
        <v>42282</v>
      </c>
      <c r="G117" t="s">
        <v>68</v>
      </c>
      <c r="H117" t="str">
        <f t="shared" si="1"/>
        <v>0.2L</v>
      </c>
      <c r="I117" s="44" t="s">
        <v>587</v>
      </c>
      <c r="L117" s="79" t="s">
        <v>850</v>
      </c>
      <c r="M117" s="93" t="s">
        <v>733</v>
      </c>
    </row>
    <row r="118" spans="1:13" ht="15" customHeight="1">
      <c r="A118" t="s">
        <v>74</v>
      </c>
      <c r="B118" t="s">
        <v>14</v>
      </c>
      <c r="C118" t="s">
        <v>48</v>
      </c>
      <c r="D118" s="66">
        <f t="shared" si="3"/>
        <v>8.3499999999999991E-2</v>
      </c>
      <c r="E118" s="1">
        <v>0</v>
      </c>
      <c r="F118" s="58">
        <v>42282</v>
      </c>
      <c r="G118" t="s">
        <v>68</v>
      </c>
      <c r="H118" t="str">
        <f t="shared" si="1"/>
        <v>1.5L (2)</v>
      </c>
      <c r="I118" s="44" t="s">
        <v>588</v>
      </c>
      <c r="L118" s="84" t="s">
        <v>851</v>
      </c>
      <c r="M118" s="93" t="s">
        <v>817</v>
      </c>
    </row>
    <row r="119" spans="1:13" ht="15" customHeight="1">
      <c r="A119" t="s">
        <v>73</v>
      </c>
      <c r="B119" t="s">
        <v>14</v>
      </c>
      <c r="C119" t="s">
        <v>48</v>
      </c>
      <c r="D119" s="66">
        <f t="shared" si="3"/>
        <v>8.3499999999999991E-2</v>
      </c>
      <c r="E119" s="1">
        <v>0</v>
      </c>
      <c r="F119" s="58">
        <v>42282</v>
      </c>
      <c r="G119" t="s">
        <v>70</v>
      </c>
      <c r="H119" t="str">
        <f t="shared" si="1"/>
        <v>1.5L (3)</v>
      </c>
      <c r="I119" s="44" t="s">
        <v>589</v>
      </c>
      <c r="L119" s="82" t="s">
        <v>852</v>
      </c>
      <c r="M119" s="93" t="s">
        <v>818</v>
      </c>
    </row>
    <row r="120" spans="1:13" ht="15" customHeight="1">
      <c r="A120" t="s">
        <v>72</v>
      </c>
      <c r="B120" t="s">
        <v>14</v>
      </c>
      <c r="C120" t="s">
        <v>48</v>
      </c>
      <c r="D120" s="66">
        <f t="shared" si="3"/>
        <v>8.3499999999999991E-2</v>
      </c>
      <c r="E120" s="1">
        <v>0</v>
      </c>
      <c r="F120" s="58">
        <v>42282</v>
      </c>
      <c r="G120" t="s">
        <v>70</v>
      </c>
      <c r="H120" t="str">
        <f t="shared" si="1"/>
        <v>10L (5)</v>
      </c>
      <c r="I120" s="44" t="s">
        <v>590</v>
      </c>
      <c r="L120" s="81" t="s">
        <v>692</v>
      </c>
      <c r="M120" s="93" t="s">
        <v>774</v>
      </c>
    </row>
    <row r="121" spans="1:13" ht="15" customHeight="1">
      <c r="A121" t="s">
        <v>71</v>
      </c>
      <c r="B121" t="s">
        <v>14</v>
      </c>
      <c r="C121" t="s">
        <v>48</v>
      </c>
      <c r="D121" s="66">
        <f t="shared" si="3"/>
        <v>8.3499999999999991E-2</v>
      </c>
      <c r="E121" s="1">
        <v>0</v>
      </c>
      <c r="F121" s="58">
        <v>42282</v>
      </c>
      <c r="G121" t="s">
        <v>70</v>
      </c>
      <c r="H121" t="str">
        <f t="shared" si="1"/>
        <v>4L (4)</v>
      </c>
      <c r="I121" s="44" t="s">
        <v>591</v>
      </c>
      <c r="L121" s="79" t="s">
        <v>693</v>
      </c>
      <c r="M121" s="93" t="s">
        <v>765</v>
      </c>
    </row>
    <row r="122" spans="1:13" ht="15" customHeight="1">
      <c r="A122" t="s">
        <v>69</v>
      </c>
      <c r="B122" t="s">
        <v>14</v>
      </c>
      <c r="C122" t="s">
        <v>48</v>
      </c>
      <c r="D122" s="66">
        <f t="shared" si="3"/>
        <v>8.3499999999999991E-2</v>
      </c>
      <c r="E122" s="1">
        <v>0</v>
      </c>
      <c r="F122" s="58">
        <v>42282</v>
      </c>
      <c r="G122" t="s">
        <v>68</v>
      </c>
      <c r="H122" t="str">
        <f t="shared" si="1"/>
        <v>14L (50L) (5)</v>
      </c>
      <c r="I122" s="44" t="s">
        <v>592</v>
      </c>
      <c r="L122" s="79" t="s">
        <v>853</v>
      </c>
      <c r="M122" s="93" t="s">
        <v>793</v>
      </c>
    </row>
    <row r="123" spans="1:13" ht="15" customHeight="1">
      <c r="A123" t="s">
        <v>3</v>
      </c>
      <c r="B123" t="s">
        <v>49</v>
      </c>
      <c r="C123" t="s">
        <v>48</v>
      </c>
      <c r="D123" s="66">
        <f t="shared" si="3"/>
        <v>8.3499999999999991E-2</v>
      </c>
      <c r="E123" s="1">
        <v>0</v>
      </c>
      <c r="F123" s="58">
        <v>42282</v>
      </c>
      <c r="G123" t="s">
        <v>67</v>
      </c>
      <c r="H123" t="str">
        <f t="shared" si="1"/>
        <v>11Gallons (1)</v>
      </c>
      <c r="I123" s="44" t="s">
        <v>593</v>
      </c>
      <c r="L123" s="79" t="s">
        <v>855</v>
      </c>
      <c r="M123" s="93" t="s">
        <v>821</v>
      </c>
    </row>
    <row r="124" spans="1:13" ht="15" customHeight="1">
      <c r="A124" t="s">
        <v>5</v>
      </c>
      <c r="B124" t="s">
        <v>49</v>
      </c>
      <c r="C124" t="s">
        <v>48</v>
      </c>
      <c r="D124" s="66">
        <v>0.75</v>
      </c>
      <c r="E124" s="1">
        <v>0</v>
      </c>
      <c r="F124" s="58">
        <v>42282</v>
      </c>
      <c r="G124" t="s">
        <v>66</v>
      </c>
      <c r="H124" t="str">
        <f t="shared" si="1"/>
        <v>11Gallons (2)</v>
      </c>
      <c r="I124" s="44" t="s">
        <v>594</v>
      </c>
      <c r="L124" s="79" t="s">
        <v>856</v>
      </c>
      <c r="M124" s="93" t="s">
        <v>823</v>
      </c>
    </row>
    <row r="125" spans="1:13" ht="15" customHeight="1">
      <c r="A125" t="s">
        <v>2</v>
      </c>
      <c r="B125" t="s">
        <v>56</v>
      </c>
      <c r="C125" t="s">
        <v>48</v>
      </c>
      <c r="D125" s="66">
        <f>0.0167*5</f>
        <v>8.3499999999999991E-2</v>
      </c>
      <c r="E125" s="1">
        <v>0</v>
      </c>
      <c r="F125" s="58">
        <v>42282</v>
      </c>
      <c r="G125" t="s">
        <v>65</v>
      </c>
      <c r="H125" t="str">
        <f t="shared" si="1"/>
        <v>11Gallons (3)</v>
      </c>
      <c r="I125" s="44" t="s">
        <v>595</v>
      </c>
      <c r="L125" s="79" t="s">
        <v>854</v>
      </c>
      <c r="M125" s="93" t="s">
        <v>822</v>
      </c>
    </row>
    <row r="126" spans="1:13" ht="15" customHeight="1">
      <c r="A126" t="s">
        <v>6</v>
      </c>
      <c r="B126" t="s">
        <v>49</v>
      </c>
      <c r="C126" t="s">
        <v>48</v>
      </c>
      <c r="D126" s="66">
        <v>0.75</v>
      </c>
      <c r="E126" s="1">
        <v>0</v>
      </c>
      <c r="F126" s="58">
        <v>42282</v>
      </c>
      <c r="G126" t="s">
        <v>64</v>
      </c>
      <c r="H126" t="str">
        <f t="shared" si="1"/>
        <v>2.5L (6)</v>
      </c>
      <c r="I126" s="44" t="s">
        <v>596</v>
      </c>
      <c r="L126" s="79" t="s">
        <v>694</v>
      </c>
      <c r="M126" s="93" t="s">
        <v>836</v>
      </c>
    </row>
    <row r="127" spans="1:13" ht="15" customHeight="1">
      <c r="A127" t="s">
        <v>1</v>
      </c>
      <c r="B127" t="s">
        <v>63</v>
      </c>
      <c r="C127" t="s">
        <v>48</v>
      </c>
      <c r="D127" s="66">
        <f>0.0167*5</f>
        <v>8.3499999999999991E-2</v>
      </c>
      <c r="E127" s="1">
        <v>0</v>
      </c>
      <c r="F127" s="58">
        <v>42282</v>
      </c>
      <c r="G127" t="s">
        <v>62</v>
      </c>
      <c r="H127" t="str">
        <f t="shared" si="1"/>
        <v>5L (2)</v>
      </c>
      <c r="I127" s="44" t="s">
        <v>597</v>
      </c>
      <c r="L127" s="79" t="s">
        <v>695</v>
      </c>
      <c r="M127" s="93" t="s">
        <v>766</v>
      </c>
    </row>
    <row r="128" spans="1:13" ht="15" customHeight="1">
      <c r="A128" t="s">
        <v>61</v>
      </c>
      <c r="B128" t="s">
        <v>49</v>
      </c>
      <c r="C128" t="s">
        <v>48</v>
      </c>
      <c r="D128" s="66">
        <v>0.25</v>
      </c>
      <c r="E128" s="1">
        <v>0</v>
      </c>
      <c r="F128" s="58">
        <v>42282</v>
      </c>
      <c r="G128" t="s">
        <v>60</v>
      </c>
      <c r="H128" t="str">
        <f t="shared" si="1"/>
        <v>20L / 24.5L * (2)</v>
      </c>
      <c r="I128" s="44" t="s">
        <v>598</v>
      </c>
      <c r="L128" s="81" t="s">
        <v>696</v>
      </c>
      <c r="M128" s="93" t="s">
        <v>783</v>
      </c>
    </row>
    <row r="129" spans="1:13" ht="15" customHeight="1">
      <c r="A129" t="s">
        <v>4</v>
      </c>
      <c r="B129" t="s">
        <v>49</v>
      </c>
      <c r="C129" t="s">
        <v>48</v>
      </c>
      <c r="D129" s="66">
        <f>0.0167*12</f>
        <v>0.20039999999999999</v>
      </c>
      <c r="E129" s="1">
        <v>0</v>
      </c>
      <c r="F129" s="58">
        <v>42282</v>
      </c>
      <c r="G129" t="s">
        <v>59</v>
      </c>
      <c r="H129" t="str">
        <f t="shared" si="1"/>
        <v>32L (4)</v>
      </c>
      <c r="I129" s="44" t="s">
        <v>599</v>
      </c>
      <c r="L129" s="79" t="s">
        <v>697</v>
      </c>
      <c r="M129" s="93" t="s">
        <v>788</v>
      </c>
    </row>
    <row r="130" spans="1:13" ht="15" customHeight="1">
      <c r="A130" t="s">
        <v>2</v>
      </c>
      <c r="B130" t="s">
        <v>49</v>
      </c>
      <c r="C130" t="s">
        <v>48</v>
      </c>
      <c r="D130" s="66">
        <v>0.08</v>
      </c>
      <c r="E130" s="1">
        <v>0</v>
      </c>
      <c r="F130" s="58">
        <v>42282</v>
      </c>
      <c r="G130" t="s">
        <v>58</v>
      </c>
      <c r="H130" t="str">
        <f t="shared" si="1"/>
        <v>20L / 24.5L * (3)</v>
      </c>
      <c r="I130" s="44" t="s">
        <v>600</v>
      </c>
      <c r="L130" s="81" t="s">
        <v>698</v>
      </c>
      <c r="M130" s="93" t="s">
        <v>784</v>
      </c>
    </row>
    <row r="131" spans="1:13" ht="15" customHeight="1">
      <c r="A131" t="s">
        <v>4</v>
      </c>
      <c r="B131" t="s">
        <v>49</v>
      </c>
      <c r="C131" t="s">
        <v>48</v>
      </c>
      <c r="D131" s="66">
        <f>0.0167*12</f>
        <v>0.20039999999999999</v>
      </c>
      <c r="E131" s="1">
        <v>0</v>
      </c>
      <c r="F131" s="58">
        <v>42282</v>
      </c>
      <c r="G131" t="s">
        <v>57</v>
      </c>
      <c r="H131" t="str">
        <f t="shared" si="1"/>
        <v>12L (2)</v>
      </c>
      <c r="I131" s="44" t="s">
        <v>601</v>
      </c>
      <c r="L131" s="81" t="s">
        <v>699</v>
      </c>
      <c r="M131" s="93" t="s">
        <v>777</v>
      </c>
    </row>
    <row r="132" spans="1:13" ht="15" customHeight="1">
      <c r="A132" t="s">
        <v>4</v>
      </c>
      <c r="B132" t="s">
        <v>56</v>
      </c>
      <c r="C132" t="s">
        <v>48</v>
      </c>
      <c r="D132" s="66">
        <v>2</v>
      </c>
      <c r="E132" s="1">
        <v>2</v>
      </c>
      <c r="F132" s="58">
        <v>42282</v>
      </c>
      <c r="G132" t="s">
        <v>55</v>
      </c>
      <c r="H132" t="str">
        <f t="shared" si="1"/>
        <v>Cuve 1000L (1)</v>
      </c>
      <c r="I132" s="44" t="s">
        <v>602</v>
      </c>
      <c r="L132" s="85" t="s">
        <v>857</v>
      </c>
      <c r="M132" s="85" t="s">
        <v>824</v>
      </c>
    </row>
    <row r="133" spans="1:13" ht="15" customHeight="1">
      <c r="A133" t="s">
        <v>54</v>
      </c>
      <c r="B133" t="s">
        <v>14</v>
      </c>
      <c r="C133" t="s">
        <v>52</v>
      </c>
      <c r="D133" s="66">
        <v>0.5</v>
      </c>
      <c r="E133" s="1">
        <v>0</v>
      </c>
      <c r="F133" s="58">
        <v>42282</v>
      </c>
      <c r="G133" t="s">
        <v>51</v>
      </c>
      <c r="H133" t="str">
        <f t="shared" si="1"/>
        <v>Cuve 1000L (2)</v>
      </c>
      <c r="I133" s="44" t="s">
        <v>603</v>
      </c>
      <c r="L133" s="85" t="s">
        <v>858</v>
      </c>
      <c r="M133" s="85" t="s">
        <v>825</v>
      </c>
    </row>
    <row r="134" spans="1:13" ht="15" customHeight="1">
      <c r="A134" t="s">
        <v>53</v>
      </c>
      <c r="B134" t="s">
        <v>14</v>
      </c>
      <c r="C134" t="s">
        <v>52</v>
      </c>
      <c r="D134" s="66">
        <v>0.5</v>
      </c>
      <c r="E134" s="1">
        <v>0</v>
      </c>
      <c r="F134" s="58">
        <v>42282</v>
      </c>
      <c r="G134" t="s">
        <v>51</v>
      </c>
      <c r="H134" t="str">
        <f t="shared" si="1"/>
        <v>Cuve 1000L (3)</v>
      </c>
      <c r="I134" s="75">
        <v>1155</v>
      </c>
      <c r="L134" s="85" t="s">
        <v>859</v>
      </c>
      <c r="M134" s="85" t="s">
        <v>826</v>
      </c>
    </row>
    <row r="135" spans="1:13" ht="15" customHeight="1">
      <c r="A135" t="s">
        <v>50</v>
      </c>
      <c r="B135" t="s">
        <v>49</v>
      </c>
      <c r="C135" t="s">
        <v>48</v>
      </c>
      <c r="D135" s="66">
        <v>0.5</v>
      </c>
      <c r="E135" s="1">
        <v>0</v>
      </c>
      <c r="F135" s="58">
        <v>42282</v>
      </c>
      <c r="G135" t="s">
        <v>47</v>
      </c>
      <c r="H135" t="str">
        <f t="shared" si="1"/>
        <v>Cuve 500L (1)</v>
      </c>
      <c r="I135" s="76" t="s">
        <v>615</v>
      </c>
      <c r="L135" s="85" t="s">
        <v>860</v>
      </c>
      <c r="M135" s="85" t="s">
        <v>827</v>
      </c>
    </row>
    <row r="136" spans="1:13" ht="15" customHeight="1">
      <c r="A136" t="s">
        <v>34</v>
      </c>
      <c r="B136" t="s">
        <v>14</v>
      </c>
      <c r="C136" t="s">
        <v>13</v>
      </c>
      <c r="D136" s="66">
        <f>0.0167*5</f>
        <v>8.3499999999999991E-2</v>
      </c>
      <c r="E136" s="1">
        <v>0</v>
      </c>
      <c r="F136" s="58">
        <v>42282</v>
      </c>
      <c r="G136" t="s">
        <v>46</v>
      </c>
      <c r="H136" t="str">
        <f t="shared" si="1"/>
        <v>Cuve 500L (2)</v>
      </c>
      <c r="I136" s="77" t="s">
        <v>616</v>
      </c>
      <c r="L136" s="85" t="s">
        <v>861</v>
      </c>
      <c r="M136" s="85" t="s">
        <v>828</v>
      </c>
    </row>
    <row r="137" spans="1:13" ht="15" customHeight="1">
      <c r="A137" t="s">
        <v>24</v>
      </c>
      <c r="B137" t="s">
        <v>14</v>
      </c>
      <c r="C137" t="s">
        <v>19</v>
      </c>
      <c r="D137" s="66">
        <f>0.0167*5</f>
        <v>8.3499999999999991E-2</v>
      </c>
      <c r="E137" s="1">
        <v>0</v>
      </c>
      <c r="F137" s="58">
        <v>42282</v>
      </c>
      <c r="G137" t="s">
        <v>45</v>
      </c>
      <c r="H137" t="str">
        <f t="shared" si="1"/>
        <v>mandrin 200L finition étagé Ø350</v>
      </c>
      <c r="I137" s="77" t="s">
        <v>617</v>
      </c>
      <c r="L137" s="86" t="s">
        <v>606</v>
      </c>
      <c r="M137" s="98" t="s">
        <v>829</v>
      </c>
    </row>
    <row r="138" spans="1:13" ht="15" customHeight="1">
      <c r="A138" t="s">
        <v>22</v>
      </c>
      <c r="B138" t="s">
        <v>14</v>
      </c>
      <c r="C138" t="s">
        <v>19</v>
      </c>
      <c r="D138" s="66">
        <f>0.0167*5</f>
        <v>8.3499999999999991E-2</v>
      </c>
      <c r="E138" s="1">
        <v>0</v>
      </c>
      <c r="F138" s="58">
        <v>42282</v>
      </c>
      <c r="G138" t="s">
        <v>44</v>
      </c>
      <c r="H138" t="str">
        <f t="shared" ref="H138:H201" si="4">IF(L138&gt;0,M138,"")</f>
        <v>mandrin 200L droit Ø350</v>
      </c>
      <c r="I138" s="78" t="s">
        <v>618</v>
      </c>
      <c r="L138" s="86" t="s">
        <v>604</v>
      </c>
      <c r="M138" s="98" t="s">
        <v>830</v>
      </c>
    </row>
    <row r="139" spans="1:13" ht="15" customHeight="1">
      <c r="A139" t="s">
        <v>20</v>
      </c>
      <c r="B139" t="s">
        <v>14</v>
      </c>
      <c r="C139" t="s">
        <v>19</v>
      </c>
      <c r="D139" s="66">
        <f>0.0167*10</f>
        <v>0.16699999999999998</v>
      </c>
      <c r="E139" s="1">
        <v>0</v>
      </c>
      <c r="F139" s="58">
        <v>42282</v>
      </c>
      <c r="G139" t="s">
        <v>42</v>
      </c>
      <c r="H139" t="str">
        <f t="shared" si="4"/>
        <v>20L NG / 24.5L</v>
      </c>
      <c r="I139" s="76" t="s">
        <v>619</v>
      </c>
      <c r="L139" s="86" t="s">
        <v>700</v>
      </c>
      <c r="M139" s="99" t="s">
        <v>727</v>
      </c>
    </row>
    <row r="140" spans="1:13" ht="15" customHeight="1">
      <c r="A140" t="s">
        <v>41</v>
      </c>
      <c r="B140" t="s">
        <v>14</v>
      </c>
      <c r="C140" t="s">
        <v>19</v>
      </c>
      <c r="D140" s="66">
        <v>0.25</v>
      </c>
      <c r="E140" s="1">
        <v>0</v>
      </c>
      <c r="F140" s="58">
        <v>42282</v>
      </c>
      <c r="G140" t="s">
        <v>40</v>
      </c>
      <c r="H140" t="str">
        <f t="shared" si="4"/>
        <v>6L (4)</v>
      </c>
      <c r="I140" s="76" t="s">
        <v>620</v>
      </c>
      <c r="L140" s="86" t="s">
        <v>610</v>
      </c>
      <c r="M140" s="100" t="s">
        <v>840</v>
      </c>
    </row>
    <row r="141" spans="1:13" ht="15" customHeight="1">
      <c r="A141" t="s">
        <v>34</v>
      </c>
      <c r="B141" t="s">
        <v>14</v>
      </c>
      <c r="C141" t="s">
        <v>13</v>
      </c>
      <c r="D141" s="66">
        <f>0.0167*5</f>
        <v>8.3499999999999991E-2</v>
      </c>
      <c r="E141" s="1">
        <v>0</v>
      </c>
      <c r="F141" s="58">
        <v>42282</v>
      </c>
      <c r="G141" t="s">
        <v>46</v>
      </c>
      <c r="H141" t="str">
        <f t="shared" si="4"/>
        <v>12L (3)</v>
      </c>
      <c r="I141" s="79" t="s">
        <v>621</v>
      </c>
      <c r="L141" s="86" t="s">
        <v>593</v>
      </c>
      <c r="M141" s="100" t="s">
        <v>778</v>
      </c>
    </row>
    <row r="142" spans="1:13" ht="15" customHeight="1">
      <c r="A142" t="s">
        <v>24</v>
      </c>
      <c r="B142" t="s">
        <v>14</v>
      </c>
      <c r="C142" t="s">
        <v>19</v>
      </c>
      <c r="D142" s="66">
        <f>0.0167*5</f>
        <v>8.3499999999999991E-2</v>
      </c>
      <c r="E142" s="1">
        <v>0</v>
      </c>
      <c r="F142" s="58">
        <v>42282</v>
      </c>
      <c r="G142" t="s">
        <v>45</v>
      </c>
      <c r="H142" t="str">
        <f t="shared" si="4"/>
        <v>10L Long (3)</v>
      </c>
      <c r="I142" s="79" t="s">
        <v>622</v>
      </c>
      <c r="L142" s="86" t="s">
        <v>701</v>
      </c>
      <c r="M142" s="100" t="s">
        <v>775</v>
      </c>
    </row>
    <row r="143" spans="1:13" ht="15" customHeight="1">
      <c r="A143" t="s">
        <v>22</v>
      </c>
      <c r="B143" t="s">
        <v>14</v>
      </c>
      <c r="C143" t="s">
        <v>19</v>
      </c>
      <c r="D143" s="66">
        <f>0.0167*5</f>
        <v>8.3499999999999991E-2</v>
      </c>
      <c r="E143" s="1">
        <v>0</v>
      </c>
      <c r="F143" s="58">
        <v>42282</v>
      </c>
      <c r="G143" t="s">
        <v>44</v>
      </c>
      <c r="H143" t="str">
        <f t="shared" si="4"/>
        <v>2.5L (1)</v>
      </c>
      <c r="I143" s="79" t="s">
        <v>623</v>
      </c>
      <c r="L143" s="86" t="s">
        <v>702</v>
      </c>
      <c r="M143" s="100" t="s">
        <v>831</v>
      </c>
    </row>
    <row r="144" spans="1:13" ht="15" customHeight="1">
      <c r="A144" t="s">
        <v>20</v>
      </c>
      <c r="B144" t="s">
        <v>14</v>
      </c>
      <c r="C144" t="s">
        <v>19</v>
      </c>
      <c r="D144" s="66">
        <f>0.0167*12</f>
        <v>0.20039999999999999</v>
      </c>
      <c r="E144" s="1">
        <v>0</v>
      </c>
      <c r="F144" s="58">
        <v>42282</v>
      </c>
      <c r="G144" t="s">
        <v>42</v>
      </c>
      <c r="H144" t="str">
        <f t="shared" si="4"/>
        <v>2.5L (2)</v>
      </c>
      <c r="I144" s="79" t="s">
        <v>624</v>
      </c>
      <c r="L144" s="86" t="s">
        <v>703</v>
      </c>
      <c r="M144" s="100" t="s">
        <v>832</v>
      </c>
    </row>
    <row r="145" spans="1:13" ht="15" customHeight="1">
      <c r="A145" t="s">
        <v>41</v>
      </c>
      <c r="B145" t="s">
        <v>14</v>
      </c>
      <c r="C145" t="s">
        <v>19</v>
      </c>
      <c r="D145" s="66">
        <v>0.25</v>
      </c>
      <c r="E145" s="1">
        <v>0</v>
      </c>
      <c r="F145" s="58">
        <v>42282</v>
      </c>
      <c r="G145" t="s">
        <v>40</v>
      </c>
      <c r="H145" t="str">
        <f t="shared" si="4"/>
        <v>50L (1)</v>
      </c>
      <c r="I145" s="79" t="s">
        <v>625</v>
      </c>
      <c r="L145" s="86" t="s">
        <v>704</v>
      </c>
      <c r="M145" s="98" t="s">
        <v>801</v>
      </c>
    </row>
    <row r="146" spans="1:13" ht="15" customHeight="1">
      <c r="A146" t="s">
        <v>34</v>
      </c>
      <c r="B146" t="s">
        <v>14</v>
      </c>
      <c r="C146" t="s">
        <v>43</v>
      </c>
      <c r="D146" s="66">
        <f>0.0167*5</f>
        <v>8.3499999999999991E-2</v>
      </c>
      <c r="E146" s="1">
        <v>0</v>
      </c>
      <c r="F146" s="58">
        <v>42282</v>
      </c>
      <c r="G146" t="s">
        <v>46</v>
      </c>
      <c r="H146" t="str">
        <f t="shared" si="4"/>
        <v>50L (2)</v>
      </c>
      <c r="I146" s="79" t="s">
        <v>626</v>
      </c>
      <c r="L146" s="86" t="s">
        <v>705</v>
      </c>
      <c r="M146" s="99" t="s">
        <v>802</v>
      </c>
    </row>
    <row r="147" spans="1:13" ht="15" customHeight="1">
      <c r="A147" t="s">
        <v>24</v>
      </c>
      <c r="B147" t="s">
        <v>14</v>
      </c>
      <c r="C147" t="s">
        <v>19</v>
      </c>
      <c r="D147" s="66">
        <f>0.0167*5</f>
        <v>8.3499999999999991E-2</v>
      </c>
      <c r="E147" s="1">
        <v>0</v>
      </c>
      <c r="F147" s="58">
        <v>42282</v>
      </c>
      <c r="G147" t="s">
        <v>45</v>
      </c>
      <c r="H147" t="str">
        <f t="shared" si="4"/>
        <v>pas de designation (1)</v>
      </c>
      <c r="I147" s="79" t="s">
        <v>627</v>
      </c>
      <c r="L147" s="86" t="s">
        <v>706</v>
      </c>
      <c r="M147" s="99" t="s">
        <v>862</v>
      </c>
    </row>
    <row r="148" spans="1:13" ht="15" customHeight="1">
      <c r="A148" t="s">
        <v>22</v>
      </c>
      <c r="B148" t="s">
        <v>14</v>
      </c>
      <c r="C148" t="s">
        <v>19</v>
      </c>
      <c r="D148" s="66">
        <f>0.0167*5</f>
        <v>8.3499999999999991E-2</v>
      </c>
      <c r="E148" s="1">
        <v>0</v>
      </c>
      <c r="F148" s="58">
        <v>42282</v>
      </c>
      <c r="G148" t="s">
        <v>44</v>
      </c>
      <c r="H148" t="str">
        <f t="shared" si="4"/>
        <v>pas de designation (2)</v>
      </c>
      <c r="I148" s="79" t="s">
        <v>628</v>
      </c>
      <c r="L148" s="86" t="s">
        <v>707</v>
      </c>
      <c r="M148" s="99" t="s">
        <v>863</v>
      </c>
    </row>
    <row r="149" spans="1:13" ht="15" customHeight="1">
      <c r="A149" t="s">
        <v>20</v>
      </c>
      <c r="B149" t="s">
        <v>14</v>
      </c>
      <c r="C149" t="s">
        <v>43</v>
      </c>
      <c r="D149" s="66">
        <f>0.0167*12</f>
        <v>0.20039999999999999</v>
      </c>
      <c r="E149" s="1">
        <v>0</v>
      </c>
      <c r="F149" s="58">
        <v>42282</v>
      </c>
      <c r="G149" t="s">
        <v>42</v>
      </c>
      <c r="H149" t="str">
        <f t="shared" si="4"/>
        <v/>
      </c>
      <c r="I149" s="79" t="s">
        <v>609</v>
      </c>
      <c r="L149" s="86"/>
      <c r="M149" s="99"/>
    </row>
    <row r="150" spans="1:13" ht="15" customHeight="1">
      <c r="A150" t="s">
        <v>41</v>
      </c>
      <c r="B150" t="s">
        <v>14</v>
      </c>
      <c r="C150" t="s">
        <v>19</v>
      </c>
      <c r="D150" s="66">
        <v>0.25</v>
      </c>
      <c r="E150" s="1">
        <v>0</v>
      </c>
      <c r="F150" s="58">
        <v>42282</v>
      </c>
      <c r="G150" t="s">
        <v>40</v>
      </c>
      <c r="H150" t="str">
        <f t="shared" si="4"/>
        <v/>
      </c>
      <c r="I150" s="79" t="s">
        <v>629</v>
      </c>
    </row>
    <row r="151" spans="1:13" ht="15" customHeight="1">
      <c r="A151" t="s">
        <v>39</v>
      </c>
      <c r="B151" t="s">
        <v>14</v>
      </c>
      <c r="C151" t="s">
        <v>19</v>
      </c>
      <c r="D151" s="66">
        <f t="shared" ref="D151:D156" si="5">0.0167*5</f>
        <v>8.3499999999999991E-2</v>
      </c>
      <c r="E151" s="1">
        <v>0</v>
      </c>
      <c r="F151" s="58">
        <v>42283</v>
      </c>
      <c r="G151" t="s">
        <v>38</v>
      </c>
      <c r="H151" t="str">
        <f t="shared" si="4"/>
        <v/>
      </c>
      <c r="I151" s="79" t="s">
        <v>630</v>
      </c>
    </row>
    <row r="152" spans="1:13" ht="15" customHeight="1">
      <c r="A152" t="s">
        <v>37</v>
      </c>
      <c r="B152" t="s">
        <v>14</v>
      </c>
      <c r="C152" t="s">
        <v>19</v>
      </c>
      <c r="D152" s="66">
        <f t="shared" si="5"/>
        <v>8.3499999999999991E-2</v>
      </c>
      <c r="E152" s="1">
        <v>0</v>
      </c>
      <c r="F152" s="58">
        <v>42283</v>
      </c>
      <c r="G152" t="s">
        <v>36</v>
      </c>
      <c r="H152" t="str">
        <f t="shared" si="4"/>
        <v/>
      </c>
      <c r="I152" s="79" t="s">
        <v>631</v>
      </c>
    </row>
    <row r="153" spans="1:13" ht="15" customHeight="1">
      <c r="A153" t="s">
        <v>32</v>
      </c>
      <c r="B153" t="s">
        <v>14</v>
      </c>
      <c r="C153" t="s">
        <v>19</v>
      </c>
      <c r="D153" s="66">
        <f t="shared" si="5"/>
        <v>8.3499999999999991E-2</v>
      </c>
      <c r="E153" s="1">
        <v>0</v>
      </c>
      <c r="F153" s="58">
        <v>42283</v>
      </c>
      <c r="G153" t="s">
        <v>35</v>
      </c>
      <c r="H153" t="str">
        <f t="shared" si="4"/>
        <v/>
      </c>
      <c r="I153" s="79" t="s">
        <v>607</v>
      </c>
    </row>
    <row r="154" spans="1:13" ht="15" customHeight="1">
      <c r="A154" t="s">
        <v>34</v>
      </c>
      <c r="B154" t="s">
        <v>14</v>
      </c>
      <c r="C154" t="s">
        <v>19</v>
      </c>
      <c r="D154" s="66">
        <f t="shared" si="5"/>
        <v>8.3499999999999991E-2</v>
      </c>
      <c r="E154" s="1">
        <v>0</v>
      </c>
      <c r="F154" s="58">
        <v>42283</v>
      </c>
      <c r="G154" t="s">
        <v>33</v>
      </c>
      <c r="H154" t="str">
        <f t="shared" si="4"/>
        <v/>
      </c>
      <c r="I154" s="79" t="s">
        <v>632</v>
      </c>
    </row>
    <row r="155" spans="1:13" ht="15" customHeight="1">
      <c r="A155" t="s">
        <v>32</v>
      </c>
      <c r="B155" t="s">
        <v>14</v>
      </c>
      <c r="C155" t="s">
        <v>19</v>
      </c>
      <c r="D155" s="66">
        <f t="shared" si="5"/>
        <v>8.3499999999999991E-2</v>
      </c>
      <c r="E155" s="1">
        <v>0</v>
      </c>
      <c r="F155" s="58">
        <v>42283</v>
      </c>
      <c r="G155" t="s">
        <v>31</v>
      </c>
      <c r="H155" t="str">
        <f t="shared" si="4"/>
        <v/>
      </c>
      <c r="I155" s="79" t="s">
        <v>633</v>
      </c>
    </row>
    <row r="156" spans="1:13" ht="15" customHeight="1">
      <c r="A156" t="s">
        <v>30</v>
      </c>
      <c r="B156" t="s">
        <v>14</v>
      </c>
      <c r="C156" t="s">
        <v>19</v>
      </c>
      <c r="D156" s="66">
        <f t="shared" si="5"/>
        <v>8.3499999999999991E-2</v>
      </c>
      <c r="E156" s="1">
        <v>0</v>
      </c>
      <c r="F156" s="58">
        <v>42286</v>
      </c>
      <c r="G156" t="s">
        <v>29</v>
      </c>
      <c r="H156" t="str">
        <f t="shared" si="4"/>
        <v/>
      </c>
      <c r="I156" s="79" t="s">
        <v>634</v>
      </c>
    </row>
    <row r="157" spans="1:13" ht="15" customHeight="1">
      <c r="A157" t="s">
        <v>28</v>
      </c>
      <c r="B157" t="s">
        <v>14</v>
      </c>
      <c r="C157" t="s">
        <v>19</v>
      </c>
      <c r="D157" s="66">
        <f>0.0167*10</f>
        <v>0.16699999999999998</v>
      </c>
      <c r="E157" s="1">
        <v>0</v>
      </c>
      <c r="F157" s="58">
        <v>42289</v>
      </c>
      <c r="G157" t="s">
        <v>27</v>
      </c>
      <c r="H157" t="str">
        <f t="shared" si="4"/>
        <v/>
      </c>
      <c r="I157" s="79" t="s">
        <v>635</v>
      </c>
    </row>
    <row r="158" spans="1:13" ht="15" customHeight="1">
      <c r="A158" t="s">
        <v>26</v>
      </c>
      <c r="B158" t="s">
        <v>14</v>
      </c>
      <c r="C158" t="s">
        <v>19</v>
      </c>
      <c r="D158" s="66">
        <f>0.0167*10</f>
        <v>0.16699999999999998</v>
      </c>
      <c r="E158" s="1">
        <v>0</v>
      </c>
      <c r="F158" s="58">
        <v>42290</v>
      </c>
      <c r="G158" t="s">
        <v>25</v>
      </c>
      <c r="H158" t="str">
        <f t="shared" si="4"/>
        <v/>
      </c>
      <c r="I158" s="79" t="s">
        <v>636</v>
      </c>
    </row>
    <row r="159" spans="1:13" ht="15" customHeight="1">
      <c r="A159" t="s">
        <v>24</v>
      </c>
      <c r="B159" t="s">
        <v>14</v>
      </c>
      <c r="C159" t="s">
        <v>19</v>
      </c>
      <c r="D159" s="66">
        <f t="shared" ref="D159:D164" si="6">0.0167*5</f>
        <v>8.3499999999999991E-2</v>
      </c>
      <c r="E159" s="1">
        <v>0</v>
      </c>
      <c r="F159" s="58">
        <v>42290</v>
      </c>
      <c r="G159" t="s">
        <v>23</v>
      </c>
      <c r="H159" t="str">
        <f t="shared" si="4"/>
        <v/>
      </c>
      <c r="I159" s="79" t="s">
        <v>637</v>
      </c>
    </row>
    <row r="160" spans="1:13" ht="15" customHeight="1">
      <c r="A160" t="s">
        <v>22</v>
      </c>
      <c r="B160" t="s">
        <v>14</v>
      </c>
      <c r="C160" t="s">
        <v>19</v>
      </c>
      <c r="D160" s="66">
        <f t="shared" si="6"/>
        <v>8.3499999999999991E-2</v>
      </c>
      <c r="E160" s="1">
        <v>0</v>
      </c>
      <c r="F160" s="58">
        <v>42290</v>
      </c>
      <c r="G160" t="s">
        <v>21</v>
      </c>
      <c r="H160" t="str">
        <f t="shared" si="4"/>
        <v/>
      </c>
      <c r="I160" s="79" t="s">
        <v>638</v>
      </c>
    </row>
    <row r="161" spans="1:9" ht="15" customHeight="1">
      <c r="A161" t="s">
        <v>20</v>
      </c>
      <c r="B161" t="s">
        <v>14</v>
      </c>
      <c r="C161" t="s">
        <v>19</v>
      </c>
      <c r="D161" s="66">
        <f t="shared" si="6"/>
        <v>8.3499999999999991E-2</v>
      </c>
      <c r="E161" s="1">
        <v>0</v>
      </c>
      <c r="F161" s="58">
        <v>42290</v>
      </c>
      <c r="G161" t="s">
        <v>18</v>
      </c>
      <c r="H161" t="str">
        <f t="shared" si="4"/>
        <v/>
      </c>
      <c r="I161" s="79" t="s">
        <v>639</v>
      </c>
    </row>
    <row r="162" spans="1:9" ht="15" customHeight="1">
      <c r="A162" t="s">
        <v>17</v>
      </c>
      <c r="B162" t="s">
        <v>14</v>
      </c>
      <c r="C162" t="s">
        <v>13</v>
      </c>
      <c r="D162" s="66">
        <f t="shared" si="6"/>
        <v>8.3499999999999991E-2</v>
      </c>
      <c r="E162" s="1">
        <v>0</v>
      </c>
      <c r="F162" s="58">
        <v>42290</v>
      </c>
      <c r="G162" t="s">
        <v>16</v>
      </c>
      <c r="H162" t="str">
        <f t="shared" si="4"/>
        <v/>
      </c>
      <c r="I162" s="79" t="s">
        <v>640</v>
      </c>
    </row>
    <row r="163" spans="1:9" ht="15" customHeight="1">
      <c r="A163" t="s">
        <v>15</v>
      </c>
      <c r="B163" t="s">
        <v>14</v>
      </c>
      <c r="C163" t="s">
        <v>13</v>
      </c>
      <c r="D163" s="66">
        <f t="shared" si="6"/>
        <v>8.3499999999999991E-2</v>
      </c>
      <c r="E163" s="1">
        <v>0</v>
      </c>
      <c r="F163" s="58">
        <v>42290</v>
      </c>
      <c r="G163" t="s">
        <v>12</v>
      </c>
      <c r="H163" t="str">
        <f t="shared" si="4"/>
        <v/>
      </c>
      <c r="I163" s="79" t="s">
        <v>641</v>
      </c>
    </row>
    <row r="164" spans="1:9" ht="15" customHeight="1">
      <c r="A164" t="s">
        <v>109</v>
      </c>
      <c r="B164" t="s">
        <v>49</v>
      </c>
      <c r="C164" t="s">
        <v>48</v>
      </c>
      <c r="D164" s="66">
        <f t="shared" si="6"/>
        <v>8.3499999999999991E-2</v>
      </c>
      <c r="E164" s="1">
        <v>0</v>
      </c>
      <c r="F164" s="58">
        <v>42290</v>
      </c>
      <c r="G164" t="s">
        <v>249</v>
      </c>
      <c r="H164" t="str">
        <f t="shared" si="4"/>
        <v/>
      </c>
      <c r="I164" s="79" t="s">
        <v>597</v>
      </c>
    </row>
    <row r="165" spans="1:9" ht="15" customHeight="1">
      <c r="A165" t="s">
        <v>2</v>
      </c>
      <c r="B165" t="s">
        <v>49</v>
      </c>
      <c r="C165" t="s">
        <v>48</v>
      </c>
      <c r="D165" s="66">
        <v>2</v>
      </c>
      <c r="E165" s="1">
        <v>0</v>
      </c>
      <c r="F165" s="58">
        <v>42290</v>
      </c>
      <c r="G165" t="s">
        <v>250</v>
      </c>
      <c r="H165" t="str">
        <f t="shared" si="4"/>
        <v/>
      </c>
      <c r="I165" s="79" t="s">
        <v>642</v>
      </c>
    </row>
    <row r="166" spans="1:9" ht="15" customHeight="1">
      <c r="A166" t="s">
        <v>251</v>
      </c>
      <c r="B166" t="s">
        <v>49</v>
      </c>
      <c r="C166" t="s">
        <v>48</v>
      </c>
      <c r="D166" s="66">
        <v>1</v>
      </c>
      <c r="E166" s="1">
        <v>0</v>
      </c>
      <c r="F166" s="58">
        <v>42290</v>
      </c>
      <c r="G166" t="s">
        <v>252</v>
      </c>
      <c r="H166" t="str">
        <f t="shared" si="4"/>
        <v/>
      </c>
      <c r="I166" s="79" t="s">
        <v>587</v>
      </c>
    </row>
    <row r="167" spans="1:9" ht="15" customHeight="1">
      <c r="A167" t="s">
        <v>93</v>
      </c>
      <c r="B167" t="s">
        <v>49</v>
      </c>
      <c r="C167" t="s">
        <v>48</v>
      </c>
      <c r="D167" s="66">
        <v>2</v>
      </c>
      <c r="E167" s="1">
        <v>0</v>
      </c>
      <c r="F167" s="58">
        <v>42291</v>
      </c>
      <c r="G167" t="s">
        <v>253</v>
      </c>
      <c r="H167" t="str">
        <f t="shared" si="4"/>
        <v/>
      </c>
      <c r="I167" s="80" t="s">
        <v>608</v>
      </c>
    </row>
    <row r="168" spans="1:9" ht="15" customHeight="1">
      <c r="A168" t="s">
        <v>102</v>
      </c>
      <c r="B168" t="s">
        <v>49</v>
      </c>
      <c r="C168" t="s">
        <v>48</v>
      </c>
      <c r="D168" s="66">
        <f>0.0167*10</f>
        <v>0.16699999999999998</v>
      </c>
      <c r="E168" s="1">
        <v>0</v>
      </c>
      <c r="F168" s="58">
        <v>42291</v>
      </c>
      <c r="G168" t="s">
        <v>254</v>
      </c>
      <c r="H168" t="str">
        <f t="shared" si="4"/>
        <v/>
      </c>
      <c r="I168" s="79" t="s">
        <v>643</v>
      </c>
    </row>
    <row r="169" spans="1:9" ht="15" customHeight="1">
      <c r="A169" t="s">
        <v>255</v>
      </c>
      <c r="B169" t="s">
        <v>49</v>
      </c>
      <c r="C169" t="s">
        <v>48</v>
      </c>
      <c r="D169" s="66">
        <v>0.25</v>
      </c>
      <c r="E169" s="1">
        <v>0</v>
      </c>
      <c r="F169" s="58">
        <v>42292</v>
      </c>
      <c r="G169" t="s">
        <v>256</v>
      </c>
      <c r="H169" t="str">
        <f t="shared" si="4"/>
        <v/>
      </c>
      <c r="I169" s="79" t="s">
        <v>590</v>
      </c>
    </row>
    <row r="170" spans="1:9" ht="15" customHeight="1">
      <c r="A170" t="s">
        <v>257</v>
      </c>
      <c r="B170" t="s">
        <v>49</v>
      </c>
      <c r="C170" t="s">
        <v>48</v>
      </c>
      <c r="D170" s="66">
        <f>0.0167*5</f>
        <v>8.3499999999999991E-2</v>
      </c>
      <c r="E170" s="1">
        <v>0</v>
      </c>
      <c r="F170" s="58">
        <v>42292</v>
      </c>
      <c r="G170" t="s">
        <v>258</v>
      </c>
      <c r="H170" t="str">
        <f t="shared" si="4"/>
        <v/>
      </c>
      <c r="I170" s="79" t="s">
        <v>585</v>
      </c>
    </row>
    <row r="171" spans="1:9" ht="15" customHeight="1">
      <c r="A171" t="s">
        <v>259</v>
      </c>
      <c r="B171" t="s">
        <v>63</v>
      </c>
      <c r="C171" t="s">
        <v>48</v>
      </c>
      <c r="D171" s="66">
        <v>2</v>
      </c>
      <c r="E171" s="1">
        <v>0</v>
      </c>
      <c r="F171" s="58">
        <v>42296</v>
      </c>
      <c r="G171" t="s">
        <v>260</v>
      </c>
      <c r="H171" t="str">
        <f t="shared" si="4"/>
        <v/>
      </c>
      <c r="I171" s="79" t="s">
        <v>644</v>
      </c>
    </row>
    <row r="172" spans="1:9" ht="15" customHeight="1">
      <c r="A172" t="s">
        <v>261</v>
      </c>
      <c r="B172" t="s">
        <v>49</v>
      </c>
      <c r="C172" t="s">
        <v>48</v>
      </c>
      <c r="D172" s="66">
        <v>0.5</v>
      </c>
      <c r="E172" s="1">
        <v>0</v>
      </c>
      <c r="F172" s="58">
        <v>42296</v>
      </c>
      <c r="G172" t="s">
        <v>262</v>
      </c>
      <c r="H172" t="str">
        <f t="shared" si="4"/>
        <v/>
      </c>
      <c r="I172" s="79" t="s">
        <v>645</v>
      </c>
    </row>
    <row r="173" spans="1:9" ht="15" customHeight="1">
      <c r="A173" t="s">
        <v>98</v>
      </c>
      <c r="B173" t="s">
        <v>56</v>
      </c>
      <c r="C173" t="s">
        <v>48</v>
      </c>
      <c r="D173" s="66">
        <v>0.08</v>
      </c>
      <c r="E173" s="1">
        <v>0</v>
      </c>
      <c r="F173" s="58">
        <v>42296</v>
      </c>
      <c r="G173" t="s">
        <v>264</v>
      </c>
      <c r="H173" t="str">
        <f t="shared" si="4"/>
        <v/>
      </c>
      <c r="I173" s="79" t="s">
        <v>646</v>
      </c>
    </row>
    <row r="174" spans="1:9" ht="15" customHeight="1">
      <c r="A174" t="s">
        <v>73</v>
      </c>
      <c r="B174" t="s">
        <v>56</v>
      </c>
      <c r="C174" t="s">
        <v>48</v>
      </c>
      <c r="D174" s="66">
        <v>0.08</v>
      </c>
      <c r="E174" s="1">
        <v>0</v>
      </c>
      <c r="F174" s="58">
        <v>42296</v>
      </c>
      <c r="G174" t="s">
        <v>265</v>
      </c>
      <c r="H174" t="str">
        <f t="shared" si="4"/>
        <v/>
      </c>
      <c r="I174" s="79" t="s">
        <v>605</v>
      </c>
    </row>
    <row r="175" spans="1:9" ht="15" customHeight="1">
      <c r="A175" t="s">
        <v>98</v>
      </c>
      <c r="B175" t="s">
        <v>56</v>
      </c>
      <c r="C175" t="s">
        <v>48</v>
      </c>
      <c r="D175" s="66">
        <f>0.0167*12</f>
        <v>0.20039999999999999</v>
      </c>
      <c r="E175" s="1">
        <v>0</v>
      </c>
      <c r="F175" s="58">
        <v>42296</v>
      </c>
      <c r="G175" t="s">
        <v>266</v>
      </c>
      <c r="H175" t="str">
        <f t="shared" si="4"/>
        <v/>
      </c>
      <c r="I175" s="79" t="s">
        <v>647</v>
      </c>
    </row>
    <row r="176" spans="1:9" ht="15" customHeight="1">
      <c r="A176" t="s">
        <v>37</v>
      </c>
      <c r="B176" t="s">
        <v>14</v>
      </c>
      <c r="C176" t="s">
        <v>43</v>
      </c>
      <c r="D176" s="66">
        <v>0.08</v>
      </c>
      <c r="E176" s="1">
        <v>0</v>
      </c>
      <c r="F176" s="58">
        <v>42296</v>
      </c>
      <c r="G176" t="s">
        <v>16</v>
      </c>
      <c r="H176" t="str">
        <f t="shared" si="4"/>
        <v/>
      </c>
      <c r="I176" s="79" t="s">
        <v>648</v>
      </c>
    </row>
    <row r="177" spans="1:9" ht="15" customHeight="1">
      <c r="A177" t="s">
        <v>32</v>
      </c>
      <c r="B177" t="s">
        <v>14</v>
      </c>
      <c r="C177" t="s">
        <v>43</v>
      </c>
      <c r="D177" s="66">
        <v>0.08</v>
      </c>
      <c r="E177" s="1">
        <v>0</v>
      </c>
      <c r="F177" s="58">
        <v>42296</v>
      </c>
      <c r="G177" t="s">
        <v>268</v>
      </c>
      <c r="H177" t="str">
        <f t="shared" si="4"/>
        <v/>
      </c>
      <c r="I177" s="79" t="s">
        <v>649</v>
      </c>
    </row>
    <row r="178" spans="1:9" ht="15" customHeight="1">
      <c r="A178" t="s">
        <v>34</v>
      </c>
      <c r="B178" t="s">
        <v>14</v>
      </c>
      <c r="C178" t="s">
        <v>43</v>
      </c>
      <c r="D178" s="66">
        <v>0.08</v>
      </c>
      <c r="E178" s="1">
        <v>0</v>
      </c>
      <c r="F178" s="58">
        <v>42296</v>
      </c>
      <c r="G178" t="s">
        <v>269</v>
      </c>
      <c r="H178" t="str">
        <f t="shared" si="4"/>
        <v/>
      </c>
      <c r="I178" s="81" t="s">
        <v>841</v>
      </c>
    </row>
    <row r="179" spans="1:9" ht="15" customHeight="1">
      <c r="A179" t="s">
        <v>99</v>
      </c>
      <c r="B179" t="s">
        <v>14</v>
      </c>
      <c r="C179" t="s">
        <v>48</v>
      </c>
      <c r="D179" s="66">
        <v>0.08</v>
      </c>
      <c r="E179" s="1">
        <v>0</v>
      </c>
      <c r="F179" s="58">
        <v>42296</v>
      </c>
      <c r="G179" t="s">
        <v>270</v>
      </c>
      <c r="H179" t="str">
        <f t="shared" si="4"/>
        <v/>
      </c>
      <c r="I179" s="79" t="s">
        <v>650</v>
      </c>
    </row>
    <row r="180" spans="1:9" ht="15" customHeight="1">
      <c r="A180" t="s">
        <v>24</v>
      </c>
      <c r="B180" t="s">
        <v>14</v>
      </c>
      <c r="C180" t="s">
        <v>43</v>
      </c>
      <c r="D180" s="66">
        <v>0.08</v>
      </c>
      <c r="E180" s="1">
        <v>0</v>
      </c>
      <c r="F180" s="58">
        <v>42296</v>
      </c>
      <c r="G180" t="s">
        <v>45</v>
      </c>
      <c r="H180" t="str">
        <f t="shared" si="4"/>
        <v/>
      </c>
      <c r="I180" s="79" t="s">
        <v>651</v>
      </c>
    </row>
    <row r="181" spans="1:9" ht="15" customHeight="1">
      <c r="A181" t="s">
        <v>22</v>
      </c>
      <c r="B181" t="s">
        <v>14</v>
      </c>
      <c r="C181" t="s">
        <v>43</v>
      </c>
      <c r="D181" s="66">
        <v>0.08</v>
      </c>
      <c r="E181" s="1">
        <v>0</v>
      </c>
      <c r="F181" s="58">
        <v>42296</v>
      </c>
      <c r="G181" t="s">
        <v>44</v>
      </c>
      <c r="H181" t="str">
        <f t="shared" si="4"/>
        <v/>
      </c>
      <c r="I181" s="79" t="s">
        <v>598</v>
      </c>
    </row>
    <row r="182" spans="1:9" ht="15" customHeight="1">
      <c r="A182" t="s">
        <v>20</v>
      </c>
      <c r="B182" t="s">
        <v>14</v>
      </c>
      <c r="C182" t="s">
        <v>43</v>
      </c>
      <c r="D182" s="66">
        <f>0.0167*12</f>
        <v>0.20039999999999999</v>
      </c>
      <c r="E182" s="1">
        <v>0</v>
      </c>
      <c r="F182" s="58">
        <v>42296</v>
      </c>
      <c r="G182" t="s">
        <v>42</v>
      </c>
      <c r="H182" t="str">
        <f t="shared" si="4"/>
        <v/>
      </c>
      <c r="I182" s="79" t="s">
        <v>652</v>
      </c>
    </row>
    <row r="183" spans="1:9" ht="15" customHeight="1">
      <c r="A183" t="s">
        <v>41</v>
      </c>
      <c r="B183" t="s">
        <v>14</v>
      </c>
      <c r="C183" t="s">
        <v>43</v>
      </c>
      <c r="D183" s="66">
        <v>0.08</v>
      </c>
      <c r="E183" s="1">
        <v>0</v>
      </c>
      <c r="F183" s="58">
        <v>42296</v>
      </c>
      <c r="G183" t="s">
        <v>271</v>
      </c>
      <c r="H183" t="str">
        <f t="shared" si="4"/>
        <v/>
      </c>
      <c r="I183" s="79" t="s">
        <v>595</v>
      </c>
    </row>
    <row r="184" spans="1:9" ht="15" customHeight="1">
      <c r="A184" t="s">
        <v>37</v>
      </c>
      <c r="B184" t="s">
        <v>14</v>
      </c>
      <c r="C184" t="s">
        <v>43</v>
      </c>
      <c r="D184" s="66">
        <v>0.08</v>
      </c>
      <c r="E184" s="1">
        <v>0</v>
      </c>
      <c r="F184" s="58">
        <v>42296</v>
      </c>
      <c r="G184" t="s">
        <v>16</v>
      </c>
      <c r="H184" t="str">
        <f t="shared" si="4"/>
        <v/>
      </c>
      <c r="I184" s="79" t="s">
        <v>600</v>
      </c>
    </row>
    <row r="185" spans="1:9" ht="15" customHeight="1">
      <c r="A185" t="s">
        <v>32</v>
      </c>
      <c r="B185" t="s">
        <v>14</v>
      </c>
      <c r="C185" t="s">
        <v>43</v>
      </c>
      <c r="D185" s="66">
        <v>0.08</v>
      </c>
      <c r="E185" s="1">
        <v>0</v>
      </c>
      <c r="F185" s="58">
        <v>42296</v>
      </c>
      <c r="G185" t="s">
        <v>268</v>
      </c>
      <c r="H185" t="str">
        <f t="shared" si="4"/>
        <v/>
      </c>
      <c r="I185" s="79" t="s">
        <v>601</v>
      </c>
    </row>
    <row r="186" spans="1:9" ht="15" customHeight="1">
      <c r="A186" t="s">
        <v>34</v>
      </c>
      <c r="B186" t="s">
        <v>14</v>
      </c>
      <c r="C186" t="s">
        <v>43</v>
      </c>
      <c r="D186" s="66">
        <v>0.08</v>
      </c>
      <c r="E186" s="1">
        <v>0</v>
      </c>
      <c r="F186" s="58">
        <v>42296</v>
      </c>
      <c r="G186" t="s">
        <v>269</v>
      </c>
      <c r="H186" t="str">
        <f t="shared" si="4"/>
        <v/>
      </c>
      <c r="I186" s="79" t="s">
        <v>653</v>
      </c>
    </row>
    <row r="187" spans="1:9" ht="15" customHeight="1">
      <c r="A187" t="s">
        <v>99</v>
      </c>
      <c r="B187" t="s">
        <v>14</v>
      </c>
      <c r="C187" t="s">
        <v>48</v>
      </c>
      <c r="D187" s="66">
        <v>0.08</v>
      </c>
      <c r="E187" s="1">
        <v>0</v>
      </c>
      <c r="F187" s="58">
        <v>42297</v>
      </c>
      <c r="G187" t="s">
        <v>270</v>
      </c>
      <c r="H187" t="str">
        <f t="shared" si="4"/>
        <v/>
      </c>
      <c r="I187" s="77" t="s">
        <v>654</v>
      </c>
    </row>
    <row r="188" spans="1:9" ht="15" customHeight="1">
      <c r="A188" t="s">
        <v>24</v>
      </c>
      <c r="B188" t="s">
        <v>14</v>
      </c>
      <c r="C188" t="s">
        <v>43</v>
      </c>
      <c r="D188" s="66">
        <v>0.08</v>
      </c>
      <c r="E188" s="1">
        <v>0</v>
      </c>
      <c r="F188" s="58">
        <v>42303</v>
      </c>
      <c r="G188" t="s">
        <v>45</v>
      </c>
      <c r="H188" t="str">
        <f t="shared" si="4"/>
        <v/>
      </c>
      <c r="I188" s="79" t="s">
        <v>655</v>
      </c>
    </row>
    <row r="189" spans="1:9" ht="15" customHeight="1">
      <c r="A189" t="s">
        <v>22</v>
      </c>
      <c r="B189" t="s">
        <v>14</v>
      </c>
      <c r="C189" t="s">
        <v>43</v>
      </c>
      <c r="D189" s="66">
        <f>0.0167*5</f>
        <v>8.3499999999999991E-2</v>
      </c>
      <c r="E189" s="1">
        <v>0</v>
      </c>
      <c r="F189" s="58">
        <v>42303</v>
      </c>
      <c r="G189" t="s">
        <v>44</v>
      </c>
      <c r="H189" t="str">
        <f t="shared" si="4"/>
        <v/>
      </c>
      <c r="I189" s="79" t="s">
        <v>588</v>
      </c>
    </row>
    <row r="190" spans="1:9" ht="15" customHeight="1">
      <c r="A190" t="s">
        <v>20</v>
      </c>
      <c r="B190" t="s">
        <v>14</v>
      </c>
      <c r="C190" t="s">
        <v>43</v>
      </c>
      <c r="D190" s="66">
        <v>0.2</v>
      </c>
      <c r="E190" s="1">
        <v>0</v>
      </c>
      <c r="F190" s="58">
        <v>42303</v>
      </c>
      <c r="G190" t="s">
        <v>42</v>
      </c>
      <c r="H190" t="str">
        <f t="shared" si="4"/>
        <v/>
      </c>
      <c r="I190" s="79" t="s">
        <v>656</v>
      </c>
    </row>
    <row r="191" spans="1:9" ht="15" customHeight="1">
      <c r="A191" t="s">
        <v>41</v>
      </c>
      <c r="B191" t="s">
        <v>14</v>
      </c>
      <c r="C191" t="s">
        <v>43</v>
      </c>
      <c r="D191" s="66">
        <v>0.08</v>
      </c>
      <c r="E191" s="1">
        <v>0</v>
      </c>
      <c r="F191" s="58">
        <v>42303</v>
      </c>
      <c r="G191" t="s">
        <v>271</v>
      </c>
      <c r="H191" t="str">
        <f t="shared" si="4"/>
        <v/>
      </c>
      <c r="I191" s="79" t="s">
        <v>657</v>
      </c>
    </row>
    <row r="192" spans="1:9" ht="15" customHeight="1">
      <c r="A192" t="s">
        <v>37</v>
      </c>
      <c r="B192" t="s">
        <v>14</v>
      </c>
      <c r="C192" t="s">
        <v>43</v>
      </c>
      <c r="D192" s="66">
        <v>0.08</v>
      </c>
      <c r="E192" s="1">
        <v>0</v>
      </c>
      <c r="F192" s="58">
        <v>42303</v>
      </c>
      <c r="G192" t="s">
        <v>16</v>
      </c>
      <c r="H192" t="str">
        <f t="shared" si="4"/>
        <v/>
      </c>
      <c r="I192" s="79" t="s">
        <v>612</v>
      </c>
    </row>
    <row r="193" spans="1:9" ht="15" customHeight="1">
      <c r="A193" t="s">
        <v>32</v>
      </c>
      <c r="B193" t="s">
        <v>14</v>
      </c>
      <c r="C193" t="s">
        <v>43</v>
      </c>
      <c r="D193" s="66">
        <v>0.08</v>
      </c>
      <c r="E193" s="1">
        <v>0</v>
      </c>
      <c r="F193" s="58">
        <v>42303</v>
      </c>
      <c r="G193" t="s">
        <v>268</v>
      </c>
      <c r="H193" t="str">
        <f t="shared" si="4"/>
        <v/>
      </c>
      <c r="I193" s="79" t="s">
        <v>658</v>
      </c>
    </row>
    <row r="194" spans="1:9" ht="15" customHeight="1">
      <c r="A194" t="s">
        <v>34</v>
      </c>
      <c r="B194" t="s">
        <v>14</v>
      </c>
      <c r="C194" t="s">
        <v>43</v>
      </c>
      <c r="D194" s="66">
        <v>0.08</v>
      </c>
      <c r="E194" s="1">
        <v>0</v>
      </c>
      <c r="F194" s="58">
        <v>42303</v>
      </c>
      <c r="G194" t="s">
        <v>269</v>
      </c>
      <c r="H194" t="str">
        <f t="shared" si="4"/>
        <v/>
      </c>
      <c r="I194" s="79" t="s">
        <v>659</v>
      </c>
    </row>
    <row r="195" spans="1:9" ht="15" customHeight="1">
      <c r="A195" t="s">
        <v>99</v>
      </c>
      <c r="B195" t="s">
        <v>14</v>
      </c>
      <c r="C195" t="s">
        <v>48</v>
      </c>
      <c r="D195" s="66">
        <v>0.08</v>
      </c>
      <c r="E195" s="1">
        <v>0</v>
      </c>
      <c r="F195" s="58">
        <v>42303</v>
      </c>
      <c r="G195" t="s">
        <v>270</v>
      </c>
      <c r="H195" t="str">
        <f t="shared" si="4"/>
        <v/>
      </c>
      <c r="I195" s="81" t="s">
        <v>592</v>
      </c>
    </row>
    <row r="196" spans="1:9" ht="15" customHeight="1">
      <c r="A196" t="s">
        <v>24</v>
      </c>
      <c r="B196" t="s">
        <v>14</v>
      </c>
      <c r="C196" t="s">
        <v>43</v>
      </c>
      <c r="D196" s="66">
        <v>0.08</v>
      </c>
      <c r="E196" s="1">
        <v>0</v>
      </c>
      <c r="F196" s="58">
        <v>42303</v>
      </c>
      <c r="G196" t="s">
        <v>45</v>
      </c>
      <c r="H196" t="str">
        <f t="shared" si="4"/>
        <v/>
      </c>
      <c r="I196" s="81" t="s">
        <v>660</v>
      </c>
    </row>
    <row r="197" spans="1:9" ht="15" customHeight="1">
      <c r="A197" t="s">
        <v>22</v>
      </c>
      <c r="B197" t="s">
        <v>14</v>
      </c>
      <c r="C197" t="s">
        <v>43</v>
      </c>
      <c r="D197" s="66">
        <v>0.08</v>
      </c>
      <c r="E197" s="1">
        <v>0</v>
      </c>
      <c r="F197" s="58">
        <v>42306</v>
      </c>
      <c r="G197" t="s">
        <v>44</v>
      </c>
      <c r="H197" t="str">
        <f t="shared" si="4"/>
        <v/>
      </c>
      <c r="I197" s="79" t="s">
        <v>589</v>
      </c>
    </row>
    <row r="198" spans="1:9" ht="15" customHeight="1">
      <c r="A198" t="s">
        <v>20</v>
      </c>
      <c r="B198" t="s">
        <v>14</v>
      </c>
      <c r="C198" t="s">
        <v>43</v>
      </c>
      <c r="D198" s="66">
        <v>0.2</v>
      </c>
      <c r="E198" s="1">
        <v>0</v>
      </c>
      <c r="F198" s="58">
        <v>42306</v>
      </c>
      <c r="G198" t="s">
        <v>42</v>
      </c>
      <c r="H198" t="str">
        <f t="shared" si="4"/>
        <v/>
      </c>
      <c r="I198" s="79" t="s">
        <v>594</v>
      </c>
    </row>
    <row r="199" spans="1:9" ht="15" customHeight="1">
      <c r="A199" t="s">
        <v>41</v>
      </c>
      <c r="B199" t="s">
        <v>14</v>
      </c>
      <c r="C199" t="s">
        <v>43</v>
      </c>
      <c r="D199" s="66">
        <v>0.08</v>
      </c>
      <c r="E199" s="1">
        <v>0</v>
      </c>
      <c r="F199" s="58">
        <v>42307</v>
      </c>
      <c r="G199" t="s">
        <v>271</v>
      </c>
      <c r="H199" t="str">
        <f t="shared" si="4"/>
        <v/>
      </c>
      <c r="I199" s="81" t="s">
        <v>661</v>
      </c>
    </row>
    <row r="200" spans="1:9" ht="15" customHeight="1">
      <c r="A200" t="s">
        <v>37</v>
      </c>
      <c r="B200" t="s">
        <v>14</v>
      </c>
      <c r="C200" t="s">
        <v>43</v>
      </c>
      <c r="D200" s="66">
        <v>0.08</v>
      </c>
      <c r="E200" s="1">
        <v>0</v>
      </c>
      <c r="F200" s="58">
        <v>42307</v>
      </c>
      <c r="G200" t="s">
        <v>16</v>
      </c>
      <c r="H200" t="str">
        <f t="shared" si="4"/>
        <v/>
      </c>
      <c r="I200" s="79" t="s">
        <v>662</v>
      </c>
    </row>
    <row r="201" spans="1:9" ht="15" customHeight="1">
      <c r="A201" t="s">
        <v>32</v>
      </c>
      <c r="B201" t="s">
        <v>14</v>
      </c>
      <c r="C201" t="s">
        <v>43</v>
      </c>
      <c r="D201" s="66">
        <v>0.08</v>
      </c>
      <c r="E201" s="1">
        <v>0</v>
      </c>
      <c r="F201" s="58">
        <v>42310</v>
      </c>
      <c r="G201" t="s">
        <v>268</v>
      </c>
      <c r="H201" t="str">
        <f t="shared" si="4"/>
        <v/>
      </c>
      <c r="I201" s="80" t="s">
        <v>663</v>
      </c>
    </row>
    <row r="202" spans="1:9" ht="15" customHeight="1">
      <c r="A202" t="s">
        <v>34</v>
      </c>
      <c r="B202" t="s">
        <v>14</v>
      </c>
      <c r="C202" t="s">
        <v>43</v>
      </c>
      <c r="D202" s="66">
        <v>0.08</v>
      </c>
      <c r="E202" s="1">
        <v>0</v>
      </c>
      <c r="F202" s="58">
        <v>42310</v>
      </c>
      <c r="G202" t="s">
        <v>269</v>
      </c>
      <c r="H202" t="str">
        <f t="shared" ref="H202:H265" si="7">IF(L202&gt;0,M202,"")</f>
        <v/>
      </c>
      <c r="I202" s="81" t="s">
        <v>664</v>
      </c>
    </row>
    <row r="203" spans="1:9" ht="15" customHeight="1">
      <c r="A203" t="s">
        <v>99</v>
      </c>
      <c r="B203" t="s">
        <v>14</v>
      </c>
      <c r="C203" t="s">
        <v>48</v>
      </c>
      <c r="D203" s="66">
        <v>0.08</v>
      </c>
      <c r="E203" s="1">
        <v>0</v>
      </c>
      <c r="F203" s="58">
        <v>42310</v>
      </c>
      <c r="G203" t="s">
        <v>270</v>
      </c>
      <c r="H203" t="str">
        <f t="shared" si="7"/>
        <v/>
      </c>
      <c r="I203" s="77" t="s">
        <v>665</v>
      </c>
    </row>
    <row r="204" spans="1:9" ht="15" customHeight="1">
      <c r="A204" t="s">
        <v>24</v>
      </c>
      <c r="B204" t="s">
        <v>14</v>
      </c>
      <c r="C204" t="s">
        <v>43</v>
      </c>
      <c r="D204" s="66">
        <v>0.08</v>
      </c>
      <c r="E204" s="1">
        <v>0</v>
      </c>
      <c r="F204" s="58">
        <v>42310</v>
      </c>
      <c r="G204" t="s">
        <v>45</v>
      </c>
      <c r="H204" t="str">
        <f t="shared" si="7"/>
        <v/>
      </c>
      <c r="I204" s="79" t="s">
        <v>666</v>
      </c>
    </row>
    <row r="205" spans="1:9" ht="15" customHeight="1">
      <c r="A205" t="s">
        <v>22</v>
      </c>
      <c r="B205" t="s">
        <v>14</v>
      </c>
      <c r="C205" t="s">
        <v>43</v>
      </c>
      <c r="D205" s="66">
        <v>0.08</v>
      </c>
      <c r="E205" s="1">
        <v>0</v>
      </c>
      <c r="F205" s="58">
        <v>42310</v>
      </c>
      <c r="G205" t="s">
        <v>44</v>
      </c>
      <c r="H205" t="str">
        <f t="shared" si="7"/>
        <v/>
      </c>
      <c r="I205" s="76" t="s">
        <v>667</v>
      </c>
    </row>
    <row r="206" spans="1:9" ht="15" customHeight="1">
      <c r="A206" t="s">
        <v>20</v>
      </c>
      <c r="B206" t="s">
        <v>14</v>
      </c>
      <c r="C206" t="s">
        <v>43</v>
      </c>
      <c r="D206" s="66">
        <v>0.2</v>
      </c>
      <c r="E206" s="1">
        <v>0</v>
      </c>
      <c r="F206" s="58">
        <v>42310</v>
      </c>
      <c r="G206" t="s">
        <v>42</v>
      </c>
      <c r="H206" t="str">
        <f t="shared" si="7"/>
        <v/>
      </c>
      <c r="I206" s="76" t="s">
        <v>668</v>
      </c>
    </row>
    <row r="207" spans="1:9" ht="15" customHeight="1">
      <c r="A207" t="s">
        <v>41</v>
      </c>
      <c r="B207" t="s">
        <v>14</v>
      </c>
      <c r="C207" t="s">
        <v>43</v>
      </c>
      <c r="D207" s="66">
        <v>0.08</v>
      </c>
      <c r="E207" s="1">
        <v>0</v>
      </c>
      <c r="F207" s="58">
        <v>42310</v>
      </c>
      <c r="G207" t="s">
        <v>271</v>
      </c>
      <c r="H207" t="str">
        <f t="shared" si="7"/>
        <v/>
      </c>
      <c r="I207" s="81" t="s">
        <v>669</v>
      </c>
    </row>
    <row r="208" spans="1:9" ht="15" customHeight="1">
      <c r="A208" t="s">
        <v>37</v>
      </c>
      <c r="B208" t="s">
        <v>14</v>
      </c>
      <c r="C208" t="s">
        <v>43</v>
      </c>
      <c r="D208" s="66">
        <v>0.08</v>
      </c>
      <c r="E208" s="1">
        <v>0</v>
      </c>
      <c r="F208" s="58">
        <v>42310</v>
      </c>
      <c r="G208" t="s">
        <v>16</v>
      </c>
      <c r="H208" t="str">
        <f t="shared" si="7"/>
        <v/>
      </c>
      <c r="I208" s="82" t="s">
        <v>670</v>
      </c>
    </row>
    <row r="209" spans="1:9" ht="15" customHeight="1">
      <c r="A209" t="s">
        <v>32</v>
      </c>
      <c r="B209" t="s">
        <v>14</v>
      </c>
      <c r="C209" t="s">
        <v>43</v>
      </c>
      <c r="D209" s="66">
        <v>0.08</v>
      </c>
      <c r="E209" s="1">
        <v>0</v>
      </c>
      <c r="F209" s="58">
        <v>42310</v>
      </c>
      <c r="G209" t="s">
        <v>268</v>
      </c>
      <c r="H209" t="str">
        <f t="shared" si="7"/>
        <v/>
      </c>
      <c r="I209" s="76" t="s">
        <v>671</v>
      </c>
    </row>
    <row r="210" spans="1:9" ht="15" customHeight="1">
      <c r="A210" t="s">
        <v>34</v>
      </c>
      <c r="B210" t="s">
        <v>14</v>
      </c>
      <c r="C210" t="s">
        <v>43</v>
      </c>
      <c r="D210" s="66">
        <v>0.08</v>
      </c>
      <c r="E210" s="1">
        <v>0</v>
      </c>
      <c r="F210" s="58">
        <v>42310</v>
      </c>
      <c r="G210" t="s">
        <v>269</v>
      </c>
      <c r="H210" t="str">
        <f t="shared" si="7"/>
        <v/>
      </c>
      <c r="I210" s="76" t="s">
        <v>672</v>
      </c>
    </row>
    <row r="211" spans="1:9" ht="15" customHeight="1">
      <c r="A211" t="s">
        <v>99</v>
      </c>
      <c r="B211" t="s">
        <v>14</v>
      </c>
      <c r="C211" t="s">
        <v>48</v>
      </c>
      <c r="D211" s="66">
        <v>0.08</v>
      </c>
      <c r="E211" s="1">
        <v>0</v>
      </c>
      <c r="F211" s="58">
        <v>42310</v>
      </c>
      <c r="G211" t="s">
        <v>270</v>
      </c>
      <c r="H211" t="str">
        <f t="shared" si="7"/>
        <v/>
      </c>
      <c r="I211" s="79" t="s">
        <v>673</v>
      </c>
    </row>
    <row r="212" spans="1:9" ht="15" customHeight="1">
      <c r="A212" t="s">
        <v>24</v>
      </c>
      <c r="B212" t="s">
        <v>14</v>
      </c>
      <c r="C212" t="s">
        <v>43</v>
      </c>
      <c r="D212" s="66">
        <v>0.08</v>
      </c>
      <c r="E212" s="1">
        <v>0</v>
      </c>
      <c r="F212" s="58">
        <v>42310</v>
      </c>
      <c r="G212" t="s">
        <v>45</v>
      </c>
      <c r="H212" t="str">
        <f t="shared" si="7"/>
        <v/>
      </c>
      <c r="I212" s="83" t="s">
        <v>674</v>
      </c>
    </row>
    <row r="213" spans="1:9" ht="15" customHeight="1">
      <c r="A213" t="s">
        <v>22</v>
      </c>
      <c r="B213" t="s">
        <v>14</v>
      </c>
      <c r="C213" t="s">
        <v>43</v>
      </c>
      <c r="D213" s="66">
        <v>0.08</v>
      </c>
      <c r="E213" s="1">
        <v>0</v>
      </c>
      <c r="F213" s="58">
        <v>42311</v>
      </c>
      <c r="G213" t="s">
        <v>44</v>
      </c>
      <c r="H213" t="str">
        <f t="shared" si="7"/>
        <v/>
      </c>
      <c r="I213" s="81" t="s">
        <v>675</v>
      </c>
    </row>
    <row r="214" spans="1:9" ht="15" customHeight="1">
      <c r="A214" t="s">
        <v>20</v>
      </c>
      <c r="B214" t="s">
        <v>14</v>
      </c>
      <c r="C214" t="s">
        <v>43</v>
      </c>
      <c r="D214" s="66">
        <v>0.2</v>
      </c>
      <c r="E214" s="1">
        <v>0</v>
      </c>
      <c r="F214" s="58">
        <v>42311</v>
      </c>
      <c r="G214" t="s">
        <v>42</v>
      </c>
      <c r="H214" t="str">
        <f t="shared" si="7"/>
        <v/>
      </c>
      <c r="I214" s="81" t="s">
        <v>676</v>
      </c>
    </row>
    <row r="215" spans="1:9" ht="15" customHeight="1">
      <c r="A215" t="s">
        <v>41</v>
      </c>
      <c r="B215" t="s">
        <v>14</v>
      </c>
      <c r="C215" t="s">
        <v>43</v>
      </c>
      <c r="D215" s="66">
        <v>0.08</v>
      </c>
      <c r="E215" s="1">
        <v>0</v>
      </c>
      <c r="F215" s="58">
        <v>42311</v>
      </c>
      <c r="G215" t="s">
        <v>271</v>
      </c>
      <c r="H215" t="str">
        <f t="shared" si="7"/>
        <v/>
      </c>
      <c r="I215" s="81" t="s">
        <v>677</v>
      </c>
    </row>
    <row r="216" spans="1:9" ht="15" customHeight="1">
      <c r="A216" t="s">
        <v>91</v>
      </c>
      <c r="B216" t="s">
        <v>49</v>
      </c>
      <c r="C216" t="s">
        <v>48</v>
      </c>
      <c r="D216" s="66">
        <v>0.15</v>
      </c>
      <c r="E216" s="1">
        <v>0</v>
      </c>
      <c r="F216" s="58">
        <v>42314</v>
      </c>
      <c r="G216" t="s">
        <v>272</v>
      </c>
      <c r="H216" t="str">
        <f t="shared" si="7"/>
        <v/>
      </c>
      <c r="I216" s="81" t="s">
        <v>678</v>
      </c>
    </row>
    <row r="217" spans="1:9" ht="15" customHeight="1">
      <c r="A217" t="s">
        <v>97</v>
      </c>
      <c r="B217" t="s">
        <v>63</v>
      </c>
      <c r="C217" t="s">
        <v>48</v>
      </c>
      <c r="D217" s="66">
        <v>5</v>
      </c>
      <c r="E217" s="1">
        <v>0</v>
      </c>
      <c r="F217" s="58">
        <v>42314</v>
      </c>
      <c r="G217" t="s">
        <v>273</v>
      </c>
      <c r="H217" t="str">
        <f t="shared" si="7"/>
        <v/>
      </c>
      <c r="I217" s="80" t="s">
        <v>611</v>
      </c>
    </row>
    <row r="218" spans="1:9" ht="15" customHeight="1">
      <c r="A218" t="s">
        <v>76</v>
      </c>
      <c r="B218" t="s">
        <v>49</v>
      </c>
      <c r="C218" t="s">
        <v>48</v>
      </c>
      <c r="D218" s="66">
        <v>0.25</v>
      </c>
      <c r="E218" s="1">
        <v>0</v>
      </c>
      <c r="F218" s="58">
        <v>42317</v>
      </c>
      <c r="G218" t="s">
        <v>274</v>
      </c>
      <c r="H218" t="str">
        <f t="shared" si="7"/>
        <v/>
      </c>
      <c r="I218" s="79" t="s">
        <v>599</v>
      </c>
    </row>
    <row r="219" spans="1:9" ht="15" customHeight="1">
      <c r="A219" t="s">
        <v>101</v>
      </c>
      <c r="B219" t="s">
        <v>203</v>
      </c>
      <c r="C219" t="s">
        <v>48</v>
      </c>
      <c r="D219" s="66">
        <v>0.5</v>
      </c>
      <c r="E219" s="1">
        <v>0</v>
      </c>
      <c r="F219" s="58">
        <v>42320</v>
      </c>
      <c r="G219" t="s">
        <v>291</v>
      </c>
      <c r="H219" t="str">
        <f t="shared" si="7"/>
        <v/>
      </c>
      <c r="I219" s="79" t="s">
        <v>679</v>
      </c>
    </row>
    <row r="220" spans="1:9" ht="15" customHeight="1">
      <c r="A220" t="s">
        <v>287</v>
      </c>
      <c r="B220" t="s">
        <v>49</v>
      </c>
      <c r="C220" t="s">
        <v>48</v>
      </c>
      <c r="D220" s="66">
        <v>0.5</v>
      </c>
      <c r="E220" s="1">
        <v>0</v>
      </c>
      <c r="F220" s="58">
        <v>42321</v>
      </c>
      <c r="G220" t="s">
        <v>288</v>
      </c>
      <c r="H220" t="str">
        <f t="shared" si="7"/>
        <v/>
      </c>
      <c r="I220" s="81" t="s">
        <v>680</v>
      </c>
    </row>
    <row r="221" spans="1:9" ht="15" customHeight="1">
      <c r="A221" t="s">
        <v>6</v>
      </c>
      <c r="B221" t="s">
        <v>49</v>
      </c>
      <c r="C221" t="s">
        <v>48</v>
      </c>
      <c r="D221" s="66">
        <v>0.5</v>
      </c>
      <c r="E221" s="1">
        <v>0</v>
      </c>
      <c r="F221" s="58">
        <v>42321</v>
      </c>
      <c r="G221" t="s">
        <v>289</v>
      </c>
      <c r="H221" t="str">
        <f t="shared" si="7"/>
        <v/>
      </c>
      <c r="I221" s="81" t="s">
        <v>681</v>
      </c>
    </row>
    <row r="222" spans="1:9" ht="15" customHeight="1">
      <c r="A222" t="s">
        <v>101</v>
      </c>
      <c r="B222" t="s">
        <v>49</v>
      </c>
      <c r="C222" t="s">
        <v>48</v>
      </c>
      <c r="D222" s="66">
        <f>0.0125*10</f>
        <v>0.125</v>
      </c>
      <c r="E222" s="1">
        <v>0</v>
      </c>
      <c r="F222" s="58">
        <v>42321</v>
      </c>
      <c r="G222" t="s">
        <v>292</v>
      </c>
      <c r="H222" t="str">
        <f t="shared" si="7"/>
        <v/>
      </c>
      <c r="I222" s="81" t="s">
        <v>682</v>
      </c>
    </row>
    <row r="223" spans="1:9" ht="15" customHeight="1">
      <c r="A223" t="s">
        <v>293</v>
      </c>
      <c r="B223" t="s">
        <v>49</v>
      </c>
      <c r="C223" t="s">
        <v>48</v>
      </c>
      <c r="D223" s="66">
        <f>15*0.0167</f>
        <v>0.2505</v>
      </c>
      <c r="E223" s="1">
        <v>0</v>
      </c>
      <c r="F223" s="58">
        <v>42326</v>
      </c>
      <c r="G223" t="s">
        <v>294</v>
      </c>
      <c r="H223" t="str">
        <f t="shared" si="7"/>
        <v/>
      </c>
      <c r="I223" s="79" t="s">
        <v>512</v>
      </c>
    </row>
    <row r="224" spans="1:9" ht="15" customHeight="1">
      <c r="A224" t="s">
        <v>259</v>
      </c>
      <c r="B224" t="s">
        <v>49</v>
      </c>
      <c r="C224" t="s">
        <v>48</v>
      </c>
      <c r="D224" s="66">
        <f>7*0.0167</f>
        <v>0.1169</v>
      </c>
      <c r="E224" s="1">
        <v>0</v>
      </c>
      <c r="F224" s="58">
        <v>42327</v>
      </c>
      <c r="G224" t="s">
        <v>295</v>
      </c>
      <c r="H224" t="str">
        <f t="shared" si="7"/>
        <v/>
      </c>
      <c r="I224" s="79" t="s">
        <v>512</v>
      </c>
    </row>
    <row r="225" spans="1:9" ht="15" customHeight="1">
      <c r="A225" t="s">
        <v>297</v>
      </c>
      <c r="B225" t="s">
        <v>14</v>
      </c>
      <c r="C225" t="s">
        <v>296</v>
      </c>
      <c r="D225" s="66">
        <f>30*0.0167</f>
        <v>0.501</v>
      </c>
      <c r="E225" s="1">
        <v>0</v>
      </c>
      <c r="F225" s="58">
        <v>42331</v>
      </c>
      <c r="G225" t="s">
        <v>304</v>
      </c>
      <c r="H225" t="str">
        <f t="shared" si="7"/>
        <v/>
      </c>
      <c r="I225" s="79" t="s">
        <v>512</v>
      </c>
    </row>
    <row r="226" spans="1:9" ht="15" customHeight="1">
      <c r="A226" t="s">
        <v>298</v>
      </c>
      <c r="B226" t="s">
        <v>14</v>
      </c>
      <c r="C226" t="s">
        <v>48</v>
      </c>
      <c r="D226" s="66">
        <v>0.5</v>
      </c>
      <c r="E226" s="1">
        <v>0</v>
      </c>
      <c r="F226" s="58">
        <v>42331</v>
      </c>
      <c r="G226" t="s">
        <v>304</v>
      </c>
      <c r="H226" t="str">
        <f t="shared" si="7"/>
        <v/>
      </c>
      <c r="I226" s="79" t="s">
        <v>512</v>
      </c>
    </row>
    <row r="227" spans="1:9" ht="15" customHeight="1">
      <c r="A227" t="s">
        <v>299</v>
      </c>
      <c r="B227" t="s">
        <v>14</v>
      </c>
      <c r="C227" t="s">
        <v>296</v>
      </c>
      <c r="D227" s="66">
        <v>0.5</v>
      </c>
      <c r="E227" s="1">
        <v>0</v>
      </c>
      <c r="F227" s="58">
        <v>42331</v>
      </c>
      <c r="G227" t="s">
        <v>305</v>
      </c>
      <c r="H227" t="str">
        <f t="shared" si="7"/>
        <v/>
      </c>
      <c r="I227" s="79" t="s">
        <v>512</v>
      </c>
    </row>
    <row r="228" spans="1:9" ht="15" customHeight="1">
      <c r="A228" t="s">
        <v>300</v>
      </c>
      <c r="B228" t="s">
        <v>14</v>
      </c>
      <c r="C228" t="s">
        <v>48</v>
      </c>
      <c r="D228" s="66">
        <v>0.5</v>
      </c>
      <c r="E228" s="1">
        <v>0</v>
      </c>
      <c r="F228" s="58">
        <v>42331</v>
      </c>
      <c r="G228" t="s">
        <v>304</v>
      </c>
      <c r="H228" t="str">
        <f t="shared" si="7"/>
        <v/>
      </c>
      <c r="I228" s="79" t="s">
        <v>512</v>
      </c>
    </row>
    <row r="229" spans="1:9" ht="15" customHeight="1">
      <c r="A229" t="s">
        <v>301</v>
      </c>
      <c r="B229" t="s">
        <v>14</v>
      </c>
      <c r="C229" t="s">
        <v>296</v>
      </c>
      <c r="D229" s="66">
        <v>0.5</v>
      </c>
      <c r="E229" s="1">
        <v>0</v>
      </c>
      <c r="F229" s="58">
        <v>42331</v>
      </c>
      <c r="G229" t="s">
        <v>305</v>
      </c>
      <c r="H229" t="str">
        <f t="shared" si="7"/>
        <v/>
      </c>
      <c r="I229" s="81" t="s">
        <v>842</v>
      </c>
    </row>
    <row r="230" spans="1:9" ht="15" customHeight="1">
      <c r="A230" t="s">
        <v>302</v>
      </c>
      <c r="B230" t="s">
        <v>14</v>
      </c>
      <c r="C230" t="s">
        <v>296</v>
      </c>
      <c r="D230" s="66">
        <v>0.5</v>
      </c>
      <c r="E230" s="1">
        <v>0</v>
      </c>
      <c r="F230" s="58">
        <v>42331</v>
      </c>
      <c r="G230" t="s">
        <v>304</v>
      </c>
      <c r="H230" t="str">
        <f t="shared" si="7"/>
        <v/>
      </c>
      <c r="I230" s="79" t="s">
        <v>843</v>
      </c>
    </row>
    <row r="231" spans="1:9" ht="15" customHeight="1">
      <c r="A231" t="s">
        <v>303</v>
      </c>
      <c r="B231" t="s">
        <v>14</v>
      </c>
      <c r="C231" t="s">
        <v>48</v>
      </c>
      <c r="D231" s="66">
        <v>0.5</v>
      </c>
      <c r="E231" s="1">
        <v>0</v>
      </c>
      <c r="F231" s="58">
        <v>42331</v>
      </c>
      <c r="G231" t="s">
        <v>304</v>
      </c>
      <c r="H231" t="str">
        <f t="shared" si="7"/>
        <v/>
      </c>
      <c r="I231" s="79" t="s">
        <v>683</v>
      </c>
    </row>
    <row r="232" spans="1:9" ht="15" customHeight="1">
      <c r="A232" t="s">
        <v>86</v>
      </c>
      <c r="B232" t="s">
        <v>14</v>
      </c>
      <c r="C232" t="s">
        <v>296</v>
      </c>
      <c r="D232" s="66">
        <v>0.5</v>
      </c>
      <c r="E232" s="1">
        <v>0</v>
      </c>
      <c r="F232" s="58">
        <v>42332</v>
      </c>
      <c r="G232" t="s">
        <v>312</v>
      </c>
      <c r="H232" t="str">
        <f t="shared" si="7"/>
        <v/>
      </c>
      <c r="I232" s="79" t="s">
        <v>684</v>
      </c>
    </row>
    <row r="233" spans="1:9" ht="15" customHeight="1">
      <c r="A233" t="s">
        <v>255</v>
      </c>
      <c r="B233" t="s">
        <v>14</v>
      </c>
      <c r="C233" t="s">
        <v>48</v>
      </c>
      <c r="D233" s="66">
        <v>0.5</v>
      </c>
      <c r="E233" s="1">
        <v>0</v>
      </c>
      <c r="F233" s="58">
        <v>42332</v>
      </c>
      <c r="G233" t="s">
        <v>312</v>
      </c>
      <c r="H233" t="str">
        <f t="shared" si="7"/>
        <v/>
      </c>
      <c r="I233" s="79" t="s">
        <v>685</v>
      </c>
    </row>
    <row r="234" spans="1:9" ht="15" customHeight="1">
      <c r="A234" t="s">
        <v>306</v>
      </c>
      <c r="B234" t="s">
        <v>14</v>
      </c>
      <c r="C234" t="s">
        <v>296</v>
      </c>
      <c r="D234" s="66">
        <v>0.5</v>
      </c>
      <c r="E234" s="1">
        <v>0</v>
      </c>
      <c r="F234" s="58">
        <v>42332</v>
      </c>
      <c r="G234" t="s">
        <v>312</v>
      </c>
      <c r="H234" t="str">
        <f t="shared" si="7"/>
        <v/>
      </c>
      <c r="I234" s="79" t="s">
        <v>686</v>
      </c>
    </row>
    <row r="235" spans="1:9" ht="15" customHeight="1">
      <c r="A235" t="s">
        <v>307</v>
      </c>
      <c r="B235" t="s">
        <v>14</v>
      </c>
      <c r="C235" t="s">
        <v>48</v>
      </c>
      <c r="D235" s="66">
        <v>0.5</v>
      </c>
      <c r="E235" s="1">
        <v>0</v>
      </c>
      <c r="F235" s="58">
        <v>42332</v>
      </c>
      <c r="G235" t="s">
        <v>313</v>
      </c>
      <c r="H235" t="str">
        <f t="shared" si="7"/>
        <v/>
      </c>
      <c r="I235" s="79" t="s">
        <v>687</v>
      </c>
    </row>
    <row r="236" spans="1:9" ht="15" customHeight="1">
      <c r="A236" t="s">
        <v>308</v>
      </c>
      <c r="B236" t="s">
        <v>14</v>
      </c>
      <c r="C236" t="s">
        <v>296</v>
      </c>
      <c r="D236" s="66">
        <v>0.5</v>
      </c>
      <c r="E236" s="1">
        <v>0</v>
      </c>
      <c r="F236" s="58">
        <v>42333</v>
      </c>
      <c r="G236" t="s">
        <v>312</v>
      </c>
      <c r="H236" t="str">
        <f t="shared" si="7"/>
        <v/>
      </c>
      <c r="I236" s="79" t="s">
        <v>688</v>
      </c>
    </row>
    <row r="237" spans="1:9" ht="15" customHeight="1">
      <c r="A237" t="s">
        <v>259</v>
      </c>
      <c r="B237" t="s">
        <v>14</v>
      </c>
      <c r="C237" t="s">
        <v>48</v>
      </c>
      <c r="D237" s="66">
        <v>0.5</v>
      </c>
      <c r="E237" s="1">
        <v>0</v>
      </c>
      <c r="F237" s="58">
        <v>42333</v>
      </c>
      <c r="G237" t="s">
        <v>312</v>
      </c>
      <c r="H237" t="str">
        <f t="shared" si="7"/>
        <v/>
      </c>
      <c r="I237" s="79" t="s">
        <v>689</v>
      </c>
    </row>
    <row r="238" spans="1:9" ht="15" customHeight="1">
      <c r="A238" t="s">
        <v>309</v>
      </c>
      <c r="B238" t="s">
        <v>14</v>
      </c>
      <c r="C238" t="s">
        <v>296</v>
      </c>
      <c r="D238" s="66">
        <v>0.5</v>
      </c>
      <c r="E238" s="1">
        <v>0</v>
      </c>
      <c r="F238" s="58">
        <v>42333</v>
      </c>
      <c r="G238" t="s">
        <v>312</v>
      </c>
      <c r="H238" t="str">
        <f t="shared" si="7"/>
        <v/>
      </c>
      <c r="I238" s="79" t="s">
        <v>690</v>
      </c>
    </row>
    <row r="239" spans="1:9" ht="15" customHeight="1">
      <c r="A239" t="s">
        <v>310</v>
      </c>
      <c r="B239" t="s">
        <v>14</v>
      </c>
      <c r="C239" t="s">
        <v>296</v>
      </c>
      <c r="D239" s="66">
        <v>0.5</v>
      </c>
      <c r="E239" s="1">
        <v>0</v>
      </c>
      <c r="F239" s="58">
        <v>42333</v>
      </c>
      <c r="G239" t="s">
        <v>312</v>
      </c>
      <c r="H239" t="str">
        <f t="shared" si="7"/>
        <v/>
      </c>
      <c r="I239" s="79" t="s">
        <v>691</v>
      </c>
    </row>
    <row r="240" spans="1:9" ht="15" customHeight="1">
      <c r="A240" t="s">
        <v>311</v>
      </c>
      <c r="B240" t="s">
        <v>14</v>
      </c>
      <c r="C240" t="s">
        <v>48</v>
      </c>
      <c r="D240" s="66">
        <v>0.5</v>
      </c>
      <c r="E240" s="1">
        <v>0</v>
      </c>
      <c r="F240" s="58">
        <v>42333</v>
      </c>
      <c r="G240" t="s">
        <v>312</v>
      </c>
      <c r="H240" t="str">
        <f t="shared" si="7"/>
        <v/>
      </c>
      <c r="I240" s="79" t="s">
        <v>848</v>
      </c>
    </row>
    <row r="241" spans="1:9" ht="15" customHeight="1">
      <c r="A241" t="s">
        <v>314</v>
      </c>
      <c r="B241" t="s">
        <v>14</v>
      </c>
      <c r="C241" t="s">
        <v>296</v>
      </c>
      <c r="D241" s="66">
        <v>0.5</v>
      </c>
      <c r="E241" s="1">
        <v>0</v>
      </c>
      <c r="F241" s="58">
        <v>42334</v>
      </c>
      <c r="G241" t="s">
        <v>312</v>
      </c>
      <c r="H241" t="str">
        <f t="shared" si="7"/>
        <v/>
      </c>
      <c r="I241" s="84" t="s">
        <v>849</v>
      </c>
    </row>
    <row r="242" spans="1:9" ht="15" customHeight="1">
      <c r="A242" t="s">
        <v>315</v>
      </c>
      <c r="B242" t="s">
        <v>14</v>
      </c>
      <c r="C242" t="s">
        <v>296</v>
      </c>
      <c r="D242" s="66">
        <v>0.5</v>
      </c>
      <c r="E242" s="1">
        <v>0</v>
      </c>
      <c r="F242" s="58">
        <v>42334</v>
      </c>
      <c r="G242" t="s">
        <v>312</v>
      </c>
      <c r="H242" t="str">
        <f t="shared" si="7"/>
        <v/>
      </c>
      <c r="I242" s="79" t="s">
        <v>850</v>
      </c>
    </row>
    <row r="243" spans="1:9" ht="15" customHeight="1">
      <c r="A243" t="s">
        <v>316</v>
      </c>
      <c r="B243" t="s">
        <v>14</v>
      </c>
      <c r="C243" t="s">
        <v>48</v>
      </c>
      <c r="D243" s="66">
        <v>1</v>
      </c>
      <c r="E243" s="1">
        <v>0</v>
      </c>
      <c r="F243" s="58">
        <v>42334</v>
      </c>
      <c r="G243" t="s">
        <v>317</v>
      </c>
      <c r="H243" t="str">
        <f t="shared" si="7"/>
        <v/>
      </c>
      <c r="I243" s="84" t="s">
        <v>851</v>
      </c>
    </row>
    <row r="244" spans="1:9" ht="15" customHeight="1">
      <c r="A244" t="s">
        <v>308</v>
      </c>
      <c r="B244" t="s">
        <v>49</v>
      </c>
      <c r="C244" t="s">
        <v>48</v>
      </c>
      <c r="D244" s="66">
        <v>5</v>
      </c>
      <c r="E244" s="1">
        <v>0</v>
      </c>
      <c r="F244" s="58">
        <v>42335</v>
      </c>
      <c r="G244" t="s">
        <v>318</v>
      </c>
      <c r="H244" t="str">
        <f t="shared" si="7"/>
        <v/>
      </c>
      <c r="I244" s="82" t="s">
        <v>852</v>
      </c>
    </row>
    <row r="245" spans="1:9" ht="15" customHeight="1">
      <c r="A245" t="s">
        <v>251</v>
      </c>
      <c r="B245" t="s">
        <v>49</v>
      </c>
      <c r="C245" t="s">
        <v>48</v>
      </c>
      <c r="D245" s="66">
        <f>20*0.0167</f>
        <v>0.33399999999999996</v>
      </c>
      <c r="E245" s="1">
        <v>0</v>
      </c>
      <c r="F245" s="58">
        <v>42338</v>
      </c>
      <c r="G245" t="s">
        <v>319</v>
      </c>
      <c r="H245" t="str">
        <f t="shared" si="7"/>
        <v/>
      </c>
      <c r="I245" s="81" t="s">
        <v>692</v>
      </c>
    </row>
    <row r="246" spans="1:9" ht="15" customHeight="1">
      <c r="A246" t="s">
        <v>322</v>
      </c>
      <c r="B246" t="s">
        <v>49</v>
      </c>
      <c r="C246" t="s">
        <v>48</v>
      </c>
      <c r="D246" s="66">
        <v>0.75</v>
      </c>
      <c r="E246" s="1">
        <v>0</v>
      </c>
      <c r="F246" s="58">
        <v>42339</v>
      </c>
      <c r="G246" t="s">
        <v>338</v>
      </c>
      <c r="H246" t="str">
        <f t="shared" si="7"/>
        <v/>
      </c>
      <c r="I246" s="79" t="s">
        <v>693</v>
      </c>
    </row>
    <row r="247" spans="1:9" ht="15" customHeight="1">
      <c r="A247" t="s">
        <v>323</v>
      </c>
      <c r="B247" t="s">
        <v>49</v>
      </c>
      <c r="C247" t="s">
        <v>48</v>
      </c>
      <c r="D247" s="66">
        <v>0.75</v>
      </c>
      <c r="E247" s="1">
        <v>0</v>
      </c>
      <c r="F247" s="58">
        <v>42339</v>
      </c>
      <c r="G247" t="s">
        <v>338</v>
      </c>
      <c r="H247" t="str">
        <f t="shared" si="7"/>
        <v/>
      </c>
      <c r="I247" s="79" t="s">
        <v>853</v>
      </c>
    </row>
    <row r="248" spans="1:9" ht="15" customHeight="1">
      <c r="A248" t="s">
        <v>324</v>
      </c>
      <c r="B248" t="s">
        <v>49</v>
      </c>
      <c r="C248" t="s">
        <v>48</v>
      </c>
      <c r="D248" s="66">
        <v>1</v>
      </c>
      <c r="E248" s="1">
        <v>0</v>
      </c>
      <c r="F248" s="58">
        <v>42339</v>
      </c>
      <c r="G248" t="s">
        <v>337</v>
      </c>
      <c r="H248" t="str">
        <f t="shared" si="7"/>
        <v/>
      </c>
      <c r="I248" s="79" t="s">
        <v>855</v>
      </c>
    </row>
    <row r="249" spans="1:9" ht="15" customHeight="1">
      <c r="A249" t="s">
        <v>101</v>
      </c>
      <c r="B249" t="s">
        <v>49</v>
      </c>
      <c r="C249" t="s">
        <v>48</v>
      </c>
      <c r="D249" s="66">
        <v>0.75</v>
      </c>
      <c r="E249" s="1">
        <v>0</v>
      </c>
      <c r="F249" s="58">
        <v>42339</v>
      </c>
      <c r="G249" t="s">
        <v>330</v>
      </c>
      <c r="H249" t="str">
        <f t="shared" si="7"/>
        <v/>
      </c>
      <c r="I249" s="79" t="s">
        <v>856</v>
      </c>
    </row>
    <row r="250" spans="1:9" ht="15" customHeight="1">
      <c r="A250" t="s">
        <v>168</v>
      </c>
      <c r="B250" t="s">
        <v>49</v>
      </c>
      <c r="C250" t="s">
        <v>48</v>
      </c>
      <c r="D250" s="66">
        <v>0.75</v>
      </c>
      <c r="E250" s="1">
        <v>0</v>
      </c>
      <c r="F250" s="58">
        <v>42339</v>
      </c>
      <c r="G250" t="s">
        <v>331</v>
      </c>
      <c r="H250" t="str">
        <f t="shared" si="7"/>
        <v/>
      </c>
      <c r="I250" s="79" t="s">
        <v>854</v>
      </c>
    </row>
    <row r="251" spans="1:9" ht="15" customHeight="1">
      <c r="A251" t="s">
        <v>332</v>
      </c>
      <c r="B251" t="s">
        <v>49</v>
      </c>
      <c r="C251" t="s">
        <v>48</v>
      </c>
      <c r="D251" s="66">
        <v>1.25</v>
      </c>
      <c r="E251" s="1">
        <v>0</v>
      </c>
      <c r="F251" s="58">
        <v>42340</v>
      </c>
      <c r="G251" t="s">
        <v>337</v>
      </c>
      <c r="H251" t="str">
        <f t="shared" si="7"/>
        <v/>
      </c>
      <c r="I251" s="79" t="s">
        <v>694</v>
      </c>
    </row>
    <row r="252" spans="1:9" ht="15" customHeight="1">
      <c r="A252" t="s">
        <v>165</v>
      </c>
      <c r="B252" t="s">
        <v>49</v>
      </c>
      <c r="C252" t="s">
        <v>48</v>
      </c>
      <c r="D252" s="66">
        <v>0.75</v>
      </c>
      <c r="E252" s="1">
        <v>0</v>
      </c>
      <c r="F252" s="58">
        <v>42340</v>
      </c>
      <c r="G252" t="s">
        <v>331</v>
      </c>
      <c r="H252" t="str">
        <f t="shared" si="7"/>
        <v/>
      </c>
      <c r="I252" s="79" t="s">
        <v>695</v>
      </c>
    </row>
    <row r="253" spans="1:9" ht="15" customHeight="1">
      <c r="A253" t="s">
        <v>333</v>
      </c>
      <c r="B253" t="s">
        <v>49</v>
      </c>
      <c r="C253" t="s">
        <v>48</v>
      </c>
      <c r="D253" s="66">
        <v>1</v>
      </c>
      <c r="E253" s="1">
        <v>0</v>
      </c>
      <c r="F253" s="58">
        <v>42340</v>
      </c>
      <c r="G253" t="s">
        <v>337</v>
      </c>
      <c r="H253" t="str">
        <f t="shared" si="7"/>
        <v/>
      </c>
      <c r="I253" s="81" t="s">
        <v>696</v>
      </c>
    </row>
    <row r="254" spans="1:9" ht="15" customHeight="1">
      <c r="A254" t="s">
        <v>334</v>
      </c>
      <c r="B254" t="s">
        <v>49</v>
      </c>
      <c r="C254" t="s">
        <v>48</v>
      </c>
      <c r="D254" s="66">
        <v>1.25</v>
      </c>
      <c r="E254" s="1">
        <v>0</v>
      </c>
      <c r="F254" s="58">
        <v>42340</v>
      </c>
      <c r="G254" t="s">
        <v>337</v>
      </c>
      <c r="H254" t="str">
        <f t="shared" si="7"/>
        <v/>
      </c>
      <c r="I254" s="79" t="s">
        <v>697</v>
      </c>
    </row>
    <row r="255" spans="1:9" ht="15" customHeight="1">
      <c r="A255" t="s">
        <v>231</v>
      </c>
      <c r="B255" t="s">
        <v>49</v>
      </c>
      <c r="C255" t="s">
        <v>48</v>
      </c>
      <c r="D255" s="66">
        <v>1.25</v>
      </c>
      <c r="E255" s="1">
        <v>0</v>
      </c>
      <c r="F255" s="58">
        <v>42340</v>
      </c>
      <c r="G255" t="s">
        <v>337</v>
      </c>
      <c r="H255" t="str">
        <f t="shared" si="7"/>
        <v/>
      </c>
      <c r="I255" s="81" t="s">
        <v>698</v>
      </c>
    </row>
    <row r="256" spans="1:9" ht="15" customHeight="1">
      <c r="A256" t="s">
        <v>335</v>
      </c>
      <c r="B256" t="s">
        <v>49</v>
      </c>
      <c r="C256" t="s">
        <v>48</v>
      </c>
      <c r="D256" s="66">
        <v>1</v>
      </c>
      <c r="E256" s="1">
        <v>0</v>
      </c>
      <c r="F256" s="58">
        <v>42342</v>
      </c>
      <c r="G256" t="s">
        <v>337</v>
      </c>
      <c r="H256" t="str">
        <f t="shared" si="7"/>
        <v/>
      </c>
      <c r="I256" s="81" t="s">
        <v>699</v>
      </c>
    </row>
    <row r="257" spans="1:9" ht="15" customHeight="1">
      <c r="A257" t="s">
        <v>336</v>
      </c>
      <c r="B257" t="s">
        <v>49</v>
      </c>
      <c r="C257" t="s">
        <v>48</v>
      </c>
      <c r="D257" s="66">
        <v>0.75</v>
      </c>
      <c r="E257" s="1">
        <v>0</v>
      </c>
      <c r="F257" s="58">
        <v>42342</v>
      </c>
      <c r="G257" t="s">
        <v>331</v>
      </c>
      <c r="H257" t="str">
        <f t="shared" si="7"/>
        <v/>
      </c>
      <c r="I257" s="85" t="s">
        <v>857</v>
      </c>
    </row>
    <row r="258" spans="1:9" ht="15" customHeight="1">
      <c r="A258" t="s">
        <v>73</v>
      </c>
      <c r="B258" t="s">
        <v>14</v>
      </c>
      <c r="C258" t="s">
        <v>48</v>
      </c>
      <c r="D258" s="66">
        <v>0.5</v>
      </c>
      <c r="E258" s="1">
        <v>0</v>
      </c>
      <c r="F258" s="58">
        <v>42345</v>
      </c>
      <c r="G258" t="s">
        <v>340</v>
      </c>
      <c r="H258" t="str">
        <f t="shared" si="7"/>
        <v/>
      </c>
      <c r="I258" s="85" t="s">
        <v>858</v>
      </c>
    </row>
    <row r="259" spans="1:9" ht="15" customHeight="1">
      <c r="A259" t="s">
        <v>74</v>
      </c>
      <c r="B259" t="s">
        <v>14</v>
      </c>
      <c r="C259" t="s">
        <v>296</v>
      </c>
      <c r="D259" s="66">
        <v>0.5</v>
      </c>
      <c r="E259" s="1">
        <v>0</v>
      </c>
      <c r="F259" s="58">
        <v>42345</v>
      </c>
      <c r="G259" t="s">
        <v>450</v>
      </c>
      <c r="H259" t="str">
        <f t="shared" si="7"/>
        <v/>
      </c>
      <c r="I259" s="85" t="s">
        <v>859</v>
      </c>
    </row>
    <row r="260" spans="1:9" ht="15" customHeight="1">
      <c r="A260" t="s">
        <v>5</v>
      </c>
      <c r="B260" t="s">
        <v>14</v>
      </c>
      <c r="C260" t="s">
        <v>296</v>
      </c>
      <c r="D260" s="66">
        <v>0.5</v>
      </c>
      <c r="E260" s="1">
        <v>0</v>
      </c>
      <c r="F260" s="58">
        <v>42342</v>
      </c>
      <c r="G260" t="s">
        <v>340</v>
      </c>
      <c r="H260" t="str">
        <f t="shared" si="7"/>
        <v/>
      </c>
      <c r="I260" s="85" t="s">
        <v>860</v>
      </c>
    </row>
    <row r="261" spans="1:9" ht="15" customHeight="1">
      <c r="A261" t="s">
        <v>61</v>
      </c>
      <c r="B261" t="s">
        <v>14</v>
      </c>
      <c r="C261" t="s">
        <v>296</v>
      </c>
      <c r="D261" s="66">
        <v>0.5</v>
      </c>
      <c r="E261" s="1">
        <v>0</v>
      </c>
      <c r="F261" s="58">
        <v>42342</v>
      </c>
      <c r="G261" t="s">
        <v>340</v>
      </c>
      <c r="H261" t="str">
        <f t="shared" si="7"/>
        <v/>
      </c>
      <c r="I261" s="85" t="s">
        <v>861</v>
      </c>
    </row>
    <row r="262" spans="1:9" ht="15" customHeight="1">
      <c r="A262" t="s">
        <v>97</v>
      </c>
      <c r="B262" t="s">
        <v>63</v>
      </c>
      <c r="C262" t="s">
        <v>48</v>
      </c>
      <c r="D262" s="66">
        <v>1</v>
      </c>
      <c r="E262" s="1">
        <v>0</v>
      </c>
      <c r="F262" s="58">
        <v>42345</v>
      </c>
      <c r="G262" t="s">
        <v>341</v>
      </c>
      <c r="H262" t="str">
        <f t="shared" si="7"/>
        <v/>
      </c>
      <c r="I262" s="86" t="s">
        <v>606</v>
      </c>
    </row>
    <row r="263" spans="1:9" ht="15" customHeight="1">
      <c r="A263" t="s">
        <v>98</v>
      </c>
      <c r="B263" t="s">
        <v>49</v>
      </c>
      <c r="C263" t="s">
        <v>48</v>
      </c>
      <c r="D263" s="66">
        <f>20*0.0167</f>
        <v>0.33399999999999996</v>
      </c>
      <c r="E263" s="1">
        <v>0</v>
      </c>
      <c r="F263" s="58">
        <v>42345</v>
      </c>
      <c r="G263" t="s">
        <v>342</v>
      </c>
      <c r="H263" t="str">
        <f t="shared" si="7"/>
        <v/>
      </c>
      <c r="I263" s="86" t="s">
        <v>604</v>
      </c>
    </row>
    <row r="264" spans="1:9" ht="15" customHeight="1">
      <c r="A264" t="s">
        <v>5</v>
      </c>
      <c r="B264" t="s">
        <v>14</v>
      </c>
      <c r="C264" t="s">
        <v>296</v>
      </c>
      <c r="D264" s="66">
        <v>0.5</v>
      </c>
      <c r="E264" s="1">
        <v>0</v>
      </c>
      <c r="F264" s="58">
        <v>42345</v>
      </c>
      <c r="G264" t="s">
        <v>340</v>
      </c>
      <c r="H264" t="str">
        <f t="shared" si="7"/>
        <v/>
      </c>
      <c r="I264" s="86" t="s">
        <v>700</v>
      </c>
    </row>
    <row r="265" spans="1:9" ht="15" customHeight="1">
      <c r="A265" t="s">
        <v>5</v>
      </c>
      <c r="B265" t="s">
        <v>49</v>
      </c>
      <c r="C265" t="s">
        <v>296</v>
      </c>
      <c r="D265" s="66">
        <v>0.25</v>
      </c>
      <c r="E265" s="1">
        <v>0</v>
      </c>
      <c r="F265" s="58">
        <v>42346</v>
      </c>
      <c r="G265" t="s">
        <v>343</v>
      </c>
      <c r="H265" t="str">
        <f t="shared" si="7"/>
        <v/>
      </c>
      <c r="I265" s="86" t="s">
        <v>610</v>
      </c>
    </row>
    <row r="266" spans="1:9" ht="15" customHeight="1">
      <c r="A266" t="s">
        <v>593</v>
      </c>
      <c r="B266" t="s">
        <v>49</v>
      </c>
      <c r="C266" t="s">
        <v>48</v>
      </c>
      <c r="D266" s="66">
        <v>1</v>
      </c>
      <c r="E266" s="1">
        <v>0</v>
      </c>
      <c r="F266" s="58">
        <v>42346</v>
      </c>
      <c r="G266" t="s">
        <v>344</v>
      </c>
      <c r="H266" t="str">
        <f t="shared" ref="H266:H329" si="8">IF(L266&gt;0,M266,"")</f>
        <v/>
      </c>
      <c r="I266" s="86" t="s">
        <v>593</v>
      </c>
    </row>
    <row r="267" spans="1:9" ht="15" customHeight="1">
      <c r="A267" t="s">
        <v>5</v>
      </c>
      <c r="B267" t="s">
        <v>14</v>
      </c>
      <c r="C267" t="s">
        <v>296</v>
      </c>
      <c r="D267" s="66">
        <v>0.5</v>
      </c>
      <c r="E267" s="1">
        <v>0</v>
      </c>
      <c r="F267" s="58">
        <v>42347</v>
      </c>
      <c r="G267" t="s">
        <v>345</v>
      </c>
      <c r="H267" t="str">
        <f t="shared" si="8"/>
        <v/>
      </c>
      <c r="I267" s="86" t="s">
        <v>701</v>
      </c>
    </row>
    <row r="268" spans="1:9" ht="15" customHeight="1">
      <c r="A268" t="s">
        <v>347</v>
      </c>
      <c r="B268" t="s">
        <v>49</v>
      </c>
      <c r="C268" t="s">
        <v>296</v>
      </c>
      <c r="D268" s="66">
        <v>1</v>
      </c>
      <c r="E268" s="1">
        <v>0</v>
      </c>
      <c r="F268" s="58">
        <v>42347</v>
      </c>
      <c r="G268" t="s">
        <v>348</v>
      </c>
      <c r="H268" t="str">
        <f t="shared" si="8"/>
        <v/>
      </c>
      <c r="I268" s="86" t="s">
        <v>702</v>
      </c>
    </row>
    <row r="269" spans="1:9" ht="15" customHeight="1">
      <c r="A269" t="s">
        <v>98</v>
      </c>
      <c r="B269" t="s">
        <v>49</v>
      </c>
      <c r="C269" t="s">
        <v>296</v>
      </c>
      <c r="D269" s="66">
        <f>5*0.0167</f>
        <v>8.3499999999999991E-2</v>
      </c>
      <c r="E269" s="1">
        <v>0</v>
      </c>
      <c r="F269" s="58">
        <v>42347</v>
      </c>
      <c r="G269" t="s">
        <v>349</v>
      </c>
      <c r="H269" t="str">
        <f t="shared" si="8"/>
        <v/>
      </c>
      <c r="I269" s="86" t="s">
        <v>703</v>
      </c>
    </row>
    <row r="270" spans="1:9" ht="15" customHeight="1">
      <c r="A270" t="s">
        <v>20</v>
      </c>
      <c r="B270" t="s">
        <v>14</v>
      </c>
      <c r="C270" t="s">
        <v>48</v>
      </c>
      <c r="D270" s="66">
        <v>0.75</v>
      </c>
      <c r="E270" s="1">
        <v>0</v>
      </c>
      <c r="F270" s="58">
        <v>42347</v>
      </c>
      <c r="G270" t="s">
        <v>350</v>
      </c>
      <c r="H270" t="str">
        <f t="shared" si="8"/>
        <v/>
      </c>
      <c r="I270" s="86" t="s">
        <v>704</v>
      </c>
    </row>
    <row r="271" spans="1:9" ht="15" customHeight="1">
      <c r="A271" t="s">
        <v>97</v>
      </c>
      <c r="B271" t="s">
        <v>63</v>
      </c>
      <c r="C271" t="s">
        <v>48</v>
      </c>
      <c r="D271" s="66">
        <v>3</v>
      </c>
      <c r="E271" s="1">
        <v>0</v>
      </c>
      <c r="F271" s="58">
        <v>42348</v>
      </c>
      <c r="G271" t="s">
        <v>351</v>
      </c>
      <c r="H271" t="str">
        <f t="shared" si="8"/>
        <v/>
      </c>
      <c r="I271" s="86" t="s">
        <v>705</v>
      </c>
    </row>
    <row r="272" spans="1:9" ht="15" customHeight="1">
      <c r="A272" t="s">
        <v>98</v>
      </c>
      <c r="B272" t="s">
        <v>63</v>
      </c>
      <c r="C272" t="s">
        <v>296</v>
      </c>
      <c r="D272" s="66">
        <v>0.5</v>
      </c>
      <c r="E272" s="1">
        <v>0</v>
      </c>
      <c r="F272" s="58">
        <v>42348</v>
      </c>
      <c r="G272" t="s">
        <v>352</v>
      </c>
      <c r="H272" t="str">
        <f t="shared" si="8"/>
        <v/>
      </c>
      <c r="I272" s="86" t="s">
        <v>706</v>
      </c>
    </row>
    <row r="273" spans="1:9" ht="15" customHeight="1">
      <c r="A273" t="s">
        <v>95</v>
      </c>
      <c r="B273" t="s">
        <v>49</v>
      </c>
      <c r="C273" t="s">
        <v>296</v>
      </c>
      <c r="D273" s="66">
        <v>0.5</v>
      </c>
      <c r="E273" s="1">
        <v>0</v>
      </c>
      <c r="F273" s="58">
        <v>42348</v>
      </c>
      <c r="G273" t="s">
        <v>353</v>
      </c>
      <c r="H273" t="str">
        <f t="shared" si="8"/>
        <v/>
      </c>
      <c r="I273" s="86" t="s">
        <v>707</v>
      </c>
    </row>
    <row r="274" spans="1:9" ht="15" customHeight="1">
      <c r="A274" t="s">
        <v>87</v>
      </c>
      <c r="B274" t="s">
        <v>49</v>
      </c>
      <c r="C274" t="s">
        <v>48</v>
      </c>
      <c r="D274" s="66">
        <v>0.25</v>
      </c>
      <c r="E274" s="1">
        <v>2</v>
      </c>
      <c r="F274" s="58">
        <v>42355</v>
      </c>
      <c r="G274" t="s">
        <v>354</v>
      </c>
      <c r="H274" t="str">
        <f t="shared" si="8"/>
        <v/>
      </c>
    </row>
    <row r="275" spans="1:9" ht="15" customHeight="1">
      <c r="A275" t="s">
        <v>88</v>
      </c>
      <c r="B275" t="s">
        <v>63</v>
      </c>
      <c r="C275" t="s">
        <v>48</v>
      </c>
      <c r="D275" s="66">
        <v>2</v>
      </c>
      <c r="E275" s="1">
        <v>0</v>
      </c>
      <c r="F275" s="58">
        <v>42353</v>
      </c>
      <c r="G275" t="s">
        <v>355</v>
      </c>
      <c r="H275" t="str">
        <f t="shared" si="8"/>
        <v/>
      </c>
    </row>
    <row r="276" spans="1:9" ht="15" customHeight="1">
      <c r="A276" t="s">
        <v>88</v>
      </c>
      <c r="B276" t="s">
        <v>63</v>
      </c>
      <c r="C276" t="s">
        <v>48</v>
      </c>
      <c r="D276" s="66">
        <v>2.5</v>
      </c>
      <c r="E276" s="1">
        <v>0</v>
      </c>
      <c r="F276" s="58">
        <v>42354</v>
      </c>
      <c r="G276" t="s">
        <v>356</v>
      </c>
      <c r="H276" t="str">
        <f t="shared" si="8"/>
        <v/>
      </c>
    </row>
    <row r="277" spans="1:9" ht="15" customHeight="1">
      <c r="A277" t="s">
        <v>74</v>
      </c>
      <c r="B277" t="s">
        <v>49</v>
      </c>
      <c r="C277" t="s">
        <v>48</v>
      </c>
      <c r="D277" s="66">
        <v>0.25</v>
      </c>
      <c r="E277" s="1">
        <v>0</v>
      </c>
      <c r="F277" s="58">
        <v>42359</v>
      </c>
      <c r="G277" t="s">
        <v>357</v>
      </c>
      <c r="H277" t="str">
        <f t="shared" si="8"/>
        <v/>
      </c>
    </row>
    <row r="278" spans="1:9" ht="15" customHeight="1">
      <c r="A278" t="s">
        <v>87</v>
      </c>
      <c r="B278" t="s">
        <v>49</v>
      </c>
      <c r="C278" t="s">
        <v>48</v>
      </c>
      <c r="D278" s="66">
        <f>5*0.0167</f>
        <v>8.3499999999999991E-2</v>
      </c>
      <c r="E278" s="1">
        <v>0</v>
      </c>
      <c r="F278" s="58">
        <v>42360</v>
      </c>
      <c r="G278" t="s">
        <v>409</v>
      </c>
      <c r="H278" t="str">
        <f t="shared" si="8"/>
        <v/>
      </c>
    </row>
    <row r="279" spans="1:9" ht="15" customHeight="1">
      <c r="A279" t="s">
        <v>88</v>
      </c>
      <c r="B279" t="s">
        <v>63</v>
      </c>
      <c r="C279" t="s">
        <v>48</v>
      </c>
      <c r="D279" s="66">
        <v>2</v>
      </c>
      <c r="E279" s="1">
        <v>0</v>
      </c>
      <c r="F279" s="58">
        <v>42360</v>
      </c>
      <c r="G279" t="s">
        <v>410</v>
      </c>
      <c r="H279" t="str">
        <f t="shared" si="8"/>
        <v/>
      </c>
    </row>
    <row r="280" spans="1:9" ht="15" customHeight="1">
      <c r="A280" t="s">
        <v>115</v>
      </c>
      <c r="B280" t="s">
        <v>49</v>
      </c>
      <c r="C280" t="s">
        <v>48</v>
      </c>
      <c r="D280" s="66">
        <v>0.5</v>
      </c>
      <c r="E280" s="1">
        <v>0</v>
      </c>
      <c r="F280" s="58">
        <v>42360</v>
      </c>
      <c r="G280" t="s">
        <v>411</v>
      </c>
      <c r="H280" t="str">
        <f t="shared" si="8"/>
        <v/>
      </c>
    </row>
    <row r="281" spans="1:9" ht="15" customHeight="1">
      <c r="A281" t="s">
        <v>115</v>
      </c>
      <c r="B281" t="s">
        <v>49</v>
      </c>
      <c r="C281" t="s">
        <v>48</v>
      </c>
      <c r="D281" s="66">
        <v>0.5</v>
      </c>
      <c r="E281" s="1">
        <v>0</v>
      </c>
      <c r="F281" s="58">
        <v>42361</v>
      </c>
      <c r="G281" t="s">
        <v>412</v>
      </c>
      <c r="H281" t="str">
        <f t="shared" si="8"/>
        <v/>
      </c>
    </row>
    <row r="282" spans="1:9" ht="15" customHeight="1">
      <c r="A282" t="s">
        <v>50</v>
      </c>
      <c r="B282" t="s">
        <v>14</v>
      </c>
      <c r="C282" t="s">
        <v>48</v>
      </c>
      <c r="D282" s="66">
        <v>0.08</v>
      </c>
      <c r="E282" s="1">
        <v>0</v>
      </c>
      <c r="F282" s="58">
        <v>42362</v>
      </c>
      <c r="G282" s="48" t="s">
        <v>362</v>
      </c>
      <c r="H282" t="str">
        <f t="shared" si="8"/>
        <v/>
      </c>
    </row>
    <row r="283" spans="1:9" ht="15" customHeight="1">
      <c r="A283" t="s">
        <v>32</v>
      </c>
      <c r="B283" t="s">
        <v>14</v>
      </c>
      <c r="C283" t="s">
        <v>48</v>
      </c>
      <c r="D283" s="66">
        <v>0.08</v>
      </c>
      <c r="E283" s="1">
        <v>0</v>
      </c>
      <c r="F283" s="58">
        <v>42362</v>
      </c>
      <c r="G283" t="s">
        <v>360</v>
      </c>
      <c r="H283" t="str">
        <f t="shared" si="8"/>
        <v/>
      </c>
    </row>
    <row r="284" spans="1:9" ht="15" customHeight="1">
      <c r="A284" t="s">
        <v>34</v>
      </c>
      <c r="B284" t="s">
        <v>14</v>
      </c>
      <c r="C284" t="s">
        <v>48</v>
      </c>
      <c r="D284" s="66">
        <v>0.08</v>
      </c>
      <c r="E284" s="1">
        <v>0</v>
      </c>
      <c r="F284" s="58">
        <v>42362</v>
      </c>
      <c r="G284" t="s">
        <v>363</v>
      </c>
      <c r="H284" t="str">
        <f t="shared" si="8"/>
        <v/>
      </c>
    </row>
    <row r="285" spans="1:9" ht="15" customHeight="1">
      <c r="A285" t="s">
        <v>99</v>
      </c>
      <c r="B285" t="s">
        <v>14</v>
      </c>
      <c r="C285" t="s">
        <v>48</v>
      </c>
      <c r="D285" s="66">
        <v>0.08</v>
      </c>
      <c r="E285" s="1">
        <v>0</v>
      </c>
      <c r="F285" s="58">
        <v>42362</v>
      </c>
      <c r="G285" s="48" t="s">
        <v>364</v>
      </c>
      <c r="H285" t="str">
        <f t="shared" si="8"/>
        <v/>
      </c>
    </row>
    <row r="286" spans="1:9" ht="15" customHeight="1">
      <c r="A286" t="s">
        <v>24</v>
      </c>
      <c r="B286" t="s">
        <v>14</v>
      </c>
      <c r="C286" t="s">
        <v>48</v>
      </c>
      <c r="D286" s="66">
        <v>0.08</v>
      </c>
      <c r="E286" s="1">
        <v>0</v>
      </c>
      <c r="F286" s="58">
        <v>42362</v>
      </c>
      <c r="G286" s="48" t="s">
        <v>359</v>
      </c>
      <c r="H286" t="str">
        <f t="shared" si="8"/>
        <v/>
      </c>
    </row>
    <row r="287" spans="1:9" ht="15" customHeight="1">
      <c r="A287" t="s">
        <v>22</v>
      </c>
      <c r="B287" t="s">
        <v>14</v>
      </c>
      <c r="C287" t="s">
        <v>48</v>
      </c>
      <c r="D287" s="66">
        <v>0.08</v>
      </c>
      <c r="E287" s="1">
        <v>0</v>
      </c>
      <c r="F287" s="58">
        <v>42362</v>
      </c>
      <c r="G287" s="48" t="s">
        <v>361</v>
      </c>
      <c r="H287" t="str">
        <f t="shared" si="8"/>
        <v/>
      </c>
    </row>
    <row r="288" spans="1:9" ht="15" customHeight="1">
      <c r="A288" t="s">
        <v>20</v>
      </c>
      <c r="B288" t="s">
        <v>14</v>
      </c>
      <c r="C288" t="s">
        <v>48</v>
      </c>
      <c r="D288" s="66">
        <v>0.25</v>
      </c>
      <c r="E288" s="1">
        <v>0</v>
      </c>
      <c r="F288" s="58">
        <v>42362</v>
      </c>
      <c r="G288" s="48" t="s">
        <v>365</v>
      </c>
      <c r="H288" t="str">
        <f t="shared" si="8"/>
        <v/>
      </c>
    </row>
    <row r="289" spans="1:8" ht="15" customHeight="1">
      <c r="A289" t="s">
        <v>41</v>
      </c>
      <c r="B289" t="s">
        <v>14</v>
      </c>
      <c r="C289" t="s">
        <v>48</v>
      </c>
      <c r="D289" s="66">
        <v>1.25</v>
      </c>
      <c r="E289" s="1">
        <v>0</v>
      </c>
      <c r="F289" s="58">
        <v>42362</v>
      </c>
      <c r="G289" s="48" t="s">
        <v>366</v>
      </c>
      <c r="H289" t="str">
        <f t="shared" si="8"/>
        <v/>
      </c>
    </row>
    <row r="290" spans="1:8" ht="15" customHeight="1">
      <c r="A290" t="s">
        <v>413</v>
      </c>
      <c r="B290" t="s">
        <v>49</v>
      </c>
      <c r="C290" t="s">
        <v>48</v>
      </c>
      <c r="D290" s="66">
        <v>0.08</v>
      </c>
      <c r="E290" s="1">
        <v>0</v>
      </c>
      <c r="F290" s="58">
        <v>42362</v>
      </c>
      <c r="G290" s="48" t="s">
        <v>113</v>
      </c>
      <c r="H290" t="str">
        <f t="shared" si="8"/>
        <v/>
      </c>
    </row>
    <row r="291" spans="1:8" ht="15" customHeight="1">
      <c r="A291" t="s">
        <v>76</v>
      </c>
      <c r="B291" t="s">
        <v>49</v>
      </c>
      <c r="C291" t="s">
        <v>48</v>
      </c>
      <c r="D291" s="66">
        <v>0.08</v>
      </c>
      <c r="E291" s="1">
        <v>0</v>
      </c>
      <c r="F291" s="58">
        <v>42366</v>
      </c>
      <c r="G291" s="48" t="s">
        <v>113</v>
      </c>
      <c r="H291" t="str">
        <f t="shared" si="8"/>
        <v/>
      </c>
    </row>
    <row r="292" spans="1:8" ht="15" customHeight="1">
      <c r="A292" t="s">
        <v>5</v>
      </c>
      <c r="B292" t="s">
        <v>49</v>
      </c>
      <c r="C292" t="s">
        <v>48</v>
      </c>
      <c r="D292" s="66">
        <v>2</v>
      </c>
      <c r="E292" s="1">
        <v>0</v>
      </c>
      <c r="F292" s="58">
        <v>42367</v>
      </c>
      <c r="G292" s="48" t="s">
        <v>414</v>
      </c>
      <c r="H292" t="str">
        <f t="shared" si="8"/>
        <v/>
      </c>
    </row>
    <row r="293" spans="1:8" ht="15" customHeight="1">
      <c r="A293" t="s">
        <v>3</v>
      </c>
      <c r="B293" t="s">
        <v>63</v>
      </c>
      <c r="C293" t="s">
        <v>204</v>
      </c>
      <c r="D293" s="66">
        <v>7</v>
      </c>
      <c r="E293" s="1">
        <v>0</v>
      </c>
      <c r="F293" s="58">
        <v>42367</v>
      </c>
      <c r="G293" s="48" t="s">
        <v>416</v>
      </c>
      <c r="H293" t="str">
        <f t="shared" si="8"/>
        <v/>
      </c>
    </row>
    <row r="294" spans="1:8" ht="15" customHeight="1">
      <c r="A294" t="s">
        <v>109</v>
      </c>
      <c r="B294" t="s">
        <v>63</v>
      </c>
      <c r="C294" t="s">
        <v>48</v>
      </c>
      <c r="D294" s="66">
        <v>0.75</v>
      </c>
      <c r="E294" s="1">
        <v>0</v>
      </c>
      <c r="F294" s="58">
        <v>42367</v>
      </c>
      <c r="G294" s="48" t="s">
        <v>417</v>
      </c>
      <c r="H294" t="str">
        <f t="shared" si="8"/>
        <v/>
      </c>
    </row>
    <row r="295" spans="1:8" ht="15" customHeight="1">
      <c r="A295" t="s">
        <v>586</v>
      </c>
      <c r="B295" t="s">
        <v>49</v>
      </c>
      <c r="C295" t="s">
        <v>204</v>
      </c>
      <c r="D295" s="66">
        <v>0.5</v>
      </c>
      <c r="E295" s="1">
        <v>0</v>
      </c>
      <c r="F295" s="58">
        <v>42367</v>
      </c>
      <c r="G295" s="48" t="s">
        <v>420</v>
      </c>
      <c r="H295" t="str">
        <f t="shared" si="8"/>
        <v/>
      </c>
    </row>
    <row r="296" spans="1:8" ht="15" customHeight="1">
      <c r="A296" t="s">
        <v>418</v>
      </c>
      <c r="B296" t="s">
        <v>49</v>
      </c>
      <c r="C296" t="s">
        <v>204</v>
      </c>
      <c r="D296" s="66">
        <v>1.5</v>
      </c>
      <c r="E296" s="1">
        <v>0</v>
      </c>
      <c r="F296" s="58">
        <v>42367</v>
      </c>
      <c r="G296" s="48" t="s">
        <v>419</v>
      </c>
      <c r="H296" t="str">
        <f t="shared" si="8"/>
        <v/>
      </c>
    </row>
    <row r="297" spans="1:8" ht="15" customHeight="1">
      <c r="A297" t="s">
        <v>37</v>
      </c>
      <c r="B297" t="s">
        <v>14</v>
      </c>
      <c r="C297" t="s">
        <v>48</v>
      </c>
      <c r="D297" s="66">
        <v>0.08</v>
      </c>
      <c r="E297" s="1">
        <v>0</v>
      </c>
      <c r="F297" s="58">
        <v>42367</v>
      </c>
      <c r="G297" s="48" t="s">
        <v>362</v>
      </c>
      <c r="H297" t="str">
        <f t="shared" si="8"/>
        <v/>
      </c>
    </row>
    <row r="298" spans="1:8" ht="15" customHeight="1">
      <c r="A298" t="s">
        <v>32</v>
      </c>
      <c r="B298" t="s">
        <v>14</v>
      </c>
      <c r="C298" t="s">
        <v>48</v>
      </c>
      <c r="D298" s="66">
        <v>0.08</v>
      </c>
      <c r="E298" s="1">
        <v>0</v>
      </c>
      <c r="F298" s="58">
        <v>42367</v>
      </c>
      <c r="G298" t="s">
        <v>360</v>
      </c>
      <c r="H298" t="str">
        <f t="shared" si="8"/>
        <v/>
      </c>
    </row>
    <row r="299" spans="1:8" ht="15" customHeight="1">
      <c r="A299" t="s">
        <v>34</v>
      </c>
      <c r="B299" t="s">
        <v>14</v>
      </c>
      <c r="C299" t="s">
        <v>48</v>
      </c>
      <c r="D299" s="66">
        <v>0.08</v>
      </c>
      <c r="E299" s="1">
        <v>0</v>
      </c>
      <c r="F299" s="58">
        <v>42367</v>
      </c>
      <c r="G299" t="s">
        <v>363</v>
      </c>
      <c r="H299" t="str">
        <f t="shared" si="8"/>
        <v/>
      </c>
    </row>
    <row r="300" spans="1:8" ht="15" customHeight="1">
      <c r="A300" t="s">
        <v>99</v>
      </c>
      <c r="B300" t="s">
        <v>14</v>
      </c>
      <c r="C300" t="s">
        <v>48</v>
      </c>
      <c r="D300" s="66">
        <v>0.08</v>
      </c>
      <c r="E300" s="1">
        <v>0</v>
      </c>
      <c r="F300" s="58">
        <v>42367</v>
      </c>
      <c r="G300" s="48" t="s">
        <v>364</v>
      </c>
      <c r="H300" t="str">
        <f t="shared" si="8"/>
        <v/>
      </c>
    </row>
    <row r="301" spans="1:8" ht="15" customHeight="1">
      <c r="A301" t="s">
        <v>24</v>
      </c>
      <c r="B301" t="s">
        <v>14</v>
      </c>
      <c r="C301" t="s">
        <v>48</v>
      </c>
      <c r="D301" s="66">
        <v>0.08</v>
      </c>
      <c r="E301" s="1">
        <v>0</v>
      </c>
      <c r="F301" s="58">
        <v>42367</v>
      </c>
      <c r="G301" s="48" t="s">
        <v>359</v>
      </c>
      <c r="H301" t="str">
        <f t="shared" si="8"/>
        <v/>
      </c>
    </row>
    <row r="302" spans="1:8" ht="15" customHeight="1">
      <c r="A302" t="s">
        <v>22</v>
      </c>
      <c r="B302" t="s">
        <v>14</v>
      </c>
      <c r="C302" t="s">
        <v>48</v>
      </c>
      <c r="D302" s="66">
        <v>0.08</v>
      </c>
      <c r="E302" s="1">
        <v>0</v>
      </c>
      <c r="F302" s="58">
        <v>42367</v>
      </c>
      <c r="G302" s="48" t="s">
        <v>361</v>
      </c>
      <c r="H302" t="str">
        <f t="shared" si="8"/>
        <v/>
      </c>
    </row>
    <row r="303" spans="1:8" ht="15" customHeight="1">
      <c r="A303" t="s">
        <v>20</v>
      </c>
      <c r="B303" t="s">
        <v>14</v>
      </c>
      <c r="C303" t="s">
        <v>48</v>
      </c>
      <c r="D303" s="66">
        <f>10*0.0167</f>
        <v>0.16699999999999998</v>
      </c>
      <c r="E303" s="1">
        <v>0</v>
      </c>
      <c r="F303" s="58">
        <v>42367</v>
      </c>
      <c r="G303" s="48" t="s">
        <v>365</v>
      </c>
      <c r="H303" t="str">
        <f t="shared" si="8"/>
        <v/>
      </c>
    </row>
    <row r="304" spans="1:8" ht="15" customHeight="1">
      <c r="A304" t="s">
        <v>41</v>
      </c>
      <c r="B304" t="s">
        <v>14</v>
      </c>
      <c r="C304" t="s">
        <v>48</v>
      </c>
      <c r="D304" s="66">
        <v>0.75</v>
      </c>
      <c r="E304" s="1">
        <v>0</v>
      </c>
      <c r="F304" s="58">
        <v>42367</v>
      </c>
      <c r="G304" s="48" t="s">
        <v>366</v>
      </c>
      <c r="H304" t="str">
        <f t="shared" si="8"/>
        <v/>
      </c>
    </row>
    <row r="305" spans="1:8" ht="15" customHeight="1">
      <c r="A305" t="s">
        <v>613</v>
      </c>
      <c r="B305" t="s">
        <v>49</v>
      </c>
      <c r="C305" t="s">
        <v>48</v>
      </c>
      <c r="D305" s="66">
        <v>0.75</v>
      </c>
      <c r="E305" s="1">
        <v>0</v>
      </c>
      <c r="F305" s="58">
        <v>42373</v>
      </c>
      <c r="G305" s="48" t="s">
        <v>421</v>
      </c>
      <c r="H305" t="str">
        <f t="shared" si="8"/>
        <v/>
      </c>
    </row>
    <row r="306" spans="1:8" ht="15" customHeight="1">
      <c r="A306" t="s">
        <v>41</v>
      </c>
      <c r="B306" t="s">
        <v>49</v>
      </c>
      <c r="C306" t="s">
        <v>48</v>
      </c>
      <c r="D306" s="66">
        <v>0.5</v>
      </c>
      <c r="E306" s="1">
        <v>0</v>
      </c>
      <c r="F306" s="58">
        <v>42373</v>
      </c>
      <c r="G306" s="48" t="s">
        <v>422</v>
      </c>
      <c r="H306" t="str">
        <f t="shared" si="8"/>
        <v/>
      </c>
    </row>
    <row r="307" spans="1:8" ht="15" customHeight="1">
      <c r="A307" t="s">
        <v>109</v>
      </c>
      <c r="B307" t="s">
        <v>49</v>
      </c>
      <c r="C307" t="s">
        <v>48</v>
      </c>
      <c r="D307" s="66">
        <f>20*0.0167</f>
        <v>0.33399999999999996</v>
      </c>
      <c r="E307" s="1">
        <v>0</v>
      </c>
      <c r="F307" s="58">
        <v>42373</v>
      </c>
      <c r="G307" s="48" t="s">
        <v>423</v>
      </c>
      <c r="H307" t="str">
        <f t="shared" si="8"/>
        <v/>
      </c>
    </row>
    <row r="308" spans="1:8" ht="15" customHeight="1">
      <c r="A308" t="s">
        <v>4</v>
      </c>
      <c r="B308" t="s">
        <v>49</v>
      </c>
      <c r="C308" t="s">
        <v>48</v>
      </c>
      <c r="D308" s="66">
        <v>0.5</v>
      </c>
      <c r="E308" s="1">
        <v>0</v>
      </c>
      <c r="F308" s="58">
        <v>42375</v>
      </c>
      <c r="G308" s="48" t="s">
        <v>424</v>
      </c>
      <c r="H308" t="str">
        <f t="shared" si="8"/>
        <v/>
      </c>
    </row>
    <row r="309" spans="1:8" ht="15" customHeight="1">
      <c r="A309" t="s">
        <v>166</v>
      </c>
      <c r="B309" t="s">
        <v>49</v>
      </c>
      <c r="C309" t="s">
        <v>48</v>
      </c>
      <c r="D309" s="66">
        <v>0.75</v>
      </c>
      <c r="E309" s="1">
        <v>0</v>
      </c>
      <c r="F309" s="58">
        <v>42375</v>
      </c>
      <c r="G309" s="48" t="s">
        <v>425</v>
      </c>
      <c r="H309" t="str">
        <f t="shared" si="8"/>
        <v/>
      </c>
    </row>
    <row r="310" spans="1:8" ht="15" customHeight="1">
      <c r="A310" t="s">
        <v>4</v>
      </c>
      <c r="B310" t="s">
        <v>49</v>
      </c>
      <c r="C310" t="s">
        <v>48</v>
      </c>
      <c r="D310" s="66">
        <v>0.5</v>
      </c>
      <c r="E310" s="1">
        <v>0</v>
      </c>
      <c r="F310" s="58">
        <v>42376</v>
      </c>
      <c r="G310" s="48" t="s">
        <v>426</v>
      </c>
      <c r="H310" t="str">
        <f t="shared" si="8"/>
        <v/>
      </c>
    </row>
    <row r="311" spans="1:8" ht="15" customHeight="1">
      <c r="A311" t="s">
        <v>4</v>
      </c>
      <c r="B311" t="s">
        <v>49</v>
      </c>
      <c r="C311" t="s">
        <v>48</v>
      </c>
      <c r="D311" s="66">
        <v>3</v>
      </c>
      <c r="E311" s="1">
        <v>0</v>
      </c>
      <c r="F311" s="58">
        <v>42377</v>
      </c>
      <c r="G311" s="48" t="s">
        <v>428</v>
      </c>
      <c r="H311" t="str">
        <f t="shared" si="8"/>
        <v/>
      </c>
    </row>
    <row r="312" spans="1:8" ht="15" customHeight="1">
      <c r="A312" t="s">
        <v>87</v>
      </c>
      <c r="B312" t="s">
        <v>63</v>
      </c>
      <c r="C312" t="s">
        <v>48</v>
      </c>
      <c r="D312" s="66">
        <v>0.5</v>
      </c>
      <c r="E312" s="1">
        <v>0</v>
      </c>
      <c r="F312" s="58">
        <v>42380</v>
      </c>
      <c r="G312" s="48" t="s">
        <v>429</v>
      </c>
      <c r="H312" t="str">
        <f t="shared" si="8"/>
        <v/>
      </c>
    </row>
    <row r="313" spans="1:8" ht="15" customHeight="1">
      <c r="A313" t="s">
        <v>81</v>
      </c>
      <c r="B313" t="s">
        <v>49</v>
      </c>
      <c r="C313" t="s">
        <v>48</v>
      </c>
      <c r="D313" s="66">
        <v>0.5</v>
      </c>
      <c r="E313" s="1">
        <v>0</v>
      </c>
      <c r="F313" s="58">
        <v>42380</v>
      </c>
      <c r="G313" s="48" t="s">
        <v>430</v>
      </c>
      <c r="H313" t="str">
        <f t="shared" si="8"/>
        <v/>
      </c>
    </row>
    <row r="314" spans="1:8" ht="15" customHeight="1">
      <c r="A314" t="s">
        <v>97</v>
      </c>
      <c r="B314" t="s">
        <v>49</v>
      </c>
      <c r="C314" t="s">
        <v>48</v>
      </c>
      <c r="D314" s="66">
        <v>5</v>
      </c>
      <c r="E314" s="1">
        <v>0</v>
      </c>
      <c r="F314" s="58">
        <v>42381</v>
      </c>
      <c r="G314" s="48" t="s">
        <v>431</v>
      </c>
      <c r="H314" t="str">
        <f t="shared" si="8"/>
        <v/>
      </c>
    </row>
    <row r="315" spans="1:8" ht="15" customHeight="1">
      <c r="A315" t="s">
        <v>54</v>
      </c>
      <c r="B315" t="s">
        <v>49</v>
      </c>
      <c r="C315" t="s">
        <v>48</v>
      </c>
      <c r="D315" s="66">
        <v>0.75</v>
      </c>
      <c r="E315" s="1">
        <v>0</v>
      </c>
      <c r="F315" s="58">
        <v>42381</v>
      </c>
      <c r="G315" s="48" t="s">
        <v>432</v>
      </c>
      <c r="H315" t="str">
        <f t="shared" si="8"/>
        <v/>
      </c>
    </row>
    <row r="316" spans="1:8" ht="15" customHeight="1">
      <c r="A316" t="s">
        <v>97</v>
      </c>
      <c r="B316" t="s">
        <v>49</v>
      </c>
      <c r="C316" t="s">
        <v>48</v>
      </c>
      <c r="D316" s="66">
        <v>1</v>
      </c>
      <c r="E316" s="1">
        <v>0</v>
      </c>
      <c r="F316" s="58">
        <v>42382</v>
      </c>
      <c r="G316" s="48" t="s">
        <v>433</v>
      </c>
      <c r="H316" t="str">
        <f t="shared" si="8"/>
        <v/>
      </c>
    </row>
    <row r="317" spans="1:8" ht="15" customHeight="1">
      <c r="A317" t="s">
        <v>87</v>
      </c>
      <c r="B317" t="s">
        <v>63</v>
      </c>
      <c r="C317" t="s">
        <v>48</v>
      </c>
      <c r="D317" s="66">
        <v>5</v>
      </c>
      <c r="E317" s="1">
        <v>0</v>
      </c>
      <c r="F317" s="58">
        <v>42384</v>
      </c>
      <c r="G317" s="48" t="s">
        <v>435</v>
      </c>
      <c r="H317" t="str">
        <f t="shared" si="8"/>
        <v/>
      </c>
    </row>
    <row r="318" spans="1:8" ht="15" customHeight="1">
      <c r="A318" t="s">
        <v>87</v>
      </c>
      <c r="B318" t="s">
        <v>63</v>
      </c>
      <c r="C318" t="s">
        <v>48</v>
      </c>
      <c r="D318" s="66">
        <v>5</v>
      </c>
      <c r="E318" s="1">
        <v>0</v>
      </c>
      <c r="F318" s="58">
        <v>42388</v>
      </c>
      <c r="G318" s="48" t="s">
        <v>436</v>
      </c>
      <c r="H318" t="str">
        <f t="shared" si="8"/>
        <v/>
      </c>
    </row>
    <row r="319" spans="1:8" ht="15" customHeight="1">
      <c r="A319" t="s">
        <v>50</v>
      </c>
      <c r="B319" t="s">
        <v>14</v>
      </c>
      <c r="C319" t="s">
        <v>43</v>
      </c>
      <c r="D319" s="66">
        <v>0.08</v>
      </c>
      <c r="E319" s="1">
        <v>0</v>
      </c>
      <c r="F319" s="58">
        <v>42383</v>
      </c>
      <c r="G319" s="48" t="s">
        <v>362</v>
      </c>
      <c r="H319" t="str">
        <f t="shared" si="8"/>
        <v/>
      </c>
    </row>
    <row r="320" spans="1:8" ht="15" customHeight="1">
      <c r="A320" t="s">
        <v>32</v>
      </c>
      <c r="B320" t="s">
        <v>14</v>
      </c>
      <c r="C320" t="s">
        <v>48</v>
      </c>
      <c r="D320" s="66">
        <v>0.08</v>
      </c>
      <c r="E320" s="1">
        <v>0</v>
      </c>
      <c r="F320" s="58">
        <v>42383</v>
      </c>
      <c r="G320" t="s">
        <v>360</v>
      </c>
      <c r="H320" t="str">
        <f t="shared" si="8"/>
        <v/>
      </c>
    </row>
    <row r="321" spans="1:8" ht="15" customHeight="1">
      <c r="A321" t="s">
        <v>34</v>
      </c>
      <c r="B321" t="s">
        <v>14</v>
      </c>
      <c r="C321" t="s">
        <v>43</v>
      </c>
      <c r="D321" s="66">
        <v>0.08</v>
      </c>
      <c r="E321" s="1">
        <v>0</v>
      </c>
      <c r="F321" s="58">
        <v>42383</v>
      </c>
      <c r="G321" t="s">
        <v>363</v>
      </c>
      <c r="H321" t="str">
        <f t="shared" si="8"/>
        <v/>
      </c>
    </row>
    <row r="322" spans="1:8" ht="15" customHeight="1">
      <c r="A322" t="s">
        <v>99</v>
      </c>
      <c r="B322" t="s">
        <v>14</v>
      </c>
      <c r="C322" t="s">
        <v>48</v>
      </c>
      <c r="D322" s="66">
        <v>0.08</v>
      </c>
      <c r="E322" s="1">
        <v>0</v>
      </c>
      <c r="F322" s="58">
        <v>42383</v>
      </c>
      <c r="G322" s="48" t="s">
        <v>364</v>
      </c>
      <c r="H322" t="str">
        <f t="shared" si="8"/>
        <v/>
      </c>
    </row>
    <row r="323" spans="1:8" ht="15" customHeight="1">
      <c r="A323" t="s">
        <v>24</v>
      </c>
      <c r="B323" t="s">
        <v>14</v>
      </c>
      <c r="C323" t="s">
        <v>43</v>
      </c>
      <c r="D323" s="66">
        <f>10*0.0167</f>
        <v>0.16699999999999998</v>
      </c>
      <c r="E323" s="1">
        <v>0</v>
      </c>
      <c r="F323" s="58">
        <v>42383</v>
      </c>
      <c r="G323" s="48" t="s">
        <v>359</v>
      </c>
      <c r="H323" t="str">
        <f t="shared" si="8"/>
        <v/>
      </c>
    </row>
    <row r="324" spans="1:8" ht="15" customHeight="1">
      <c r="A324" t="s">
        <v>22</v>
      </c>
      <c r="B324" t="s">
        <v>14</v>
      </c>
      <c r="C324" t="s">
        <v>48</v>
      </c>
      <c r="D324" s="66">
        <v>0.08</v>
      </c>
      <c r="E324" s="1">
        <v>0</v>
      </c>
      <c r="F324" s="58">
        <v>42383</v>
      </c>
      <c r="G324" s="48" t="s">
        <v>361</v>
      </c>
      <c r="H324" t="str">
        <f t="shared" si="8"/>
        <v/>
      </c>
    </row>
    <row r="325" spans="1:8" ht="15" customHeight="1">
      <c r="A325" t="s">
        <v>20</v>
      </c>
      <c r="B325" t="s">
        <v>14</v>
      </c>
      <c r="C325" t="s">
        <v>43</v>
      </c>
      <c r="D325" s="66">
        <v>0.17</v>
      </c>
      <c r="E325" s="1">
        <v>0</v>
      </c>
      <c r="F325" s="58">
        <v>42383</v>
      </c>
      <c r="G325" s="48" t="s">
        <v>365</v>
      </c>
      <c r="H325" t="str">
        <f t="shared" si="8"/>
        <v/>
      </c>
    </row>
    <row r="326" spans="1:8" ht="15" customHeight="1">
      <c r="A326" t="s">
        <v>41</v>
      </c>
      <c r="B326" t="s">
        <v>14</v>
      </c>
      <c r="C326" t="s">
        <v>48</v>
      </c>
      <c r="D326" s="66">
        <v>0.75</v>
      </c>
      <c r="E326" s="1">
        <v>0</v>
      </c>
      <c r="F326" s="58">
        <v>42383</v>
      </c>
      <c r="G326" s="48" t="s">
        <v>437</v>
      </c>
      <c r="H326" t="str">
        <f t="shared" si="8"/>
        <v/>
      </c>
    </row>
    <row r="327" spans="1:8" ht="15" customHeight="1">
      <c r="A327" t="s">
        <v>50</v>
      </c>
      <c r="B327" t="s">
        <v>14</v>
      </c>
      <c r="C327" t="s">
        <v>43</v>
      </c>
      <c r="D327" s="66">
        <v>0.08</v>
      </c>
      <c r="E327" s="1">
        <v>0</v>
      </c>
      <c r="F327" s="58">
        <v>42389</v>
      </c>
      <c r="G327" s="48" t="s">
        <v>362</v>
      </c>
      <c r="H327" t="str">
        <f t="shared" si="8"/>
        <v/>
      </c>
    </row>
    <row r="328" spans="1:8" ht="15" customHeight="1">
      <c r="A328" t="s">
        <v>32</v>
      </c>
      <c r="B328" t="s">
        <v>14</v>
      </c>
      <c r="C328" t="s">
        <v>48</v>
      </c>
      <c r="D328" s="66">
        <v>0.08</v>
      </c>
      <c r="E328" s="1">
        <v>0</v>
      </c>
      <c r="F328" s="58">
        <v>42389</v>
      </c>
      <c r="G328" t="s">
        <v>360</v>
      </c>
      <c r="H328" t="str">
        <f t="shared" si="8"/>
        <v/>
      </c>
    </row>
    <row r="329" spans="1:8" ht="15" customHeight="1">
      <c r="A329" t="s">
        <v>34</v>
      </c>
      <c r="B329" t="s">
        <v>14</v>
      </c>
      <c r="C329" t="s">
        <v>43</v>
      </c>
      <c r="D329" s="66">
        <v>0.08</v>
      </c>
      <c r="E329" s="1">
        <v>0</v>
      </c>
      <c r="F329" s="58">
        <v>42389</v>
      </c>
      <c r="G329" t="s">
        <v>363</v>
      </c>
      <c r="H329" t="str">
        <f t="shared" si="8"/>
        <v/>
      </c>
    </row>
    <row r="330" spans="1:8" ht="15" customHeight="1">
      <c r="A330" t="s">
        <v>99</v>
      </c>
      <c r="B330" t="s">
        <v>14</v>
      </c>
      <c r="C330" t="s">
        <v>48</v>
      </c>
      <c r="D330" s="66">
        <v>0.08</v>
      </c>
      <c r="E330" s="1">
        <v>0</v>
      </c>
      <c r="F330" s="58">
        <v>42389</v>
      </c>
      <c r="G330" s="48" t="s">
        <v>364</v>
      </c>
      <c r="H330" t="str">
        <f t="shared" ref="H330:H340" si="9">IF(L330&gt;0,M330,"")</f>
        <v/>
      </c>
    </row>
    <row r="331" spans="1:8" ht="15" customHeight="1">
      <c r="A331" t="s">
        <v>24</v>
      </c>
      <c r="B331" t="s">
        <v>14</v>
      </c>
      <c r="C331" t="s">
        <v>43</v>
      </c>
      <c r="D331" s="66">
        <f>10*0.0167</f>
        <v>0.16699999999999998</v>
      </c>
      <c r="E331" s="1">
        <v>0</v>
      </c>
      <c r="F331" s="58">
        <v>42389</v>
      </c>
      <c r="G331" s="48" t="s">
        <v>359</v>
      </c>
      <c r="H331" t="str">
        <f t="shared" si="9"/>
        <v/>
      </c>
    </row>
    <row r="332" spans="1:8" ht="15" customHeight="1">
      <c r="A332" t="s">
        <v>22</v>
      </c>
      <c r="B332" t="s">
        <v>14</v>
      </c>
      <c r="C332" t="s">
        <v>48</v>
      </c>
      <c r="D332" s="66">
        <v>0.08</v>
      </c>
      <c r="E332" s="1">
        <v>0</v>
      </c>
      <c r="F332" s="58">
        <v>42389</v>
      </c>
      <c r="G332" s="48" t="s">
        <v>361</v>
      </c>
      <c r="H332" t="str">
        <f t="shared" si="9"/>
        <v/>
      </c>
    </row>
    <row r="333" spans="1:8" ht="15" customHeight="1">
      <c r="A333" t="s">
        <v>20</v>
      </c>
      <c r="B333" t="s">
        <v>14</v>
      </c>
      <c r="C333" t="s">
        <v>43</v>
      </c>
      <c r="D333" s="66">
        <v>0.17</v>
      </c>
      <c r="E333" s="1">
        <v>0</v>
      </c>
      <c r="F333" s="58">
        <v>42389</v>
      </c>
      <c r="G333" s="48" t="s">
        <v>365</v>
      </c>
      <c r="H333" t="str">
        <f t="shared" si="9"/>
        <v/>
      </c>
    </row>
    <row r="334" spans="1:8" ht="15" customHeight="1">
      <c r="A334" t="s">
        <v>41</v>
      </c>
      <c r="B334" t="s">
        <v>14</v>
      </c>
      <c r="C334" t="s">
        <v>48</v>
      </c>
      <c r="D334" s="66">
        <v>0.75</v>
      </c>
      <c r="E334" s="1">
        <v>0</v>
      </c>
      <c r="F334" s="58">
        <v>42389</v>
      </c>
      <c r="G334" s="48" t="s">
        <v>437</v>
      </c>
      <c r="H334" t="str">
        <f t="shared" si="9"/>
        <v/>
      </c>
    </row>
    <row r="335" spans="1:8" ht="15" customHeight="1">
      <c r="A335" t="s">
        <v>78</v>
      </c>
      <c r="B335" t="s">
        <v>14</v>
      </c>
      <c r="C335" t="s">
        <v>48</v>
      </c>
      <c r="D335" s="66">
        <v>1</v>
      </c>
      <c r="E335" s="1">
        <v>0</v>
      </c>
      <c r="F335" s="58">
        <v>42394</v>
      </c>
      <c r="G335" s="48" t="s">
        <v>438</v>
      </c>
      <c r="H335" t="str">
        <f t="shared" si="9"/>
        <v/>
      </c>
    </row>
    <row r="336" spans="1:8" ht="15" customHeight="1">
      <c r="A336" t="s">
        <v>3</v>
      </c>
      <c r="B336" t="s">
        <v>49</v>
      </c>
      <c r="C336" t="s">
        <v>48</v>
      </c>
      <c r="D336" s="66">
        <v>2.5</v>
      </c>
      <c r="E336" s="1">
        <v>0</v>
      </c>
      <c r="F336" s="58">
        <v>42396</v>
      </c>
      <c r="G336" s="48" t="s">
        <v>439</v>
      </c>
      <c r="H336" t="str">
        <f t="shared" si="9"/>
        <v/>
      </c>
    </row>
    <row r="337" spans="1:8" ht="15" customHeight="1">
      <c r="A337" t="s">
        <v>6</v>
      </c>
      <c r="B337" t="s">
        <v>49</v>
      </c>
      <c r="C337" t="s">
        <v>48</v>
      </c>
      <c r="D337" s="66">
        <v>0.08</v>
      </c>
      <c r="E337" s="1">
        <v>0</v>
      </c>
      <c r="F337" s="58">
        <v>42396</v>
      </c>
      <c r="G337" s="48" t="s">
        <v>440</v>
      </c>
      <c r="H337" t="str">
        <f t="shared" si="9"/>
        <v/>
      </c>
    </row>
    <row r="338" spans="1:8" ht="15" customHeight="1">
      <c r="A338" t="s">
        <v>3</v>
      </c>
      <c r="B338" t="s">
        <v>49</v>
      </c>
      <c r="C338" t="s">
        <v>48</v>
      </c>
      <c r="D338" s="66">
        <v>1.5</v>
      </c>
      <c r="E338" s="1">
        <v>0</v>
      </c>
      <c r="F338" s="58">
        <v>42396</v>
      </c>
      <c r="G338" s="48" t="s">
        <v>441</v>
      </c>
      <c r="H338" t="str">
        <f t="shared" si="9"/>
        <v/>
      </c>
    </row>
    <row r="339" spans="1:8" ht="15" customHeight="1">
      <c r="A339" t="s">
        <v>98</v>
      </c>
      <c r="B339" t="s">
        <v>49</v>
      </c>
      <c r="C339" t="s">
        <v>48</v>
      </c>
      <c r="D339" s="66">
        <v>0.25</v>
      </c>
      <c r="E339" s="1">
        <v>0</v>
      </c>
      <c r="F339" s="58">
        <v>42398</v>
      </c>
      <c r="G339" s="48" t="s">
        <v>442</v>
      </c>
      <c r="H339" t="str">
        <f t="shared" si="9"/>
        <v/>
      </c>
    </row>
    <row r="340" spans="1:8" ht="15" customHeight="1">
      <c r="A340" t="s">
        <v>2</v>
      </c>
      <c r="B340" t="s">
        <v>49</v>
      </c>
      <c r="C340" t="s">
        <v>48</v>
      </c>
      <c r="D340" s="66">
        <v>0.25</v>
      </c>
      <c r="E340" s="1">
        <v>0</v>
      </c>
      <c r="F340" s="58">
        <v>42398</v>
      </c>
      <c r="G340" s="48" t="s">
        <v>443</v>
      </c>
      <c r="H340" t="str">
        <f t="shared" si="9"/>
        <v/>
      </c>
    </row>
    <row r="341" spans="1:8" ht="15" customHeight="1">
      <c r="A341" t="s">
        <v>86</v>
      </c>
      <c r="B341" t="s">
        <v>49</v>
      </c>
      <c r="C341" t="s">
        <v>48</v>
      </c>
      <c r="D341" s="66">
        <f>10*0.0167</f>
        <v>0.16699999999999998</v>
      </c>
      <c r="E341" s="1">
        <v>0</v>
      </c>
      <c r="F341" s="58">
        <v>42398</v>
      </c>
      <c r="G341" s="48" t="s">
        <v>444</v>
      </c>
    </row>
    <row r="342" spans="1:8" ht="15" customHeight="1">
      <c r="A342" t="s">
        <v>176</v>
      </c>
      <c r="B342" t="s">
        <v>49</v>
      </c>
      <c r="C342" t="s">
        <v>48</v>
      </c>
      <c r="D342" s="66">
        <v>2</v>
      </c>
      <c r="E342" s="1">
        <v>0</v>
      </c>
      <c r="F342" s="58">
        <v>42401</v>
      </c>
      <c r="G342" s="48" t="s">
        <v>445</v>
      </c>
    </row>
    <row r="343" spans="1:8" ht="15" customHeight="1">
      <c r="A343" t="s">
        <v>176</v>
      </c>
      <c r="B343" t="s">
        <v>49</v>
      </c>
      <c r="C343" t="s">
        <v>48</v>
      </c>
      <c r="D343" s="66">
        <v>2</v>
      </c>
      <c r="E343" s="1">
        <v>0</v>
      </c>
      <c r="F343" s="58">
        <v>42402</v>
      </c>
      <c r="G343" s="48" t="s">
        <v>446</v>
      </c>
    </row>
    <row r="344" spans="1:8" ht="15" customHeight="1">
      <c r="A344" t="s">
        <v>50</v>
      </c>
      <c r="B344" t="s">
        <v>14</v>
      </c>
      <c r="C344" t="s">
        <v>43</v>
      </c>
      <c r="D344" s="66">
        <v>0.08</v>
      </c>
      <c r="E344" s="1">
        <v>0</v>
      </c>
      <c r="F344" s="58">
        <v>42387</v>
      </c>
      <c r="G344" s="48" t="s">
        <v>362</v>
      </c>
    </row>
    <row r="345" spans="1:8" ht="15" customHeight="1">
      <c r="A345" t="s">
        <v>32</v>
      </c>
      <c r="B345" t="s">
        <v>14</v>
      </c>
      <c r="C345" t="s">
        <v>43</v>
      </c>
      <c r="D345" s="66">
        <v>0.08</v>
      </c>
      <c r="E345" s="1">
        <v>0</v>
      </c>
      <c r="F345" s="58">
        <v>42387</v>
      </c>
      <c r="G345" t="s">
        <v>360</v>
      </c>
    </row>
    <row r="346" spans="1:8" ht="15" customHeight="1">
      <c r="A346" t="s">
        <v>34</v>
      </c>
      <c r="B346" t="s">
        <v>14</v>
      </c>
      <c r="C346" t="s">
        <v>13</v>
      </c>
      <c r="D346" s="66">
        <v>0.08</v>
      </c>
      <c r="E346" s="1">
        <v>0</v>
      </c>
      <c r="F346" s="58">
        <v>42387</v>
      </c>
      <c r="G346" t="s">
        <v>363</v>
      </c>
    </row>
    <row r="347" spans="1:8" ht="15" customHeight="1">
      <c r="A347" t="s">
        <v>99</v>
      </c>
      <c r="B347" t="s">
        <v>14</v>
      </c>
      <c r="C347" t="s">
        <v>13</v>
      </c>
      <c r="D347" s="66">
        <v>0.08</v>
      </c>
      <c r="E347" s="1">
        <v>0</v>
      </c>
      <c r="F347" s="58">
        <v>42387</v>
      </c>
      <c r="G347" s="48" t="s">
        <v>364</v>
      </c>
    </row>
    <row r="348" spans="1:8" ht="15" customHeight="1">
      <c r="A348" t="s">
        <v>24</v>
      </c>
      <c r="B348" t="s">
        <v>14</v>
      </c>
      <c r="C348" t="s">
        <v>43</v>
      </c>
      <c r="D348" s="66">
        <v>0.17</v>
      </c>
      <c r="E348" s="1">
        <v>0</v>
      </c>
      <c r="F348" s="58">
        <v>42387</v>
      </c>
      <c r="G348" s="48" t="s">
        <v>359</v>
      </c>
    </row>
    <row r="349" spans="1:8" ht="15" customHeight="1">
      <c r="A349" t="s">
        <v>22</v>
      </c>
      <c r="B349" t="s">
        <v>14</v>
      </c>
      <c r="C349" t="s">
        <v>13</v>
      </c>
      <c r="D349" s="66">
        <v>0.08</v>
      </c>
      <c r="E349" s="1">
        <v>0</v>
      </c>
      <c r="F349" s="58">
        <v>42387</v>
      </c>
      <c r="G349" s="48" t="s">
        <v>361</v>
      </c>
    </row>
    <row r="350" spans="1:8" ht="15" customHeight="1">
      <c r="A350" t="s">
        <v>20</v>
      </c>
      <c r="B350" t="s">
        <v>14</v>
      </c>
      <c r="C350" t="s">
        <v>13</v>
      </c>
      <c r="D350" s="66">
        <v>0.17</v>
      </c>
      <c r="E350" s="1">
        <v>0</v>
      </c>
      <c r="F350" s="58">
        <v>42387</v>
      </c>
      <c r="G350" s="48" t="s">
        <v>365</v>
      </c>
    </row>
    <row r="351" spans="1:8" ht="15" customHeight="1">
      <c r="A351" t="s">
        <v>41</v>
      </c>
      <c r="B351" t="s">
        <v>14</v>
      </c>
      <c r="C351" t="s">
        <v>13</v>
      </c>
      <c r="D351" s="66">
        <v>1</v>
      </c>
      <c r="E351" s="1">
        <v>0</v>
      </c>
      <c r="F351" s="58">
        <v>42387</v>
      </c>
      <c r="G351" s="48" t="s">
        <v>366</v>
      </c>
    </row>
    <row r="352" spans="1:8" ht="15" customHeight="1">
      <c r="A352" t="s">
        <v>85</v>
      </c>
      <c r="B352" t="s">
        <v>49</v>
      </c>
      <c r="C352" t="s">
        <v>48</v>
      </c>
      <c r="D352" s="66">
        <v>0.25</v>
      </c>
      <c r="E352" s="1">
        <v>0.05</v>
      </c>
      <c r="F352" s="58">
        <v>42422</v>
      </c>
      <c r="G352" s="48" t="s">
        <v>440</v>
      </c>
    </row>
    <row r="353" spans="1:7" ht="15" customHeight="1">
      <c r="A353" t="s">
        <v>74</v>
      </c>
      <c r="B353" t="s">
        <v>49</v>
      </c>
      <c r="C353" t="s">
        <v>48</v>
      </c>
      <c r="D353" s="66">
        <v>0.08</v>
      </c>
      <c r="E353" s="1">
        <v>0</v>
      </c>
      <c r="F353" s="58">
        <v>42422</v>
      </c>
      <c r="G353" s="48" t="s">
        <v>447</v>
      </c>
    </row>
    <row r="354" spans="1:7" ht="15" customHeight="1">
      <c r="A354" t="s">
        <v>82</v>
      </c>
      <c r="B354" t="s">
        <v>49</v>
      </c>
      <c r="C354" t="s">
        <v>48</v>
      </c>
      <c r="D354" s="66">
        <f>15*0.0167</f>
        <v>0.2505</v>
      </c>
      <c r="E354" s="1">
        <v>0</v>
      </c>
      <c r="F354" s="58">
        <v>42423</v>
      </c>
      <c r="G354" s="48" t="s">
        <v>448</v>
      </c>
    </row>
    <row r="355" spans="1:7" ht="15" customHeight="1">
      <c r="A355" t="s">
        <v>176</v>
      </c>
      <c r="B355" t="s">
        <v>49</v>
      </c>
      <c r="C355" t="s">
        <v>48</v>
      </c>
      <c r="D355" s="66">
        <f>30*0.0167</f>
        <v>0.501</v>
      </c>
      <c r="E355" s="1">
        <v>0</v>
      </c>
      <c r="F355" s="58">
        <v>42424</v>
      </c>
      <c r="G355" s="48" t="s">
        <v>449</v>
      </c>
    </row>
    <row r="356" spans="1:7" ht="15" customHeight="1">
      <c r="A356" t="s">
        <v>102</v>
      </c>
      <c r="B356" t="s">
        <v>49</v>
      </c>
      <c r="C356" t="s">
        <v>48</v>
      </c>
      <c r="D356" s="66">
        <v>0.25</v>
      </c>
      <c r="E356" s="1">
        <v>0</v>
      </c>
      <c r="F356" s="58">
        <v>42424</v>
      </c>
      <c r="G356" s="48" t="s">
        <v>456</v>
      </c>
    </row>
    <row r="357" spans="1:7" ht="15" customHeight="1">
      <c r="A357" t="s">
        <v>85</v>
      </c>
      <c r="B357" t="s">
        <v>49</v>
      </c>
      <c r="C357" t="s">
        <v>48</v>
      </c>
      <c r="D357" s="66">
        <f>15*0.0167</f>
        <v>0.2505</v>
      </c>
      <c r="E357" s="1">
        <v>0</v>
      </c>
      <c r="F357" s="58">
        <v>42424</v>
      </c>
      <c r="G357" s="48" t="s">
        <v>457</v>
      </c>
    </row>
    <row r="358" spans="1:7" ht="15" customHeight="1">
      <c r="A358" t="s">
        <v>590</v>
      </c>
      <c r="B358" t="s">
        <v>49</v>
      </c>
      <c r="C358" t="s">
        <v>48</v>
      </c>
      <c r="D358" s="66">
        <v>1.5</v>
      </c>
      <c r="E358" s="1">
        <v>0</v>
      </c>
      <c r="F358" s="58">
        <v>42426</v>
      </c>
      <c r="G358" s="48" t="s">
        <v>458</v>
      </c>
    </row>
    <row r="359" spans="1:7" ht="15" customHeight="1">
      <c r="A359" t="s">
        <v>50</v>
      </c>
      <c r="B359" t="s">
        <v>14</v>
      </c>
      <c r="C359" t="s">
        <v>43</v>
      </c>
      <c r="D359" s="66">
        <v>0.08</v>
      </c>
      <c r="E359" s="1">
        <v>0</v>
      </c>
      <c r="F359" s="58">
        <v>42426</v>
      </c>
      <c r="G359" s="48" t="s">
        <v>362</v>
      </c>
    </row>
    <row r="360" spans="1:7" ht="15" customHeight="1">
      <c r="A360" t="s">
        <v>32</v>
      </c>
      <c r="B360" t="s">
        <v>14</v>
      </c>
      <c r="C360" t="s">
        <v>43</v>
      </c>
      <c r="D360" s="66">
        <v>0.08</v>
      </c>
      <c r="E360" s="1">
        <v>0</v>
      </c>
      <c r="F360" s="58">
        <v>42426</v>
      </c>
      <c r="G360" t="s">
        <v>360</v>
      </c>
    </row>
    <row r="361" spans="1:7" ht="15" customHeight="1">
      <c r="A361" t="s">
        <v>34</v>
      </c>
      <c r="B361" t="s">
        <v>14</v>
      </c>
      <c r="C361" t="s">
        <v>13</v>
      </c>
      <c r="D361" s="66">
        <v>0.08</v>
      </c>
      <c r="E361" s="1">
        <v>0</v>
      </c>
      <c r="F361" s="58">
        <v>42426</v>
      </c>
      <c r="G361" t="s">
        <v>363</v>
      </c>
    </row>
    <row r="362" spans="1:7" ht="15" customHeight="1">
      <c r="A362" t="s">
        <v>99</v>
      </c>
      <c r="B362" t="s">
        <v>14</v>
      </c>
      <c r="C362" t="s">
        <v>13</v>
      </c>
      <c r="D362" s="66">
        <v>0.08</v>
      </c>
      <c r="E362" s="1">
        <v>0</v>
      </c>
      <c r="F362" s="58">
        <v>42426</v>
      </c>
      <c r="G362" s="48" t="s">
        <v>364</v>
      </c>
    </row>
    <row r="363" spans="1:7" ht="15" customHeight="1">
      <c r="A363" t="s">
        <v>24</v>
      </c>
      <c r="B363" t="s">
        <v>14</v>
      </c>
      <c r="C363" t="s">
        <v>43</v>
      </c>
      <c r="D363" s="66">
        <v>0.25</v>
      </c>
      <c r="E363" s="1">
        <v>0</v>
      </c>
      <c r="F363" s="58">
        <v>42426</v>
      </c>
      <c r="G363" s="48" t="s">
        <v>359</v>
      </c>
    </row>
    <row r="364" spans="1:7" ht="15" customHeight="1">
      <c r="A364" t="s">
        <v>22</v>
      </c>
      <c r="B364" t="s">
        <v>14</v>
      </c>
      <c r="C364" t="s">
        <v>13</v>
      </c>
      <c r="D364" s="66">
        <v>0.08</v>
      </c>
      <c r="E364" s="1">
        <v>0</v>
      </c>
      <c r="F364" s="58">
        <v>42426</v>
      </c>
      <c r="G364" s="48" t="s">
        <v>361</v>
      </c>
    </row>
    <row r="365" spans="1:7" ht="15" customHeight="1">
      <c r="A365" t="s">
        <v>20</v>
      </c>
      <c r="B365" t="s">
        <v>14</v>
      </c>
      <c r="C365" t="s">
        <v>13</v>
      </c>
      <c r="D365" s="66">
        <v>1</v>
      </c>
      <c r="E365" s="1">
        <v>0</v>
      </c>
      <c r="F365" s="58">
        <v>42426</v>
      </c>
      <c r="G365" s="48" t="s">
        <v>459</v>
      </c>
    </row>
    <row r="366" spans="1:7" ht="15" customHeight="1">
      <c r="A366" t="s">
        <v>41</v>
      </c>
      <c r="B366" t="s">
        <v>14</v>
      </c>
      <c r="C366" t="s">
        <v>13</v>
      </c>
      <c r="D366" s="66">
        <v>0.5</v>
      </c>
      <c r="E366" s="1">
        <v>0</v>
      </c>
      <c r="F366" s="58">
        <v>42426</v>
      </c>
      <c r="G366" s="48" t="s">
        <v>366</v>
      </c>
    </row>
    <row r="367" spans="1:7" ht="15" customHeight="1">
      <c r="A367" t="s">
        <v>298</v>
      </c>
      <c r="B367" t="s">
        <v>63</v>
      </c>
      <c r="C367" t="s">
        <v>48</v>
      </c>
      <c r="D367" s="66">
        <v>0.5</v>
      </c>
      <c r="E367" s="1">
        <v>0</v>
      </c>
      <c r="F367" s="58">
        <v>42433</v>
      </c>
      <c r="G367" s="48" t="s">
        <v>460</v>
      </c>
    </row>
    <row r="368" spans="1:7" ht="15" customHeight="1">
      <c r="A368" t="s">
        <v>76</v>
      </c>
      <c r="B368" t="s">
        <v>49</v>
      </c>
      <c r="C368" t="s">
        <v>48</v>
      </c>
      <c r="D368" s="66">
        <v>0.15</v>
      </c>
      <c r="E368" s="1">
        <v>0</v>
      </c>
      <c r="F368" s="58">
        <v>42436</v>
      </c>
      <c r="G368" s="48" t="s">
        <v>461</v>
      </c>
    </row>
    <row r="369" spans="1:7" ht="15" customHeight="1">
      <c r="A369" t="s">
        <v>41</v>
      </c>
      <c r="B369" t="s">
        <v>49</v>
      </c>
      <c r="C369" t="s">
        <v>48</v>
      </c>
      <c r="D369" s="66">
        <f>20*0.0167</f>
        <v>0.33399999999999996</v>
      </c>
      <c r="E369" s="1">
        <v>0</v>
      </c>
      <c r="F369" s="58">
        <v>42436</v>
      </c>
      <c r="G369" s="48" t="s">
        <v>462</v>
      </c>
    </row>
    <row r="370" spans="1:7" ht="15" customHeight="1">
      <c r="A370" t="s">
        <v>176</v>
      </c>
      <c r="B370" t="s">
        <v>63</v>
      </c>
      <c r="C370" t="s">
        <v>48</v>
      </c>
      <c r="D370" s="66">
        <v>1.5</v>
      </c>
      <c r="E370" s="1">
        <v>0</v>
      </c>
      <c r="F370" s="58">
        <v>42437</v>
      </c>
      <c r="G370" s="48" t="s">
        <v>463</v>
      </c>
    </row>
    <row r="371" spans="1:7" ht="15" customHeight="1">
      <c r="A371" t="s">
        <v>50</v>
      </c>
      <c r="B371" t="s">
        <v>14</v>
      </c>
      <c r="C371" t="s">
        <v>13</v>
      </c>
      <c r="D371" s="66">
        <v>0.08</v>
      </c>
      <c r="E371" s="1">
        <v>0</v>
      </c>
      <c r="F371" s="58">
        <v>42433</v>
      </c>
      <c r="G371" s="48" t="s">
        <v>362</v>
      </c>
    </row>
    <row r="372" spans="1:7" ht="15" customHeight="1">
      <c r="A372" t="s">
        <v>32</v>
      </c>
      <c r="B372" t="s">
        <v>14</v>
      </c>
      <c r="C372" t="s">
        <v>43</v>
      </c>
      <c r="D372" s="66">
        <v>0.08</v>
      </c>
      <c r="E372" s="1">
        <v>0</v>
      </c>
      <c r="F372" s="58">
        <v>42433</v>
      </c>
      <c r="G372" t="s">
        <v>360</v>
      </c>
    </row>
    <row r="373" spans="1:7" ht="15" customHeight="1">
      <c r="A373" t="s">
        <v>34</v>
      </c>
      <c r="B373" t="s">
        <v>14</v>
      </c>
      <c r="C373" t="s">
        <v>43</v>
      </c>
      <c r="D373" s="66">
        <v>0.08</v>
      </c>
      <c r="E373" s="1">
        <v>0</v>
      </c>
      <c r="F373" s="58">
        <v>42433</v>
      </c>
      <c r="G373" t="s">
        <v>363</v>
      </c>
    </row>
    <row r="374" spans="1:7" ht="15" customHeight="1">
      <c r="A374" t="s">
        <v>99</v>
      </c>
      <c r="B374" t="s">
        <v>14</v>
      </c>
      <c r="C374" t="s">
        <v>13</v>
      </c>
      <c r="D374" s="66">
        <v>0.08</v>
      </c>
      <c r="E374" s="1">
        <v>0</v>
      </c>
      <c r="F374" s="58">
        <v>42433</v>
      </c>
      <c r="G374" s="48" t="s">
        <v>364</v>
      </c>
    </row>
    <row r="375" spans="1:7" ht="15" customHeight="1">
      <c r="A375" t="s">
        <v>24</v>
      </c>
      <c r="B375" t="s">
        <v>14</v>
      </c>
      <c r="C375" t="s">
        <v>43</v>
      </c>
      <c r="D375" s="66">
        <v>0.15</v>
      </c>
      <c r="E375" s="1">
        <v>0</v>
      </c>
      <c r="F375" s="58">
        <v>42433</v>
      </c>
      <c r="G375" s="48" t="s">
        <v>359</v>
      </c>
    </row>
    <row r="376" spans="1:7" ht="15" customHeight="1">
      <c r="A376" t="s">
        <v>22</v>
      </c>
      <c r="B376" t="s">
        <v>14</v>
      </c>
      <c r="C376" t="s">
        <v>13</v>
      </c>
      <c r="D376" s="66">
        <v>0.08</v>
      </c>
      <c r="E376" s="1">
        <v>0</v>
      </c>
      <c r="F376" s="58">
        <v>42433</v>
      </c>
      <c r="G376" s="48" t="s">
        <v>361</v>
      </c>
    </row>
    <row r="377" spans="1:7" ht="15" customHeight="1">
      <c r="A377" t="s">
        <v>20</v>
      </c>
      <c r="B377" t="s">
        <v>14</v>
      </c>
      <c r="C377" t="s">
        <v>43</v>
      </c>
      <c r="D377" s="66">
        <v>0.5</v>
      </c>
      <c r="E377" s="1">
        <v>0</v>
      </c>
      <c r="F377" s="58">
        <v>42433</v>
      </c>
      <c r="G377" s="48" t="s">
        <v>365</v>
      </c>
    </row>
    <row r="378" spans="1:7" ht="15" customHeight="1">
      <c r="A378" t="s">
        <v>41</v>
      </c>
      <c r="B378" t="s">
        <v>14</v>
      </c>
      <c r="C378" t="s">
        <v>13</v>
      </c>
      <c r="D378" s="66">
        <v>0.5</v>
      </c>
      <c r="E378" s="1">
        <v>0</v>
      </c>
      <c r="F378" s="58">
        <v>42433</v>
      </c>
      <c r="G378" s="48" t="s">
        <v>366</v>
      </c>
    </row>
    <row r="379" spans="1:7" ht="15" customHeight="1">
      <c r="A379" t="s">
        <v>3</v>
      </c>
      <c r="B379" t="s">
        <v>14</v>
      </c>
      <c r="C379" t="s">
        <v>13</v>
      </c>
      <c r="D379" s="66">
        <v>0.08</v>
      </c>
      <c r="E379" s="1">
        <v>0</v>
      </c>
      <c r="F379" s="58">
        <v>42403</v>
      </c>
      <c r="G379" s="48" t="s">
        <v>368</v>
      </c>
    </row>
    <row r="380" spans="1:7" ht="15" customHeight="1">
      <c r="A380" t="s">
        <v>37</v>
      </c>
      <c r="B380" t="s">
        <v>14</v>
      </c>
      <c r="C380" t="s">
        <v>13</v>
      </c>
      <c r="D380" s="66">
        <v>0.08</v>
      </c>
      <c r="E380" s="1">
        <v>0</v>
      </c>
      <c r="F380" s="58">
        <v>42403</v>
      </c>
      <c r="G380" s="48" t="s">
        <v>369</v>
      </c>
    </row>
    <row r="381" spans="1:7" ht="15" customHeight="1">
      <c r="A381" t="s">
        <v>32</v>
      </c>
      <c r="B381" t="s">
        <v>14</v>
      </c>
      <c r="C381" t="s">
        <v>13</v>
      </c>
      <c r="D381" s="66">
        <v>0.15</v>
      </c>
      <c r="E381" s="1">
        <v>0</v>
      </c>
      <c r="F381" s="58">
        <v>42403</v>
      </c>
      <c r="G381" s="48" t="s">
        <v>370</v>
      </c>
    </row>
    <row r="382" spans="1:7" ht="15" customHeight="1">
      <c r="A382" t="s">
        <v>34</v>
      </c>
      <c r="B382" t="s">
        <v>14</v>
      </c>
      <c r="C382" t="s">
        <v>13</v>
      </c>
      <c r="D382" s="66">
        <v>0.15</v>
      </c>
      <c r="E382" s="1">
        <v>0</v>
      </c>
      <c r="F382" s="58">
        <v>42403</v>
      </c>
      <c r="G382" s="48" t="s">
        <v>371</v>
      </c>
    </row>
    <row r="383" spans="1:7" ht="15" customHeight="1">
      <c r="A383" t="s">
        <v>99</v>
      </c>
      <c r="B383" t="s">
        <v>14</v>
      </c>
      <c r="C383" t="s">
        <v>13</v>
      </c>
      <c r="D383" s="66">
        <v>0.15</v>
      </c>
      <c r="E383" s="1">
        <v>0</v>
      </c>
      <c r="F383" s="58">
        <v>42403</v>
      </c>
      <c r="G383" s="48" t="s">
        <v>372</v>
      </c>
    </row>
    <row r="384" spans="1:7" ht="15" customHeight="1">
      <c r="A384" t="s">
        <v>30</v>
      </c>
      <c r="B384" t="s">
        <v>14</v>
      </c>
      <c r="C384" t="s">
        <v>13</v>
      </c>
      <c r="D384" s="66">
        <v>0.08</v>
      </c>
      <c r="E384" s="1">
        <v>0</v>
      </c>
      <c r="F384" s="58">
        <v>42403</v>
      </c>
      <c r="G384" s="48" t="s">
        <v>373</v>
      </c>
    </row>
    <row r="385" spans="1:8" ht="15" customHeight="1">
      <c r="A385" t="s">
        <v>28</v>
      </c>
      <c r="B385" t="s">
        <v>14</v>
      </c>
      <c r="C385" t="s">
        <v>13</v>
      </c>
      <c r="D385" s="66">
        <v>0.25</v>
      </c>
      <c r="E385" s="1">
        <v>0</v>
      </c>
      <c r="F385" s="58">
        <v>42410</v>
      </c>
      <c r="G385" s="48" t="s">
        <v>374</v>
      </c>
    </row>
    <row r="386" spans="1:8" ht="15" customHeight="1">
      <c r="A386" t="s">
        <v>26</v>
      </c>
      <c r="B386" t="s">
        <v>14</v>
      </c>
      <c r="C386" t="s">
        <v>13</v>
      </c>
      <c r="D386" s="66">
        <v>0.15</v>
      </c>
      <c r="E386" s="1">
        <v>0</v>
      </c>
      <c r="F386" s="58">
        <v>42410</v>
      </c>
      <c r="G386" s="48" t="s">
        <v>464</v>
      </c>
    </row>
    <row r="387" spans="1:8" ht="15" customHeight="1">
      <c r="A387" t="s">
        <v>24</v>
      </c>
      <c r="B387" t="s">
        <v>14</v>
      </c>
      <c r="C387" t="s">
        <v>13</v>
      </c>
      <c r="D387" s="66">
        <v>0.15</v>
      </c>
      <c r="E387" s="1">
        <v>0</v>
      </c>
      <c r="F387" s="58">
        <v>42410</v>
      </c>
      <c r="G387" s="48" t="s">
        <v>465</v>
      </c>
    </row>
    <row r="388" spans="1:8" ht="15" customHeight="1">
      <c r="A388" t="s">
        <v>22</v>
      </c>
      <c r="B388" t="s">
        <v>14</v>
      </c>
      <c r="C388" t="s">
        <v>13</v>
      </c>
      <c r="D388" s="66">
        <v>0.08</v>
      </c>
      <c r="E388" s="1">
        <v>0</v>
      </c>
      <c r="F388" s="58">
        <v>42410</v>
      </c>
      <c r="G388" s="48" t="s">
        <v>466</v>
      </c>
    </row>
    <row r="389" spans="1:8" ht="15" customHeight="1">
      <c r="A389" t="s">
        <v>20</v>
      </c>
      <c r="B389" t="s">
        <v>14</v>
      </c>
      <c r="C389" t="s">
        <v>13</v>
      </c>
      <c r="D389" s="66">
        <v>0.25</v>
      </c>
      <c r="E389" s="1">
        <v>0</v>
      </c>
      <c r="F389" s="58">
        <v>42421</v>
      </c>
      <c r="G389" s="48" t="s">
        <v>467</v>
      </c>
    </row>
    <row r="390" spans="1:8" ht="15" customHeight="1">
      <c r="A390" t="s">
        <v>17</v>
      </c>
      <c r="B390" t="s">
        <v>14</v>
      </c>
      <c r="C390" t="s">
        <v>13</v>
      </c>
      <c r="D390" s="66">
        <v>0.08</v>
      </c>
      <c r="E390" s="1">
        <v>0</v>
      </c>
      <c r="F390" s="58">
        <v>42421</v>
      </c>
      <c r="G390" s="48" t="s">
        <v>468</v>
      </c>
    </row>
    <row r="391" spans="1:8" ht="15" customHeight="1">
      <c r="A391" t="s">
        <v>15</v>
      </c>
      <c r="B391" t="s">
        <v>14</v>
      </c>
      <c r="C391" t="s">
        <v>13</v>
      </c>
      <c r="D391" s="66">
        <v>0.08</v>
      </c>
      <c r="E391" s="1">
        <v>0</v>
      </c>
      <c r="F391" s="58">
        <v>42421</v>
      </c>
      <c r="G391" s="48" t="s">
        <v>469</v>
      </c>
    </row>
    <row r="392" spans="1:8" ht="15" customHeight="1">
      <c r="A392" t="s">
        <v>26</v>
      </c>
      <c r="B392" t="s">
        <v>49</v>
      </c>
      <c r="C392" t="s">
        <v>470</v>
      </c>
      <c r="D392" s="66">
        <v>5</v>
      </c>
      <c r="E392" s="1">
        <v>0</v>
      </c>
      <c r="F392" s="58">
        <v>42436</v>
      </c>
      <c r="G392" s="48" t="s">
        <v>471</v>
      </c>
    </row>
    <row r="393" spans="1:8" ht="15" customHeight="1">
      <c r="A393" t="s">
        <v>26</v>
      </c>
      <c r="B393" t="s">
        <v>49</v>
      </c>
      <c r="C393" t="s">
        <v>470</v>
      </c>
      <c r="D393" s="66">
        <v>5</v>
      </c>
      <c r="E393" s="1">
        <v>0</v>
      </c>
      <c r="F393" s="58">
        <v>42427</v>
      </c>
      <c r="G393" s="48" t="s">
        <v>471</v>
      </c>
    </row>
    <row r="394" spans="1:8" s="67" customFormat="1" ht="15" customHeight="1">
      <c r="A394" s="67" t="s">
        <v>74</v>
      </c>
      <c r="B394" s="67" t="s">
        <v>49</v>
      </c>
      <c r="C394" s="67" t="s">
        <v>48</v>
      </c>
      <c r="D394" s="68">
        <v>0.25</v>
      </c>
      <c r="E394" s="69">
        <v>0</v>
      </c>
      <c r="F394" s="70">
        <v>42438</v>
      </c>
      <c r="G394" s="71" t="s">
        <v>472</v>
      </c>
      <c r="H394"/>
    </row>
    <row r="395" spans="1:8" s="67" customFormat="1" ht="15" customHeight="1">
      <c r="A395" s="67" t="s">
        <v>78</v>
      </c>
      <c r="B395" s="67" t="s">
        <v>49</v>
      </c>
      <c r="C395" s="67" t="s">
        <v>48</v>
      </c>
      <c r="D395" s="68">
        <v>0.08</v>
      </c>
      <c r="E395" s="69">
        <v>0</v>
      </c>
      <c r="F395" s="70">
        <v>42438</v>
      </c>
      <c r="G395" s="71" t="s">
        <v>473</v>
      </c>
      <c r="H395"/>
    </row>
    <row r="396" spans="1:8" s="67" customFormat="1" ht="15" customHeight="1">
      <c r="A396" s="67" t="s">
        <v>26</v>
      </c>
      <c r="B396" s="67" t="s">
        <v>49</v>
      </c>
      <c r="C396" s="67" t="s">
        <v>470</v>
      </c>
      <c r="D396" s="68">
        <v>3</v>
      </c>
      <c r="E396" s="69">
        <v>1</v>
      </c>
      <c r="F396" s="70">
        <v>42439</v>
      </c>
      <c r="G396" s="71" t="s">
        <v>474</v>
      </c>
      <c r="H396"/>
    </row>
    <row r="397" spans="1:8" s="67" customFormat="1" ht="15" customHeight="1">
      <c r="A397" s="67" t="s">
        <v>94</v>
      </c>
      <c r="B397" s="67" t="s">
        <v>49</v>
      </c>
      <c r="C397" s="67" t="s">
        <v>475</v>
      </c>
      <c r="D397" s="68">
        <v>0.08</v>
      </c>
      <c r="E397" s="69">
        <v>0</v>
      </c>
      <c r="F397" s="70">
        <v>42440</v>
      </c>
      <c r="G397" s="71" t="s">
        <v>476</v>
      </c>
      <c r="H397"/>
    </row>
    <row r="398" spans="1:8" s="67" customFormat="1" ht="15" customHeight="1">
      <c r="A398" s="67" t="s">
        <v>153</v>
      </c>
      <c r="B398" s="67" t="s">
        <v>49</v>
      </c>
      <c r="C398" s="67" t="s">
        <v>48</v>
      </c>
      <c r="D398" s="68">
        <v>0.08</v>
      </c>
      <c r="E398" s="69">
        <v>0</v>
      </c>
      <c r="F398" s="70">
        <v>42440</v>
      </c>
      <c r="G398" s="71" t="s">
        <v>476</v>
      </c>
      <c r="H398"/>
    </row>
    <row r="399" spans="1:8" s="67" customFormat="1" ht="15" customHeight="1">
      <c r="A399" s="67" t="s">
        <v>176</v>
      </c>
      <c r="B399" s="67" t="s">
        <v>63</v>
      </c>
      <c r="C399" s="67" t="s">
        <v>48</v>
      </c>
      <c r="D399" s="68">
        <v>1</v>
      </c>
      <c r="E399" s="69">
        <v>0</v>
      </c>
      <c r="F399" s="70">
        <v>42440</v>
      </c>
      <c r="G399" s="71" t="s">
        <v>477</v>
      </c>
      <c r="H399"/>
    </row>
    <row r="400" spans="1:8" s="67" customFormat="1" ht="15" customHeight="1">
      <c r="A400" s="67" t="s">
        <v>176</v>
      </c>
      <c r="B400" s="67" t="s">
        <v>63</v>
      </c>
      <c r="C400" s="67" t="s">
        <v>48</v>
      </c>
      <c r="D400" s="68">
        <v>2</v>
      </c>
      <c r="E400" s="69">
        <v>0</v>
      </c>
      <c r="F400" s="70">
        <v>42440</v>
      </c>
      <c r="G400" s="71" t="s">
        <v>478</v>
      </c>
      <c r="H400"/>
    </row>
    <row r="401" spans="1:8" s="67" customFormat="1" ht="15" customHeight="1">
      <c r="A401" s="67" t="s">
        <v>50</v>
      </c>
      <c r="B401" s="67" t="s">
        <v>14</v>
      </c>
      <c r="C401" s="67" t="s">
        <v>13</v>
      </c>
      <c r="D401" s="68">
        <v>0.08</v>
      </c>
      <c r="E401" s="69">
        <v>0</v>
      </c>
      <c r="F401" s="70">
        <v>42440</v>
      </c>
      <c r="G401" s="71" t="s">
        <v>362</v>
      </c>
      <c r="H401"/>
    </row>
    <row r="402" spans="1:8" s="67" customFormat="1" ht="15" customHeight="1">
      <c r="A402" s="67" t="s">
        <v>32</v>
      </c>
      <c r="B402" s="67" t="s">
        <v>14</v>
      </c>
      <c r="C402" s="67" t="s">
        <v>43</v>
      </c>
      <c r="D402" s="68">
        <v>0.08</v>
      </c>
      <c r="E402" s="69">
        <v>0</v>
      </c>
      <c r="F402" s="70">
        <v>42440</v>
      </c>
      <c r="G402" s="67" t="s">
        <v>360</v>
      </c>
      <c r="H402"/>
    </row>
    <row r="403" spans="1:8" s="67" customFormat="1" ht="15" customHeight="1">
      <c r="A403" s="67" t="s">
        <v>34</v>
      </c>
      <c r="B403" s="67" t="s">
        <v>14</v>
      </c>
      <c r="C403" s="67" t="s">
        <v>43</v>
      </c>
      <c r="D403" s="68">
        <v>0.08</v>
      </c>
      <c r="E403" s="69">
        <v>0</v>
      </c>
      <c r="F403" s="70">
        <v>42440</v>
      </c>
      <c r="G403" s="67" t="s">
        <v>363</v>
      </c>
      <c r="H403"/>
    </row>
    <row r="404" spans="1:8" s="67" customFormat="1" ht="15" customHeight="1">
      <c r="A404" s="67" t="s">
        <v>99</v>
      </c>
      <c r="B404" s="67" t="s">
        <v>14</v>
      </c>
      <c r="C404" s="67" t="s">
        <v>13</v>
      </c>
      <c r="D404" s="68">
        <v>0.08</v>
      </c>
      <c r="E404" s="69">
        <v>0</v>
      </c>
      <c r="F404" s="70">
        <v>42440</v>
      </c>
      <c r="G404" s="71" t="s">
        <v>364</v>
      </c>
      <c r="H404"/>
    </row>
    <row r="405" spans="1:8" s="67" customFormat="1" ht="15" customHeight="1">
      <c r="A405" s="67" t="s">
        <v>24</v>
      </c>
      <c r="B405" s="67" t="s">
        <v>14</v>
      </c>
      <c r="C405" s="67" t="s">
        <v>13</v>
      </c>
      <c r="D405" s="68">
        <v>0.15</v>
      </c>
      <c r="E405" s="69">
        <v>0</v>
      </c>
      <c r="F405" s="70">
        <v>42440</v>
      </c>
      <c r="G405" s="71" t="s">
        <v>359</v>
      </c>
      <c r="H405"/>
    </row>
    <row r="406" spans="1:8" s="67" customFormat="1" ht="15" customHeight="1">
      <c r="A406" s="67" t="s">
        <v>22</v>
      </c>
      <c r="B406" s="67" t="s">
        <v>14</v>
      </c>
      <c r="C406" s="67" t="s">
        <v>13</v>
      </c>
      <c r="D406" s="68">
        <v>0.08</v>
      </c>
      <c r="E406" s="69">
        <v>0</v>
      </c>
      <c r="F406" s="70">
        <v>42440</v>
      </c>
      <c r="G406" s="71" t="s">
        <v>361</v>
      </c>
      <c r="H406"/>
    </row>
    <row r="407" spans="1:8" s="67" customFormat="1" ht="15" customHeight="1">
      <c r="A407" s="67" t="s">
        <v>20</v>
      </c>
      <c r="B407" s="67" t="s">
        <v>14</v>
      </c>
      <c r="C407" s="67" t="s">
        <v>43</v>
      </c>
      <c r="D407" s="68">
        <v>0.25</v>
      </c>
      <c r="E407" s="69">
        <v>0</v>
      </c>
      <c r="F407" s="70">
        <v>42440</v>
      </c>
      <c r="G407" s="71" t="s">
        <v>365</v>
      </c>
      <c r="H407"/>
    </row>
    <row r="408" spans="1:8" s="67" customFormat="1" ht="15" customHeight="1">
      <c r="A408" s="67" t="s">
        <v>41</v>
      </c>
      <c r="B408" s="67" t="s">
        <v>14</v>
      </c>
      <c r="C408" s="67" t="s">
        <v>13</v>
      </c>
      <c r="D408" s="68">
        <v>1</v>
      </c>
      <c r="E408" s="69">
        <v>0</v>
      </c>
      <c r="F408" s="70">
        <v>42440</v>
      </c>
      <c r="G408" s="71" t="s">
        <v>366</v>
      </c>
      <c r="H408"/>
    </row>
    <row r="409" spans="1:8" s="67" customFormat="1" ht="15" customHeight="1">
      <c r="A409" s="67" t="s">
        <v>104</v>
      </c>
      <c r="B409" s="67" t="s">
        <v>49</v>
      </c>
      <c r="C409" s="67" t="s">
        <v>48</v>
      </c>
      <c r="D409" s="68">
        <v>0.08</v>
      </c>
      <c r="E409" s="69">
        <v>0.08</v>
      </c>
      <c r="F409" s="70">
        <v>42445</v>
      </c>
      <c r="G409" s="71" t="s">
        <v>480</v>
      </c>
      <c r="H409"/>
    </row>
    <row r="410" spans="1:8" s="67" customFormat="1" ht="15" customHeight="1">
      <c r="A410" s="67" t="s">
        <v>301</v>
      </c>
      <c r="B410" s="67" t="s">
        <v>49</v>
      </c>
      <c r="C410" s="67" t="s">
        <v>48</v>
      </c>
      <c r="D410" s="68">
        <v>0.08</v>
      </c>
      <c r="E410" s="69">
        <v>0</v>
      </c>
      <c r="F410" s="70">
        <v>42445</v>
      </c>
      <c r="G410" s="71" t="s">
        <v>481</v>
      </c>
      <c r="H410"/>
    </row>
    <row r="411" spans="1:8" s="67" customFormat="1" ht="15" customHeight="1">
      <c r="A411" s="67" t="s">
        <v>72</v>
      </c>
      <c r="B411" s="67" t="s">
        <v>63</v>
      </c>
      <c r="C411" s="67" t="s">
        <v>296</v>
      </c>
      <c r="D411" s="68">
        <v>0.75</v>
      </c>
      <c r="E411" s="69">
        <v>0</v>
      </c>
      <c r="F411" s="70">
        <v>42447</v>
      </c>
      <c r="G411" s="71" t="s">
        <v>484</v>
      </c>
      <c r="H411"/>
    </row>
    <row r="412" spans="1:8" s="67" customFormat="1" ht="15" customHeight="1">
      <c r="A412" s="67" t="s">
        <v>89</v>
      </c>
      <c r="B412" s="67" t="s">
        <v>63</v>
      </c>
      <c r="C412" s="67" t="s">
        <v>296</v>
      </c>
      <c r="D412" s="68">
        <v>0.75</v>
      </c>
      <c r="E412" s="69">
        <v>0</v>
      </c>
      <c r="F412" s="70">
        <v>42447</v>
      </c>
      <c r="G412" s="71" t="s">
        <v>484</v>
      </c>
      <c r="H412"/>
    </row>
    <row r="413" spans="1:8" s="67" customFormat="1" ht="15" customHeight="1">
      <c r="A413" s="67" t="s">
        <v>88</v>
      </c>
      <c r="B413" s="67" t="s">
        <v>63</v>
      </c>
      <c r="C413" s="67" t="s">
        <v>296</v>
      </c>
      <c r="D413" s="68">
        <v>0.75</v>
      </c>
      <c r="E413" s="69">
        <v>0</v>
      </c>
      <c r="F413" s="70">
        <v>42446</v>
      </c>
      <c r="G413" s="71" t="s">
        <v>484</v>
      </c>
      <c r="H413"/>
    </row>
    <row r="414" spans="1:8" s="67" customFormat="1" ht="15" customHeight="1">
      <c r="A414" s="67" t="s">
        <v>50</v>
      </c>
      <c r="B414" s="67" t="s">
        <v>14</v>
      </c>
      <c r="C414" s="67" t="s">
        <v>13</v>
      </c>
      <c r="D414" s="68">
        <v>0.08</v>
      </c>
      <c r="E414" s="69">
        <v>0</v>
      </c>
      <c r="F414" s="70">
        <v>42447</v>
      </c>
      <c r="G414" s="71" t="s">
        <v>362</v>
      </c>
      <c r="H414"/>
    </row>
    <row r="415" spans="1:8" s="67" customFormat="1" ht="15" customHeight="1">
      <c r="A415" s="67" t="s">
        <v>32</v>
      </c>
      <c r="B415" s="67" t="s">
        <v>14</v>
      </c>
      <c r="C415" s="67" t="s">
        <v>43</v>
      </c>
      <c r="D415" s="68">
        <v>0.08</v>
      </c>
      <c r="E415" s="69">
        <v>0</v>
      </c>
      <c r="F415" s="70">
        <v>42447</v>
      </c>
      <c r="G415" s="67" t="s">
        <v>360</v>
      </c>
      <c r="H415"/>
    </row>
    <row r="416" spans="1:8" s="67" customFormat="1" ht="15" customHeight="1">
      <c r="A416" s="67" t="s">
        <v>34</v>
      </c>
      <c r="B416" s="67" t="s">
        <v>14</v>
      </c>
      <c r="C416" s="67" t="s">
        <v>43</v>
      </c>
      <c r="D416" s="68">
        <v>0.08</v>
      </c>
      <c r="E416" s="69">
        <v>0</v>
      </c>
      <c r="F416" s="70">
        <v>42447</v>
      </c>
      <c r="G416" s="67" t="s">
        <v>363</v>
      </c>
      <c r="H416"/>
    </row>
    <row r="417" spans="1:8" s="67" customFormat="1" ht="15" customHeight="1">
      <c r="A417" s="67" t="s">
        <v>99</v>
      </c>
      <c r="B417" s="67" t="s">
        <v>14</v>
      </c>
      <c r="C417" s="67" t="s">
        <v>13</v>
      </c>
      <c r="D417" s="68">
        <v>0.08</v>
      </c>
      <c r="E417" s="69">
        <v>0</v>
      </c>
      <c r="F417" s="70">
        <v>42447</v>
      </c>
      <c r="G417" s="71" t="s">
        <v>364</v>
      </c>
      <c r="H417"/>
    </row>
    <row r="418" spans="1:8" s="67" customFormat="1" ht="15" customHeight="1">
      <c r="A418" s="67" t="s">
        <v>24</v>
      </c>
      <c r="B418" s="67" t="s">
        <v>14</v>
      </c>
      <c r="C418" s="67" t="s">
        <v>13</v>
      </c>
      <c r="D418" s="68">
        <v>0.15</v>
      </c>
      <c r="E418" s="69">
        <v>0</v>
      </c>
      <c r="F418" s="70">
        <v>42447</v>
      </c>
      <c r="G418" s="71" t="s">
        <v>359</v>
      </c>
      <c r="H418"/>
    </row>
    <row r="419" spans="1:8" s="67" customFormat="1" ht="15" customHeight="1">
      <c r="A419" s="67" t="s">
        <v>22</v>
      </c>
      <c r="B419" s="67" t="s">
        <v>14</v>
      </c>
      <c r="C419" s="67" t="s">
        <v>13</v>
      </c>
      <c r="D419" s="68">
        <v>0.08</v>
      </c>
      <c r="E419" s="69">
        <v>0</v>
      </c>
      <c r="F419" s="70">
        <v>42447</v>
      </c>
      <c r="G419" s="71" t="s">
        <v>361</v>
      </c>
      <c r="H419"/>
    </row>
    <row r="420" spans="1:8" s="67" customFormat="1" ht="15" customHeight="1">
      <c r="A420" s="67" t="s">
        <v>20</v>
      </c>
      <c r="B420" s="67" t="s">
        <v>14</v>
      </c>
      <c r="C420" s="67" t="s">
        <v>43</v>
      </c>
      <c r="D420" s="68">
        <v>0.25</v>
      </c>
      <c r="E420" s="69">
        <v>0</v>
      </c>
      <c r="F420" s="70">
        <v>42447</v>
      </c>
      <c r="G420" s="71" t="s">
        <v>365</v>
      </c>
      <c r="H420"/>
    </row>
    <row r="421" spans="1:8" s="67" customFormat="1" ht="15" customHeight="1">
      <c r="A421" s="67" t="s">
        <v>41</v>
      </c>
      <c r="B421" s="67" t="s">
        <v>14</v>
      </c>
      <c r="C421" s="67" t="s">
        <v>13</v>
      </c>
      <c r="D421" s="68">
        <v>1</v>
      </c>
      <c r="E421" s="69">
        <v>0</v>
      </c>
      <c r="F421" s="70">
        <v>42447</v>
      </c>
      <c r="G421" s="71" t="s">
        <v>366</v>
      </c>
      <c r="H421"/>
    </row>
    <row r="422" spans="1:8" s="67" customFormat="1" ht="15" customHeight="1">
      <c r="A422" s="67" t="s">
        <v>91</v>
      </c>
      <c r="B422" s="67" t="s">
        <v>49</v>
      </c>
      <c r="C422" s="67" t="s">
        <v>48</v>
      </c>
      <c r="D422" s="68">
        <v>0.25</v>
      </c>
      <c r="E422" s="69">
        <v>0.25</v>
      </c>
      <c r="F422" s="70">
        <v>42450</v>
      </c>
      <c r="G422" s="71" t="s">
        <v>485</v>
      </c>
      <c r="H422"/>
    </row>
    <row r="423" spans="1:8" s="67" customFormat="1" ht="15" customHeight="1">
      <c r="A423" s="67" t="s">
        <v>308</v>
      </c>
      <c r="B423" s="67" t="s">
        <v>63</v>
      </c>
      <c r="C423" s="67" t="s">
        <v>48</v>
      </c>
      <c r="D423" s="68">
        <v>1</v>
      </c>
      <c r="E423" s="69">
        <v>0</v>
      </c>
      <c r="F423" s="70">
        <v>42451</v>
      </c>
      <c r="G423" s="71" t="s">
        <v>429</v>
      </c>
      <c r="H423"/>
    </row>
    <row r="424" spans="1:8" s="67" customFormat="1" ht="15" customHeight="1">
      <c r="A424" s="67" t="s">
        <v>95</v>
      </c>
      <c r="B424" s="67" t="s">
        <v>63</v>
      </c>
      <c r="C424" s="67" t="s">
        <v>48</v>
      </c>
      <c r="D424" s="68">
        <v>7</v>
      </c>
      <c r="E424" s="69">
        <v>0</v>
      </c>
      <c r="F424" s="70">
        <v>42452</v>
      </c>
      <c r="G424" s="71" t="s">
        <v>435</v>
      </c>
      <c r="H424"/>
    </row>
    <row r="425" spans="1:8" s="67" customFormat="1" ht="15" customHeight="1">
      <c r="A425" s="67" t="s">
        <v>95</v>
      </c>
      <c r="B425" s="67" t="s">
        <v>63</v>
      </c>
      <c r="C425" s="67" t="s">
        <v>48</v>
      </c>
      <c r="D425" s="68">
        <v>5</v>
      </c>
      <c r="E425" s="69">
        <v>0</v>
      </c>
      <c r="F425" s="70">
        <v>42453</v>
      </c>
      <c r="G425" s="71" t="s">
        <v>486</v>
      </c>
      <c r="H425"/>
    </row>
    <row r="426" spans="1:8" s="67" customFormat="1" ht="15" customHeight="1">
      <c r="A426" s="67" t="s">
        <v>176</v>
      </c>
      <c r="B426" s="67" t="s">
        <v>49</v>
      </c>
      <c r="C426" s="67" t="s">
        <v>296</v>
      </c>
      <c r="D426" s="68">
        <v>0.08</v>
      </c>
      <c r="E426" s="69">
        <v>0</v>
      </c>
      <c r="F426" s="70">
        <v>42454</v>
      </c>
      <c r="G426" s="71" t="s">
        <v>487</v>
      </c>
      <c r="H426"/>
    </row>
    <row r="427" spans="1:8" s="67" customFormat="1" ht="15" customHeight="1">
      <c r="A427" s="67" t="s">
        <v>22</v>
      </c>
      <c r="B427" s="67" t="s">
        <v>49</v>
      </c>
      <c r="C427" s="67" t="s">
        <v>48</v>
      </c>
      <c r="D427" s="68">
        <v>0.15</v>
      </c>
      <c r="E427" s="69">
        <v>0</v>
      </c>
      <c r="F427" s="70">
        <v>42454</v>
      </c>
      <c r="G427" s="71" t="s">
        <v>488</v>
      </c>
      <c r="H427"/>
    </row>
    <row r="428" spans="1:8" s="67" customFormat="1" ht="15" customHeight="1">
      <c r="A428" s="67" t="s">
        <v>310</v>
      </c>
      <c r="B428" s="67" t="s">
        <v>49</v>
      </c>
      <c r="C428" s="67" t="s">
        <v>296</v>
      </c>
      <c r="D428" s="68">
        <v>0.15</v>
      </c>
      <c r="E428" s="69">
        <v>0</v>
      </c>
      <c r="F428" s="70">
        <v>42454</v>
      </c>
      <c r="G428" s="71" t="s">
        <v>489</v>
      </c>
      <c r="H428"/>
    </row>
    <row r="429" spans="1:8" s="67" customFormat="1" ht="15" customHeight="1">
      <c r="A429" s="67" t="s">
        <v>490</v>
      </c>
      <c r="B429" s="67" t="s">
        <v>49</v>
      </c>
      <c r="C429" s="67" t="s">
        <v>296</v>
      </c>
      <c r="D429" s="68">
        <v>0.25</v>
      </c>
      <c r="E429" s="69">
        <v>0</v>
      </c>
      <c r="F429" s="70">
        <v>42454</v>
      </c>
      <c r="G429" s="71" t="s">
        <v>491</v>
      </c>
      <c r="H429"/>
    </row>
    <row r="430" spans="1:8" s="67" customFormat="1" ht="15" customHeight="1">
      <c r="A430" s="67" t="s">
        <v>492</v>
      </c>
      <c r="B430" s="67" t="s">
        <v>63</v>
      </c>
      <c r="C430" s="67" t="s">
        <v>296</v>
      </c>
      <c r="D430" s="68">
        <v>0.5</v>
      </c>
      <c r="E430" s="69">
        <v>0</v>
      </c>
      <c r="F430" s="70">
        <v>42459</v>
      </c>
      <c r="G430" s="71" t="s">
        <v>493</v>
      </c>
      <c r="H430"/>
    </row>
    <row r="431" spans="1:8" s="67" customFormat="1" ht="15" customHeight="1">
      <c r="A431" s="67" t="s">
        <v>83</v>
      </c>
      <c r="B431" s="67" t="s">
        <v>63</v>
      </c>
      <c r="C431" s="67" t="s">
        <v>296</v>
      </c>
      <c r="D431" s="68">
        <v>0.5</v>
      </c>
      <c r="E431" s="69">
        <v>0</v>
      </c>
      <c r="F431" s="70">
        <v>42459</v>
      </c>
      <c r="G431" s="71" t="s">
        <v>494</v>
      </c>
      <c r="H431"/>
    </row>
    <row r="432" spans="1:8" s="67" customFormat="1" ht="15" customHeight="1">
      <c r="A432" s="67" t="s">
        <v>28</v>
      </c>
      <c r="B432" s="67" t="s">
        <v>49</v>
      </c>
      <c r="C432" s="67" t="s">
        <v>48</v>
      </c>
      <c r="D432" s="68">
        <v>0.08</v>
      </c>
      <c r="E432" s="69">
        <v>0</v>
      </c>
      <c r="F432" s="70">
        <v>42459</v>
      </c>
      <c r="G432" s="71" t="s">
        <v>495</v>
      </c>
      <c r="H432"/>
    </row>
    <row r="433" spans="1:8" s="67" customFormat="1" ht="15" customHeight="1">
      <c r="A433" s="67" t="s">
        <v>2</v>
      </c>
      <c r="B433" s="67" t="s">
        <v>49</v>
      </c>
      <c r="C433" s="67" t="s">
        <v>296</v>
      </c>
      <c r="D433" s="68">
        <v>0.5</v>
      </c>
      <c r="E433" s="69">
        <v>0</v>
      </c>
      <c r="F433" s="70">
        <v>42454</v>
      </c>
      <c r="G433" s="71" t="s">
        <v>496</v>
      </c>
      <c r="H433"/>
    </row>
    <row r="434" spans="1:8" s="67" customFormat="1" ht="15" customHeight="1">
      <c r="A434" s="67" t="s">
        <v>174</v>
      </c>
      <c r="B434" s="67" t="s">
        <v>49</v>
      </c>
      <c r="C434" s="67" t="s">
        <v>48</v>
      </c>
      <c r="D434" s="68">
        <v>0.5</v>
      </c>
      <c r="E434" s="69">
        <v>0.5</v>
      </c>
      <c r="F434" s="70">
        <v>42454</v>
      </c>
      <c r="G434" s="71" t="s">
        <v>497</v>
      </c>
      <c r="H434"/>
    </row>
    <row r="435" spans="1:8" s="67" customFormat="1" ht="15" customHeight="1">
      <c r="A435" s="67" t="s">
        <v>499</v>
      </c>
      <c r="B435" s="67" t="s">
        <v>49</v>
      </c>
      <c r="C435" s="67" t="s">
        <v>48</v>
      </c>
      <c r="D435" s="68">
        <v>0.75</v>
      </c>
      <c r="E435" s="69">
        <v>0</v>
      </c>
      <c r="F435" s="70">
        <v>42454</v>
      </c>
      <c r="G435" s="71" t="s">
        <v>500</v>
      </c>
      <c r="H435"/>
    </row>
    <row r="436" spans="1:8" s="67" customFormat="1" ht="15" customHeight="1">
      <c r="A436" s="67" t="s">
        <v>50</v>
      </c>
      <c r="B436" s="67" t="s">
        <v>14</v>
      </c>
      <c r="C436" s="67" t="s">
        <v>43</v>
      </c>
      <c r="D436" s="68">
        <v>0.08</v>
      </c>
      <c r="E436" s="69">
        <v>0</v>
      </c>
      <c r="F436" s="70">
        <v>42454</v>
      </c>
      <c r="G436" s="71" t="s">
        <v>362</v>
      </c>
      <c r="H436"/>
    </row>
    <row r="437" spans="1:8" s="67" customFormat="1" ht="15" customHeight="1">
      <c r="A437" s="67" t="s">
        <v>32</v>
      </c>
      <c r="B437" s="67" t="s">
        <v>14</v>
      </c>
      <c r="C437" s="67" t="s">
        <v>43</v>
      </c>
      <c r="D437" s="68">
        <v>0.08</v>
      </c>
      <c r="E437" s="69">
        <v>0</v>
      </c>
      <c r="F437" s="70">
        <v>42454</v>
      </c>
      <c r="G437" s="67" t="s">
        <v>360</v>
      </c>
      <c r="H437"/>
    </row>
    <row r="438" spans="1:8" s="67" customFormat="1" ht="15" customHeight="1">
      <c r="A438" s="67" t="s">
        <v>34</v>
      </c>
      <c r="B438" s="67" t="s">
        <v>14</v>
      </c>
      <c r="C438" s="67" t="s">
        <v>13</v>
      </c>
      <c r="D438" s="68">
        <v>0.08</v>
      </c>
      <c r="E438" s="69">
        <v>0</v>
      </c>
      <c r="F438" s="70">
        <v>42454</v>
      </c>
      <c r="G438" s="67" t="s">
        <v>363</v>
      </c>
      <c r="H438"/>
    </row>
    <row r="439" spans="1:8" s="67" customFormat="1" ht="15" customHeight="1">
      <c r="A439" s="67" t="s">
        <v>99</v>
      </c>
      <c r="B439" s="67" t="s">
        <v>14</v>
      </c>
      <c r="C439" s="67" t="s">
        <v>13</v>
      </c>
      <c r="D439" s="68">
        <v>0.08</v>
      </c>
      <c r="E439" s="69">
        <v>0</v>
      </c>
      <c r="F439" s="70">
        <v>42454</v>
      </c>
      <c r="G439" s="71" t="s">
        <v>364</v>
      </c>
      <c r="H439"/>
    </row>
    <row r="440" spans="1:8" s="67" customFormat="1" ht="15" customHeight="1">
      <c r="A440" s="67" t="s">
        <v>24</v>
      </c>
      <c r="B440" s="67" t="s">
        <v>14</v>
      </c>
      <c r="C440" s="67" t="s">
        <v>43</v>
      </c>
      <c r="D440" s="68">
        <v>0.15</v>
      </c>
      <c r="E440" s="69">
        <v>0</v>
      </c>
      <c r="F440" s="70">
        <v>42454</v>
      </c>
      <c r="G440" s="71" t="s">
        <v>359</v>
      </c>
      <c r="H440"/>
    </row>
    <row r="441" spans="1:8" s="67" customFormat="1" ht="15" customHeight="1">
      <c r="A441" s="67" t="s">
        <v>22</v>
      </c>
      <c r="B441" s="67" t="s">
        <v>14</v>
      </c>
      <c r="C441" s="67" t="s">
        <v>13</v>
      </c>
      <c r="D441" s="68">
        <v>0.08</v>
      </c>
      <c r="E441" s="69">
        <v>0</v>
      </c>
      <c r="F441" s="70">
        <v>42454</v>
      </c>
      <c r="G441" s="71" t="s">
        <v>361</v>
      </c>
      <c r="H441"/>
    </row>
    <row r="442" spans="1:8" s="67" customFormat="1" ht="15" customHeight="1">
      <c r="A442" s="67" t="s">
        <v>20</v>
      </c>
      <c r="B442" s="67" t="s">
        <v>14</v>
      </c>
      <c r="C442" s="67" t="s">
        <v>13</v>
      </c>
      <c r="D442" s="68">
        <v>0.15</v>
      </c>
      <c r="E442" s="69">
        <v>0</v>
      </c>
      <c r="F442" s="70">
        <v>42454</v>
      </c>
      <c r="G442" s="71" t="s">
        <v>365</v>
      </c>
      <c r="H442"/>
    </row>
    <row r="443" spans="1:8" s="67" customFormat="1" ht="15" customHeight="1">
      <c r="A443" s="67" t="s">
        <v>41</v>
      </c>
      <c r="B443" s="67" t="s">
        <v>14</v>
      </c>
      <c r="C443" s="67" t="s">
        <v>13</v>
      </c>
      <c r="D443" s="68">
        <v>1</v>
      </c>
      <c r="E443" s="69">
        <v>0</v>
      </c>
      <c r="F443" s="70">
        <v>42454</v>
      </c>
      <c r="G443" s="71" t="s">
        <v>366</v>
      </c>
      <c r="H443"/>
    </row>
    <row r="444" spans="1:8" s="67" customFormat="1" ht="15" customHeight="1">
      <c r="A444" s="67" t="s">
        <v>50</v>
      </c>
      <c r="B444" s="67" t="s">
        <v>14</v>
      </c>
      <c r="C444" s="67" t="s">
        <v>43</v>
      </c>
      <c r="D444" s="68">
        <v>0.08</v>
      </c>
      <c r="E444" s="69">
        <v>0</v>
      </c>
      <c r="F444" s="70">
        <v>42460</v>
      </c>
      <c r="G444" s="71" t="s">
        <v>362</v>
      </c>
      <c r="H444"/>
    </row>
    <row r="445" spans="1:8" s="67" customFormat="1" ht="15" customHeight="1">
      <c r="A445" s="67" t="s">
        <v>32</v>
      </c>
      <c r="B445" s="67" t="s">
        <v>14</v>
      </c>
      <c r="C445" s="67" t="s">
        <v>43</v>
      </c>
      <c r="D445" s="68">
        <v>0.08</v>
      </c>
      <c r="E445" s="69">
        <v>0</v>
      </c>
      <c r="F445" s="70">
        <v>42460</v>
      </c>
      <c r="G445" s="67" t="s">
        <v>360</v>
      </c>
      <c r="H445"/>
    </row>
    <row r="446" spans="1:8" s="67" customFormat="1" ht="15" customHeight="1">
      <c r="A446" s="67" t="s">
        <v>34</v>
      </c>
      <c r="B446" s="67" t="s">
        <v>14</v>
      </c>
      <c r="C446" s="67" t="s">
        <v>13</v>
      </c>
      <c r="D446" s="68">
        <v>0.08</v>
      </c>
      <c r="E446" s="69">
        <v>0</v>
      </c>
      <c r="F446" s="70">
        <v>42460</v>
      </c>
      <c r="G446" s="67" t="s">
        <v>363</v>
      </c>
      <c r="H446"/>
    </row>
    <row r="447" spans="1:8" s="67" customFormat="1" ht="15" customHeight="1">
      <c r="A447" s="67" t="s">
        <v>99</v>
      </c>
      <c r="B447" s="67" t="s">
        <v>14</v>
      </c>
      <c r="C447" s="67" t="s">
        <v>13</v>
      </c>
      <c r="D447" s="68">
        <v>0.08</v>
      </c>
      <c r="E447" s="69">
        <v>0</v>
      </c>
      <c r="F447" s="70">
        <v>42460</v>
      </c>
      <c r="G447" s="71" t="s">
        <v>364</v>
      </c>
      <c r="H447"/>
    </row>
    <row r="448" spans="1:8" s="67" customFormat="1" ht="15" customHeight="1">
      <c r="A448" s="67" t="s">
        <v>24</v>
      </c>
      <c r="B448" s="67" t="s">
        <v>14</v>
      </c>
      <c r="C448" s="67" t="s">
        <v>43</v>
      </c>
      <c r="D448" s="68">
        <v>0.15</v>
      </c>
      <c r="E448" s="69">
        <v>0</v>
      </c>
      <c r="F448" s="70">
        <v>42460</v>
      </c>
      <c r="G448" s="71" t="s">
        <v>359</v>
      </c>
      <c r="H448"/>
    </row>
    <row r="449" spans="1:8" s="67" customFormat="1" ht="15" customHeight="1">
      <c r="A449" s="67" t="s">
        <v>22</v>
      </c>
      <c r="B449" s="67" t="s">
        <v>14</v>
      </c>
      <c r="C449" s="67" t="s">
        <v>13</v>
      </c>
      <c r="D449" s="68">
        <v>0.08</v>
      </c>
      <c r="E449" s="69">
        <v>0</v>
      </c>
      <c r="F449" s="70">
        <v>42460</v>
      </c>
      <c r="G449" s="71" t="s">
        <v>361</v>
      </c>
      <c r="H449"/>
    </row>
    <row r="450" spans="1:8" s="67" customFormat="1" ht="15" customHeight="1">
      <c r="A450" s="67" t="s">
        <v>20</v>
      </c>
      <c r="B450" s="67" t="s">
        <v>14</v>
      </c>
      <c r="C450" s="67" t="s">
        <v>13</v>
      </c>
      <c r="D450" s="68">
        <v>0.15</v>
      </c>
      <c r="E450" s="69">
        <v>0</v>
      </c>
      <c r="F450" s="70">
        <v>42460</v>
      </c>
      <c r="G450" s="71" t="s">
        <v>365</v>
      </c>
      <c r="H450"/>
    </row>
    <row r="451" spans="1:8" s="67" customFormat="1" ht="15" customHeight="1">
      <c r="A451" s="67" t="s">
        <v>41</v>
      </c>
      <c r="B451" s="67" t="s">
        <v>14</v>
      </c>
      <c r="C451" s="67" t="s">
        <v>13</v>
      </c>
      <c r="D451" s="68">
        <v>1</v>
      </c>
      <c r="E451" s="69">
        <v>0</v>
      </c>
      <c r="F451" s="70">
        <v>42460</v>
      </c>
      <c r="G451" s="71" t="s">
        <v>366</v>
      </c>
      <c r="H451"/>
    </row>
    <row r="452" spans="1:8" s="67" customFormat="1" ht="15" customHeight="1">
      <c r="A452" s="72" t="s">
        <v>3</v>
      </c>
      <c r="B452" s="72" t="s">
        <v>14</v>
      </c>
      <c r="C452" s="72" t="s">
        <v>13</v>
      </c>
      <c r="D452" s="68">
        <v>0.08</v>
      </c>
      <c r="E452" s="69">
        <v>0</v>
      </c>
      <c r="F452" s="70">
        <v>42460</v>
      </c>
      <c r="G452" s="71" t="s">
        <v>368</v>
      </c>
      <c r="H452"/>
    </row>
    <row r="453" spans="1:8" s="67" customFormat="1" ht="15" customHeight="1">
      <c r="A453" s="72" t="s">
        <v>50</v>
      </c>
      <c r="B453" s="72" t="s">
        <v>14</v>
      </c>
      <c r="C453" s="72" t="s">
        <v>13</v>
      </c>
      <c r="D453" s="68">
        <v>0.08</v>
      </c>
      <c r="E453" s="69">
        <v>0</v>
      </c>
      <c r="F453" s="70">
        <v>42460</v>
      </c>
      <c r="G453" s="71" t="s">
        <v>369</v>
      </c>
      <c r="H453"/>
    </row>
    <row r="454" spans="1:8" s="67" customFormat="1" ht="15" customHeight="1">
      <c r="A454" s="67" t="s">
        <v>32</v>
      </c>
      <c r="B454" s="67" t="s">
        <v>14</v>
      </c>
      <c r="C454" s="67" t="s">
        <v>13</v>
      </c>
      <c r="D454" s="68">
        <v>0.08</v>
      </c>
      <c r="E454" s="69">
        <v>0</v>
      </c>
      <c r="F454" s="70">
        <v>42460</v>
      </c>
      <c r="G454" s="71" t="s">
        <v>370</v>
      </c>
      <c r="H454"/>
    </row>
    <row r="455" spans="1:8" s="67" customFormat="1" ht="15" customHeight="1">
      <c r="A455" s="67" t="s">
        <v>34</v>
      </c>
      <c r="B455" s="67" t="s">
        <v>14</v>
      </c>
      <c r="C455" s="67" t="s">
        <v>13</v>
      </c>
      <c r="D455" s="68">
        <v>0.15</v>
      </c>
      <c r="E455" s="69">
        <v>0</v>
      </c>
      <c r="F455" s="70">
        <v>42460</v>
      </c>
      <c r="G455" s="71" t="s">
        <v>371</v>
      </c>
      <c r="H455"/>
    </row>
    <row r="456" spans="1:8" s="67" customFormat="1" ht="15" customHeight="1">
      <c r="A456" s="67" t="s">
        <v>99</v>
      </c>
      <c r="B456" s="67" t="s">
        <v>14</v>
      </c>
      <c r="C456" s="67" t="s">
        <v>13</v>
      </c>
      <c r="D456" s="68">
        <v>0.08</v>
      </c>
      <c r="E456" s="69">
        <v>0</v>
      </c>
      <c r="F456" s="70">
        <v>42460</v>
      </c>
      <c r="G456" s="71" t="s">
        <v>372</v>
      </c>
      <c r="H456"/>
    </row>
    <row r="457" spans="1:8" s="67" customFormat="1" ht="15" customHeight="1">
      <c r="A457" s="67" t="s">
        <v>30</v>
      </c>
      <c r="B457" s="67" t="s">
        <v>14</v>
      </c>
      <c r="C457" s="67" t="s">
        <v>13</v>
      </c>
      <c r="D457" s="68">
        <v>0.08</v>
      </c>
      <c r="E457" s="69">
        <v>0</v>
      </c>
      <c r="F457" s="70">
        <v>42460</v>
      </c>
      <c r="G457" s="71" t="s">
        <v>373</v>
      </c>
      <c r="H457"/>
    </row>
    <row r="458" spans="1:8" s="67" customFormat="1" ht="15" customHeight="1">
      <c r="A458" s="67" t="s">
        <v>28</v>
      </c>
      <c r="B458" s="67" t="s">
        <v>14</v>
      </c>
      <c r="C458" s="67" t="s">
        <v>13</v>
      </c>
      <c r="D458" s="68">
        <v>0.15</v>
      </c>
      <c r="E458" s="69">
        <v>0</v>
      </c>
      <c r="F458" s="70">
        <v>42460</v>
      </c>
      <c r="G458" s="71" t="s">
        <v>374</v>
      </c>
      <c r="H458"/>
    </row>
    <row r="459" spans="1:8" s="67" customFormat="1" ht="15" customHeight="1">
      <c r="A459" s="67" t="s">
        <v>26</v>
      </c>
      <c r="B459" s="67" t="s">
        <v>14</v>
      </c>
      <c r="C459" s="67" t="s">
        <v>13</v>
      </c>
      <c r="D459" s="68">
        <v>0.15</v>
      </c>
      <c r="E459" s="69">
        <v>0</v>
      </c>
      <c r="F459" s="70">
        <v>42460</v>
      </c>
      <c r="G459" s="71" t="s">
        <v>464</v>
      </c>
      <c r="H459"/>
    </row>
    <row r="460" spans="1:8" s="67" customFormat="1" ht="15" customHeight="1">
      <c r="A460" s="67" t="s">
        <v>24</v>
      </c>
      <c r="B460" s="67" t="s">
        <v>14</v>
      </c>
      <c r="C460" s="67" t="s">
        <v>13</v>
      </c>
      <c r="D460" s="68">
        <v>0.08</v>
      </c>
      <c r="E460" s="69">
        <v>0</v>
      </c>
      <c r="F460" s="70">
        <v>42460</v>
      </c>
      <c r="G460" s="71" t="s">
        <v>465</v>
      </c>
      <c r="H460"/>
    </row>
    <row r="461" spans="1:8" s="67" customFormat="1" ht="15" customHeight="1">
      <c r="A461" s="67" t="s">
        <v>22</v>
      </c>
      <c r="B461" s="67" t="s">
        <v>14</v>
      </c>
      <c r="C461" s="67" t="s">
        <v>13</v>
      </c>
      <c r="D461" s="68">
        <v>0.08</v>
      </c>
      <c r="E461" s="69">
        <v>0</v>
      </c>
      <c r="F461" s="70">
        <v>42460</v>
      </c>
      <c r="G461" s="71" t="s">
        <v>466</v>
      </c>
      <c r="H461"/>
    </row>
    <row r="462" spans="1:8" s="67" customFormat="1" ht="15" customHeight="1">
      <c r="A462" s="67" t="s">
        <v>20</v>
      </c>
      <c r="B462" s="67" t="s">
        <v>14</v>
      </c>
      <c r="C462" s="67" t="s">
        <v>13</v>
      </c>
      <c r="D462" s="68">
        <v>0.5</v>
      </c>
      <c r="E462" s="69">
        <v>0</v>
      </c>
      <c r="F462" s="70">
        <v>42460</v>
      </c>
      <c r="G462" s="71" t="s">
        <v>467</v>
      </c>
      <c r="H462"/>
    </row>
    <row r="463" spans="1:8" s="67" customFormat="1" ht="15" customHeight="1">
      <c r="A463" s="67" t="s">
        <v>501</v>
      </c>
      <c r="B463" s="67" t="s">
        <v>14</v>
      </c>
      <c r="C463" s="67" t="s">
        <v>13</v>
      </c>
      <c r="D463" s="68">
        <v>0.08</v>
      </c>
      <c r="E463" s="69">
        <v>0</v>
      </c>
      <c r="F463" s="70">
        <v>42460</v>
      </c>
      <c r="G463" s="71" t="s">
        <v>468</v>
      </c>
      <c r="H463"/>
    </row>
    <row r="464" spans="1:8" s="67" customFormat="1" ht="15" customHeight="1">
      <c r="A464" s="67" t="s">
        <v>15</v>
      </c>
      <c r="B464" s="67" t="s">
        <v>14</v>
      </c>
      <c r="C464" s="67" t="s">
        <v>13</v>
      </c>
      <c r="D464" s="68">
        <v>0.15</v>
      </c>
      <c r="E464" s="69">
        <v>0</v>
      </c>
      <c r="F464" s="70">
        <v>42460</v>
      </c>
      <c r="G464" s="71" t="s">
        <v>469</v>
      </c>
      <c r="H464"/>
    </row>
    <row r="465" spans="1:8" s="67" customFormat="1" ht="15" customHeight="1">
      <c r="A465" s="67" t="s">
        <v>4</v>
      </c>
      <c r="B465" s="67" t="s">
        <v>49</v>
      </c>
      <c r="C465" s="67" t="s">
        <v>48</v>
      </c>
      <c r="D465" s="68">
        <v>0.08</v>
      </c>
      <c r="E465" s="69">
        <v>0</v>
      </c>
      <c r="F465" s="70">
        <v>42460</v>
      </c>
      <c r="G465" s="71" t="s">
        <v>502</v>
      </c>
      <c r="H465"/>
    </row>
    <row r="466" spans="1:8" s="67" customFormat="1" ht="15" customHeight="1">
      <c r="A466" s="67" t="s">
        <v>492</v>
      </c>
      <c r="B466" s="67" t="s">
        <v>63</v>
      </c>
      <c r="C466" s="67" t="s">
        <v>296</v>
      </c>
      <c r="D466" s="68">
        <v>1</v>
      </c>
      <c r="E466" s="69">
        <v>0</v>
      </c>
      <c r="F466" s="70">
        <v>42460</v>
      </c>
      <c r="G466" s="71" t="s">
        <v>503</v>
      </c>
      <c r="H466"/>
    </row>
    <row r="467" spans="1:8" ht="15" customHeight="1">
      <c r="A467" t="s">
        <v>76</v>
      </c>
      <c r="B467" t="s">
        <v>14</v>
      </c>
      <c r="C467" t="s">
        <v>296</v>
      </c>
      <c r="D467" s="66">
        <v>0.5</v>
      </c>
      <c r="E467" s="1">
        <v>0</v>
      </c>
      <c r="F467" s="58">
        <v>42464</v>
      </c>
      <c r="G467" s="48" t="s">
        <v>504</v>
      </c>
    </row>
    <row r="468" spans="1:8" ht="15" customHeight="1">
      <c r="A468" t="s">
        <v>98</v>
      </c>
      <c r="B468" t="s">
        <v>14</v>
      </c>
      <c r="C468" t="s">
        <v>296</v>
      </c>
      <c r="D468" s="66">
        <v>0.5</v>
      </c>
      <c r="E468" s="1">
        <v>0</v>
      </c>
      <c r="F468" s="58">
        <v>42464</v>
      </c>
      <c r="G468" s="48" t="s">
        <v>504</v>
      </c>
    </row>
    <row r="469" spans="1:8" ht="15" customHeight="1">
      <c r="A469" t="s">
        <v>83</v>
      </c>
      <c r="B469" t="s">
        <v>63</v>
      </c>
      <c r="C469" t="s">
        <v>48</v>
      </c>
      <c r="D469" s="66">
        <v>4</v>
      </c>
      <c r="E469" s="1">
        <v>0</v>
      </c>
      <c r="F469" s="58">
        <v>42461</v>
      </c>
      <c r="G469" s="48" t="s">
        <v>435</v>
      </c>
    </row>
    <row r="470" spans="1:8" ht="15" customHeight="1">
      <c r="A470" t="s">
        <v>83</v>
      </c>
      <c r="B470" t="s">
        <v>63</v>
      </c>
      <c r="C470" t="s">
        <v>48</v>
      </c>
      <c r="D470" s="66">
        <v>6</v>
      </c>
      <c r="E470" s="1">
        <v>0</v>
      </c>
      <c r="F470" s="58">
        <v>42464</v>
      </c>
      <c r="G470" s="48" t="s">
        <v>505</v>
      </c>
    </row>
    <row r="471" spans="1:8" ht="15" customHeight="1">
      <c r="A471" t="s">
        <v>61</v>
      </c>
      <c r="B471" t="s">
        <v>49</v>
      </c>
      <c r="C471" t="s">
        <v>48</v>
      </c>
      <c r="D471" s="66">
        <v>0.08</v>
      </c>
      <c r="E471" s="1">
        <v>0</v>
      </c>
      <c r="F471" s="58">
        <v>42465</v>
      </c>
      <c r="G471" s="48" t="s">
        <v>506</v>
      </c>
    </row>
    <row r="472" spans="1:8" ht="15" customHeight="1">
      <c r="A472" t="s">
        <v>75</v>
      </c>
      <c r="B472" t="s">
        <v>49</v>
      </c>
      <c r="C472" t="s">
        <v>296</v>
      </c>
      <c r="D472" s="66">
        <v>0.08</v>
      </c>
      <c r="E472" s="1">
        <v>0</v>
      </c>
      <c r="F472" s="58">
        <v>42465</v>
      </c>
      <c r="G472" s="48" t="s">
        <v>506</v>
      </c>
    </row>
    <row r="473" spans="1:8" ht="15" customHeight="1">
      <c r="A473" t="s">
        <v>72</v>
      </c>
      <c r="B473" t="s">
        <v>49</v>
      </c>
      <c r="C473" t="s">
        <v>296</v>
      </c>
      <c r="D473" s="66">
        <v>0.08</v>
      </c>
      <c r="E473" s="1">
        <v>0</v>
      </c>
      <c r="F473" s="58">
        <v>42465</v>
      </c>
      <c r="G473" s="48" t="s">
        <v>507</v>
      </c>
    </row>
    <row r="474" spans="1:8" ht="15" customHeight="1">
      <c r="A474" t="s">
        <v>297</v>
      </c>
      <c r="B474" t="s">
        <v>49</v>
      </c>
      <c r="C474" t="s">
        <v>296</v>
      </c>
      <c r="D474" s="66">
        <v>0.08</v>
      </c>
      <c r="E474" s="1">
        <v>0</v>
      </c>
      <c r="F474" s="58">
        <v>42465</v>
      </c>
      <c r="G474" s="48" t="s">
        <v>507</v>
      </c>
    </row>
    <row r="475" spans="1:8" ht="15" customHeight="1">
      <c r="A475" t="s">
        <v>303</v>
      </c>
      <c r="B475" t="s">
        <v>63</v>
      </c>
      <c r="C475" t="s">
        <v>48</v>
      </c>
      <c r="D475" s="66">
        <v>3</v>
      </c>
      <c r="E475" s="1">
        <v>0</v>
      </c>
      <c r="F475" s="58">
        <v>42465</v>
      </c>
      <c r="G475" s="48" t="s">
        <v>508</v>
      </c>
    </row>
    <row r="476" spans="1:8" ht="15" customHeight="1">
      <c r="A476" t="s">
        <v>510</v>
      </c>
      <c r="B476" t="s">
        <v>49</v>
      </c>
      <c r="C476" t="s">
        <v>48</v>
      </c>
      <c r="D476" s="66">
        <v>0.25</v>
      </c>
      <c r="E476" s="1">
        <v>0</v>
      </c>
      <c r="F476" s="58">
        <v>42466</v>
      </c>
      <c r="G476" s="48" t="s">
        <v>511</v>
      </c>
    </row>
    <row r="477" spans="1:8" ht="15" customHeight="1">
      <c r="A477" t="s">
        <v>512</v>
      </c>
      <c r="B477" t="s">
        <v>63</v>
      </c>
      <c r="C477" t="s">
        <v>48</v>
      </c>
      <c r="D477" s="66">
        <v>5</v>
      </c>
      <c r="E477" s="1">
        <v>0</v>
      </c>
      <c r="F477" s="58">
        <v>42472</v>
      </c>
      <c r="G477" s="48" t="s">
        <v>513</v>
      </c>
    </row>
    <row r="478" spans="1:8" ht="15" customHeight="1">
      <c r="A478" t="s">
        <v>140</v>
      </c>
      <c r="B478" t="s">
        <v>63</v>
      </c>
      <c r="C478" t="s">
        <v>475</v>
      </c>
      <c r="D478" s="66">
        <f>30*0.0167</f>
        <v>0.501</v>
      </c>
      <c r="E478" s="1">
        <v>0</v>
      </c>
      <c r="F478" s="58">
        <v>42473</v>
      </c>
      <c r="G478" s="48" t="s">
        <v>514</v>
      </c>
    </row>
    <row r="479" spans="1:8" ht="15" customHeight="1">
      <c r="A479" t="s">
        <v>165</v>
      </c>
      <c r="B479" t="s">
        <v>49</v>
      </c>
      <c r="C479" t="s">
        <v>48</v>
      </c>
      <c r="D479" s="66">
        <v>1</v>
      </c>
      <c r="E479" s="1">
        <v>0</v>
      </c>
      <c r="F479" s="58">
        <v>42473</v>
      </c>
      <c r="G479" s="48" t="s">
        <v>515</v>
      </c>
    </row>
    <row r="480" spans="1:8" ht="15" customHeight="1">
      <c r="A480" t="s">
        <v>2</v>
      </c>
      <c r="B480" t="s">
        <v>49</v>
      </c>
      <c r="C480" t="s">
        <v>48</v>
      </c>
      <c r="D480" s="66">
        <v>1</v>
      </c>
      <c r="E480" s="1">
        <v>0</v>
      </c>
      <c r="F480" s="58">
        <v>42474</v>
      </c>
      <c r="G480" s="48" t="s">
        <v>516</v>
      </c>
    </row>
    <row r="481" spans="1:7" ht="15" customHeight="1">
      <c r="A481" t="s">
        <v>50</v>
      </c>
      <c r="B481" t="s">
        <v>14</v>
      </c>
      <c r="C481" t="s">
        <v>43</v>
      </c>
      <c r="D481" s="68">
        <v>0.08</v>
      </c>
      <c r="E481" s="1">
        <v>0</v>
      </c>
      <c r="F481" s="58">
        <v>42468</v>
      </c>
      <c r="G481" s="48" t="s">
        <v>362</v>
      </c>
    </row>
    <row r="482" spans="1:7" ht="15" customHeight="1">
      <c r="A482" t="s">
        <v>32</v>
      </c>
      <c r="B482" t="s">
        <v>14</v>
      </c>
      <c r="C482" t="s">
        <v>43</v>
      </c>
      <c r="D482" s="68">
        <v>0.08</v>
      </c>
      <c r="E482" s="1">
        <v>0</v>
      </c>
      <c r="F482" s="58">
        <v>42468</v>
      </c>
      <c r="G482" t="s">
        <v>360</v>
      </c>
    </row>
    <row r="483" spans="1:7" ht="15" customHeight="1">
      <c r="A483" t="s">
        <v>34</v>
      </c>
      <c r="B483" t="s">
        <v>14</v>
      </c>
      <c r="C483" t="s">
        <v>43</v>
      </c>
      <c r="D483" s="68">
        <v>0.08</v>
      </c>
      <c r="E483" s="1">
        <v>0</v>
      </c>
      <c r="F483" s="58">
        <v>42468</v>
      </c>
      <c r="G483" t="s">
        <v>363</v>
      </c>
    </row>
    <row r="484" spans="1:7" ht="15" customHeight="1">
      <c r="A484" t="s">
        <v>99</v>
      </c>
      <c r="B484" t="s">
        <v>14</v>
      </c>
      <c r="C484" t="s">
        <v>13</v>
      </c>
      <c r="D484" s="68">
        <v>0.08</v>
      </c>
      <c r="E484" s="1">
        <v>0</v>
      </c>
      <c r="F484" s="58">
        <v>42468</v>
      </c>
      <c r="G484" s="48" t="s">
        <v>364</v>
      </c>
    </row>
    <row r="485" spans="1:7" ht="15" customHeight="1">
      <c r="A485" t="s">
        <v>24</v>
      </c>
      <c r="B485" t="s">
        <v>14</v>
      </c>
      <c r="C485" t="s">
        <v>13</v>
      </c>
      <c r="D485" s="68">
        <v>0.15</v>
      </c>
      <c r="E485" s="1">
        <v>0</v>
      </c>
      <c r="F485" s="58">
        <v>42468</v>
      </c>
      <c r="G485" s="48" t="s">
        <v>359</v>
      </c>
    </row>
    <row r="486" spans="1:7" ht="15" customHeight="1">
      <c r="A486" t="s">
        <v>22</v>
      </c>
      <c r="B486" t="s">
        <v>14</v>
      </c>
      <c r="C486" t="s">
        <v>13</v>
      </c>
      <c r="D486" s="68">
        <v>0.08</v>
      </c>
      <c r="E486" s="1">
        <v>0</v>
      </c>
      <c r="F486" s="58">
        <v>42468</v>
      </c>
      <c r="G486" s="48" t="s">
        <v>361</v>
      </c>
    </row>
    <row r="487" spans="1:7" ht="15" customHeight="1">
      <c r="A487" t="s">
        <v>20</v>
      </c>
      <c r="B487" t="s">
        <v>14</v>
      </c>
      <c r="C487" t="s">
        <v>13</v>
      </c>
      <c r="D487" s="68">
        <v>0.15</v>
      </c>
      <c r="E487" s="1">
        <v>0</v>
      </c>
      <c r="F487" s="58">
        <v>42468</v>
      </c>
      <c r="G487" s="48" t="s">
        <v>365</v>
      </c>
    </row>
    <row r="488" spans="1:7" ht="15" customHeight="1">
      <c r="A488" t="s">
        <v>41</v>
      </c>
      <c r="B488" t="s">
        <v>14</v>
      </c>
      <c r="C488" t="s">
        <v>13</v>
      </c>
      <c r="D488" s="68">
        <v>1</v>
      </c>
      <c r="E488" s="1">
        <v>0</v>
      </c>
      <c r="F488" s="58">
        <v>42468</v>
      </c>
      <c r="G488" s="48" t="s">
        <v>366</v>
      </c>
    </row>
    <row r="489" spans="1:7" ht="15" customHeight="1">
      <c r="A489" t="s">
        <v>50</v>
      </c>
      <c r="B489" t="s">
        <v>14</v>
      </c>
      <c r="C489" t="s">
        <v>43</v>
      </c>
      <c r="D489" s="68">
        <v>0.08</v>
      </c>
      <c r="E489" s="1">
        <v>0</v>
      </c>
      <c r="F489" s="58">
        <v>42475</v>
      </c>
      <c r="G489" s="48" t="s">
        <v>362</v>
      </c>
    </row>
    <row r="490" spans="1:7" ht="15" customHeight="1">
      <c r="A490" t="s">
        <v>32</v>
      </c>
      <c r="B490" t="s">
        <v>14</v>
      </c>
      <c r="C490" t="s">
        <v>43</v>
      </c>
      <c r="D490" s="68">
        <v>0.08</v>
      </c>
      <c r="E490" s="1">
        <v>0</v>
      </c>
      <c r="F490" s="58">
        <v>42475</v>
      </c>
      <c r="G490" t="s">
        <v>360</v>
      </c>
    </row>
    <row r="491" spans="1:7" ht="15" customHeight="1">
      <c r="A491" t="s">
        <v>34</v>
      </c>
      <c r="B491" t="s">
        <v>14</v>
      </c>
      <c r="C491" t="s">
        <v>43</v>
      </c>
      <c r="D491" s="68">
        <v>0.08</v>
      </c>
      <c r="E491" s="1">
        <v>0</v>
      </c>
      <c r="F491" s="58">
        <v>42475</v>
      </c>
      <c r="G491" t="s">
        <v>363</v>
      </c>
    </row>
    <row r="492" spans="1:7" ht="15" customHeight="1">
      <c r="A492" t="s">
        <v>99</v>
      </c>
      <c r="B492" t="s">
        <v>14</v>
      </c>
      <c r="C492" t="s">
        <v>13</v>
      </c>
      <c r="D492" s="68">
        <v>0.08</v>
      </c>
      <c r="E492" s="1">
        <v>0</v>
      </c>
      <c r="F492" s="58">
        <v>42475</v>
      </c>
      <c r="G492" s="48" t="s">
        <v>364</v>
      </c>
    </row>
    <row r="493" spans="1:7" ht="15" customHeight="1">
      <c r="A493" t="s">
        <v>24</v>
      </c>
      <c r="B493" t="s">
        <v>14</v>
      </c>
      <c r="C493" t="s">
        <v>13</v>
      </c>
      <c r="D493" s="68">
        <v>0.15</v>
      </c>
      <c r="E493" s="1">
        <v>0</v>
      </c>
      <c r="F493" s="58">
        <v>42475</v>
      </c>
      <c r="G493" s="48" t="s">
        <v>359</v>
      </c>
    </row>
    <row r="494" spans="1:7" ht="15" customHeight="1">
      <c r="A494" t="s">
        <v>22</v>
      </c>
      <c r="B494" t="s">
        <v>14</v>
      </c>
      <c r="C494" t="s">
        <v>13</v>
      </c>
      <c r="D494" s="68">
        <v>0.08</v>
      </c>
      <c r="E494" s="1">
        <v>0</v>
      </c>
      <c r="F494" s="58">
        <v>42475</v>
      </c>
      <c r="G494" s="48" t="s">
        <v>361</v>
      </c>
    </row>
    <row r="495" spans="1:7" ht="15" customHeight="1">
      <c r="A495" t="s">
        <v>20</v>
      </c>
      <c r="B495" t="s">
        <v>14</v>
      </c>
      <c r="C495" t="s">
        <v>13</v>
      </c>
      <c r="D495" s="68">
        <v>0.15</v>
      </c>
      <c r="E495" s="1">
        <v>0</v>
      </c>
      <c r="F495" s="58">
        <v>42475</v>
      </c>
      <c r="G495" s="48" t="s">
        <v>365</v>
      </c>
    </row>
    <row r="496" spans="1:7" ht="15" customHeight="1">
      <c r="A496" t="s">
        <v>41</v>
      </c>
      <c r="B496" t="s">
        <v>14</v>
      </c>
      <c r="C496" t="s">
        <v>13</v>
      </c>
      <c r="D496" s="68">
        <v>1</v>
      </c>
      <c r="E496" s="1">
        <v>0</v>
      </c>
      <c r="F496" s="58">
        <v>42475</v>
      </c>
      <c r="G496" s="48" t="s">
        <v>366</v>
      </c>
    </row>
    <row r="497" spans="1:7" ht="15" customHeight="1">
      <c r="A497" t="s">
        <v>4</v>
      </c>
      <c r="B497" t="s">
        <v>63</v>
      </c>
      <c r="C497" t="s">
        <v>475</v>
      </c>
      <c r="D497" s="68">
        <v>0.5</v>
      </c>
      <c r="E497" s="1">
        <v>0</v>
      </c>
      <c r="F497" s="58">
        <v>42475</v>
      </c>
      <c r="G497" s="48" t="s">
        <v>517</v>
      </c>
    </row>
    <row r="498" spans="1:7" ht="15" customHeight="1">
      <c r="A498" t="s">
        <v>97</v>
      </c>
      <c r="B498" t="s">
        <v>63</v>
      </c>
      <c r="C498" t="s">
        <v>475</v>
      </c>
      <c r="D498" s="66">
        <v>0.5</v>
      </c>
      <c r="E498" s="1">
        <v>0</v>
      </c>
      <c r="F498" s="58">
        <v>42478</v>
      </c>
      <c r="G498" s="48" t="s">
        <v>517</v>
      </c>
    </row>
    <row r="499" spans="1:7" ht="15" customHeight="1">
      <c r="A499" t="s">
        <v>6</v>
      </c>
      <c r="B499" t="s">
        <v>49</v>
      </c>
      <c r="C499" t="s">
        <v>48</v>
      </c>
      <c r="D499" s="66">
        <f>10*0.0167</f>
        <v>0.16699999999999998</v>
      </c>
      <c r="E499" s="1">
        <v>0</v>
      </c>
      <c r="F499" s="58">
        <v>42475</v>
      </c>
      <c r="G499" s="48" t="s">
        <v>518</v>
      </c>
    </row>
    <row r="500" spans="1:7" ht="15" customHeight="1">
      <c r="A500" t="s">
        <v>95</v>
      </c>
      <c r="B500" t="s">
        <v>49</v>
      </c>
      <c r="C500" t="s">
        <v>48</v>
      </c>
      <c r="D500" s="66">
        <v>1</v>
      </c>
      <c r="E500" s="1">
        <v>0</v>
      </c>
      <c r="F500" s="58">
        <v>42480</v>
      </c>
      <c r="G500" s="48" t="s">
        <v>519</v>
      </c>
    </row>
    <row r="501" spans="1:7" ht="15" customHeight="1">
      <c r="A501" t="s">
        <v>26</v>
      </c>
      <c r="B501" t="s">
        <v>49</v>
      </c>
      <c r="C501" t="s">
        <v>48</v>
      </c>
      <c r="D501" s="66">
        <v>1</v>
      </c>
      <c r="E501" s="1">
        <v>0</v>
      </c>
      <c r="F501" s="58">
        <v>42480</v>
      </c>
      <c r="G501" s="48" t="s">
        <v>520</v>
      </c>
    </row>
    <row r="502" spans="1:7" ht="15" customHeight="1">
      <c r="A502" t="s">
        <v>50</v>
      </c>
      <c r="B502" t="s">
        <v>14</v>
      </c>
      <c r="C502" t="s">
        <v>43</v>
      </c>
      <c r="D502" s="66">
        <v>0.08</v>
      </c>
      <c r="E502" s="1">
        <v>0</v>
      </c>
      <c r="F502" s="58">
        <v>42482</v>
      </c>
      <c r="G502" t="s">
        <v>362</v>
      </c>
    </row>
    <row r="503" spans="1:7" ht="15" customHeight="1">
      <c r="A503" t="s">
        <v>32</v>
      </c>
      <c r="B503" t="s">
        <v>14</v>
      </c>
      <c r="C503" t="s">
        <v>43</v>
      </c>
      <c r="D503" s="66">
        <v>0.08</v>
      </c>
      <c r="E503" s="1">
        <v>0</v>
      </c>
      <c r="F503" s="58">
        <v>42482</v>
      </c>
      <c r="G503" t="s">
        <v>360</v>
      </c>
    </row>
    <row r="504" spans="1:7" ht="15" customHeight="1">
      <c r="A504" t="s">
        <v>34</v>
      </c>
      <c r="B504" t="s">
        <v>14</v>
      </c>
      <c r="C504" t="s">
        <v>43</v>
      </c>
      <c r="D504" s="66">
        <v>0.08</v>
      </c>
      <c r="E504" s="1">
        <v>0</v>
      </c>
      <c r="F504" s="58">
        <v>42482</v>
      </c>
      <c r="G504" t="s">
        <v>363</v>
      </c>
    </row>
    <row r="505" spans="1:7" ht="15" customHeight="1">
      <c r="A505" t="s">
        <v>99</v>
      </c>
      <c r="B505" t="s">
        <v>14</v>
      </c>
      <c r="C505" t="s">
        <v>13</v>
      </c>
      <c r="D505" s="66">
        <v>0.08</v>
      </c>
      <c r="E505" s="1">
        <v>0</v>
      </c>
      <c r="F505" s="58">
        <v>42482</v>
      </c>
      <c r="G505" t="s">
        <v>364</v>
      </c>
    </row>
    <row r="506" spans="1:7" ht="15" customHeight="1">
      <c r="A506" t="s">
        <v>24</v>
      </c>
      <c r="B506" t="s">
        <v>14</v>
      </c>
      <c r="C506" t="s">
        <v>13</v>
      </c>
      <c r="D506" s="66">
        <v>0.15</v>
      </c>
      <c r="E506" s="1">
        <v>0</v>
      </c>
      <c r="F506" s="58">
        <v>42482</v>
      </c>
      <c r="G506" t="s">
        <v>359</v>
      </c>
    </row>
    <row r="507" spans="1:7" ht="15" customHeight="1">
      <c r="A507" t="s">
        <v>22</v>
      </c>
      <c r="B507" t="s">
        <v>14</v>
      </c>
      <c r="C507" t="s">
        <v>13</v>
      </c>
      <c r="D507" s="66">
        <v>0.08</v>
      </c>
      <c r="E507" s="1">
        <v>0</v>
      </c>
      <c r="F507" s="58">
        <v>42482</v>
      </c>
      <c r="G507" t="s">
        <v>361</v>
      </c>
    </row>
    <row r="508" spans="1:7" ht="15" customHeight="1">
      <c r="A508" t="s">
        <v>20</v>
      </c>
      <c r="B508" t="s">
        <v>14</v>
      </c>
      <c r="C508" t="s">
        <v>13</v>
      </c>
      <c r="D508" s="66">
        <v>0.15</v>
      </c>
      <c r="E508" s="1">
        <v>0</v>
      </c>
      <c r="F508" s="58">
        <v>42482</v>
      </c>
      <c r="G508" t="s">
        <v>365</v>
      </c>
    </row>
    <row r="509" spans="1:7" ht="15" customHeight="1">
      <c r="A509" t="s">
        <v>50</v>
      </c>
      <c r="B509" t="s">
        <v>14</v>
      </c>
      <c r="C509" t="s">
        <v>43</v>
      </c>
      <c r="D509" s="66">
        <v>0.08</v>
      </c>
      <c r="E509" s="1">
        <v>0</v>
      </c>
      <c r="F509" s="58">
        <v>42489</v>
      </c>
      <c r="G509" t="s">
        <v>362</v>
      </c>
    </row>
    <row r="510" spans="1:7" ht="15" customHeight="1">
      <c r="A510" t="s">
        <v>32</v>
      </c>
      <c r="B510" t="s">
        <v>14</v>
      </c>
      <c r="C510" t="s">
        <v>43</v>
      </c>
      <c r="D510" s="66">
        <v>0.08</v>
      </c>
      <c r="E510" s="1">
        <v>0</v>
      </c>
      <c r="F510" s="58">
        <v>42489</v>
      </c>
      <c r="G510" t="s">
        <v>360</v>
      </c>
    </row>
    <row r="511" spans="1:7" ht="15" customHeight="1">
      <c r="A511" t="s">
        <v>34</v>
      </c>
      <c r="B511" t="s">
        <v>14</v>
      </c>
      <c r="C511" t="s">
        <v>43</v>
      </c>
      <c r="D511" s="66">
        <v>0.08</v>
      </c>
      <c r="E511" s="1">
        <v>0</v>
      </c>
      <c r="F511" s="58">
        <v>42489</v>
      </c>
      <c r="G511" t="s">
        <v>363</v>
      </c>
    </row>
    <row r="512" spans="1:7" ht="15" customHeight="1">
      <c r="A512" t="s">
        <v>99</v>
      </c>
      <c r="B512" t="s">
        <v>14</v>
      </c>
      <c r="C512" t="s">
        <v>13</v>
      </c>
      <c r="D512" s="66">
        <v>0.08</v>
      </c>
      <c r="E512" s="1">
        <v>0</v>
      </c>
      <c r="F512" s="58">
        <v>42489</v>
      </c>
      <c r="G512" t="s">
        <v>364</v>
      </c>
    </row>
    <row r="513" spans="1:7" ht="15" customHeight="1">
      <c r="A513" t="s">
        <v>24</v>
      </c>
      <c r="B513" t="s">
        <v>14</v>
      </c>
      <c r="C513" t="s">
        <v>13</v>
      </c>
      <c r="D513" s="66">
        <v>0.15</v>
      </c>
      <c r="E513" s="1">
        <v>0</v>
      </c>
      <c r="F513" s="58">
        <v>42489</v>
      </c>
      <c r="G513" t="s">
        <v>359</v>
      </c>
    </row>
    <row r="514" spans="1:7" ht="15" customHeight="1">
      <c r="A514" t="s">
        <v>22</v>
      </c>
      <c r="B514" t="s">
        <v>14</v>
      </c>
      <c r="C514" t="s">
        <v>13</v>
      </c>
      <c r="D514" s="66">
        <v>0.08</v>
      </c>
      <c r="E514" s="1">
        <v>0</v>
      </c>
      <c r="F514" s="58">
        <v>42489</v>
      </c>
      <c r="G514" t="s">
        <v>361</v>
      </c>
    </row>
    <row r="515" spans="1:7" ht="15" customHeight="1">
      <c r="A515" t="s">
        <v>20</v>
      </c>
      <c r="B515" t="s">
        <v>14</v>
      </c>
      <c r="C515" t="s">
        <v>13</v>
      </c>
      <c r="D515" s="66">
        <v>0.15</v>
      </c>
      <c r="E515" s="1">
        <v>0</v>
      </c>
      <c r="F515" s="58">
        <v>42489</v>
      </c>
      <c r="G515" t="s">
        <v>365</v>
      </c>
    </row>
    <row r="516" spans="1:7" ht="15" customHeight="1">
      <c r="A516" t="s">
        <v>3</v>
      </c>
      <c r="B516" t="s">
        <v>14</v>
      </c>
      <c r="C516" t="s">
        <v>13</v>
      </c>
      <c r="D516" s="66">
        <v>0.08</v>
      </c>
      <c r="E516" s="1">
        <v>0</v>
      </c>
      <c r="F516" s="58">
        <v>42489</v>
      </c>
      <c r="G516" t="s">
        <v>368</v>
      </c>
    </row>
    <row r="517" spans="1:7" ht="15" customHeight="1">
      <c r="A517" t="s">
        <v>37</v>
      </c>
      <c r="B517" t="s">
        <v>14</v>
      </c>
      <c r="C517" t="s">
        <v>13</v>
      </c>
      <c r="D517" s="66">
        <v>0.08</v>
      </c>
      <c r="E517" s="1">
        <v>0</v>
      </c>
      <c r="F517" s="58">
        <v>42489</v>
      </c>
      <c r="G517" t="s">
        <v>369</v>
      </c>
    </row>
    <row r="518" spans="1:7" ht="15" customHeight="1">
      <c r="A518" t="s">
        <v>32</v>
      </c>
      <c r="B518" t="s">
        <v>14</v>
      </c>
      <c r="C518" t="s">
        <v>13</v>
      </c>
      <c r="D518" s="66">
        <v>0.15</v>
      </c>
      <c r="E518" s="1">
        <v>0</v>
      </c>
      <c r="F518" s="58">
        <v>42489</v>
      </c>
      <c r="G518" t="s">
        <v>370</v>
      </c>
    </row>
    <row r="519" spans="1:7" ht="15" customHeight="1">
      <c r="A519" t="s">
        <v>34</v>
      </c>
      <c r="B519" t="s">
        <v>14</v>
      </c>
      <c r="C519" t="s">
        <v>13</v>
      </c>
      <c r="D519" s="66">
        <v>0.15</v>
      </c>
      <c r="E519" s="1">
        <v>0</v>
      </c>
      <c r="F519" s="58">
        <v>42489</v>
      </c>
      <c r="G519" t="s">
        <v>371</v>
      </c>
    </row>
    <row r="520" spans="1:7" ht="15" customHeight="1">
      <c r="A520" t="s">
        <v>99</v>
      </c>
      <c r="B520" t="s">
        <v>14</v>
      </c>
      <c r="C520" t="s">
        <v>13</v>
      </c>
      <c r="D520" s="66">
        <v>0.15</v>
      </c>
      <c r="E520" s="1">
        <v>0</v>
      </c>
      <c r="F520" s="58">
        <v>42489</v>
      </c>
      <c r="G520" t="s">
        <v>372</v>
      </c>
    </row>
    <row r="521" spans="1:7" ht="15" customHeight="1">
      <c r="A521" t="s">
        <v>30</v>
      </c>
      <c r="B521" t="s">
        <v>14</v>
      </c>
      <c r="C521" t="s">
        <v>13</v>
      </c>
      <c r="D521" s="66">
        <v>0.08</v>
      </c>
      <c r="E521" s="1">
        <v>0</v>
      </c>
      <c r="F521" s="58">
        <v>42489</v>
      </c>
      <c r="G521" t="s">
        <v>373</v>
      </c>
    </row>
    <row r="522" spans="1:7" ht="15" customHeight="1">
      <c r="A522" t="s">
        <v>28</v>
      </c>
      <c r="B522" t="s">
        <v>14</v>
      </c>
      <c r="C522" t="s">
        <v>13</v>
      </c>
      <c r="D522" s="66">
        <v>0.25</v>
      </c>
      <c r="E522" s="1">
        <v>0</v>
      </c>
      <c r="F522" s="58">
        <v>42489</v>
      </c>
      <c r="G522" t="s">
        <v>374</v>
      </c>
    </row>
    <row r="523" spans="1:7" ht="15" customHeight="1">
      <c r="A523" t="s">
        <v>26</v>
      </c>
      <c r="B523" t="s">
        <v>14</v>
      </c>
      <c r="C523" t="s">
        <v>13</v>
      </c>
      <c r="D523" s="66">
        <v>0.15</v>
      </c>
      <c r="E523" s="1">
        <v>0</v>
      </c>
      <c r="F523" s="58">
        <v>42489</v>
      </c>
      <c r="G523" t="s">
        <v>464</v>
      </c>
    </row>
    <row r="524" spans="1:7" ht="15" customHeight="1">
      <c r="A524" t="s">
        <v>24</v>
      </c>
      <c r="B524" t="s">
        <v>14</v>
      </c>
      <c r="C524" t="s">
        <v>13</v>
      </c>
      <c r="D524" s="66">
        <v>0.15</v>
      </c>
      <c r="E524" s="1">
        <v>0</v>
      </c>
      <c r="F524" s="58">
        <v>42489</v>
      </c>
      <c r="G524" t="s">
        <v>465</v>
      </c>
    </row>
    <row r="525" spans="1:7" ht="15" customHeight="1">
      <c r="A525" t="s">
        <v>22</v>
      </c>
      <c r="B525" t="s">
        <v>14</v>
      </c>
      <c r="C525" t="s">
        <v>13</v>
      </c>
      <c r="D525" s="66">
        <v>0.08</v>
      </c>
      <c r="E525" s="1">
        <v>0</v>
      </c>
      <c r="F525" s="58">
        <v>42489</v>
      </c>
      <c r="G525" t="s">
        <v>466</v>
      </c>
    </row>
    <row r="526" spans="1:7" ht="15" customHeight="1">
      <c r="A526" t="s">
        <v>20</v>
      </c>
      <c r="B526" t="s">
        <v>14</v>
      </c>
      <c r="C526" t="s">
        <v>13</v>
      </c>
      <c r="D526" s="66">
        <v>0.25</v>
      </c>
      <c r="E526" s="1">
        <v>0</v>
      </c>
      <c r="F526" s="58">
        <v>42489</v>
      </c>
      <c r="G526" t="s">
        <v>467</v>
      </c>
    </row>
    <row r="527" spans="1:7" ht="15" customHeight="1">
      <c r="A527" t="s">
        <v>17</v>
      </c>
      <c r="B527" t="s">
        <v>14</v>
      </c>
      <c r="C527" t="s">
        <v>13</v>
      </c>
      <c r="D527" s="66">
        <v>0.08</v>
      </c>
      <c r="E527" s="1">
        <v>0</v>
      </c>
      <c r="F527" s="58">
        <v>42489</v>
      </c>
      <c r="G527" t="s">
        <v>468</v>
      </c>
    </row>
    <row r="528" spans="1:7" ht="15" customHeight="1">
      <c r="A528" t="s">
        <v>15</v>
      </c>
      <c r="B528" t="s">
        <v>14</v>
      </c>
      <c r="C528" t="s">
        <v>13</v>
      </c>
      <c r="D528" s="66">
        <v>0.08</v>
      </c>
      <c r="E528" s="1">
        <v>0</v>
      </c>
      <c r="F528" s="58">
        <v>42489</v>
      </c>
      <c r="G528" t="s">
        <v>469</v>
      </c>
    </row>
    <row r="529" spans="1:7" ht="15" customHeight="1">
      <c r="A529" t="s">
        <v>251</v>
      </c>
      <c r="B529" t="s">
        <v>49</v>
      </c>
      <c r="C529" t="s">
        <v>48</v>
      </c>
      <c r="D529" s="66">
        <f>10*0.0167</f>
        <v>0.16699999999999998</v>
      </c>
      <c r="E529" s="1">
        <v>0</v>
      </c>
      <c r="F529" s="58">
        <v>42499</v>
      </c>
      <c r="G529" t="s">
        <v>521</v>
      </c>
    </row>
    <row r="530" spans="1:7" ht="15" customHeight="1">
      <c r="A530" t="s">
        <v>522</v>
      </c>
      <c r="B530" t="s">
        <v>49</v>
      </c>
      <c r="C530" t="s">
        <v>48</v>
      </c>
      <c r="D530" s="66">
        <f>5*0.0167</f>
        <v>8.3499999999999991E-2</v>
      </c>
      <c r="E530" s="1">
        <v>0</v>
      </c>
      <c r="F530" s="58">
        <v>42500</v>
      </c>
      <c r="G530" t="s">
        <v>523</v>
      </c>
    </row>
    <row r="531" spans="1:7" ht="15" customHeight="1">
      <c r="A531" t="s">
        <v>93</v>
      </c>
      <c r="B531" t="s">
        <v>49</v>
      </c>
      <c r="C531" t="s">
        <v>48</v>
      </c>
      <c r="D531" s="66">
        <v>0.17</v>
      </c>
      <c r="E531" s="1">
        <v>0</v>
      </c>
      <c r="F531" s="58">
        <v>42500</v>
      </c>
      <c r="G531" t="s">
        <v>524</v>
      </c>
    </row>
    <row r="532" spans="1:7" ht="15" customHeight="1">
      <c r="A532" t="s">
        <v>100</v>
      </c>
      <c r="B532" t="s">
        <v>49</v>
      </c>
      <c r="C532" t="s">
        <v>48</v>
      </c>
      <c r="D532" s="66">
        <f>10*0.0167</f>
        <v>0.16699999999999998</v>
      </c>
      <c r="E532" s="1">
        <v>0</v>
      </c>
      <c r="F532" s="58">
        <v>42500</v>
      </c>
      <c r="G532" t="s">
        <v>525</v>
      </c>
    </row>
    <row r="533" spans="1:7" ht="15" customHeight="1">
      <c r="A533" t="s">
        <v>3</v>
      </c>
      <c r="B533" t="s">
        <v>49</v>
      </c>
      <c r="C533" t="s">
        <v>48</v>
      </c>
      <c r="D533" s="66">
        <f>15*0.0167</f>
        <v>0.2505</v>
      </c>
      <c r="E533" s="1">
        <v>0</v>
      </c>
      <c r="F533" s="58">
        <v>42501</v>
      </c>
      <c r="G533" t="s">
        <v>526</v>
      </c>
    </row>
    <row r="534" spans="1:7" ht="15" customHeight="1">
      <c r="A534" t="s">
        <v>522</v>
      </c>
      <c r="B534" t="s">
        <v>49</v>
      </c>
      <c r="C534" t="s">
        <v>48</v>
      </c>
      <c r="D534" s="66">
        <v>0.08</v>
      </c>
      <c r="E534" s="1">
        <v>0</v>
      </c>
      <c r="F534" s="58">
        <v>42507</v>
      </c>
      <c r="G534" t="s">
        <v>527</v>
      </c>
    </row>
    <row r="535" spans="1:7" ht="15" customHeight="1">
      <c r="A535" t="s">
        <v>293</v>
      </c>
      <c r="B535" t="s">
        <v>63</v>
      </c>
      <c r="C535" t="s">
        <v>48</v>
      </c>
      <c r="D535" s="66">
        <v>2</v>
      </c>
      <c r="E535" s="1">
        <v>0</v>
      </c>
      <c r="F535" s="58">
        <v>42503</v>
      </c>
      <c r="G535" t="s">
        <v>528</v>
      </c>
    </row>
    <row r="536" spans="1:7" ht="15" customHeight="1">
      <c r="A536" t="s">
        <v>85</v>
      </c>
      <c r="B536" t="s">
        <v>63</v>
      </c>
      <c r="C536" t="s">
        <v>48</v>
      </c>
      <c r="D536" s="66">
        <v>6</v>
      </c>
      <c r="E536" s="1">
        <v>0</v>
      </c>
      <c r="F536" s="58">
        <v>42507</v>
      </c>
      <c r="G536" t="s">
        <v>529</v>
      </c>
    </row>
    <row r="537" spans="1:7" ht="15" customHeight="1">
      <c r="A537" t="s">
        <v>85</v>
      </c>
      <c r="B537" t="s">
        <v>63</v>
      </c>
      <c r="C537" t="s">
        <v>48</v>
      </c>
      <c r="D537" s="66">
        <v>5</v>
      </c>
      <c r="E537" s="1">
        <v>0</v>
      </c>
      <c r="F537" s="58">
        <v>42508</v>
      </c>
      <c r="G537" t="s">
        <v>435</v>
      </c>
    </row>
    <row r="538" spans="1:7" ht="15" customHeight="1">
      <c r="A538" t="s">
        <v>85</v>
      </c>
      <c r="B538" t="s">
        <v>63</v>
      </c>
      <c r="C538" t="s">
        <v>48</v>
      </c>
      <c r="D538" s="66">
        <v>3</v>
      </c>
      <c r="E538" s="1">
        <v>0</v>
      </c>
      <c r="F538" s="58">
        <v>42509</v>
      </c>
      <c r="G538" t="s">
        <v>505</v>
      </c>
    </row>
    <row r="539" spans="1:7" ht="15" customHeight="1">
      <c r="A539" t="s">
        <v>86</v>
      </c>
      <c r="B539" t="s">
        <v>49</v>
      </c>
      <c r="C539" t="s">
        <v>48</v>
      </c>
      <c r="D539" s="66">
        <f>15*0.0167</f>
        <v>0.2505</v>
      </c>
      <c r="E539" s="1">
        <v>0</v>
      </c>
      <c r="F539" s="58">
        <v>42509</v>
      </c>
      <c r="G539" t="s">
        <v>530</v>
      </c>
    </row>
    <row r="540" spans="1:7" ht="15" customHeight="1">
      <c r="A540" t="s">
        <v>314</v>
      </c>
      <c r="B540" t="s">
        <v>63</v>
      </c>
      <c r="C540" t="s">
        <v>48</v>
      </c>
      <c r="D540" s="66">
        <v>1.5</v>
      </c>
      <c r="E540" s="1">
        <v>0</v>
      </c>
      <c r="F540" s="58">
        <v>42510</v>
      </c>
      <c r="G540" t="s">
        <v>531</v>
      </c>
    </row>
    <row r="541" spans="1:7" ht="15" customHeight="1">
      <c r="A541" t="s">
        <v>50</v>
      </c>
      <c r="B541" t="s">
        <v>14</v>
      </c>
      <c r="C541" t="s">
        <v>48</v>
      </c>
      <c r="D541" s="68">
        <v>0.08</v>
      </c>
      <c r="E541" s="1">
        <v>0</v>
      </c>
      <c r="F541" s="58">
        <v>42510</v>
      </c>
      <c r="G541" s="48" t="s">
        <v>362</v>
      </c>
    </row>
    <row r="542" spans="1:7" ht="15" customHeight="1">
      <c r="A542" t="s">
        <v>32</v>
      </c>
      <c r="B542" t="s">
        <v>14</v>
      </c>
      <c r="C542" t="s">
        <v>48</v>
      </c>
      <c r="D542" s="68">
        <v>0.08</v>
      </c>
      <c r="E542" s="1">
        <v>0</v>
      </c>
      <c r="F542" s="58">
        <v>42510</v>
      </c>
      <c r="G542" t="s">
        <v>360</v>
      </c>
    </row>
    <row r="543" spans="1:7" ht="15" customHeight="1">
      <c r="A543" t="s">
        <v>34</v>
      </c>
      <c r="B543" t="s">
        <v>14</v>
      </c>
      <c r="C543" t="s">
        <v>48</v>
      </c>
      <c r="D543" s="68">
        <v>0.08</v>
      </c>
      <c r="E543" s="1">
        <v>0</v>
      </c>
      <c r="F543" s="58">
        <v>42510</v>
      </c>
      <c r="G543" t="s">
        <v>363</v>
      </c>
    </row>
    <row r="544" spans="1:7" ht="15" customHeight="1">
      <c r="A544" t="s">
        <v>99</v>
      </c>
      <c r="B544" t="s">
        <v>14</v>
      </c>
      <c r="C544" t="s">
        <v>48</v>
      </c>
      <c r="D544" s="68">
        <v>0.08</v>
      </c>
      <c r="E544" s="1">
        <v>0</v>
      </c>
      <c r="F544" s="58">
        <v>42510</v>
      </c>
      <c r="G544" s="48" t="s">
        <v>364</v>
      </c>
    </row>
    <row r="545" spans="1:7" ht="15" customHeight="1">
      <c r="A545" t="s">
        <v>24</v>
      </c>
      <c r="B545" t="s">
        <v>14</v>
      </c>
      <c r="C545" t="s">
        <v>48</v>
      </c>
      <c r="D545" s="68">
        <v>0.15</v>
      </c>
      <c r="E545" s="1">
        <v>0</v>
      </c>
      <c r="F545" s="58">
        <v>42510</v>
      </c>
      <c r="G545" s="48" t="s">
        <v>359</v>
      </c>
    </row>
    <row r="546" spans="1:7" ht="15" customHeight="1">
      <c r="A546" t="s">
        <v>22</v>
      </c>
      <c r="B546" t="s">
        <v>14</v>
      </c>
      <c r="C546" t="s">
        <v>48</v>
      </c>
      <c r="D546" s="68">
        <v>0.08</v>
      </c>
      <c r="E546" s="1">
        <v>0</v>
      </c>
      <c r="F546" s="58">
        <v>42510</v>
      </c>
      <c r="G546" s="48" t="s">
        <v>361</v>
      </c>
    </row>
    <row r="547" spans="1:7" ht="15" customHeight="1">
      <c r="A547" t="s">
        <v>20</v>
      </c>
      <c r="B547" t="s">
        <v>14</v>
      </c>
      <c r="C547" t="s">
        <v>48</v>
      </c>
      <c r="D547" s="68">
        <v>0.15</v>
      </c>
      <c r="E547" s="1">
        <v>0</v>
      </c>
      <c r="F547" s="58">
        <v>42510</v>
      </c>
      <c r="G547" s="48" t="s">
        <v>365</v>
      </c>
    </row>
    <row r="548" spans="1:7" ht="15" customHeight="1">
      <c r="A548" t="s">
        <v>41</v>
      </c>
      <c r="B548" t="s">
        <v>14</v>
      </c>
      <c r="C548" t="s">
        <v>48</v>
      </c>
      <c r="D548" s="68">
        <v>1</v>
      </c>
      <c r="E548" s="1">
        <v>0</v>
      </c>
      <c r="F548" s="58">
        <v>42510</v>
      </c>
      <c r="G548" s="48" t="s">
        <v>366</v>
      </c>
    </row>
    <row r="549" spans="1:7" ht="15" customHeight="1">
      <c r="A549" t="s">
        <v>314</v>
      </c>
      <c r="B549" t="s">
        <v>63</v>
      </c>
      <c r="C549" t="s">
        <v>48</v>
      </c>
      <c r="D549" s="66">
        <v>4</v>
      </c>
      <c r="E549" s="1">
        <v>0</v>
      </c>
      <c r="F549" s="58">
        <v>42513</v>
      </c>
      <c r="G549" s="48" t="s">
        <v>532</v>
      </c>
    </row>
    <row r="550" spans="1:7" ht="15" customHeight="1">
      <c r="A550" t="s">
        <v>26</v>
      </c>
      <c r="B550" t="s">
        <v>49</v>
      </c>
      <c r="C550" t="s">
        <v>48</v>
      </c>
      <c r="D550" s="66">
        <v>8</v>
      </c>
      <c r="E550" s="1">
        <v>1</v>
      </c>
      <c r="F550" s="58">
        <v>42508</v>
      </c>
      <c r="G550" s="48" t="s">
        <v>533</v>
      </c>
    </row>
    <row r="551" spans="1:7" ht="15" customHeight="1">
      <c r="A551" t="s">
        <v>26</v>
      </c>
      <c r="B551" t="s">
        <v>49</v>
      </c>
      <c r="C551" t="s">
        <v>185</v>
      </c>
      <c r="D551" s="66">
        <v>2</v>
      </c>
      <c r="E551" s="1">
        <v>1</v>
      </c>
      <c r="F551" s="58">
        <v>42516</v>
      </c>
      <c r="G551" s="48" t="s">
        <v>535</v>
      </c>
    </row>
    <row r="552" spans="1:7" ht="15" customHeight="1">
      <c r="A552" t="s">
        <v>26</v>
      </c>
      <c r="B552" t="s">
        <v>49</v>
      </c>
      <c r="C552" t="s">
        <v>470</v>
      </c>
      <c r="D552" s="66">
        <v>4</v>
      </c>
      <c r="E552" s="1">
        <v>0</v>
      </c>
      <c r="F552" s="58">
        <v>42494</v>
      </c>
      <c r="G552" s="48" t="s">
        <v>534</v>
      </c>
    </row>
    <row r="553" spans="1:7" ht="15" customHeight="1">
      <c r="A553" t="s">
        <v>98</v>
      </c>
      <c r="B553" t="s">
        <v>49</v>
      </c>
      <c r="C553" t="s">
        <v>48</v>
      </c>
      <c r="D553" s="66">
        <f>5*0.0167</f>
        <v>8.3499999999999991E-2</v>
      </c>
      <c r="E553" s="1">
        <v>0</v>
      </c>
      <c r="F553" s="58">
        <v>42520</v>
      </c>
      <c r="G553" s="48" t="s">
        <v>536</v>
      </c>
    </row>
    <row r="554" spans="1:7" ht="15" customHeight="1">
      <c r="A554" t="s">
        <v>39</v>
      </c>
      <c r="B554" t="s">
        <v>14</v>
      </c>
      <c r="C554" t="s">
        <v>13</v>
      </c>
      <c r="D554" s="66">
        <v>0.08</v>
      </c>
      <c r="E554" s="1">
        <v>0</v>
      </c>
      <c r="F554" s="58">
        <v>42510</v>
      </c>
      <c r="G554" s="48" t="s">
        <v>368</v>
      </c>
    </row>
    <row r="555" spans="1:7" ht="15" customHeight="1">
      <c r="A555" t="s">
        <v>34</v>
      </c>
      <c r="B555" t="s">
        <v>14</v>
      </c>
      <c r="C555" t="s">
        <v>13</v>
      </c>
      <c r="D555" s="66">
        <v>0.15</v>
      </c>
      <c r="E555" s="1">
        <v>0</v>
      </c>
      <c r="F555" s="58">
        <v>42510</v>
      </c>
      <c r="G555" s="48" t="s">
        <v>371</v>
      </c>
    </row>
    <row r="556" spans="1:7" ht="15" customHeight="1">
      <c r="A556" t="s">
        <v>99</v>
      </c>
      <c r="B556" t="s">
        <v>14</v>
      </c>
      <c r="C556" t="s">
        <v>13</v>
      </c>
      <c r="D556" s="66">
        <v>0.08</v>
      </c>
      <c r="E556" s="1">
        <v>0</v>
      </c>
      <c r="F556" s="58">
        <v>42510</v>
      </c>
      <c r="G556" s="48" t="s">
        <v>372</v>
      </c>
    </row>
    <row r="557" spans="1:7" ht="15" customHeight="1">
      <c r="A557" t="s">
        <v>30</v>
      </c>
      <c r="B557" t="s">
        <v>14</v>
      </c>
      <c r="C557" t="s">
        <v>13</v>
      </c>
      <c r="D557" s="66">
        <v>0.08</v>
      </c>
      <c r="E557" s="1">
        <v>0</v>
      </c>
      <c r="F557" s="58">
        <v>42510</v>
      </c>
      <c r="G557" s="48" t="s">
        <v>373</v>
      </c>
    </row>
    <row r="558" spans="1:7" ht="15" customHeight="1">
      <c r="A558" t="s">
        <v>28</v>
      </c>
      <c r="B558" t="s">
        <v>14</v>
      </c>
      <c r="C558" t="s">
        <v>13</v>
      </c>
      <c r="D558" s="66">
        <v>0.08</v>
      </c>
      <c r="E558" s="1">
        <v>0</v>
      </c>
      <c r="F558" s="58">
        <v>42510</v>
      </c>
      <c r="G558" s="48" t="s">
        <v>374</v>
      </c>
    </row>
    <row r="559" spans="1:7" ht="15" customHeight="1">
      <c r="A559" t="s">
        <v>26</v>
      </c>
      <c r="B559" t="s">
        <v>14</v>
      </c>
      <c r="C559" t="s">
        <v>13</v>
      </c>
      <c r="D559" s="66">
        <v>0.15</v>
      </c>
      <c r="E559" s="1">
        <v>0</v>
      </c>
      <c r="F559" s="58">
        <v>42510</v>
      </c>
      <c r="G559" s="48" t="s">
        <v>464</v>
      </c>
    </row>
    <row r="560" spans="1:7" ht="15" customHeight="1">
      <c r="A560" t="s">
        <v>24</v>
      </c>
      <c r="B560" t="s">
        <v>14</v>
      </c>
      <c r="C560" t="s">
        <v>13</v>
      </c>
      <c r="D560" s="66">
        <v>0.15</v>
      </c>
      <c r="E560" s="1">
        <v>0</v>
      </c>
      <c r="F560" s="58">
        <v>42510</v>
      </c>
      <c r="G560" s="48" t="s">
        <v>465</v>
      </c>
    </row>
    <row r="561" spans="1:7" ht="15" customHeight="1">
      <c r="A561" t="s">
        <v>22</v>
      </c>
      <c r="B561" t="s">
        <v>14</v>
      </c>
      <c r="C561" t="s">
        <v>13</v>
      </c>
      <c r="D561" s="66">
        <v>0.08</v>
      </c>
      <c r="E561" s="1">
        <v>0</v>
      </c>
      <c r="F561" s="58">
        <v>42510</v>
      </c>
      <c r="G561" s="48" t="s">
        <v>466</v>
      </c>
    </row>
    <row r="562" spans="1:7" ht="15" customHeight="1">
      <c r="A562" t="s">
        <v>20</v>
      </c>
      <c r="B562" t="s">
        <v>14</v>
      </c>
      <c r="C562" t="s">
        <v>13</v>
      </c>
      <c r="D562" s="66">
        <v>0.25</v>
      </c>
      <c r="E562" s="1">
        <v>0</v>
      </c>
      <c r="F562" s="58">
        <v>42510</v>
      </c>
      <c r="G562" s="48" t="s">
        <v>467</v>
      </c>
    </row>
    <row r="563" spans="1:7" ht="15" customHeight="1">
      <c r="A563" t="s">
        <v>17</v>
      </c>
      <c r="B563" t="s">
        <v>14</v>
      </c>
      <c r="C563" t="s">
        <v>13</v>
      </c>
      <c r="D563" s="66">
        <v>0.08</v>
      </c>
      <c r="E563" s="1">
        <v>0</v>
      </c>
      <c r="F563" s="58">
        <v>42510</v>
      </c>
      <c r="G563" s="48" t="s">
        <v>468</v>
      </c>
    </row>
    <row r="564" spans="1:7" ht="15" customHeight="1">
      <c r="A564" t="s">
        <v>15</v>
      </c>
      <c r="B564" t="s">
        <v>14</v>
      </c>
      <c r="C564" t="s">
        <v>13</v>
      </c>
      <c r="D564" s="66">
        <v>0.15</v>
      </c>
      <c r="E564" s="1">
        <v>0</v>
      </c>
      <c r="F564" s="58">
        <v>42510</v>
      </c>
      <c r="G564" s="48" t="s">
        <v>469</v>
      </c>
    </row>
    <row r="565" spans="1:7" ht="15" customHeight="1">
      <c r="A565" t="s">
        <v>50</v>
      </c>
      <c r="B565" t="s">
        <v>14</v>
      </c>
      <c r="C565" t="s">
        <v>48</v>
      </c>
      <c r="D565" s="68">
        <v>0.08</v>
      </c>
      <c r="E565" s="1">
        <v>0</v>
      </c>
      <c r="F565" s="58">
        <v>42517</v>
      </c>
      <c r="G565" s="48" t="s">
        <v>362</v>
      </c>
    </row>
    <row r="566" spans="1:7" ht="15" customHeight="1">
      <c r="A566" t="s">
        <v>32</v>
      </c>
      <c r="B566" t="s">
        <v>14</v>
      </c>
      <c r="C566" t="s">
        <v>48</v>
      </c>
      <c r="D566" s="68">
        <v>0.08</v>
      </c>
      <c r="E566" s="1">
        <v>0</v>
      </c>
      <c r="F566" s="58">
        <v>42517</v>
      </c>
      <c r="G566" t="s">
        <v>360</v>
      </c>
    </row>
    <row r="567" spans="1:7" ht="15" customHeight="1">
      <c r="A567" t="s">
        <v>34</v>
      </c>
      <c r="B567" t="s">
        <v>14</v>
      </c>
      <c r="C567" t="s">
        <v>48</v>
      </c>
      <c r="D567" s="68">
        <v>0.08</v>
      </c>
      <c r="E567" s="1">
        <v>0</v>
      </c>
      <c r="F567" s="58">
        <v>42517</v>
      </c>
      <c r="G567" t="s">
        <v>363</v>
      </c>
    </row>
    <row r="568" spans="1:7" ht="15" customHeight="1">
      <c r="A568" t="s">
        <v>99</v>
      </c>
      <c r="B568" t="s">
        <v>14</v>
      </c>
      <c r="C568" t="s">
        <v>48</v>
      </c>
      <c r="D568" s="68">
        <v>0.08</v>
      </c>
      <c r="E568" s="1">
        <v>0</v>
      </c>
      <c r="F568" s="58">
        <v>42517</v>
      </c>
      <c r="G568" s="48" t="s">
        <v>364</v>
      </c>
    </row>
    <row r="569" spans="1:7" ht="15" customHeight="1">
      <c r="A569" t="s">
        <v>24</v>
      </c>
      <c r="B569" t="s">
        <v>14</v>
      </c>
      <c r="C569" t="s">
        <v>48</v>
      </c>
      <c r="D569" s="68">
        <v>0.15</v>
      </c>
      <c r="E569" s="1">
        <v>0</v>
      </c>
      <c r="F569" s="58">
        <v>42517</v>
      </c>
      <c r="G569" s="48" t="s">
        <v>359</v>
      </c>
    </row>
    <row r="570" spans="1:7" ht="15" customHeight="1">
      <c r="A570" t="s">
        <v>22</v>
      </c>
      <c r="B570" t="s">
        <v>14</v>
      </c>
      <c r="C570" t="s">
        <v>48</v>
      </c>
      <c r="D570" s="68">
        <v>0.08</v>
      </c>
      <c r="E570" s="1">
        <v>0</v>
      </c>
      <c r="F570" s="58">
        <v>42517</v>
      </c>
      <c r="G570" s="48" t="s">
        <v>361</v>
      </c>
    </row>
    <row r="571" spans="1:7" ht="15" customHeight="1">
      <c r="A571" t="s">
        <v>20</v>
      </c>
      <c r="B571" t="s">
        <v>14</v>
      </c>
      <c r="C571" t="s">
        <v>48</v>
      </c>
      <c r="D571" s="68">
        <v>0.15</v>
      </c>
      <c r="E571" s="1">
        <v>0</v>
      </c>
      <c r="F571" s="58">
        <v>42517</v>
      </c>
      <c r="G571" s="48" t="s">
        <v>365</v>
      </c>
    </row>
    <row r="572" spans="1:7" ht="15" customHeight="1">
      <c r="A572" t="s">
        <v>15</v>
      </c>
      <c r="B572" t="s">
        <v>14</v>
      </c>
      <c r="C572" t="s">
        <v>48</v>
      </c>
      <c r="D572" s="68">
        <v>1</v>
      </c>
      <c r="E572" s="1">
        <v>0</v>
      </c>
      <c r="F572" s="58">
        <v>42517</v>
      </c>
      <c r="G572" s="48" t="s">
        <v>366</v>
      </c>
    </row>
    <row r="573" spans="1:7" ht="15" customHeight="1">
      <c r="A573" t="s">
        <v>542</v>
      </c>
      <c r="B573" t="s">
        <v>49</v>
      </c>
      <c r="C573" t="s">
        <v>48</v>
      </c>
      <c r="D573" s="66">
        <v>1</v>
      </c>
      <c r="E573" s="1">
        <v>0</v>
      </c>
      <c r="F573" s="58">
        <v>42520</v>
      </c>
      <c r="G573" s="48" t="s">
        <v>537</v>
      </c>
    </row>
    <row r="574" spans="1:7" ht="15" customHeight="1">
      <c r="A574" t="s">
        <v>26</v>
      </c>
      <c r="B574" t="s">
        <v>49</v>
      </c>
      <c r="C574" t="s">
        <v>48</v>
      </c>
      <c r="D574" s="66">
        <v>0.08</v>
      </c>
      <c r="E574" s="1">
        <v>0</v>
      </c>
      <c r="F574" s="58">
        <v>42521</v>
      </c>
      <c r="G574" s="48" t="s">
        <v>538</v>
      </c>
    </row>
    <row r="575" spans="1:7" ht="15" customHeight="1">
      <c r="A575" t="s">
        <v>106</v>
      </c>
      <c r="B575" t="s">
        <v>49</v>
      </c>
      <c r="C575" t="s">
        <v>48</v>
      </c>
      <c r="D575" s="66">
        <v>0.75</v>
      </c>
      <c r="E575" s="1">
        <v>0</v>
      </c>
      <c r="F575" s="58">
        <v>42521</v>
      </c>
      <c r="G575" s="48" t="s">
        <v>539</v>
      </c>
    </row>
    <row r="576" spans="1:7" ht="15" customHeight="1">
      <c r="A576" t="s">
        <v>71</v>
      </c>
      <c r="B576" t="s">
        <v>63</v>
      </c>
      <c r="C576" t="s">
        <v>48</v>
      </c>
      <c r="D576" s="66">
        <v>0.5</v>
      </c>
      <c r="E576" s="1">
        <v>0</v>
      </c>
      <c r="F576" s="58">
        <v>42521</v>
      </c>
      <c r="G576" s="48" t="s">
        <v>540</v>
      </c>
    </row>
    <row r="577" spans="1:7" ht="15" customHeight="1">
      <c r="A577" t="s">
        <v>106</v>
      </c>
      <c r="B577" t="s">
        <v>49</v>
      </c>
      <c r="C577" t="s">
        <v>48</v>
      </c>
      <c r="D577" s="66">
        <v>1</v>
      </c>
      <c r="E577" s="1">
        <v>0</v>
      </c>
      <c r="F577" s="58">
        <v>42522</v>
      </c>
      <c r="G577" s="48" t="s">
        <v>544</v>
      </c>
    </row>
    <row r="578" spans="1:7" ht="15" customHeight="1">
      <c r="A578" t="s">
        <v>83</v>
      </c>
      <c r="B578" t="s">
        <v>63</v>
      </c>
      <c r="C578" t="s">
        <v>48</v>
      </c>
      <c r="D578" s="66">
        <v>3</v>
      </c>
      <c r="E578" s="1">
        <v>0</v>
      </c>
      <c r="F578" s="58">
        <v>42522</v>
      </c>
      <c r="G578" s="48" t="s">
        <v>541</v>
      </c>
    </row>
    <row r="579" spans="1:7" ht="15" customHeight="1">
      <c r="A579" t="s">
        <v>542</v>
      </c>
      <c r="B579" t="s">
        <v>49</v>
      </c>
      <c r="C579" t="s">
        <v>475</v>
      </c>
      <c r="D579" s="66">
        <v>1</v>
      </c>
      <c r="E579" s="1">
        <v>0</v>
      </c>
      <c r="F579" s="58">
        <v>42522</v>
      </c>
      <c r="G579" s="48" t="s">
        <v>543</v>
      </c>
    </row>
    <row r="580" spans="1:7" ht="15" customHeight="1">
      <c r="A580" t="s">
        <v>26</v>
      </c>
      <c r="B580" t="s">
        <v>49</v>
      </c>
      <c r="C580" t="s">
        <v>48</v>
      </c>
      <c r="D580" s="66">
        <v>3</v>
      </c>
      <c r="E580" s="1">
        <v>0</v>
      </c>
      <c r="F580" s="58">
        <v>42523</v>
      </c>
      <c r="G580" s="48" t="s">
        <v>545</v>
      </c>
    </row>
    <row r="581" spans="1:7" ht="15" customHeight="1">
      <c r="A581" t="s">
        <v>39</v>
      </c>
      <c r="B581" t="s">
        <v>14</v>
      </c>
      <c r="C581" t="s">
        <v>13</v>
      </c>
      <c r="D581" s="66">
        <v>0.08</v>
      </c>
      <c r="E581" s="1">
        <v>0</v>
      </c>
      <c r="F581" s="58">
        <v>42523</v>
      </c>
      <c r="G581" s="48" t="s">
        <v>368</v>
      </c>
    </row>
    <row r="582" spans="1:7" ht="15" customHeight="1">
      <c r="A582" t="s">
        <v>34</v>
      </c>
      <c r="B582" t="s">
        <v>14</v>
      </c>
      <c r="C582" t="s">
        <v>13</v>
      </c>
      <c r="D582" s="66">
        <v>0.15</v>
      </c>
      <c r="E582" s="1">
        <v>0</v>
      </c>
      <c r="F582" s="58">
        <v>42523</v>
      </c>
      <c r="G582" s="48" t="s">
        <v>371</v>
      </c>
    </row>
    <row r="583" spans="1:7" ht="15" customHeight="1">
      <c r="A583" t="s">
        <v>99</v>
      </c>
      <c r="B583" t="s">
        <v>14</v>
      </c>
      <c r="C583" t="s">
        <v>13</v>
      </c>
      <c r="D583" s="66">
        <v>0.08</v>
      </c>
      <c r="E583" s="1">
        <v>0</v>
      </c>
      <c r="F583" s="58">
        <v>42523</v>
      </c>
      <c r="G583" s="48" t="s">
        <v>372</v>
      </c>
    </row>
    <row r="584" spans="1:7" ht="15" customHeight="1">
      <c r="A584" t="s">
        <v>30</v>
      </c>
      <c r="B584" t="s">
        <v>14</v>
      </c>
      <c r="C584" t="s">
        <v>13</v>
      </c>
      <c r="D584" s="66">
        <v>0.08</v>
      </c>
      <c r="E584" s="1">
        <v>0</v>
      </c>
      <c r="F584" s="58">
        <v>42523</v>
      </c>
      <c r="G584" s="48" t="s">
        <v>373</v>
      </c>
    </row>
    <row r="585" spans="1:7" ht="15" customHeight="1">
      <c r="A585" t="s">
        <v>28</v>
      </c>
      <c r="B585" t="s">
        <v>14</v>
      </c>
      <c r="C585" t="s">
        <v>13</v>
      </c>
      <c r="D585" s="66">
        <v>0.08</v>
      </c>
      <c r="E585" s="1">
        <v>0</v>
      </c>
      <c r="F585" s="58">
        <v>42523</v>
      </c>
      <c r="G585" s="48" t="s">
        <v>374</v>
      </c>
    </row>
    <row r="586" spans="1:7" ht="15" customHeight="1">
      <c r="A586" t="s">
        <v>26</v>
      </c>
      <c r="B586" t="s">
        <v>14</v>
      </c>
      <c r="C586" t="s">
        <v>13</v>
      </c>
      <c r="D586" s="66">
        <v>0.15</v>
      </c>
      <c r="E586" s="1">
        <v>0</v>
      </c>
      <c r="F586" s="58">
        <v>42523</v>
      </c>
      <c r="G586" s="48" t="s">
        <v>464</v>
      </c>
    </row>
    <row r="587" spans="1:7" ht="15" customHeight="1">
      <c r="A587" t="s">
        <v>24</v>
      </c>
      <c r="B587" t="s">
        <v>14</v>
      </c>
      <c r="C587" t="s">
        <v>13</v>
      </c>
      <c r="D587" s="66">
        <v>0.15</v>
      </c>
      <c r="E587" s="1">
        <v>0</v>
      </c>
      <c r="F587" s="58">
        <v>42523</v>
      </c>
      <c r="G587" s="48" t="s">
        <v>465</v>
      </c>
    </row>
    <row r="588" spans="1:7" ht="15" customHeight="1">
      <c r="A588" t="s">
        <v>22</v>
      </c>
      <c r="B588" t="s">
        <v>14</v>
      </c>
      <c r="C588" t="s">
        <v>13</v>
      </c>
      <c r="D588" s="66">
        <v>0.08</v>
      </c>
      <c r="E588" s="1">
        <v>0</v>
      </c>
      <c r="F588" s="58">
        <v>42523</v>
      </c>
      <c r="G588" s="48" t="s">
        <v>466</v>
      </c>
    </row>
    <row r="589" spans="1:7" ht="15" customHeight="1">
      <c r="A589" t="s">
        <v>20</v>
      </c>
      <c r="B589" t="s">
        <v>14</v>
      </c>
      <c r="C589" t="s">
        <v>13</v>
      </c>
      <c r="D589" s="66">
        <v>0.25</v>
      </c>
      <c r="E589" s="1">
        <v>0</v>
      </c>
      <c r="F589" s="58">
        <v>42523</v>
      </c>
      <c r="G589" s="48" t="s">
        <v>467</v>
      </c>
    </row>
    <row r="590" spans="1:7" ht="15" customHeight="1">
      <c r="A590" t="s">
        <v>17</v>
      </c>
      <c r="B590" t="s">
        <v>14</v>
      </c>
      <c r="C590" t="s">
        <v>13</v>
      </c>
      <c r="D590" s="66">
        <v>0.08</v>
      </c>
      <c r="E590" s="1">
        <v>0</v>
      </c>
      <c r="F590" s="58">
        <v>42523</v>
      </c>
      <c r="G590" s="48" t="s">
        <v>468</v>
      </c>
    </row>
    <row r="591" spans="1:7" ht="15" customHeight="1">
      <c r="A591" t="s">
        <v>15</v>
      </c>
      <c r="B591" t="s">
        <v>14</v>
      </c>
      <c r="C591" t="s">
        <v>13</v>
      </c>
      <c r="D591" s="66">
        <v>0.15</v>
      </c>
      <c r="E591" s="1">
        <v>0</v>
      </c>
      <c r="F591" s="58">
        <v>42523</v>
      </c>
      <c r="G591" s="48" t="s">
        <v>469</v>
      </c>
    </row>
    <row r="592" spans="1:7" ht="15" customHeight="1">
      <c r="A592" t="s">
        <v>26</v>
      </c>
      <c r="B592" t="s">
        <v>49</v>
      </c>
      <c r="C592" t="s">
        <v>475</v>
      </c>
      <c r="D592" s="66">
        <v>5</v>
      </c>
      <c r="E592" s="1">
        <v>0</v>
      </c>
      <c r="F592" s="58">
        <v>42527</v>
      </c>
      <c r="G592" s="48" t="s">
        <v>546</v>
      </c>
    </row>
    <row r="593" spans="1:7" ht="15" customHeight="1">
      <c r="A593" t="s">
        <v>34</v>
      </c>
      <c r="B593" t="s">
        <v>14</v>
      </c>
      <c r="C593" t="s">
        <v>13</v>
      </c>
      <c r="D593" s="66">
        <v>0.15</v>
      </c>
      <c r="E593" s="1">
        <v>0</v>
      </c>
      <c r="F593" s="58">
        <v>42531</v>
      </c>
      <c r="G593" t="s">
        <v>371</v>
      </c>
    </row>
    <row r="594" spans="1:7" ht="15" customHeight="1">
      <c r="A594" t="s">
        <v>99</v>
      </c>
      <c r="B594" t="s">
        <v>14</v>
      </c>
      <c r="C594" t="s">
        <v>13</v>
      </c>
      <c r="D594" s="66">
        <v>0.15</v>
      </c>
      <c r="E594" s="1">
        <v>0</v>
      </c>
      <c r="F594" s="58">
        <v>42531</v>
      </c>
      <c r="G594" t="s">
        <v>372</v>
      </c>
    </row>
    <row r="595" spans="1:7" ht="15" customHeight="1">
      <c r="A595" t="s">
        <v>30</v>
      </c>
      <c r="B595" t="s">
        <v>14</v>
      </c>
      <c r="C595" t="s">
        <v>13</v>
      </c>
      <c r="D595" s="66">
        <v>0.08</v>
      </c>
      <c r="E595" s="1">
        <v>0</v>
      </c>
      <c r="F595" s="58">
        <v>42531</v>
      </c>
      <c r="G595" t="s">
        <v>373</v>
      </c>
    </row>
    <row r="596" spans="1:7" ht="15" customHeight="1">
      <c r="A596" t="s">
        <v>28</v>
      </c>
      <c r="B596" t="s">
        <v>14</v>
      </c>
      <c r="C596" t="s">
        <v>13</v>
      </c>
      <c r="D596" s="66">
        <v>0.25</v>
      </c>
      <c r="E596" s="1">
        <v>0</v>
      </c>
      <c r="F596" s="58">
        <v>42531</v>
      </c>
      <c r="G596" t="s">
        <v>374</v>
      </c>
    </row>
    <row r="597" spans="1:7" ht="15" customHeight="1">
      <c r="A597" t="s">
        <v>26</v>
      </c>
      <c r="B597" t="s">
        <v>14</v>
      </c>
      <c r="C597" t="s">
        <v>13</v>
      </c>
      <c r="D597" s="66">
        <v>0.15</v>
      </c>
      <c r="E597" s="1">
        <v>0</v>
      </c>
      <c r="F597" s="58">
        <v>42531</v>
      </c>
      <c r="G597" t="s">
        <v>464</v>
      </c>
    </row>
    <row r="598" spans="1:7" ht="15" customHeight="1">
      <c r="A598" t="s">
        <v>24</v>
      </c>
      <c r="B598" t="s">
        <v>14</v>
      </c>
      <c r="C598" t="s">
        <v>13</v>
      </c>
      <c r="D598" s="66">
        <v>0.15</v>
      </c>
      <c r="E598" s="1">
        <v>0</v>
      </c>
      <c r="F598" s="58">
        <v>42531</v>
      </c>
      <c r="G598" t="s">
        <v>465</v>
      </c>
    </row>
    <row r="599" spans="1:7" ht="15" customHeight="1">
      <c r="A599" t="s">
        <v>22</v>
      </c>
      <c r="B599" t="s">
        <v>14</v>
      </c>
      <c r="C599" t="s">
        <v>13</v>
      </c>
      <c r="D599" s="66">
        <v>0.08</v>
      </c>
      <c r="E599" s="1">
        <v>0</v>
      </c>
      <c r="F599" s="58">
        <v>42531</v>
      </c>
      <c r="G599" t="s">
        <v>466</v>
      </c>
    </row>
    <row r="600" spans="1:7" ht="15" customHeight="1">
      <c r="A600" t="s">
        <v>20</v>
      </c>
      <c r="B600" t="s">
        <v>14</v>
      </c>
      <c r="C600" t="s">
        <v>13</v>
      </c>
      <c r="D600" s="66">
        <v>0.25</v>
      </c>
      <c r="E600" s="1">
        <v>0</v>
      </c>
      <c r="F600" s="58">
        <v>42531</v>
      </c>
      <c r="G600" t="s">
        <v>467</v>
      </c>
    </row>
    <row r="601" spans="1:7" ht="15" customHeight="1">
      <c r="A601" t="s">
        <v>41</v>
      </c>
      <c r="B601" t="s">
        <v>14</v>
      </c>
      <c r="C601" t="s">
        <v>13</v>
      </c>
      <c r="D601" s="66">
        <v>1</v>
      </c>
      <c r="E601" s="1">
        <v>0</v>
      </c>
      <c r="F601" s="58">
        <v>42531</v>
      </c>
      <c r="G601" s="48" t="s">
        <v>580</v>
      </c>
    </row>
    <row r="602" spans="1:7" ht="15" customHeight="1">
      <c r="A602" t="s">
        <v>2</v>
      </c>
      <c r="B602" t="s">
        <v>56</v>
      </c>
      <c r="C602" t="s">
        <v>48</v>
      </c>
      <c r="D602" s="66">
        <v>0.25</v>
      </c>
      <c r="E602" s="1">
        <v>0</v>
      </c>
      <c r="F602" s="58">
        <v>42534</v>
      </c>
      <c r="G602" s="48" t="s">
        <v>547</v>
      </c>
    </row>
    <row r="603" spans="1:7" ht="15" customHeight="1">
      <c r="A603" t="s">
        <v>93</v>
      </c>
      <c r="B603" t="s">
        <v>49</v>
      </c>
      <c r="C603" t="s">
        <v>48</v>
      </c>
      <c r="D603" s="66">
        <v>0.5</v>
      </c>
      <c r="E603" s="1">
        <v>0</v>
      </c>
      <c r="F603" s="58">
        <v>42534</v>
      </c>
      <c r="G603" s="48" t="s">
        <v>548</v>
      </c>
    </row>
    <row r="604" spans="1:7" ht="15" customHeight="1">
      <c r="A604" t="s">
        <v>550</v>
      </c>
      <c r="B604" t="s">
        <v>49</v>
      </c>
      <c r="C604" t="s">
        <v>48</v>
      </c>
      <c r="D604" s="66">
        <v>0.75</v>
      </c>
      <c r="E604" s="1">
        <v>0.75</v>
      </c>
      <c r="F604" s="58">
        <v>42537</v>
      </c>
      <c r="G604" s="48" t="s">
        <v>551</v>
      </c>
    </row>
    <row r="605" spans="1:7" ht="15" customHeight="1">
      <c r="A605" t="s">
        <v>176</v>
      </c>
      <c r="B605" t="s">
        <v>203</v>
      </c>
      <c r="C605" t="s">
        <v>48</v>
      </c>
      <c r="D605" s="66">
        <v>0.25</v>
      </c>
      <c r="E605" s="1">
        <v>0</v>
      </c>
      <c r="F605" s="58">
        <v>42537</v>
      </c>
      <c r="G605" s="48" t="s">
        <v>552</v>
      </c>
    </row>
    <row r="606" spans="1:7" ht="15" customHeight="1">
      <c r="A606" t="s">
        <v>104</v>
      </c>
      <c r="B606" t="s">
        <v>49</v>
      </c>
      <c r="C606" t="s">
        <v>48</v>
      </c>
      <c r="D606" s="66">
        <v>0.25</v>
      </c>
      <c r="E606" s="1">
        <v>0</v>
      </c>
      <c r="F606" s="58">
        <v>42541</v>
      </c>
      <c r="G606" s="48" t="s">
        <v>553</v>
      </c>
    </row>
    <row r="607" spans="1:7" ht="15" customHeight="1">
      <c r="A607" t="s">
        <v>542</v>
      </c>
      <c r="B607" t="s">
        <v>49</v>
      </c>
      <c r="C607" t="s">
        <v>48</v>
      </c>
      <c r="D607" s="66">
        <v>0.5</v>
      </c>
      <c r="E607" s="1">
        <v>0</v>
      </c>
      <c r="F607" s="58">
        <v>42542</v>
      </c>
      <c r="G607" s="48" t="s">
        <v>554</v>
      </c>
    </row>
    <row r="608" spans="1:7" ht="15" customHeight="1">
      <c r="A608" t="s">
        <v>98</v>
      </c>
      <c r="B608" t="s">
        <v>63</v>
      </c>
      <c r="C608" t="s">
        <v>48</v>
      </c>
      <c r="D608" s="66">
        <v>4</v>
      </c>
      <c r="E608" s="1">
        <v>0</v>
      </c>
      <c r="F608" s="58">
        <v>42541</v>
      </c>
      <c r="G608" s="48" t="s">
        <v>555</v>
      </c>
    </row>
    <row r="609" spans="1:7" ht="15" customHeight="1">
      <c r="A609" t="s">
        <v>89</v>
      </c>
      <c r="B609" t="s">
        <v>63</v>
      </c>
      <c r="C609" t="s">
        <v>48</v>
      </c>
      <c r="D609" s="66">
        <v>2.5</v>
      </c>
      <c r="E609" s="1">
        <v>0</v>
      </c>
      <c r="F609" s="58">
        <v>42542</v>
      </c>
      <c r="G609" s="48" t="s">
        <v>556</v>
      </c>
    </row>
    <row r="610" spans="1:7" ht="15" customHeight="1">
      <c r="A610" t="s">
        <v>4</v>
      </c>
      <c r="B610" t="s">
        <v>49</v>
      </c>
      <c r="C610" t="s">
        <v>48</v>
      </c>
      <c r="D610" s="66">
        <f>50*0.0167</f>
        <v>0.83499999999999996</v>
      </c>
      <c r="E610" s="1">
        <v>0</v>
      </c>
      <c r="F610" s="58">
        <v>42542</v>
      </c>
      <c r="G610" s="48" t="s">
        <v>557</v>
      </c>
    </row>
    <row r="611" spans="1:7" ht="15" customHeight="1">
      <c r="A611" t="s">
        <v>176</v>
      </c>
      <c r="B611" t="s">
        <v>49</v>
      </c>
      <c r="C611" t="s">
        <v>48</v>
      </c>
      <c r="D611" s="66">
        <v>0.25</v>
      </c>
      <c r="E611" s="1">
        <v>0</v>
      </c>
      <c r="F611" s="58">
        <v>42543</v>
      </c>
      <c r="G611" s="48" t="s">
        <v>558</v>
      </c>
    </row>
    <row r="612" spans="1:7" ht="15" customHeight="1">
      <c r="A612" t="s">
        <v>98</v>
      </c>
      <c r="B612" t="s">
        <v>49</v>
      </c>
      <c r="C612" t="s">
        <v>48</v>
      </c>
      <c r="D612" s="66">
        <v>0.75</v>
      </c>
      <c r="E612" s="1">
        <v>0</v>
      </c>
      <c r="F612" s="58">
        <v>42543</v>
      </c>
      <c r="G612" s="48" t="s">
        <v>559</v>
      </c>
    </row>
    <row r="613" spans="1:7" ht="15" customHeight="1">
      <c r="A613" t="s">
        <v>259</v>
      </c>
      <c r="B613" t="s">
        <v>63</v>
      </c>
      <c r="C613" t="s">
        <v>48</v>
      </c>
      <c r="D613" s="66">
        <v>2.5</v>
      </c>
      <c r="E613" s="1">
        <v>0</v>
      </c>
      <c r="F613" s="58">
        <v>42543</v>
      </c>
      <c r="G613" s="48" t="s">
        <v>560</v>
      </c>
    </row>
    <row r="614" spans="1:7" ht="15" customHeight="1">
      <c r="A614" t="s">
        <v>309</v>
      </c>
      <c r="B614" t="s">
        <v>56</v>
      </c>
      <c r="C614" t="s">
        <v>48</v>
      </c>
      <c r="D614" s="66">
        <v>0.5</v>
      </c>
      <c r="E614" s="1">
        <v>0</v>
      </c>
      <c r="F614" s="58">
        <v>42548</v>
      </c>
      <c r="G614" s="48" t="s">
        <v>561</v>
      </c>
    </row>
    <row r="615" spans="1:7" ht="15" customHeight="1">
      <c r="A615" t="s">
        <v>176</v>
      </c>
      <c r="B615" t="s">
        <v>203</v>
      </c>
      <c r="C615" t="s">
        <v>48</v>
      </c>
      <c r="D615" s="66">
        <v>0.25</v>
      </c>
      <c r="E615" s="1">
        <v>0</v>
      </c>
      <c r="F615" s="58">
        <v>42548</v>
      </c>
      <c r="G615" s="48" t="s">
        <v>562</v>
      </c>
    </row>
    <row r="616" spans="1:7" ht="15" customHeight="1">
      <c r="A616" t="s">
        <v>26</v>
      </c>
      <c r="B616" t="s">
        <v>49</v>
      </c>
      <c r="C616" t="s">
        <v>48</v>
      </c>
      <c r="D616" s="66">
        <v>1.5</v>
      </c>
      <c r="E616" s="1">
        <v>0</v>
      </c>
      <c r="F616" s="58">
        <v>42548</v>
      </c>
      <c r="G616" s="48" t="s">
        <v>563</v>
      </c>
    </row>
    <row r="617" spans="1:7" ht="15" customHeight="1">
      <c r="A617" t="s">
        <v>257</v>
      </c>
      <c r="B617" t="s">
        <v>49</v>
      </c>
      <c r="C617" t="s">
        <v>48</v>
      </c>
      <c r="D617" s="66">
        <v>0.25</v>
      </c>
      <c r="E617" s="1">
        <v>0.25</v>
      </c>
      <c r="F617" s="58">
        <v>42549</v>
      </c>
      <c r="G617" s="48" t="s">
        <v>564</v>
      </c>
    </row>
    <row r="618" spans="1:7" ht="15" customHeight="1">
      <c r="A618" t="s">
        <v>306</v>
      </c>
      <c r="B618" t="s">
        <v>63</v>
      </c>
      <c r="C618" t="s">
        <v>48</v>
      </c>
      <c r="D618" s="66">
        <v>1</v>
      </c>
      <c r="E618" s="1">
        <v>0</v>
      </c>
      <c r="F618" s="58">
        <v>42549</v>
      </c>
      <c r="G618" s="48" t="s">
        <v>565</v>
      </c>
    </row>
    <row r="619" spans="1:7" ht="15" customHeight="1">
      <c r="A619" t="s">
        <v>315</v>
      </c>
      <c r="B619" t="s">
        <v>49</v>
      </c>
      <c r="C619" t="s">
        <v>48</v>
      </c>
      <c r="D619" s="66">
        <v>0.25</v>
      </c>
      <c r="E619" s="1">
        <v>0</v>
      </c>
      <c r="F619" s="58">
        <v>42550</v>
      </c>
      <c r="G619" s="48" t="s">
        <v>566</v>
      </c>
    </row>
    <row r="620" spans="1:7" ht="15" customHeight="1">
      <c r="A620" t="s">
        <v>303</v>
      </c>
      <c r="B620" t="s">
        <v>63</v>
      </c>
      <c r="C620" t="s">
        <v>48</v>
      </c>
      <c r="D620" s="66">
        <v>3</v>
      </c>
      <c r="E620" s="1">
        <v>0</v>
      </c>
      <c r="F620" s="58">
        <v>42551</v>
      </c>
      <c r="G620" s="48" t="s">
        <v>567</v>
      </c>
    </row>
    <row r="621" spans="1:7" ht="15" customHeight="1">
      <c r="A621" t="s">
        <v>87</v>
      </c>
      <c r="B621" t="s">
        <v>49</v>
      </c>
      <c r="C621" t="s">
        <v>48</v>
      </c>
      <c r="D621" s="66">
        <v>0.08</v>
      </c>
      <c r="E621" s="1">
        <v>0</v>
      </c>
      <c r="F621" s="58">
        <v>42551</v>
      </c>
      <c r="G621" s="48" t="s">
        <v>568</v>
      </c>
    </row>
    <row r="622" spans="1:7" ht="15" customHeight="1">
      <c r="A622" t="s">
        <v>34</v>
      </c>
      <c r="B622" t="s">
        <v>14</v>
      </c>
      <c r="C622" t="s">
        <v>13</v>
      </c>
      <c r="D622" s="66">
        <v>0.15</v>
      </c>
      <c r="E622" s="1">
        <v>0</v>
      </c>
      <c r="F622" s="58">
        <v>42538</v>
      </c>
      <c r="G622" t="s">
        <v>371</v>
      </c>
    </row>
    <row r="623" spans="1:7" ht="15" customHeight="1">
      <c r="A623" t="s">
        <v>99</v>
      </c>
      <c r="B623" t="s">
        <v>14</v>
      </c>
      <c r="C623" t="s">
        <v>13</v>
      </c>
      <c r="D623" s="66">
        <v>0.15</v>
      </c>
      <c r="E623" s="1">
        <v>0</v>
      </c>
      <c r="F623" s="58">
        <v>42538</v>
      </c>
      <c r="G623" t="s">
        <v>372</v>
      </c>
    </row>
    <row r="624" spans="1:7" ht="15" customHeight="1">
      <c r="A624" t="s">
        <v>30</v>
      </c>
      <c r="B624" t="s">
        <v>14</v>
      </c>
      <c r="C624" t="s">
        <v>13</v>
      </c>
      <c r="D624" s="66">
        <v>0.08</v>
      </c>
      <c r="E624" s="1">
        <v>0</v>
      </c>
      <c r="F624" s="58">
        <v>42538</v>
      </c>
      <c r="G624" t="s">
        <v>373</v>
      </c>
    </row>
    <row r="625" spans="1:7" ht="15" customHeight="1">
      <c r="A625" t="s">
        <v>28</v>
      </c>
      <c r="B625" t="s">
        <v>14</v>
      </c>
      <c r="C625" t="s">
        <v>13</v>
      </c>
      <c r="D625" s="66">
        <v>0.25</v>
      </c>
      <c r="E625" s="1">
        <v>0</v>
      </c>
      <c r="F625" s="58">
        <v>42538</v>
      </c>
      <c r="G625" t="s">
        <v>374</v>
      </c>
    </row>
    <row r="626" spans="1:7" ht="15" customHeight="1">
      <c r="A626" t="s">
        <v>26</v>
      </c>
      <c r="B626" t="s">
        <v>14</v>
      </c>
      <c r="C626" t="s">
        <v>13</v>
      </c>
      <c r="D626" s="66">
        <v>0.15</v>
      </c>
      <c r="E626" s="1">
        <v>0</v>
      </c>
      <c r="F626" s="58">
        <v>42538</v>
      </c>
      <c r="G626" t="s">
        <v>464</v>
      </c>
    </row>
    <row r="627" spans="1:7" ht="15" customHeight="1">
      <c r="A627" t="s">
        <v>24</v>
      </c>
      <c r="B627" t="s">
        <v>14</v>
      </c>
      <c r="C627" t="s">
        <v>13</v>
      </c>
      <c r="D627" s="66">
        <v>0.15</v>
      </c>
      <c r="E627" s="1">
        <v>0</v>
      </c>
      <c r="F627" s="58">
        <v>42538</v>
      </c>
      <c r="G627" t="s">
        <v>465</v>
      </c>
    </row>
    <row r="628" spans="1:7" ht="15" customHeight="1">
      <c r="A628" t="s">
        <v>22</v>
      </c>
      <c r="B628" t="s">
        <v>14</v>
      </c>
      <c r="C628" t="s">
        <v>13</v>
      </c>
      <c r="D628" s="66">
        <v>0.08</v>
      </c>
      <c r="E628" s="1">
        <v>0</v>
      </c>
      <c r="F628" s="58">
        <v>42538</v>
      </c>
      <c r="G628" t="s">
        <v>466</v>
      </c>
    </row>
    <row r="629" spans="1:7" ht="15" customHeight="1">
      <c r="A629" t="s">
        <v>20</v>
      </c>
      <c r="B629" t="s">
        <v>14</v>
      </c>
      <c r="C629" t="s">
        <v>13</v>
      </c>
      <c r="D629" s="66">
        <v>0.25</v>
      </c>
      <c r="E629" s="1">
        <v>0</v>
      </c>
      <c r="F629" s="58">
        <v>42538</v>
      </c>
      <c r="G629" t="s">
        <v>467</v>
      </c>
    </row>
    <row r="630" spans="1:7" ht="15" customHeight="1">
      <c r="A630" t="s">
        <v>41</v>
      </c>
      <c r="B630" t="s">
        <v>14</v>
      </c>
      <c r="C630" t="s">
        <v>13</v>
      </c>
      <c r="D630" s="66">
        <v>1</v>
      </c>
      <c r="E630" s="1">
        <v>0</v>
      </c>
      <c r="F630" s="58">
        <v>42538</v>
      </c>
      <c r="G630" s="48" t="s">
        <v>580</v>
      </c>
    </row>
    <row r="631" spans="1:7" ht="15" customHeight="1">
      <c r="A631" t="s">
        <v>34</v>
      </c>
      <c r="B631" t="s">
        <v>14</v>
      </c>
      <c r="C631" t="s">
        <v>13</v>
      </c>
      <c r="D631" s="66">
        <v>0.15</v>
      </c>
      <c r="E631" s="1">
        <v>0</v>
      </c>
      <c r="F631" s="58">
        <v>42545</v>
      </c>
      <c r="G631" t="s">
        <v>371</v>
      </c>
    </row>
    <row r="632" spans="1:7" ht="15" customHeight="1">
      <c r="A632" t="s">
        <v>99</v>
      </c>
      <c r="B632" t="s">
        <v>14</v>
      </c>
      <c r="C632" t="s">
        <v>13</v>
      </c>
      <c r="D632" s="66">
        <v>0.15</v>
      </c>
      <c r="E632" s="1">
        <v>0</v>
      </c>
      <c r="F632" s="58">
        <v>42545</v>
      </c>
      <c r="G632" t="s">
        <v>372</v>
      </c>
    </row>
    <row r="633" spans="1:7" ht="15" customHeight="1">
      <c r="A633" t="s">
        <v>30</v>
      </c>
      <c r="B633" t="s">
        <v>14</v>
      </c>
      <c r="C633" t="s">
        <v>13</v>
      </c>
      <c r="D633" s="66">
        <v>0.08</v>
      </c>
      <c r="E633" s="1">
        <v>0</v>
      </c>
      <c r="F633" s="58">
        <v>42545</v>
      </c>
      <c r="G633" t="s">
        <v>373</v>
      </c>
    </row>
    <row r="634" spans="1:7" ht="15" customHeight="1">
      <c r="A634" t="s">
        <v>28</v>
      </c>
      <c r="B634" t="s">
        <v>14</v>
      </c>
      <c r="C634" t="s">
        <v>13</v>
      </c>
      <c r="D634" s="66">
        <v>0.25</v>
      </c>
      <c r="E634" s="1">
        <v>0</v>
      </c>
      <c r="F634" s="58">
        <v>42545</v>
      </c>
      <c r="G634" t="s">
        <v>374</v>
      </c>
    </row>
    <row r="635" spans="1:7" ht="15" customHeight="1">
      <c r="A635" t="s">
        <v>26</v>
      </c>
      <c r="B635" t="s">
        <v>14</v>
      </c>
      <c r="C635" t="s">
        <v>13</v>
      </c>
      <c r="D635" s="66">
        <v>0.15</v>
      </c>
      <c r="E635" s="1">
        <v>0</v>
      </c>
      <c r="F635" s="58">
        <v>42545</v>
      </c>
      <c r="G635" t="s">
        <v>464</v>
      </c>
    </row>
    <row r="636" spans="1:7" ht="15" customHeight="1">
      <c r="A636" t="s">
        <v>24</v>
      </c>
      <c r="B636" t="s">
        <v>14</v>
      </c>
      <c r="C636" t="s">
        <v>13</v>
      </c>
      <c r="D636" s="66">
        <v>0.15</v>
      </c>
      <c r="E636" s="1">
        <v>0</v>
      </c>
      <c r="F636" s="58">
        <v>42545</v>
      </c>
      <c r="G636" t="s">
        <v>465</v>
      </c>
    </row>
    <row r="637" spans="1:7" ht="15" customHeight="1">
      <c r="A637" t="s">
        <v>22</v>
      </c>
      <c r="B637" t="s">
        <v>14</v>
      </c>
      <c r="C637" t="s">
        <v>13</v>
      </c>
      <c r="D637" s="66">
        <v>0.08</v>
      </c>
      <c r="E637" s="1">
        <v>0</v>
      </c>
      <c r="F637" s="58">
        <v>42545</v>
      </c>
      <c r="G637" t="s">
        <v>466</v>
      </c>
    </row>
    <row r="638" spans="1:7" ht="15" customHeight="1">
      <c r="A638" t="s">
        <v>20</v>
      </c>
      <c r="B638" t="s">
        <v>14</v>
      </c>
      <c r="C638" t="s">
        <v>13</v>
      </c>
      <c r="D638" s="66">
        <v>0.25</v>
      </c>
      <c r="E638" s="1">
        <v>0</v>
      </c>
      <c r="F638" s="58">
        <v>42545</v>
      </c>
      <c r="G638" t="s">
        <v>467</v>
      </c>
    </row>
    <row r="639" spans="1:7" ht="15" customHeight="1">
      <c r="A639" t="s">
        <v>41</v>
      </c>
      <c r="B639" t="s">
        <v>14</v>
      </c>
      <c r="C639" t="s">
        <v>13</v>
      </c>
      <c r="D639" s="66">
        <v>1</v>
      </c>
      <c r="E639" s="1">
        <v>0</v>
      </c>
      <c r="F639" s="58">
        <v>42545</v>
      </c>
      <c r="G639" s="48" t="s">
        <v>580</v>
      </c>
    </row>
    <row r="640" spans="1:7" ht="15" customHeight="1">
      <c r="A640" t="s">
        <v>34</v>
      </c>
      <c r="B640" t="s">
        <v>14</v>
      </c>
      <c r="C640" t="s">
        <v>13</v>
      </c>
      <c r="D640" s="66">
        <v>0.15</v>
      </c>
      <c r="E640" s="1">
        <v>0</v>
      </c>
      <c r="F640" s="58">
        <v>42552</v>
      </c>
      <c r="G640" t="s">
        <v>371</v>
      </c>
    </row>
    <row r="641" spans="1:7" ht="15" customHeight="1">
      <c r="A641" t="s">
        <v>99</v>
      </c>
      <c r="B641" t="s">
        <v>14</v>
      </c>
      <c r="C641" t="s">
        <v>13</v>
      </c>
      <c r="D641" s="66">
        <v>0.15</v>
      </c>
      <c r="E641" s="1">
        <v>0</v>
      </c>
      <c r="F641" s="58">
        <v>42552</v>
      </c>
      <c r="G641" t="s">
        <v>372</v>
      </c>
    </row>
    <row r="642" spans="1:7" ht="15" customHeight="1">
      <c r="A642" t="s">
        <v>30</v>
      </c>
      <c r="B642" t="s">
        <v>14</v>
      </c>
      <c r="C642" t="s">
        <v>13</v>
      </c>
      <c r="D642" s="66">
        <v>0.08</v>
      </c>
      <c r="E642" s="1">
        <v>0</v>
      </c>
      <c r="F642" s="58">
        <v>42552</v>
      </c>
      <c r="G642" t="s">
        <v>373</v>
      </c>
    </row>
    <row r="643" spans="1:7" ht="15" customHeight="1">
      <c r="A643" t="s">
        <v>28</v>
      </c>
      <c r="B643" t="s">
        <v>14</v>
      </c>
      <c r="C643" t="s">
        <v>13</v>
      </c>
      <c r="D643" s="66">
        <v>0.25</v>
      </c>
      <c r="E643" s="1">
        <v>0</v>
      </c>
      <c r="F643" s="58">
        <v>42552</v>
      </c>
      <c r="G643" t="s">
        <v>374</v>
      </c>
    </row>
    <row r="644" spans="1:7" ht="15" customHeight="1">
      <c r="A644" t="s">
        <v>26</v>
      </c>
      <c r="B644" t="s">
        <v>14</v>
      </c>
      <c r="C644" t="s">
        <v>48</v>
      </c>
      <c r="D644" s="66">
        <v>0.15</v>
      </c>
      <c r="E644" s="1">
        <v>0</v>
      </c>
      <c r="F644" s="58">
        <v>42552</v>
      </c>
      <c r="G644" t="s">
        <v>464</v>
      </c>
    </row>
    <row r="645" spans="1:7" ht="15" customHeight="1">
      <c r="A645" t="s">
        <v>24</v>
      </c>
      <c r="B645" t="s">
        <v>14</v>
      </c>
      <c r="C645" t="s">
        <v>48</v>
      </c>
      <c r="D645" s="66">
        <v>0.15</v>
      </c>
      <c r="E645" s="1">
        <v>0</v>
      </c>
      <c r="F645" s="58">
        <v>42552</v>
      </c>
      <c r="G645" t="s">
        <v>465</v>
      </c>
    </row>
    <row r="646" spans="1:7" ht="15" customHeight="1">
      <c r="A646" t="s">
        <v>22</v>
      </c>
      <c r="B646" t="s">
        <v>14</v>
      </c>
      <c r="C646" t="s">
        <v>48</v>
      </c>
      <c r="D646" s="66">
        <v>0.08</v>
      </c>
      <c r="E646" s="1">
        <v>0</v>
      </c>
      <c r="F646" s="58">
        <v>42552</v>
      </c>
      <c r="G646" t="s">
        <v>466</v>
      </c>
    </row>
    <row r="647" spans="1:7" ht="15" customHeight="1">
      <c r="A647" t="s">
        <v>20</v>
      </c>
      <c r="B647" t="s">
        <v>14</v>
      </c>
      <c r="C647" t="s">
        <v>48</v>
      </c>
      <c r="D647" s="66">
        <v>0.25</v>
      </c>
      <c r="E647" s="1">
        <v>0</v>
      </c>
      <c r="F647" s="58">
        <v>42552</v>
      </c>
      <c r="G647" t="s">
        <v>467</v>
      </c>
    </row>
    <row r="648" spans="1:7" ht="15" customHeight="1">
      <c r="A648" t="s">
        <v>41</v>
      </c>
      <c r="B648" t="s">
        <v>14</v>
      </c>
      <c r="C648" t="s">
        <v>48</v>
      </c>
      <c r="D648" s="66">
        <v>1</v>
      </c>
      <c r="E648" s="1">
        <v>0</v>
      </c>
      <c r="F648" s="58">
        <v>42552</v>
      </c>
      <c r="G648" s="48" t="s">
        <v>580</v>
      </c>
    </row>
    <row r="649" spans="1:7" ht="15" customHeight="1">
      <c r="A649" t="s">
        <v>176</v>
      </c>
      <c r="B649" t="s">
        <v>49</v>
      </c>
      <c r="C649" t="s">
        <v>48</v>
      </c>
      <c r="D649" s="66">
        <v>0.5</v>
      </c>
      <c r="E649" s="1">
        <v>0</v>
      </c>
      <c r="F649" s="58">
        <v>42555</v>
      </c>
      <c r="G649" s="48" t="s">
        <v>569</v>
      </c>
    </row>
    <row r="650" spans="1:7" ht="15" customHeight="1">
      <c r="A650" t="s">
        <v>571</v>
      </c>
      <c r="B650" t="s">
        <v>63</v>
      </c>
      <c r="C650" t="s">
        <v>48</v>
      </c>
      <c r="D650" s="66">
        <v>1</v>
      </c>
      <c r="E650" s="1">
        <v>0</v>
      </c>
      <c r="F650" s="58">
        <v>42557</v>
      </c>
      <c r="G650" s="48" t="s">
        <v>572</v>
      </c>
    </row>
    <row r="651" spans="1:7" ht="15" customHeight="1">
      <c r="A651" t="s">
        <v>81</v>
      </c>
      <c r="B651" t="s">
        <v>63</v>
      </c>
      <c r="C651" t="s">
        <v>48</v>
      </c>
      <c r="D651" s="66">
        <v>2</v>
      </c>
      <c r="E651" s="1">
        <v>0</v>
      </c>
      <c r="F651" s="58">
        <v>42555</v>
      </c>
      <c r="G651" s="48" t="s">
        <v>573</v>
      </c>
    </row>
    <row r="652" spans="1:7" ht="15" customHeight="1">
      <c r="A652" t="s">
        <v>81</v>
      </c>
      <c r="B652" t="s">
        <v>63</v>
      </c>
      <c r="C652" t="s">
        <v>48</v>
      </c>
      <c r="D652" s="66">
        <v>3</v>
      </c>
      <c r="E652" s="1">
        <v>0</v>
      </c>
      <c r="F652" s="58">
        <v>42556</v>
      </c>
      <c r="G652" s="48" t="s">
        <v>574</v>
      </c>
    </row>
    <row r="653" spans="1:7" ht="15" customHeight="1">
      <c r="A653" t="s">
        <v>81</v>
      </c>
      <c r="B653" t="s">
        <v>63</v>
      </c>
      <c r="C653" t="s">
        <v>48</v>
      </c>
      <c r="D653" s="66">
        <v>5</v>
      </c>
      <c r="E653" s="1">
        <v>0</v>
      </c>
      <c r="F653" s="58">
        <v>42557</v>
      </c>
      <c r="G653" s="48" t="s">
        <v>575</v>
      </c>
    </row>
    <row r="654" spans="1:7" ht="15" customHeight="1">
      <c r="A654" t="s">
        <v>81</v>
      </c>
      <c r="B654" t="s">
        <v>63</v>
      </c>
      <c r="C654" t="s">
        <v>48</v>
      </c>
      <c r="D654" s="66">
        <v>3</v>
      </c>
      <c r="E654" s="1">
        <v>0</v>
      </c>
      <c r="F654" s="58">
        <v>42558</v>
      </c>
      <c r="G654" s="48" t="s">
        <v>576</v>
      </c>
    </row>
    <row r="655" spans="1:7" ht="15" customHeight="1">
      <c r="A655" t="s">
        <v>108</v>
      </c>
      <c r="B655" t="s">
        <v>49</v>
      </c>
      <c r="C655" t="s">
        <v>48</v>
      </c>
      <c r="D655" s="66">
        <v>0.5</v>
      </c>
      <c r="E655" s="1">
        <v>0</v>
      </c>
      <c r="F655" s="58">
        <v>42557</v>
      </c>
      <c r="G655" s="48" t="s">
        <v>577</v>
      </c>
    </row>
    <row r="656" spans="1:7" ht="15" customHeight="1">
      <c r="A656" t="s">
        <v>39</v>
      </c>
      <c r="B656" t="s">
        <v>14</v>
      </c>
      <c r="C656" t="s">
        <v>48</v>
      </c>
      <c r="D656" s="66">
        <v>0.08</v>
      </c>
      <c r="E656" s="1">
        <v>0</v>
      </c>
      <c r="F656" s="58">
        <v>42552</v>
      </c>
      <c r="G656" s="48" t="s">
        <v>368</v>
      </c>
    </row>
    <row r="657" spans="1:7" ht="15" customHeight="1">
      <c r="A657" t="s">
        <v>581</v>
      </c>
      <c r="B657" t="s">
        <v>14</v>
      </c>
      <c r="C657" t="s">
        <v>48</v>
      </c>
      <c r="D657" s="66">
        <v>0.08</v>
      </c>
      <c r="E657" s="1">
        <v>0</v>
      </c>
      <c r="F657" s="58">
        <v>42552</v>
      </c>
      <c r="G657" s="48" t="s">
        <v>371</v>
      </c>
    </row>
    <row r="658" spans="1:7" ht="15" customHeight="1">
      <c r="A658" t="s">
        <v>99</v>
      </c>
      <c r="B658" t="s">
        <v>14</v>
      </c>
      <c r="C658" t="s">
        <v>48</v>
      </c>
      <c r="D658" s="66">
        <v>0.08</v>
      </c>
      <c r="E658" s="1">
        <v>0</v>
      </c>
      <c r="F658" s="58">
        <v>42552</v>
      </c>
      <c r="G658" s="48" t="s">
        <v>372</v>
      </c>
    </row>
    <row r="659" spans="1:7" ht="15" customHeight="1">
      <c r="A659" t="s">
        <v>30</v>
      </c>
      <c r="B659" t="s">
        <v>14</v>
      </c>
      <c r="C659" t="s">
        <v>48</v>
      </c>
      <c r="D659" s="66">
        <v>0.08</v>
      </c>
      <c r="E659" s="1">
        <v>0</v>
      </c>
      <c r="F659" s="58">
        <v>42552</v>
      </c>
      <c r="G659" s="48" t="s">
        <v>373</v>
      </c>
    </row>
    <row r="660" spans="1:7" ht="15" customHeight="1">
      <c r="A660" t="s">
        <v>28</v>
      </c>
      <c r="B660" t="s">
        <v>14</v>
      </c>
      <c r="C660" t="s">
        <v>48</v>
      </c>
      <c r="D660" s="66">
        <v>0.08</v>
      </c>
      <c r="E660" s="1">
        <v>0</v>
      </c>
      <c r="F660" s="58">
        <v>42552</v>
      </c>
      <c r="G660" s="48" t="s">
        <v>374</v>
      </c>
    </row>
    <row r="661" spans="1:7" ht="15" customHeight="1">
      <c r="A661" t="s">
        <v>26</v>
      </c>
      <c r="B661" t="s">
        <v>14</v>
      </c>
      <c r="C661" t="s">
        <v>48</v>
      </c>
      <c r="D661" s="66">
        <v>0.25</v>
      </c>
      <c r="E661" s="1">
        <v>0</v>
      </c>
      <c r="F661" s="58">
        <v>42552</v>
      </c>
      <c r="G661" s="48" t="s">
        <v>464</v>
      </c>
    </row>
    <row r="662" spans="1:7" ht="15" customHeight="1">
      <c r="A662" t="s">
        <v>24</v>
      </c>
      <c r="B662" t="s">
        <v>14</v>
      </c>
      <c r="C662" t="s">
        <v>48</v>
      </c>
      <c r="D662" s="66">
        <v>0.08</v>
      </c>
      <c r="E662" s="1">
        <v>0</v>
      </c>
      <c r="F662" s="58">
        <v>42552</v>
      </c>
      <c r="G662" s="48" t="s">
        <v>465</v>
      </c>
    </row>
    <row r="663" spans="1:7" ht="15" customHeight="1">
      <c r="A663" t="s">
        <v>22</v>
      </c>
      <c r="B663" t="s">
        <v>14</v>
      </c>
      <c r="C663" t="s">
        <v>48</v>
      </c>
      <c r="D663" s="66">
        <v>0.08</v>
      </c>
      <c r="E663" s="1">
        <v>0</v>
      </c>
      <c r="F663" s="58">
        <v>42552</v>
      </c>
      <c r="G663" s="48" t="s">
        <v>466</v>
      </c>
    </row>
    <row r="664" spans="1:7" ht="15" customHeight="1">
      <c r="A664" t="s">
        <v>20</v>
      </c>
      <c r="B664" t="s">
        <v>14</v>
      </c>
      <c r="C664" t="s">
        <v>48</v>
      </c>
      <c r="D664" s="66">
        <v>0.5</v>
      </c>
      <c r="E664" s="1">
        <v>0</v>
      </c>
      <c r="F664" s="58">
        <v>42552</v>
      </c>
      <c r="G664" s="48" t="s">
        <v>467</v>
      </c>
    </row>
    <row r="665" spans="1:7" ht="15" customHeight="1">
      <c r="A665" t="s">
        <v>17</v>
      </c>
      <c r="B665" t="s">
        <v>14</v>
      </c>
      <c r="C665" t="s">
        <v>48</v>
      </c>
      <c r="D665" s="66">
        <v>0.08</v>
      </c>
      <c r="E665" s="1">
        <v>0</v>
      </c>
      <c r="F665" s="58">
        <v>42552</v>
      </c>
      <c r="G665" s="48" t="s">
        <v>468</v>
      </c>
    </row>
    <row r="666" spans="1:7" ht="15" customHeight="1">
      <c r="A666" t="s">
        <v>15</v>
      </c>
      <c r="B666" t="s">
        <v>14</v>
      </c>
      <c r="C666" t="s">
        <v>48</v>
      </c>
      <c r="D666" s="66">
        <v>0.08</v>
      </c>
      <c r="E666" s="1">
        <v>0</v>
      </c>
      <c r="F666" s="58">
        <v>42552</v>
      </c>
      <c r="G666" s="48" t="s">
        <v>469</v>
      </c>
    </row>
    <row r="667" spans="1:7" ht="15" customHeight="1">
      <c r="A667" t="s">
        <v>34</v>
      </c>
      <c r="B667" t="s">
        <v>14</v>
      </c>
      <c r="C667" t="s">
        <v>48</v>
      </c>
      <c r="D667" s="66">
        <v>0.15</v>
      </c>
      <c r="E667" s="1">
        <v>0</v>
      </c>
      <c r="F667" s="58">
        <v>42559</v>
      </c>
      <c r="G667" t="s">
        <v>371</v>
      </c>
    </row>
    <row r="668" spans="1:7" ht="15" customHeight="1">
      <c r="A668" t="s">
        <v>99</v>
      </c>
      <c r="B668" t="s">
        <v>14</v>
      </c>
      <c r="C668" t="s">
        <v>48</v>
      </c>
      <c r="D668" s="66">
        <v>0.15</v>
      </c>
      <c r="E668" s="1">
        <v>0</v>
      </c>
      <c r="F668" s="58">
        <v>42559</v>
      </c>
      <c r="G668" t="s">
        <v>372</v>
      </c>
    </row>
    <row r="669" spans="1:7" ht="15" customHeight="1">
      <c r="A669" t="s">
        <v>30</v>
      </c>
      <c r="B669" t="s">
        <v>14</v>
      </c>
      <c r="C669" t="s">
        <v>48</v>
      </c>
      <c r="D669" s="66">
        <v>0.08</v>
      </c>
      <c r="E669" s="1">
        <v>0</v>
      </c>
      <c r="F669" s="58">
        <v>42559</v>
      </c>
      <c r="G669" t="s">
        <v>373</v>
      </c>
    </row>
    <row r="670" spans="1:7" ht="15" customHeight="1">
      <c r="A670" t="s">
        <v>28</v>
      </c>
      <c r="B670" t="s">
        <v>14</v>
      </c>
      <c r="C670" t="s">
        <v>48</v>
      </c>
      <c r="D670" s="66">
        <v>0.25</v>
      </c>
      <c r="E670" s="1">
        <v>0</v>
      </c>
      <c r="F670" s="58">
        <v>42559</v>
      </c>
      <c r="G670" t="s">
        <v>374</v>
      </c>
    </row>
    <row r="671" spans="1:7" ht="15" customHeight="1">
      <c r="A671" t="s">
        <v>26</v>
      </c>
      <c r="B671" t="s">
        <v>14</v>
      </c>
      <c r="C671" t="s">
        <v>48</v>
      </c>
      <c r="D671" s="66">
        <v>0.15</v>
      </c>
      <c r="E671" s="1">
        <v>0</v>
      </c>
      <c r="F671" s="58">
        <v>42559</v>
      </c>
      <c r="G671" t="s">
        <v>464</v>
      </c>
    </row>
    <row r="672" spans="1:7" ht="15" customHeight="1">
      <c r="A672" t="s">
        <v>24</v>
      </c>
      <c r="B672" t="s">
        <v>14</v>
      </c>
      <c r="C672" t="s">
        <v>48</v>
      </c>
      <c r="D672" s="66">
        <v>0.15</v>
      </c>
      <c r="E672" s="1">
        <v>0</v>
      </c>
      <c r="F672" s="58">
        <v>42559</v>
      </c>
      <c r="G672" t="s">
        <v>465</v>
      </c>
    </row>
    <row r="673" spans="1:7" ht="15" customHeight="1">
      <c r="A673" t="s">
        <v>22</v>
      </c>
      <c r="B673" t="s">
        <v>14</v>
      </c>
      <c r="C673" t="s">
        <v>48</v>
      </c>
      <c r="D673" s="66">
        <v>0.08</v>
      </c>
      <c r="E673" s="1">
        <v>0</v>
      </c>
      <c r="F673" s="58">
        <v>42559</v>
      </c>
      <c r="G673" t="s">
        <v>466</v>
      </c>
    </row>
    <row r="674" spans="1:7" ht="15" customHeight="1">
      <c r="A674" t="s">
        <v>20</v>
      </c>
      <c r="B674" t="s">
        <v>14</v>
      </c>
      <c r="C674" t="s">
        <v>48</v>
      </c>
      <c r="D674" s="66">
        <v>0.25</v>
      </c>
      <c r="E674" s="1">
        <v>0</v>
      </c>
      <c r="F674" s="58">
        <v>42559</v>
      </c>
      <c r="G674" t="s">
        <v>467</v>
      </c>
    </row>
    <row r="675" spans="1:7" ht="15" customHeight="1">
      <c r="A675" t="s">
        <v>41</v>
      </c>
      <c r="B675" t="s">
        <v>14</v>
      </c>
      <c r="C675" t="s">
        <v>48</v>
      </c>
      <c r="D675" s="66">
        <v>1</v>
      </c>
      <c r="E675" s="1">
        <v>0</v>
      </c>
      <c r="F675" s="58">
        <v>42559</v>
      </c>
      <c r="G675" s="48" t="s">
        <v>580</v>
      </c>
    </row>
    <row r="676" spans="1:7" ht="15" customHeight="1">
      <c r="A676" t="s">
        <v>587</v>
      </c>
      <c r="B676" t="s">
        <v>49</v>
      </c>
      <c r="C676" t="s">
        <v>48</v>
      </c>
      <c r="D676" s="66">
        <v>3</v>
      </c>
      <c r="E676" s="1">
        <v>0</v>
      </c>
      <c r="F676" s="58">
        <v>42559</v>
      </c>
      <c r="G676" t="s">
        <v>584</v>
      </c>
    </row>
    <row r="677" spans="1:7" ht="15" customHeight="1">
      <c r="A677" t="s">
        <v>587</v>
      </c>
      <c r="B677" t="s">
        <v>49</v>
      </c>
      <c r="C677" t="s">
        <v>415</v>
      </c>
      <c r="D677" s="66">
        <v>3</v>
      </c>
      <c r="E677" s="1">
        <v>0</v>
      </c>
      <c r="F677" s="58">
        <v>42562</v>
      </c>
      <c r="G677" t="s">
        <v>583</v>
      </c>
    </row>
    <row r="678" spans="1:7" ht="15" customHeight="1"/>
    <row r="679" spans="1:7" ht="15" customHeight="1"/>
    <row r="680" spans="1:7" ht="15" customHeight="1"/>
    <row r="681" spans="1:7" ht="15" customHeight="1"/>
    <row r="682" spans="1:7" ht="15" customHeight="1"/>
    <row r="683" spans="1:7" ht="15" customHeight="1"/>
    <row r="684" spans="1:7" ht="15" customHeight="1"/>
    <row r="685" spans="1:7" ht="15" customHeight="1"/>
    <row r="686" spans="1:7" ht="15" customHeight="1"/>
    <row r="687" spans="1:7" ht="15" customHeight="1"/>
    <row r="688" spans="1:7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  <row r="1050" ht="15" customHeight="1"/>
    <row r="1051" ht="15" customHeight="1"/>
    <row r="1052" ht="15" customHeight="1"/>
    <row r="1053" ht="15" customHeight="1"/>
    <row r="1054" ht="15" customHeight="1"/>
    <row r="1055" ht="15" customHeight="1"/>
    <row r="1056" ht="15" customHeight="1"/>
    <row r="1057" ht="15" customHeight="1"/>
    <row r="1058" ht="15" customHeight="1"/>
    <row r="1059" ht="15" customHeight="1"/>
    <row r="1060" ht="15" customHeight="1"/>
    <row r="1061" ht="15" customHeight="1"/>
    <row r="1062" ht="15" customHeight="1"/>
    <row r="1063" ht="15" customHeight="1"/>
    <row r="1064" ht="15" customHeight="1"/>
    <row r="1065" ht="15" customHeight="1"/>
    <row r="1066" ht="15" customHeight="1"/>
    <row r="1067" ht="15" customHeight="1"/>
    <row r="1068" ht="15" customHeight="1"/>
    <row r="1069" ht="15" customHeight="1"/>
    <row r="1070" ht="15" customHeight="1"/>
    <row r="1071" ht="15" customHeight="1"/>
    <row r="1072" ht="15" customHeight="1"/>
    <row r="1073" ht="15" customHeight="1"/>
    <row r="1074" ht="15" customHeight="1"/>
    <row r="1075" ht="15" customHeight="1"/>
    <row r="1076" ht="15" customHeight="1"/>
    <row r="1077" ht="15" customHeight="1"/>
    <row r="1078" ht="15" customHeight="1"/>
    <row r="1079" ht="15" customHeight="1"/>
    <row r="1080" ht="15" customHeight="1"/>
    <row r="1081" ht="15" customHeight="1"/>
    <row r="1082" ht="15" customHeight="1"/>
    <row r="1083" ht="15" customHeight="1"/>
    <row r="1084" ht="15" customHeight="1"/>
    <row r="1085" ht="15" customHeight="1"/>
    <row r="1086" ht="15" customHeight="1"/>
    <row r="1087" ht="15" customHeight="1"/>
    <row r="1088" ht="15" customHeight="1"/>
    <row r="1089" ht="15" customHeight="1"/>
    <row r="1090" ht="15" customHeight="1"/>
    <row r="1091" ht="15" customHeight="1"/>
    <row r="1092" ht="15" customHeight="1"/>
    <row r="1093" ht="15" customHeight="1"/>
    <row r="1094" ht="15" customHeight="1"/>
    <row r="1095" ht="15" customHeight="1"/>
    <row r="1096" ht="15" customHeight="1"/>
    <row r="1097" ht="15" customHeight="1"/>
    <row r="1098" ht="15" customHeight="1"/>
    <row r="1099" ht="15" customHeight="1"/>
    <row r="1100" ht="15" customHeight="1"/>
    <row r="1101" ht="15" customHeight="1"/>
    <row r="1102" ht="15" customHeight="1"/>
    <row r="1103" ht="15" customHeight="1"/>
    <row r="1104" ht="15" customHeight="1"/>
    <row r="1105" ht="15" customHeight="1"/>
    <row r="1106" ht="15" customHeight="1"/>
    <row r="1107" ht="15" customHeight="1"/>
    <row r="1108" ht="15" customHeight="1"/>
    <row r="1109" ht="15" customHeight="1"/>
    <row r="1110" ht="15" customHeight="1"/>
    <row r="1111" ht="15" customHeight="1"/>
    <row r="1112" ht="15" customHeight="1"/>
    <row r="1113" ht="15" customHeight="1"/>
    <row r="1114" ht="15" customHeight="1"/>
    <row r="1115" ht="15" customHeight="1"/>
    <row r="1116" ht="15" customHeight="1"/>
    <row r="1117" ht="15" customHeight="1"/>
    <row r="1118" ht="15" customHeight="1"/>
    <row r="1119" ht="15" customHeight="1"/>
    <row r="1120" ht="15" customHeight="1"/>
    <row r="1121" ht="15" customHeight="1"/>
    <row r="1122" ht="15" customHeight="1"/>
    <row r="1123" ht="15" customHeight="1"/>
    <row r="1124" ht="15" customHeight="1"/>
    <row r="1125" ht="15" customHeight="1"/>
    <row r="1126" ht="15" customHeight="1"/>
    <row r="1127" ht="15" customHeight="1"/>
    <row r="1128" ht="15" customHeight="1"/>
    <row r="1129" ht="15" customHeight="1"/>
    <row r="1130" ht="15" customHeight="1"/>
    <row r="1131" ht="15" customHeight="1"/>
    <row r="1132" ht="15" customHeight="1"/>
    <row r="1133" ht="15" customHeight="1"/>
    <row r="1134" ht="15" customHeight="1"/>
    <row r="1135" ht="15" customHeight="1"/>
    <row r="1136" ht="15" customHeight="1"/>
    <row r="1137" ht="15" customHeight="1"/>
    <row r="1138" ht="15" customHeight="1"/>
    <row r="1139" ht="15" customHeight="1"/>
    <row r="1140" ht="15" customHeight="1"/>
    <row r="1141" ht="15" customHeight="1"/>
    <row r="1142" ht="15" customHeight="1"/>
    <row r="1143" ht="15" customHeight="1"/>
    <row r="1144" ht="15" customHeight="1"/>
    <row r="1145" ht="15" customHeight="1"/>
    <row r="1146" ht="15" customHeight="1"/>
    <row r="1147" ht="15" customHeight="1"/>
    <row r="1148" ht="15" customHeight="1"/>
    <row r="1149" ht="15" customHeight="1"/>
    <row r="1150" ht="15" customHeight="1"/>
    <row r="1151" ht="15" customHeight="1"/>
    <row r="1152" ht="15" customHeight="1"/>
    <row r="1153" ht="15" customHeight="1"/>
    <row r="1154" ht="15" customHeight="1"/>
    <row r="1155" ht="15" customHeight="1"/>
    <row r="1156" ht="15" customHeight="1"/>
    <row r="1157" ht="15" customHeight="1"/>
    <row r="1158" ht="15" customHeight="1"/>
    <row r="1159" ht="15" customHeight="1"/>
    <row r="1160" ht="15" customHeight="1"/>
    <row r="1161" ht="15" customHeight="1"/>
    <row r="1162" ht="15" customHeight="1"/>
    <row r="1163" ht="15" customHeight="1"/>
    <row r="1164" ht="15" customHeight="1"/>
    <row r="1165" ht="15" customHeight="1"/>
    <row r="1166" ht="15" customHeight="1"/>
    <row r="1167" ht="15" customHeight="1"/>
    <row r="1168" ht="15" customHeight="1"/>
    <row r="1169" ht="15" customHeight="1"/>
    <row r="1170" ht="15" customHeight="1"/>
    <row r="1171" ht="15" customHeight="1"/>
    <row r="1172" ht="15" customHeight="1"/>
    <row r="1173" ht="15" customHeight="1"/>
    <row r="1174" ht="15" customHeight="1"/>
    <row r="1175" ht="15" customHeight="1"/>
    <row r="1176" ht="15" customHeight="1"/>
    <row r="1177" ht="15" customHeight="1"/>
    <row r="1178" ht="15" customHeight="1"/>
    <row r="1179" ht="15" customHeight="1"/>
    <row r="1180" ht="15" customHeight="1"/>
    <row r="1181" ht="15" customHeight="1"/>
    <row r="1182" ht="15" customHeight="1"/>
    <row r="1183" ht="15" customHeight="1"/>
    <row r="1184" ht="15" customHeight="1"/>
    <row r="1185" ht="15" customHeight="1"/>
    <row r="1186" ht="15" customHeight="1"/>
    <row r="1187" ht="15" customHeight="1"/>
    <row r="1188" ht="15" customHeight="1"/>
    <row r="1189" ht="15" customHeight="1"/>
    <row r="1190" ht="15" customHeight="1"/>
    <row r="1191" ht="15" customHeight="1"/>
    <row r="1192" ht="15" customHeight="1"/>
    <row r="1193" ht="15" customHeight="1"/>
    <row r="1194" ht="15" customHeight="1"/>
    <row r="1195" ht="15" customHeight="1"/>
    <row r="1196" ht="15" customHeight="1"/>
    <row r="1197" ht="15" customHeight="1"/>
    <row r="1198" ht="15" customHeight="1"/>
    <row r="1199" ht="15" customHeight="1"/>
    <row r="1200" ht="15" customHeight="1"/>
    <row r="1201" ht="15" customHeight="1"/>
    <row r="1202" ht="15" customHeight="1"/>
    <row r="1203" ht="15" customHeight="1"/>
    <row r="1204" ht="15" customHeight="1"/>
    <row r="1205" ht="15" customHeight="1"/>
    <row r="1206" ht="15" customHeight="1"/>
    <row r="1207" ht="15" customHeight="1"/>
    <row r="1208" ht="15" customHeight="1"/>
    <row r="1209" ht="15" customHeight="1"/>
    <row r="1210" ht="15" customHeight="1"/>
    <row r="1211" ht="15" customHeight="1"/>
    <row r="1212" ht="15" customHeight="1"/>
    <row r="1213" ht="15" customHeight="1"/>
    <row r="1214" ht="15" customHeight="1"/>
    <row r="1215" ht="15" customHeight="1"/>
    <row r="1216" ht="15" customHeight="1"/>
    <row r="1217" ht="15" customHeight="1"/>
    <row r="1218" ht="15" customHeight="1"/>
    <row r="1219" ht="15" customHeight="1"/>
    <row r="1220" ht="15" customHeight="1"/>
    <row r="1221" ht="15" customHeight="1"/>
    <row r="1222" ht="15" customHeight="1"/>
    <row r="1223" ht="15" customHeight="1"/>
    <row r="1224" ht="15" customHeight="1"/>
    <row r="1225" ht="15" customHeight="1"/>
    <row r="1226" ht="15" customHeight="1"/>
    <row r="1227" ht="15" customHeight="1"/>
    <row r="1228" ht="15" customHeight="1"/>
    <row r="1229" ht="15" customHeight="1"/>
    <row r="1230" ht="15" customHeight="1"/>
    <row r="1231" ht="15" customHeight="1"/>
    <row r="1232" ht="15" customHeight="1"/>
    <row r="1233" ht="15" customHeight="1"/>
    <row r="1234" ht="15" customHeight="1"/>
    <row r="1235" ht="15" customHeight="1"/>
    <row r="1236" ht="15" customHeight="1"/>
    <row r="1237" ht="15" customHeight="1"/>
    <row r="1238" ht="15" customHeight="1"/>
    <row r="1239" ht="15" customHeight="1"/>
    <row r="1240" ht="15" customHeight="1"/>
    <row r="1241" ht="15" customHeight="1"/>
    <row r="1242" ht="15" customHeight="1"/>
    <row r="1243" ht="15" customHeight="1"/>
    <row r="1244" ht="15" customHeight="1"/>
    <row r="1245" ht="15" customHeight="1"/>
    <row r="1246" ht="15" customHeight="1"/>
    <row r="1247" ht="15" customHeight="1"/>
    <row r="1248" ht="15" customHeight="1"/>
    <row r="1249" ht="15" customHeight="1"/>
    <row r="1250" ht="15" customHeight="1"/>
    <row r="1251" ht="15" customHeight="1"/>
    <row r="1252" ht="15" customHeight="1"/>
    <row r="1253" ht="15" customHeight="1"/>
    <row r="1254" ht="15" customHeight="1"/>
    <row r="1255" ht="15" customHeight="1"/>
    <row r="1256" ht="15" customHeight="1"/>
    <row r="1257" ht="15" customHeight="1"/>
    <row r="1258" ht="15" customHeight="1"/>
    <row r="1259" ht="15" customHeight="1"/>
    <row r="1260" ht="15" customHeight="1"/>
    <row r="1261" ht="15" customHeight="1"/>
    <row r="1262" ht="15" customHeight="1"/>
    <row r="1263" ht="15" customHeight="1"/>
    <row r="1264" ht="15" customHeight="1"/>
    <row r="1265" ht="15" customHeight="1"/>
    <row r="1266" ht="15" customHeight="1"/>
    <row r="1267" ht="15" customHeight="1"/>
    <row r="1268" ht="15" customHeight="1"/>
    <row r="1269" ht="15" customHeight="1"/>
    <row r="1270" ht="15" customHeight="1"/>
    <row r="1271" ht="15" customHeight="1"/>
    <row r="1272" ht="15" customHeight="1"/>
    <row r="1273" ht="15" customHeight="1"/>
    <row r="1274" ht="15" customHeight="1"/>
    <row r="1275" ht="15" customHeight="1"/>
    <row r="1276" ht="15" customHeight="1"/>
    <row r="1277" ht="15" customHeight="1"/>
    <row r="1278" ht="15" customHeight="1"/>
    <row r="1279" ht="15" customHeight="1"/>
    <row r="1280" ht="15" customHeight="1"/>
    <row r="1281" ht="15" customHeight="1"/>
    <row r="1282" ht="15" customHeight="1"/>
    <row r="1283" ht="15" customHeight="1"/>
    <row r="1284" ht="15" customHeight="1"/>
    <row r="1285" ht="15" customHeight="1"/>
    <row r="1286" ht="15" customHeight="1"/>
    <row r="1287" ht="15" customHeight="1"/>
    <row r="1288" ht="15" customHeight="1"/>
    <row r="1289" ht="15" customHeight="1"/>
    <row r="1290" ht="15" customHeight="1"/>
    <row r="1291" ht="15" customHeight="1"/>
    <row r="1292" ht="15" customHeight="1"/>
    <row r="1293" ht="15" customHeight="1"/>
    <row r="1294" ht="15" customHeight="1"/>
    <row r="1295" ht="15" customHeight="1"/>
    <row r="1296" ht="15" customHeight="1"/>
    <row r="1297" ht="15" customHeight="1"/>
    <row r="1298" ht="15" customHeight="1"/>
    <row r="1299" ht="15" customHeight="1"/>
    <row r="1300" ht="15" customHeight="1"/>
    <row r="1301" ht="15" customHeight="1"/>
    <row r="1302" ht="15" customHeight="1"/>
    <row r="1303" ht="15" customHeight="1"/>
    <row r="1304" ht="15" customHeight="1"/>
    <row r="1305" ht="15" customHeight="1"/>
    <row r="1306" ht="15" customHeight="1"/>
    <row r="1307" ht="15" customHeight="1"/>
    <row r="1308" ht="15" customHeight="1"/>
    <row r="1309" ht="15" customHeight="1"/>
    <row r="1310" ht="15" customHeight="1"/>
    <row r="1311" ht="15" customHeight="1"/>
    <row r="1312" ht="15" customHeight="1"/>
    <row r="1313" ht="15" customHeight="1"/>
    <row r="1314" ht="15" customHeight="1"/>
    <row r="1315" ht="15" customHeight="1"/>
    <row r="1316" ht="15" customHeight="1"/>
    <row r="1317" ht="15" customHeight="1"/>
    <row r="1318" ht="15" customHeight="1"/>
    <row r="1319" ht="15" customHeight="1"/>
    <row r="1320" ht="15" customHeight="1"/>
    <row r="1321" ht="15" customHeight="1"/>
    <row r="1322" ht="15" customHeight="1"/>
    <row r="1323" ht="15" customHeight="1"/>
    <row r="1324" ht="15" customHeight="1"/>
    <row r="1325" ht="15" customHeight="1"/>
    <row r="1326" ht="15" customHeight="1"/>
    <row r="1327" ht="15" customHeight="1"/>
    <row r="1328" ht="15" customHeight="1"/>
    <row r="1329" ht="15" customHeight="1"/>
    <row r="1330" ht="15" customHeight="1"/>
    <row r="1331" ht="15" customHeight="1"/>
    <row r="1332" ht="15" customHeight="1"/>
    <row r="1333" ht="15" customHeight="1"/>
    <row r="1334" ht="15" customHeight="1"/>
    <row r="1335" ht="15" customHeight="1"/>
    <row r="1336" ht="15" customHeight="1"/>
    <row r="1337" ht="15" customHeight="1"/>
    <row r="1338" ht="15" customHeight="1"/>
    <row r="1339" ht="15" customHeight="1"/>
    <row r="1340" ht="15" customHeight="1"/>
    <row r="1341" ht="15" customHeight="1"/>
    <row r="1342" ht="15" customHeight="1"/>
    <row r="1343" ht="15" customHeight="1"/>
    <row r="1344" ht="15" customHeight="1"/>
    <row r="1345" ht="15" customHeight="1"/>
    <row r="1346" ht="15" customHeight="1"/>
    <row r="1347" ht="15" customHeight="1"/>
    <row r="1348" ht="15" customHeight="1"/>
    <row r="1349" ht="15" customHeight="1"/>
    <row r="1350" ht="15" customHeight="1"/>
    <row r="1351" ht="15" customHeight="1"/>
    <row r="1352" ht="15" customHeight="1"/>
    <row r="1353" ht="15" customHeight="1"/>
    <row r="1354" ht="15" customHeight="1"/>
    <row r="1355" ht="15" customHeight="1"/>
    <row r="1356" ht="15" customHeight="1"/>
    <row r="1357" ht="15" customHeight="1"/>
    <row r="1358" ht="15" customHeight="1"/>
    <row r="1359" ht="15" customHeight="1"/>
    <row r="1360" ht="15" customHeight="1"/>
    <row r="1361" ht="15" customHeight="1"/>
    <row r="1362" ht="15" customHeight="1"/>
    <row r="1363" ht="15" customHeight="1"/>
    <row r="1364" ht="15" customHeight="1"/>
    <row r="1365" ht="15" customHeight="1"/>
    <row r="1366" ht="15" customHeight="1"/>
    <row r="1367" ht="15" customHeight="1"/>
    <row r="1368" ht="15" customHeight="1"/>
    <row r="1369" ht="15" customHeight="1"/>
    <row r="1370" ht="15" customHeight="1"/>
    <row r="1371" ht="15" customHeight="1"/>
    <row r="1372" ht="15" customHeight="1"/>
    <row r="1373" ht="15" customHeight="1"/>
    <row r="1374" ht="15" customHeight="1"/>
    <row r="1375" ht="15" customHeight="1"/>
    <row r="1376" ht="15" customHeight="1"/>
    <row r="1377" ht="15" customHeight="1"/>
    <row r="1378" ht="15" customHeight="1"/>
    <row r="1379" ht="15" customHeight="1"/>
    <row r="1380" ht="15" customHeight="1"/>
    <row r="1381" ht="15" customHeight="1"/>
    <row r="1382" ht="15" customHeight="1"/>
    <row r="1383" ht="15" customHeight="1"/>
    <row r="1384" ht="15" customHeight="1"/>
    <row r="1385" ht="15" customHeight="1"/>
    <row r="1386" ht="15" customHeight="1"/>
    <row r="1387" ht="15" customHeight="1"/>
    <row r="1388" ht="15" customHeight="1"/>
    <row r="1389" ht="15" customHeight="1"/>
    <row r="1390" ht="15" customHeight="1"/>
    <row r="1391" ht="15" customHeight="1"/>
    <row r="1392" ht="15" customHeight="1"/>
    <row r="1393" ht="15" customHeight="1"/>
    <row r="1394" ht="15" customHeight="1"/>
    <row r="1395" ht="15" customHeight="1"/>
    <row r="1396" ht="15" customHeight="1"/>
    <row r="1397" ht="15" customHeight="1"/>
    <row r="1398" ht="15" customHeight="1"/>
    <row r="1399" ht="15" customHeight="1"/>
    <row r="1400" ht="15" customHeight="1"/>
    <row r="1401" ht="15" customHeight="1"/>
    <row r="1402" ht="15" customHeight="1"/>
    <row r="1403" ht="15" customHeight="1"/>
    <row r="1404" ht="15" customHeight="1"/>
    <row r="1405" ht="15" customHeight="1"/>
    <row r="1406" ht="15" customHeight="1"/>
    <row r="1407" ht="15" customHeight="1"/>
    <row r="1408" ht="15" customHeight="1"/>
    <row r="1409" ht="15" customHeight="1"/>
    <row r="1410" ht="15" customHeight="1"/>
    <row r="1411" ht="15" customHeight="1"/>
    <row r="1412" ht="15" customHeight="1"/>
    <row r="1413" ht="15" customHeight="1"/>
    <row r="1414" ht="15" customHeight="1"/>
    <row r="1415" ht="15" customHeight="1"/>
    <row r="1416" ht="15" customHeight="1"/>
    <row r="1417" ht="15" customHeight="1"/>
    <row r="1418" ht="15" customHeight="1"/>
    <row r="1419" ht="15" customHeight="1"/>
    <row r="1420" ht="15" customHeight="1"/>
    <row r="1421" ht="15" customHeight="1"/>
    <row r="1422" ht="15" customHeight="1"/>
    <row r="1423" ht="15" customHeight="1"/>
    <row r="1424" ht="15" customHeight="1"/>
    <row r="1425" ht="15" customHeight="1"/>
    <row r="1426" ht="15" customHeight="1"/>
    <row r="1427" ht="15" customHeight="1"/>
    <row r="1428" ht="15" customHeight="1"/>
    <row r="1429" ht="15" customHeight="1"/>
    <row r="1430" ht="15" customHeight="1"/>
    <row r="1431" ht="15" customHeight="1"/>
    <row r="1432" ht="15" customHeight="1"/>
    <row r="1433" ht="15" customHeight="1"/>
    <row r="1434" ht="15" customHeight="1"/>
    <row r="1435" ht="15" customHeight="1"/>
    <row r="1436" ht="15" customHeight="1"/>
    <row r="1437" ht="15" customHeight="1"/>
    <row r="1438" ht="15" customHeight="1"/>
    <row r="1439" ht="15" customHeight="1"/>
    <row r="1440" ht="15" customHeight="1"/>
    <row r="1441" ht="15" customHeight="1"/>
    <row r="1442" ht="15" customHeight="1"/>
    <row r="1443" ht="15" customHeight="1"/>
    <row r="1444" ht="15" customHeight="1"/>
    <row r="1445" ht="15" customHeight="1"/>
    <row r="1446" ht="15" customHeight="1"/>
    <row r="1447" ht="15" customHeight="1"/>
    <row r="1448" ht="15" customHeight="1"/>
    <row r="1449" ht="15" customHeight="1"/>
    <row r="1450" ht="15" customHeight="1"/>
    <row r="1451" ht="15" customHeight="1"/>
    <row r="1452" ht="15" customHeight="1"/>
    <row r="1453" ht="15" customHeight="1"/>
    <row r="1454" ht="15" customHeight="1"/>
    <row r="1455" ht="15" customHeight="1"/>
    <row r="1456" ht="15" customHeight="1"/>
    <row r="1457" ht="15" customHeight="1"/>
    <row r="1458" ht="15" customHeight="1"/>
    <row r="1459" ht="15" customHeight="1"/>
    <row r="1460" ht="15" customHeight="1"/>
    <row r="1461" ht="15" customHeight="1"/>
    <row r="1462" ht="15" customHeight="1"/>
    <row r="1463" ht="15" customHeight="1"/>
    <row r="1464" ht="15" customHeight="1"/>
    <row r="1465" ht="15" customHeight="1"/>
    <row r="1466" ht="15" customHeight="1"/>
    <row r="1467" ht="15" customHeight="1"/>
    <row r="1468" ht="15" customHeight="1"/>
    <row r="1469" ht="15" customHeight="1"/>
    <row r="1470" ht="15" customHeight="1"/>
    <row r="1471" ht="15" customHeight="1"/>
    <row r="1472" ht="15" customHeight="1"/>
    <row r="1473" ht="15" customHeight="1"/>
    <row r="1474" ht="15" customHeight="1"/>
    <row r="1475" ht="15" customHeight="1"/>
    <row r="1476" ht="15" customHeight="1"/>
    <row r="1477" ht="15" customHeight="1"/>
    <row r="1478" ht="15" customHeight="1"/>
    <row r="1479" ht="15" customHeight="1"/>
    <row r="1480" ht="15" customHeight="1"/>
    <row r="1481" ht="15" customHeight="1"/>
    <row r="1482" ht="15" customHeight="1"/>
    <row r="1483" ht="15" customHeight="1"/>
    <row r="1484" ht="15" customHeight="1"/>
    <row r="1485" ht="15" customHeight="1"/>
    <row r="1486" ht="15" customHeight="1"/>
    <row r="1487" ht="15" customHeight="1"/>
    <row r="1488" ht="15" customHeight="1"/>
    <row r="1489" ht="15" customHeight="1"/>
    <row r="1490" ht="15" customHeight="1"/>
    <row r="1491" ht="15" customHeight="1"/>
    <row r="1492" ht="15" customHeight="1"/>
    <row r="1493" ht="15" customHeight="1"/>
    <row r="1494" ht="15" customHeight="1"/>
    <row r="1495" ht="15" customHeight="1"/>
    <row r="1496" ht="15" customHeight="1"/>
    <row r="1497" ht="15" customHeight="1"/>
    <row r="1498" ht="15" customHeight="1"/>
    <row r="1499" ht="15" customHeight="1"/>
    <row r="1500" ht="15" customHeight="1"/>
    <row r="1501" ht="15" customHeight="1"/>
    <row r="1502" ht="15" customHeight="1"/>
    <row r="1503" ht="15" customHeight="1"/>
    <row r="1504" ht="15" customHeight="1"/>
    <row r="1505" ht="15" customHeight="1"/>
    <row r="1506" ht="15" customHeight="1"/>
    <row r="1507" ht="15" customHeight="1"/>
    <row r="1508" ht="15" customHeight="1"/>
    <row r="1509" ht="15" customHeight="1"/>
    <row r="1510" ht="15" customHeight="1"/>
    <row r="1511" ht="15" customHeight="1"/>
    <row r="1512" ht="15" customHeight="1"/>
    <row r="1513" ht="15" customHeight="1"/>
    <row r="1514" ht="15" customHeight="1"/>
    <row r="1515" ht="15" customHeight="1"/>
    <row r="1516" ht="15" customHeight="1"/>
    <row r="1517" ht="15" customHeight="1"/>
    <row r="1518" ht="15" customHeight="1"/>
    <row r="1519" ht="15" customHeight="1"/>
    <row r="1520" ht="15" customHeight="1"/>
    <row r="1521" ht="15" customHeight="1"/>
    <row r="1522" ht="15" customHeight="1"/>
    <row r="1523" ht="15" customHeight="1"/>
    <row r="1524" ht="15" customHeight="1"/>
    <row r="1525" ht="15" customHeight="1"/>
    <row r="1526" ht="15" customHeight="1"/>
    <row r="1527" ht="15" customHeight="1"/>
    <row r="1528" ht="15" customHeight="1"/>
    <row r="1529" ht="15" customHeight="1"/>
    <row r="1530" ht="15" customHeight="1"/>
    <row r="1531" ht="15" customHeight="1"/>
    <row r="1532" ht="15" customHeight="1"/>
    <row r="1533" ht="15" customHeight="1"/>
    <row r="1534" ht="15" customHeight="1"/>
    <row r="1535" ht="15" customHeight="1"/>
    <row r="1536" ht="15" customHeight="1"/>
    <row r="1537" ht="15" customHeight="1"/>
    <row r="1538" ht="15" customHeight="1"/>
    <row r="1539" ht="15" customHeight="1"/>
    <row r="1540" ht="15" customHeight="1"/>
    <row r="1541" ht="15" customHeight="1"/>
    <row r="1542" ht="15" customHeight="1"/>
    <row r="1543" ht="15" customHeight="1"/>
    <row r="1544" ht="15" customHeight="1"/>
    <row r="1545" ht="15" customHeight="1"/>
    <row r="1546" ht="15" customHeight="1"/>
    <row r="1547" ht="15" customHeight="1"/>
    <row r="1548" ht="15" customHeight="1"/>
    <row r="1549" ht="15" customHeight="1"/>
    <row r="1550" ht="15" customHeight="1"/>
    <row r="1551" ht="15" customHeight="1"/>
    <row r="1552" ht="15" customHeight="1"/>
    <row r="1553" ht="15" customHeight="1"/>
    <row r="1554" ht="15" customHeight="1"/>
    <row r="1555" ht="15" customHeight="1"/>
    <row r="1556" ht="15" customHeight="1"/>
    <row r="1557" ht="15" customHeight="1"/>
    <row r="1558" ht="15" customHeight="1"/>
    <row r="1559" ht="15" customHeight="1"/>
    <row r="1560" ht="15" customHeight="1"/>
    <row r="1561" ht="15" customHeight="1"/>
    <row r="1562" ht="15" customHeight="1"/>
    <row r="1563" ht="15" customHeight="1"/>
    <row r="1564" ht="15" customHeight="1"/>
    <row r="1565" ht="15" customHeight="1"/>
    <row r="1566" ht="15" customHeight="1"/>
    <row r="1567" ht="15" customHeight="1"/>
    <row r="1568" ht="15" customHeight="1"/>
    <row r="1569" ht="15" customHeight="1"/>
    <row r="1570" ht="15" customHeight="1"/>
    <row r="1571" ht="15" customHeight="1"/>
    <row r="1572" ht="15" customHeight="1"/>
    <row r="1573" ht="15" customHeight="1"/>
    <row r="1574" ht="15" customHeight="1"/>
    <row r="1575" ht="15" customHeight="1"/>
    <row r="1576" ht="15" customHeight="1"/>
    <row r="1577" ht="15" customHeight="1"/>
    <row r="1578" ht="15" customHeight="1"/>
    <row r="1579" ht="15" customHeight="1"/>
    <row r="1580" ht="15" customHeight="1"/>
    <row r="1581" ht="15" customHeight="1"/>
    <row r="1582" ht="15" customHeight="1"/>
    <row r="1583" ht="15" customHeight="1"/>
    <row r="1584" ht="15" customHeight="1"/>
    <row r="1585" ht="15" customHeight="1"/>
    <row r="1586" ht="15" customHeight="1"/>
    <row r="1587" ht="15" customHeight="1"/>
    <row r="1588" ht="15" customHeight="1"/>
    <row r="1589" ht="15" customHeight="1"/>
    <row r="1590" ht="15" customHeight="1"/>
    <row r="1591" ht="15" customHeight="1"/>
    <row r="1592" ht="15" customHeight="1"/>
    <row r="1593" ht="15" customHeight="1"/>
    <row r="1594" ht="15" customHeight="1"/>
    <row r="1595" ht="15" customHeight="1"/>
    <row r="1596" ht="15" customHeight="1"/>
    <row r="1597" ht="15" customHeight="1"/>
    <row r="1598" ht="15" customHeight="1"/>
    <row r="1599" ht="15" customHeight="1"/>
    <row r="1600" ht="15" customHeight="1"/>
    <row r="1601" ht="15" customHeight="1"/>
    <row r="1602" ht="15" customHeight="1"/>
    <row r="1603" ht="15" customHeight="1"/>
    <row r="1604" ht="15" customHeight="1"/>
    <row r="1605" ht="15" customHeight="1"/>
    <row r="1606" ht="15" customHeight="1"/>
    <row r="1607" ht="15" customHeight="1"/>
    <row r="1608" ht="15" customHeight="1"/>
    <row r="1609" ht="15" customHeight="1"/>
    <row r="1610" ht="15" customHeight="1"/>
    <row r="1611" ht="15" customHeight="1"/>
    <row r="1612" ht="15" customHeight="1"/>
    <row r="1613" ht="15" customHeight="1"/>
    <row r="1614" ht="15" customHeight="1"/>
    <row r="1615" ht="15" customHeight="1"/>
    <row r="1616" ht="15" customHeight="1"/>
    <row r="1617" ht="15" customHeight="1"/>
    <row r="1618" ht="15" customHeight="1"/>
    <row r="1619" ht="15" customHeight="1"/>
    <row r="1620" ht="15" customHeight="1"/>
    <row r="1621" ht="15" customHeight="1"/>
    <row r="1622" ht="15" customHeight="1"/>
    <row r="1623" ht="15" customHeight="1"/>
    <row r="1624" ht="15" customHeight="1"/>
    <row r="1625" ht="15" customHeight="1"/>
    <row r="1626" ht="15" customHeight="1"/>
    <row r="1627" ht="15" customHeight="1"/>
    <row r="1628" ht="15" customHeight="1"/>
    <row r="1629" ht="15" customHeight="1"/>
    <row r="1630" ht="15" customHeight="1"/>
    <row r="1631" ht="15" customHeight="1"/>
    <row r="1632" ht="15" customHeight="1"/>
    <row r="1633" ht="15" customHeight="1"/>
    <row r="1634" ht="15" customHeight="1"/>
    <row r="1635" ht="15" customHeight="1"/>
    <row r="1636" ht="15" customHeight="1"/>
    <row r="1637" ht="15" customHeight="1"/>
    <row r="1638" ht="15" customHeight="1"/>
    <row r="1639" ht="15" customHeight="1"/>
    <row r="1640" ht="15" customHeight="1"/>
    <row r="1641" ht="15" customHeight="1"/>
    <row r="1642" ht="15" customHeight="1"/>
    <row r="1643" ht="15" customHeight="1"/>
    <row r="1644" ht="15" customHeight="1"/>
    <row r="1645" ht="15" customHeight="1"/>
    <row r="1646" ht="15" customHeight="1"/>
    <row r="1647" ht="15" customHeight="1"/>
    <row r="1648" ht="15" customHeight="1"/>
    <row r="1649" ht="15" customHeight="1"/>
    <row r="1650" ht="15" customHeight="1"/>
    <row r="1651" ht="15" customHeight="1"/>
    <row r="1652" ht="15" customHeight="1"/>
    <row r="1653" ht="15" customHeight="1"/>
    <row r="1654" ht="15" customHeight="1"/>
    <row r="1655" ht="15" customHeight="1"/>
    <row r="1656" ht="15" customHeight="1"/>
    <row r="1657" ht="15" customHeight="1"/>
    <row r="1658" ht="15" customHeight="1"/>
    <row r="1659" ht="15" customHeight="1"/>
    <row r="1660" ht="15" customHeight="1"/>
    <row r="1661" ht="15" customHeight="1"/>
    <row r="1662" ht="15" customHeight="1"/>
    <row r="1663" ht="15" customHeight="1"/>
    <row r="1664" ht="15" customHeight="1"/>
    <row r="1665" ht="15" customHeight="1"/>
    <row r="1666" ht="15" customHeight="1"/>
    <row r="1667" ht="15" customHeight="1"/>
    <row r="1668" ht="15" customHeight="1"/>
    <row r="1669" ht="15" customHeight="1"/>
    <row r="1670" ht="15" customHeight="1"/>
    <row r="1671" ht="15" customHeight="1"/>
    <row r="1672" ht="15" customHeight="1"/>
    <row r="1673" ht="15" customHeight="1"/>
    <row r="1674" ht="15" customHeight="1"/>
    <row r="1675" ht="15" customHeight="1"/>
    <row r="1676" ht="15" customHeight="1"/>
    <row r="1677" ht="15" customHeight="1"/>
    <row r="1678" ht="15" customHeight="1"/>
    <row r="1679" ht="15" customHeight="1"/>
    <row r="1680" ht="15" customHeight="1"/>
    <row r="1681" ht="15" customHeight="1"/>
    <row r="1682" ht="15" customHeight="1"/>
    <row r="1683" ht="15" customHeight="1"/>
    <row r="1684" ht="15" customHeight="1"/>
    <row r="1685" ht="15" customHeight="1"/>
    <row r="1686" ht="15" customHeight="1"/>
    <row r="1687" ht="15" customHeight="1"/>
    <row r="1688" ht="15" customHeight="1"/>
    <row r="1689" ht="15" customHeight="1"/>
    <row r="1690" ht="15" customHeight="1"/>
    <row r="1691" ht="15" customHeight="1"/>
    <row r="1692" ht="15" customHeight="1"/>
    <row r="1693" ht="15" customHeight="1"/>
    <row r="1694" ht="15" customHeight="1"/>
    <row r="1695" ht="15" customHeight="1"/>
    <row r="1696" ht="15" customHeight="1"/>
    <row r="1697" ht="15" customHeight="1"/>
    <row r="1698" ht="15" customHeight="1"/>
    <row r="1699" ht="15" customHeight="1"/>
    <row r="1700" ht="15" customHeight="1"/>
    <row r="1701" ht="15" customHeight="1"/>
    <row r="1702" ht="15" customHeight="1"/>
    <row r="1703" ht="15" customHeight="1"/>
    <row r="1704" ht="15" customHeight="1"/>
    <row r="1705" ht="15" customHeight="1"/>
    <row r="1706" ht="15" customHeight="1"/>
    <row r="1707" ht="15" customHeight="1"/>
    <row r="1708" ht="15" customHeight="1"/>
    <row r="1709" ht="15" customHeight="1"/>
    <row r="1710" ht="15" customHeight="1"/>
    <row r="1711" ht="15" customHeight="1"/>
    <row r="1712" ht="15" customHeight="1"/>
    <row r="1713" ht="15" customHeight="1"/>
    <row r="1714" ht="15" customHeight="1"/>
    <row r="1715" ht="15" customHeight="1"/>
  </sheetData>
  <sortState ref="A1:K393">
    <sortCondition ref="F3:F687"/>
  </sortState>
  <mergeCells count="1">
    <mergeCell ref="A1:K1"/>
  </mergeCells>
  <dataValidations count="3">
    <dataValidation type="list" allowBlank="1" showInputMessage="1" showErrorMessage="1" sqref="A1:A465 A467:A1048576 Q8">
      <formula1>Libellé_équipements</formula1>
    </dataValidation>
    <dataValidation type="list" allowBlank="1" showInputMessage="1" showErrorMessage="1" sqref="B1:B465 B467:B1048576 R8">
      <formula1>type_int</formula1>
    </dataValidation>
    <dataValidation type="list" allowBlank="1" showInputMessage="1" showErrorMessage="1" sqref="C1:C465 C467:C1048576 S8">
      <formula1>Noms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N4"/>
  <sheetViews>
    <sheetView view="pageBreakPreview" topLeftCell="A4" zoomScaleNormal="100" zoomScaleSheetLayoutView="100" workbookViewId="0">
      <selection activeCell="P19" sqref="P19"/>
    </sheetView>
  </sheetViews>
  <sheetFormatPr baseColWidth="10" defaultRowHeight="14.4"/>
  <sheetData>
    <row r="1" spans="1:14">
      <c r="A1" s="120" t="s">
        <v>549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2"/>
    </row>
    <row r="2" spans="1:14">
      <c r="A2" s="123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5"/>
    </row>
    <row r="3" spans="1:14">
      <c r="A3" s="123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5"/>
    </row>
    <row r="4" spans="1:14" ht="15" thickBot="1">
      <c r="A4" s="126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8"/>
    </row>
  </sheetData>
  <mergeCells count="1">
    <mergeCell ref="A1:N4"/>
  </mergeCells>
  <pageMargins left="0.7" right="0.7" top="0.75" bottom="0.75" header="0.3" footer="0.3"/>
  <pageSetup paperSize="9" scale="54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G203"/>
  <sheetViews>
    <sheetView workbookViewId="0">
      <pane ySplit="3" topLeftCell="A4" activePane="bottomLeft" state="frozen"/>
      <selection pane="bottomLeft" activeCell="A38" sqref="A38"/>
    </sheetView>
  </sheetViews>
  <sheetFormatPr baseColWidth="10" defaultRowHeight="14.4"/>
  <cols>
    <col min="1" max="1" width="19" style="18" customWidth="1"/>
    <col min="2" max="2" width="11.109375" style="17" customWidth="1"/>
    <col min="3" max="3" width="10.88671875" style="17" customWidth="1"/>
    <col min="4" max="4" width="19.33203125" style="17" customWidth="1"/>
    <col min="5" max="5" width="14.44140625" style="17" customWidth="1"/>
    <col min="6" max="6" width="149.5546875" style="17" customWidth="1"/>
  </cols>
  <sheetData>
    <row r="1" spans="1:6" ht="37.5" customHeight="1">
      <c r="A1" s="129" t="s">
        <v>238</v>
      </c>
      <c r="B1" s="129"/>
      <c r="C1" s="129"/>
      <c r="D1" s="129"/>
      <c r="E1" s="129"/>
      <c r="F1" s="129"/>
    </row>
    <row r="2" spans="1:6" ht="15" thickBot="1">
      <c r="A2" s="129"/>
      <c r="B2" s="129"/>
      <c r="C2" s="129"/>
      <c r="D2" s="129"/>
      <c r="E2" s="129"/>
      <c r="F2" s="129"/>
    </row>
    <row r="3" spans="1:6" ht="15" thickBot="1">
      <c r="A3" s="28" t="s">
        <v>237</v>
      </c>
      <c r="B3" s="27" t="s">
        <v>236</v>
      </c>
      <c r="C3" s="27" t="s">
        <v>235</v>
      </c>
      <c r="D3" s="27" t="s">
        <v>234</v>
      </c>
      <c r="E3" s="27" t="s">
        <v>233</v>
      </c>
      <c r="F3" s="27" t="s">
        <v>215</v>
      </c>
    </row>
    <row r="4" spans="1:6">
      <c r="A4" s="25" t="s">
        <v>71</v>
      </c>
      <c r="B4" s="24">
        <v>42278</v>
      </c>
      <c r="C4" s="24">
        <v>43191</v>
      </c>
      <c r="D4" s="23" t="s">
        <v>63</v>
      </c>
      <c r="E4" s="23" t="s">
        <v>224</v>
      </c>
      <c r="F4" s="23" t="s">
        <v>225</v>
      </c>
    </row>
    <row r="5" spans="1:6">
      <c r="A5" s="25" t="s">
        <v>74</v>
      </c>
      <c r="B5" s="24">
        <v>42278</v>
      </c>
      <c r="C5" s="24">
        <v>43160</v>
      </c>
      <c r="D5" s="23" t="s">
        <v>63</v>
      </c>
      <c r="E5" s="23" t="s">
        <v>224</v>
      </c>
      <c r="F5" s="23" t="s">
        <v>225</v>
      </c>
    </row>
    <row r="6" spans="1:6">
      <c r="A6" s="25" t="s">
        <v>75</v>
      </c>
      <c r="B6" s="24">
        <v>42278</v>
      </c>
      <c r="C6" s="24">
        <v>43132</v>
      </c>
      <c r="D6" s="23" t="s">
        <v>63</v>
      </c>
      <c r="E6" s="23" t="s">
        <v>224</v>
      </c>
      <c r="F6" s="23" t="s">
        <v>225</v>
      </c>
    </row>
    <row r="7" spans="1:6">
      <c r="A7" s="25" t="s">
        <v>76</v>
      </c>
      <c r="B7" s="24">
        <v>42278</v>
      </c>
      <c r="C7" s="24">
        <v>42767</v>
      </c>
      <c r="D7" s="23" t="s">
        <v>63</v>
      </c>
      <c r="E7" s="23" t="s">
        <v>224</v>
      </c>
      <c r="F7" s="23" t="s">
        <v>225</v>
      </c>
    </row>
    <row r="8" spans="1:6">
      <c r="A8" s="25" t="s">
        <v>77</v>
      </c>
      <c r="B8" s="24">
        <v>42278</v>
      </c>
      <c r="C8" s="24">
        <v>42736</v>
      </c>
      <c r="D8" s="23" t="s">
        <v>63</v>
      </c>
      <c r="E8" s="23" t="s">
        <v>224</v>
      </c>
      <c r="F8" s="23" t="s">
        <v>225</v>
      </c>
    </row>
    <row r="9" spans="1:6">
      <c r="A9" s="25" t="s">
        <v>78</v>
      </c>
      <c r="B9" s="24">
        <v>42278</v>
      </c>
      <c r="C9" s="24">
        <v>42705</v>
      </c>
      <c r="D9" s="23" t="s">
        <v>63</v>
      </c>
      <c r="E9" s="23" t="s">
        <v>224</v>
      </c>
      <c r="F9" s="23" t="s">
        <v>225</v>
      </c>
    </row>
    <row r="10" spans="1:6">
      <c r="A10" s="25" t="s">
        <v>79</v>
      </c>
      <c r="B10" s="24">
        <v>42278</v>
      </c>
      <c r="C10" s="24">
        <v>42675</v>
      </c>
      <c r="D10" s="23" t="s">
        <v>63</v>
      </c>
      <c r="E10" s="23" t="s">
        <v>224</v>
      </c>
      <c r="F10" s="23" t="s">
        <v>225</v>
      </c>
    </row>
    <row r="11" spans="1:6">
      <c r="A11" s="25" t="s">
        <v>80</v>
      </c>
      <c r="B11" s="24">
        <v>42278</v>
      </c>
      <c r="C11" s="24">
        <v>42644</v>
      </c>
      <c r="D11" s="23" t="s">
        <v>63</v>
      </c>
      <c r="E11" s="23" t="s">
        <v>224</v>
      </c>
      <c r="F11" s="23" t="s">
        <v>225</v>
      </c>
    </row>
    <row r="12" spans="1:6">
      <c r="A12" s="37" t="s">
        <v>81</v>
      </c>
      <c r="B12" s="38">
        <v>42278</v>
      </c>
      <c r="C12" s="38">
        <v>42614</v>
      </c>
      <c r="D12" s="34" t="s">
        <v>63</v>
      </c>
      <c r="E12" s="39" t="s">
        <v>276</v>
      </c>
      <c r="F12" s="34" t="s">
        <v>225</v>
      </c>
    </row>
    <row r="13" spans="1:6">
      <c r="A13" s="25" t="s">
        <v>82</v>
      </c>
      <c r="B13" s="24">
        <v>42278</v>
      </c>
      <c r="C13" s="24">
        <v>42583</v>
      </c>
      <c r="D13" s="23" t="s">
        <v>63</v>
      </c>
      <c r="E13" s="23" t="s">
        <v>224</v>
      </c>
      <c r="F13" s="23" t="s">
        <v>225</v>
      </c>
    </row>
    <row r="14" spans="1:6">
      <c r="A14" s="50" t="s">
        <v>83</v>
      </c>
      <c r="B14" s="51">
        <v>42278</v>
      </c>
      <c r="C14" s="51">
        <v>42552</v>
      </c>
      <c r="D14" s="52" t="s">
        <v>63</v>
      </c>
      <c r="E14" s="52" t="s">
        <v>224</v>
      </c>
      <c r="F14" s="52" t="s">
        <v>225</v>
      </c>
    </row>
    <row r="15" spans="1:6">
      <c r="A15" s="37" t="s">
        <v>85</v>
      </c>
      <c r="B15" s="38">
        <v>42278</v>
      </c>
      <c r="C15" s="38">
        <v>42522</v>
      </c>
      <c r="D15" s="34" t="s">
        <v>63</v>
      </c>
      <c r="E15" s="39" t="s">
        <v>276</v>
      </c>
      <c r="F15" s="34" t="s">
        <v>225</v>
      </c>
    </row>
    <row r="16" spans="1:6">
      <c r="A16" s="25" t="s">
        <v>86</v>
      </c>
      <c r="B16" s="24">
        <v>42278</v>
      </c>
      <c r="C16" s="24">
        <v>42491</v>
      </c>
      <c r="D16" s="23" t="s">
        <v>63</v>
      </c>
      <c r="E16" s="23" t="s">
        <v>224</v>
      </c>
      <c r="F16" s="23" t="s">
        <v>225</v>
      </c>
    </row>
    <row r="17" spans="1:7">
      <c r="A17" s="37" t="s">
        <v>87</v>
      </c>
      <c r="B17" s="38">
        <v>42278</v>
      </c>
      <c r="C17" s="38">
        <v>42461</v>
      </c>
      <c r="D17" s="34" t="s">
        <v>63</v>
      </c>
      <c r="E17" s="39" t="s">
        <v>276</v>
      </c>
      <c r="F17" s="34" t="s">
        <v>225</v>
      </c>
    </row>
    <row r="18" spans="1:7">
      <c r="A18" s="59" t="s">
        <v>88</v>
      </c>
      <c r="B18" s="60">
        <v>42278</v>
      </c>
      <c r="C18" s="60">
        <v>42430</v>
      </c>
      <c r="D18" s="61" t="s">
        <v>63</v>
      </c>
      <c r="E18" s="61" t="s">
        <v>276</v>
      </c>
      <c r="F18" s="61" t="s">
        <v>225</v>
      </c>
    </row>
    <row r="19" spans="1:7">
      <c r="A19" s="25" t="s">
        <v>91</v>
      </c>
      <c r="B19" s="24">
        <v>42278</v>
      </c>
      <c r="C19" s="24">
        <v>42401</v>
      </c>
      <c r="D19" s="23" t="s">
        <v>63</v>
      </c>
      <c r="E19" s="23" t="s">
        <v>224</v>
      </c>
      <c r="F19" s="23" t="s">
        <v>225</v>
      </c>
    </row>
    <row r="20" spans="1:7">
      <c r="A20" s="50" t="s">
        <v>5</v>
      </c>
      <c r="B20" s="51">
        <v>42283</v>
      </c>
      <c r="C20" s="51">
        <v>42375</v>
      </c>
      <c r="D20" s="52" t="s">
        <v>49</v>
      </c>
      <c r="E20" s="52" t="s">
        <v>224</v>
      </c>
      <c r="F20" s="52" t="s">
        <v>346</v>
      </c>
    </row>
    <row r="21" spans="1:7">
      <c r="A21" s="25" t="s">
        <v>93</v>
      </c>
      <c r="B21" s="24">
        <v>42278</v>
      </c>
      <c r="C21" s="24">
        <v>42370</v>
      </c>
      <c r="D21" s="23" t="s">
        <v>63</v>
      </c>
      <c r="E21" s="23" t="s">
        <v>224</v>
      </c>
      <c r="F21" s="23" t="s">
        <v>225</v>
      </c>
    </row>
    <row r="22" spans="1:7">
      <c r="A22" s="37" t="s">
        <v>161</v>
      </c>
      <c r="B22" s="38">
        <v>42278</v>
      </c>
      <c r="C22" s="38">
        <v>42339</v>
      </c>
      <c r="D22" s="34" t="s">
        <v>49</v>
      </c>
      <c r="E22" s="39" t="s">
        <v>226</v>
      </c>
      <c r="F22" s="34" t="s">
        <v>232</v>
      </c>
      <c r="G22" s="35" t="s">
        <v>279</v>
      </c>
    </row>
    <row r="23" spans="1:7">
      <c r="A23" s="37" t="s">
        <v>231</v>
      </c>
      <c r="B23" s="38">
        <v>42278</v>
      </c>
      <c r="C23" s="38">
        <v>42339</v>
      </c>
      <c r="D23" s="34" t="s">
        <v>49</v>
      </c>
      <c r="E23" s="39" t="s">
        <v>226</v>
      </c>
      <c r="F23" s="34" t="s">
        <v>230</v>
      </c>
      <c r="G23" s="35" t="s">
        <v>279</v>
      </c>
    </row>
    <row r="24" spans="1:7">
      <c r="A24" s="37" t="s">
        <v>155</v>
      </c>
      <c r="B24" s="38">
        <v>42278</v>
      </c>
      <c r="C24" s="38">
        <v>42339</v>
      </c>
      <c r="D24" s="34" t="s">
        <v>63</v>
      </c>
      <c r="E24" s="39" t="s">
        <v>226</v>
      </c>
      <c r="F24" s="34" t="s">
        <v>229</v>
      </c>
      <c r="G24" s="26" t="s">
        <v>280</v>
      </c>
    </row>
    <row r="25" spans="1:7">
      <c r="A25" s="37" t="s">
        <v>149</v>
      </c>
      <c r="B25" s="38">
        <v>42278</v>
      </c>
      <c r="C25" s="38">
        <v>42339</v>
      </c>
      <c r="D25" s="34" t="s">
        <v>49</v>
      </c>
      <c r="E25" s="39" t="s">
        <v>226</v>
      </c>
      <c r="F25" s="39" t="s">
        <v>325</v>
      </c>
      <c r="G25" s="36" t="s">
        <v>279</v>
      </c>
    </row>
    <row r="26" spans="1:7">
      <c r="A26" s="37" t="s">
        <v>170</v>
      </c>
      <c r="B26" s="38">
        <v>42278</v>
      </c>
      <c r="C26" s="38">
        <v>42339</v>
      </c>
      <c r="D26" s="34" t="s">
        <v>63</v>
      </c>
      <c r="E26" s="39" t="s">
        <v>226</v>
      </c>
      <c r="F26" s="34" t="s">
        <v>229</v>
      </c>
      <c r="G26" s="36" t="s">
        <v>280</v>
      </c>
    </row>
    <row r="27" spans="1:7">
      <c r="A27" s="37" t="s">
        <v>167</v>
      </c>
      <c r="B27" s="38">
        <v>42278</v>
      </c>
      <c r="C27" s="38">
        <v>42339</v>
      </c>
      <c r="D27" s="34" t="s">
        <v>49</v>
      </c>
      <c r="E27" s="39" t="s">
        <v>226</v>
      </c>
      <c r="F27" s="39" t="s">
        <v>325</v>
      </c>
      <c r="G27" s="36" t="s">
        <v>281</v>
      </c>
    </row>
    <row r="28" spans="1:7">
      <c r="A28" s="45" t="s">
        <v>166</v>
      </c>
      <c r="B28" s="46">
        <v>42278</v>
      </c>
      <c r="C28" s="46">
        <v>42339</v>
      </c>
      <c r="D28" s="47" t="s">
        <v>49</v>
      </c>
      <c r="E28" s="47" t="s">
        <v>226</v>
      </c>
      <c r="F28" s="47" t="s">
        <v>228</v>
      </c>
      <c r="G28" s="36" t="s">
        <v>279</v>
      </c>
    </row>
    <row r="29" spans="1:7">
      <c r="A29" s="45" t="s">
        <v>171</v>
      </c>
      <c r="B29" s="46">
        <v>42278</v>
      </c>
      <c r="C29" s="46">
        <v>42339</v>
      </c>
      <c r="D29" s="47" t="s">
        <v>49</v>
      </c>
      <c r="E29" s="47" t="s">
        <v>226</v>
      </c>
      <c r="F29" s="47" t="s">
        <v>320</v>
      </c>
      <c r="G29" s="36" t="s">
        <v>283</v>
      </c>
    </row>
    <row r="30" spans="1:7">
      <c r="A30" s="37" t="s">
        <v>157</v>
      </c>
      <c r="B30" s="38">
        <v>42278</v>
      </c>
      <c r="C30" s="38">
        <v>42339</v>
      </c>
      <c r="D30" s="34" t="s">
        <v>63</v>
      </c>
      <c r="E30" s="34" t="s">
        <v>226</v>
      </c>
      <c r="F30" s="34" t="s">
        <v>326</v>
      </c>
    </row>
    <row r="31" spans="1:7" s="41" customFormat="1">
      <c r="A31" s="37" t="s">
        <v>153</v>
      </c>
      <c r="B31" s="38">
        <v>42278</v>
      </c>
      <c r="C31" s="38">
        <v>42339</v>
      </c>
      <c r="D31" s="34" t="s">
        <v>63</v>
      </c>
      <c r="E31" s="34" t="s">
        <v>284</v>
      </c>
      <c r="F31" s="34" t="s">
        <v>227</v>
      </c>
    </row>
    <row r="32" spans="1:7" s="41" customFormat="1">
      <c r="A32" s="37" t="s">
        <v>151</v>
      </c>
      <c r="B32" s="38">
        <v>42278</v>
      </c>
      <c r="C32" s="38">
        <v>42339</v>
      </c>
      <c r="D32" s="34" t="s">
        <v>63</v>
      </c>
      <c r="E32" s="34" t="s">
        <v>284</v>
      </c>
      <c r="F32" s="34" t="s">
        <v>227</v>
      </c>
    </row>
    <row r="33" spans="1:7" s="41" customFormat="1">
      <c r="A33" s="37" t="s">
        <v>147</v>
      </c>
      <c r="B33" s="38">
        <v>42278</v>
      </c>
      <c r="C33" s="38">
        <v>42339</v>
      </c>
      <c r="D33" s="34" t="s">
        <v>63</v>
      </c>
      <c r="E33" s="34" t="s">
        <v>284</v>
      </c>
      <c r="F33" s="34" t="s">
        <v>227</v>
      </c>
    </row>
    <row r="34" spans="1:7" s="41" customFormat="1">
      <c r="A34" s="37" t="s">
        <v>146</v>
      </c>
      <c r="B34" s="38">
        <v>42278</v>
      </c>
      <c r="C34" s="38">
        <v>42339</v>
      </c>
      <c r="D34" s="34" t="s">
        <v>63</v>
      </c>
      <c r="E34" s="34" t="s">
        <v>284</v>
      </c>
      <c r="F34" s="34" t="s">
        <v>227</v>
      </c>
    </row>
    <row r="35" spans="1:7">
      <c r="A35" s="37" t="s">
        <v>96</v>
      </c>
      <c r="B35" s="38">
        <v>42278</v>
      </c>
      <c r="C35" s="38">
        <v>42339</v>
      </c>
      <c r="D35" s="34" t="s">
        <v>49</v>
      </c>
      <c r="E35" s="34" t="s">
        <v>226</v>
      </c>
      <c r="F35" s="34" t="s">
        <v>327</v>
      </c>
      <c r="G35" s="40" t="s">
        <v>283</v>
      </c>
    </row>
    <row r="36" spans="1:7" s="41" customFormat="1">
      <c r="A36" s="37" t="s">
        <v>94</v>
      </c>
      <c r="B36" s="38">
        <v>42278</v>
      </c>
      <c r="C36" s="38">
        <v>42339</v>
      </c>
      <c r="D36" s="34" t="s">
        <v>63</v>
      </c>
      <c r="E36" s="34" t="s">
        <v>284</v>
      </c>
      <c r="F36" s="34" t="s">
        <v>227</v>
      </c>
    </row>
    <row r="37" spans="1:7" s="41" customFormat="1">
      <c r="A37" s="37" t="s">
        <v>92</v>
      </c>
      <c r="B37" s="38">
        <v>42278</v>
      </c>
      <c r="C37" s="38">
        <v>42339</v>
      </c>
      <c r="D37" s="34" t="s">
        <v>63</v>
      </c>
      <c r="E37" s="34" t="s">
        <v>284</v>
      </c>
      <c r="F37" s="34" t="s">
        <v>227</v>
      </c>
    </row>
    <row r="38" spans="1:7" s="41" customFormat="1">
      <c r="A38" s="37" t="s">
        <v>90</v>
      </c>
      <c r="B38" s="38">
        <v>42278</v>
      </c>
      <c r="C38" s="38">
        <v>42339</v>
      </c>
      <c r="D38" s="34" t="s">
        <v>63</v>
      </c>
      <c r="E38" s="34" t="s">
        <v>284</v>
      </c>
      <c r="F38" s="34" t="s">
        <v>227</v>
      </c>
    </row>
    <row r="39" spans="1:7">
      <c r="A39" s="45" t="s">
        <v>169</v>
      </c>
      <c r="B39" s="46">
        <v>42278</v>
      </c>
      <c r="C39" s="46">
        <v>42339</v>
      </c>
      <c r="D39" s="47" t="s">
        <v>49</v>
      </c>
      <c r="E39" s="47" t="s">
        <v>226</v>
      </c>
      <c r="F39" s="47" t="s">
        <v>321</v>
      </c>
      <c r="G39" s="40" t="s">
        <v>283</v>
      </c>
    </row>
    <row r="40" spans="1:7">
      <c r="A40" s="37" t="s">
        <v>168</v>
      </c>
      <c r="B40" s="38">
        <v>42278</v>
      </c>
      <c r="C40" s="38">
        <v>42339</v>
      </c>
      <c r="D40" s="34" t="s">
        <v>49</v>
      </c>
      <c r="E40" s="34" t="s">
        <v>226</v>
      </c>
      <c r="F40" s="34" t="s">
        <v>321</v>
      </c>
      <c r="G40" s="40" t="s">
        <v>283</v>
      </c>
    </row>
    <row r="41" spans="1:7">
      <c r="A41" s="37" t="s">
        <v>165</v>
      </c>
      <c r="B41" s="38">
        <v>42278</v>
      </c>
      <c r="C41" s="38">
        <v>42339</v>
      </c>
      <c r="D41" s="34" t="s">
        <v>63</v>
      </c>
      <c r="E41" s="39" t="s">
        <v>284</v>
      </c>
      <c r="F41" s="34" t="s">
        <v>329</v>
      </c>
    </row>
    <row r="42" spans="1:7">
      <c r="A42" s="37" t="s">
        <v>163</v>
      </c>
      <c r="B42" s="38">
        <v>42278</v>
      </c>
      <c r="C42" s="38">
        <v>42339</v>
      </c>
      <c r="D42" s="34" t="s">
        <v>49</v>
      </c>
      <c r="E42" s="34" t="s">
        <v>226</v>
      </c>
      <c r="F42" s="34" t="s">
        <v>328</v>
      </c>
      <c r="G42" s="40" t="s">
        <v>285</v>
      </c>
    </row>
    <row r="43" spans="1:7">
      <c r="A43" s="50" t="s">
        <v>95</v>
      </c>
      <c r="B43" s="51">
        <v>42278</v>
      </c>
      <c r="C43" s="51">
        <v>42339</v>
      </c>
      <c r="D43" s="52" t="s">
        <v>63</v>
      </c>
      <c r="E43" s="52" t="s">
        <v>224</v>
      </c>
      <c r="F43" s="52" t="s">
        <v>225</v>
      </c>
    </row>
    <row r="44" spans="1:7">
      <c r="A44" s="37" t="s">
        <v>97</v>
      </c>
      <c r="B44" s="38">
        <v>42278</v>
      </c>
      <c r="C44" s="38">
        <v>42309</v>
      </c>
      <c r="D44" s="34" t="s">
        <v>63</v>
      </c>
      <c r="E44" s="39" t="s">
        <v>282</v>
      </c>
      <c r="F44" s="34" t="s">
        <v>225</v>
      </c>
    </row>
    <row r="45" spans="1:7">
      <c r="A45" s="29" t="s">
        <v>275</v>
      </c>
      <c r="B45" s="30">
        <v>42164</v>
      </c>
      <c r="C45" s="30">
        <v>42137</v>
      </c>
      <c r="D45" s="31" t="s">
        <v>49</v>
      </c>
      <c r="E45" s="32" t="s">
        <v>276</v>
      </c>
      <c r="F45" s="32" t="s">
        <v>277</v>
      </c>
    </row>
    <row r="46" spans="1:7">
      <c r="A46" s="31" t="s">
        <v>118</v>
      </c>
      <c r="B46" s="30">
        <v>42164</v>
      </c>
      <c r="C46" s="33">
        <v>42186</v>
      </c>
      <c r="D46" s="34" t="s">
        <v>49</v>
      </c>
      <c r="E46" s="32" t="s">
        <v>276</v>
      </c>
      <c r="F46" s="32" t="s">
        <v>278</v>
      </c>
    </row>
    <row r="47" spans="1:7">
      <c r="A47" s="31" t="s">
        <v>89</v>
      </c>
      <c r="B47" s="42">
        <v>42005</v>
      </c>
      <c r="C47" s="42">
        <v>42370</v>
      </c>
      <c r="D47" s="34" t="s">
        <v>63</v>
      </c>
      <c r="E47" s="32" t="s">
        <v>286</v>
      </c>
      <c r="F47" s="32" t="s">
        <v>225</v>
      </c>
    </row>
    <row r="48" spans="1:7">
      <c r="A48" s="53" t="s">
        <v>28</v>
      </c>
      <c r="B48" s="54">
        <v>42382</v>
      </c>
      <c r="C48" s="55">
        <v>42552</v>
      </c>
      <c r="D48" s="56" t="s">
        <v>49</v>
      </c>
      <c r="E48" s="56" t="s">
        <v>224</v>
      </c>
      <c r="F48" s="56" t="s">
        <v>434</v>
      </c>
    </row>
    <row r="49" spans="1:6">
      <c r="A49" s="62" t="s">
        <v>176</v>
      </c>
      <c r="B49" s="51">
        <v>42358</v>
      </c>
      <c r="C49" s="63">
        <v>42552</v>
      </c>
      <c r="D49" s="52" t="s">
        <v>63</v>
      </c>
      <c r="E49" s="52" t="s">
        <v>482</v>
      </c>
      <c r="F49" s="52" t="s">
        <v>483</v>
      </c>
    </row>
    <row r="50" spans="1:6">
      <c r="A50" s="31" t="s">
        <v>165</v>
      </c>
      <c r="B50" s="30">
        <v>42466</v>
      </c>
      <c r="C50" s="30">
        <v>42582</v>
      </c>
      <c r="D50" s="31" t="s">
        <v>49</v>
      </c>
      <c r="E50" s="32" t="s">
        <v>276</v>
      </c>
      <c r="F50" s="32" t="s">
        <v>509</v>
      </c>
    </row>
    <row r="51" spans="1:6">
      <c r="A51"/>
      <c r="B51" s="22"/>
      <c r="C51" s="22"/>
      <c r="D51"/>
      <c r="E51" s="22"/>
      <c r="F51" s="22"/>
    </row>
    <row r="52" spans="1:6">
      <c r="A52"/>
      <c r="B52" s="22"/>
      <c r="C52" s="22"/>
      <c r="D52"/>
      <c r="E52" s="22"/>
      <c r="F52" s="22"/>
    </row>
    <row r="53" spans="1:6">
      <c r="A53"/>
      <c r="B53" s="22"/>
      <c r="C53" s="22"/>
      <c r="D53"/>
      <c r="E53" s="22"/>
      <c r="F53" s="22"/>
    </row>
    <row r="54" spans="1:6">
      <c r="A54"/>
      <c r="B54" s="22"/>
      <c r="C54" s="22"/>
      <c r="D54"/>
      <c r="E54" s="22"/>
      <c r="F54" s="22"/>
    </row>
    <row r="55" spans="1:6">
      <c r="A55"/>
      <c r="B55" s="22"/>
      <c r="C55" s="22"/>
      <c r="D55"/>
      <c r="E55" s="22"/>
      <c r="F55" s="22"/>
    </row>
    <row r="56" spans="1:6">
      <c r="A56"/>
      <c r="B56" s="22"/>
      <c r="C56" s="22"/>
      <c r="D56"/>
      <c r="E56" s="22"/>
      <c r="F56" s="22"/>
    </row>
    <row r="57" spans="1:6">
      <c r="A57"/>
      <c r="B57" s="22"/>
      <c r="C57" s="22"/>
      <c r="D57"/>
      <c r="E57" s="22"/>
      <c r="F57" s="22"/>
    </row>
    <row r="58" spans="1:6">
      <c r="A58"/>
      <c r="B58" s="22"/>
      <c r="C58" s="22"/>
      <c r="D58"/>
      <c r="E58" s="22"/>
      <c r="F58" s="22"/>
    </row>
    <row r="59" spans="1:6">
      <c r="A59"/>
      <c r="B59" s="22"/>
      <c r="C59" s="22"/>
      <c r="D59"/>
      <c r="E59" s="22"/>
      <c r="F59" s="22"/>
    </row>
    <row r="60" spans="1:6">
      <c r="A60"/>
      <c r="B60" s="22"/>
      <c r="C60" s="22"/>
      <c r="D60"/>
      <c r="E60" s="22"/>
      <c r="F60" s="22"/>
    </row>
    <row r="61" spans="1:6">
      <c r="A61"/>
      <c r="B61" s="22"/>
      <c r="C61" s="22"/>
      <c r="D61"/>
      <c r="E61" s="22"/>
      <c r="F61" s="22"/>
    </row>
    <row r="62" spans="1:6">
      <c r="A62"/>
      <c r="B62" s="22"/>
      <c r="C62" s="22"/>
      <c r="D62"/>
      <c r="E62" s="22"/>
      <c r="F62" s="22"/>
    </row>
    <row r="63" spans="1:6">
      <c r="A63"/>
      <c r="B63" s="22"/>
      <c r="C63" s="22"/>
      <c r="D63"/>
      <c r="E63" s="22"/>
      <c r="F63" s="22"/>
    </row>
    <row r="64" spans="1:6">
      <c r="A64"/>
      <c r="B64" s="22"/>
      <c r="C64" s="22"/>
      <c r="D64"/>
      <c r="E64" s="22"/>
      <c r="F64" s="22"/>
    </row>
    <row r="65" spans="1:6">
      <c r="A65"/>
      <c r="B65" s="22"/>
      <c r="C65" s="22"/>
      <c r="D65"/>
      <c r="E65" s="22"/>
      <c r="F65" s="22"/>
    </row>
    <row r="66" spans="1:6">
      <c r="A66"/>
      <c r="B66" s="22"/>
      <c r="C66" s="22"/>
      <c r="D66"/>
      <c r="E66" s="22"/>
      <c r="F66" s="22"/>
    </row>
    <row r="67" spans="1:6">
      <c r="A67"/>
      <c r="B67" s="22"/>
      <c r="C67" s="22"/>
      <c r="D67"/>
      <c r="E67" s="22"/>
      <c r="F67" s="22"/>
    </row>
    <row r="68" spans="1:6">
      <c r="A68"/>
      <c r="B68" s="22"/>
      <c r="C68" s="22"/>
      <c r="D68"/>
      <c r="E68" s="22"/>
      <c r="F68" s="22"/>
    </row>
    <row r="69" spans="1:6">
      <c r="A69"/>
      <c r="B69" s="22"/>
      <c r="C69" s="22"/>
      <c r="D69"/>
      <c r="E69" s="22"/>
      <c r="F69" s="22"/>
    </row>
    <row r="70" spans="1:6">
      <c r="A70"/>
      <c r="B70" s="22"/>
      <c r="C70" s="22"/>
      <c r="D70"/>
      <c r="E70" s="22"/>
      <c r="F70" s="22"/>
    </row>
    <row r="71" spans="1:6">
      <c r="A71"/>
      <c r="B71" s="22"/>
      <c r="C71" s="22"/>
      <c r="D71"/>
      <c r="E71" s="22"/>
      <c r="F71" s="22"/>
    </row>
    <row r="72" spans="1:6">
      <c r="A72"/>
      <c r="B72" s="22"/>
      <c r="C72" s="22"/>
      <c r="D72"/>
      <c r="E72" s="22"/>
      <c r="F72" s="22"/>
    </row>
    <row r="73" spans="1:6">
      <c r="A73"/>
      <c r="B73" s="22"/>
      <c r="C73" s="22"/>
      <c r="D73"/>
      <c r="E73" s="22"/>
      <c r="F73" s="22"/>
    </row>
    <row r="74" spans="1:6">
      <c r="A74"/>
      <c r="B74" s="22"/>
      <c r="C74" s="22"/>
      <c r="D74"/>
      <c r="E74" s="22"/>
      <c r="F74" s="22"/>
    </row>
    <row r="75" spans="1:6">
      <c r="A75"/>
      <c r="B75" s="22"/>
      <c r="C75" s="22"/>
      <c r="D75"/>
      <c r="E75" s="22"/>
      <c r="F75" s="22"/>
    </row>
    <row r="76" spans="1:6">
      <c r="A76"/>
      <c r="B76" s="22"/>
      <c r="C76" s="22"/>
      <c r="D76"/>
      <c r="E76" s="22"/>
      <c r="F76" s="22"/>
    </row>
    <row r="77" spans="1:6">
      <c r="A77"/>
      <c r="B77" s="22"/>
      <c r="C77" s="22"/>
      <c r="D77"/>
      <c r="E77" s="22"/>
      <c r="F77" s="22"/>
    </row>
    <row r="78" spans="1:6">
      <c r="A78"/>
      <c r="B78" s="22"/>
      <c r="C78" s="22"/>
      <c r="D78"/>
      <c r="E78" s="22"/>
      <c r="F78" s="22"/>
    </row>
    <row r="79" spans="1:6">
      <c r="A79"/>
      <c r="B79" s="22"/>
      <c r="C79" s="22"/>
      <c r="D79"/>
      <c r="E79" s="22"/>
      <c r="F79" s="22"/>
    </row>
    <row r="80" spans="1:6">
      <c r="A80"/>
      <c r="B80" s="22"/>
      <c r="C80" s="22"/>
      <c r="D80"/>
      <c r="E80" s="22"/>
      <c r="F80" s="22"/>
    </row>
    <row r="81" spans="1:6">
      <c r="A81"/>
      <c r="B81" s="22"/>
      <c r="C81" s="22"/>
      <c r="D81"/>
      <c r="E81" s="22"/>
      <c r="F81" s="22"/>
    </row>
    <row r="82" spans="1:6">
      <c r="A82"/>
      <c r="B82" s="22"/>
      <c r="C82" s="22"/>
      <c r="D82"/>
      <c r="E82" s="22"/>
      <c r="F82" s="22"/>
    </row>
    <row r="83" spans="1:6">
      <c r="A83"/>
      <c r="B83" s="22"/>
      <c r="C83" s="22"/>
      <c r="D83"/>
      <c r="E83" s="22"/>
      <c r="F83" s="22"/>
    </row>
    <row r="84" spans="1:6">
      <c r="A84"/>
      <c r="B84" s="22"/>
      <c r="C84" s="22"/>
      <c r="D84"/>
      <c r="E84" s="22"/>
      <c r="F84" s="22"/>
    </row>
    <row r="85" spans="1:6">
      <c r="A85"/>
      <c r="B85" s="22"/>
      <c r="C85" s="22"/>
      <c r="D85"/>
      <c r="E85" s="22"/>
      <c r="F85" s="22"/>
    </row>
    <row r="86" spans="1:6">
      <c r="A86"/>
      <c r="B86" s="22"/>
      <c r="C86" s="22"/>
      <c r="D86"/>
      <c r="E86" s="22"/>
      <c r="F86" s="22"/>
    </row>
    <row r="87" spans="1:6">
      <c r="A87"/>
      <c r="B87" s="22"/>
      <c r="C87" s="22"/>
      <c r="D87"/>
      <c r="E87" s="22"/>
      <c r="F87" s="22"/>
    </row>
    <row r="88" spans="1:6">
      <c r="A88"/>
      <c r="B88" s="22"/>
      <c r="C88" s="22"/>
      <c r="D88"/>
      <c r="E88" s="22"/>
      <c r="F88" s="22"/>
    </row>
    <row r="89" spans="1:6">
      <c r="A89"/>
      <c r="B89" s="22"/>
      <c r="C89" s="22"/>
      <c r="D89"/>
      <c r="E89" s="22"/>
      <c r="F89" s="22"/>
    </row>
    <row r="90" spans="1:6">
      <c r="A90"/>
      <c r="B90" s="22"/>
      <c r="C90" s="22"/>
      <c r="D90"/>
      <c r="E90" s="22"/>
      <c r="F90" s="22"/>
    </row>
    <row r="91" spans="1:6">
      <c r="A91"/>
      <c r="B91" s="22"/>
      <c r="C91" s="22"/>
      <c r="D91"/>
      <c r="E91" s="22"/>
      <c r="F91" s="22"/>
    </row>
    <row r="92" spans="1:6">
      <c r="A92"/>
      <c r="B92" s="22"/>
      <c r="C92" s="22"/>
      <c r="D92"/>
      <c r="E92" s="22"/>
      <c r="F92" s="22"/>
    </row>
    <row r="93" spans="1:6">
      <c r="A93"/>
      <c r="B93" s="22"/>
      <c r="C93" s="22"/>
      <c r="D93"/>
      <c r="E93" s="22"/>
      <c r="F93" s="22"/>
    </row>
    <row r="94" spans="1:6">
      <c r="A94"/>
      <c r="B94" s="22"/>
      <c r="C94" s="22"/>
      <c r="D94"/>
      <c r="E94" s="22"/>
      <c r="F94" s="22"/>
    </row>
    <row r="95" spans="1:6">
      <c r="A95"/>
      <c r="B95" s="22"/>
      <c r="C95" s="22"/>
      <c r="D95"/>
      <c r="E95" s="22"/>
      <c r="F95" s="22"/>
    </row>
    <row r="96" spans="1:6">
      <c r="A96"/>
      <c r="B96" s="22"/>
      <c r="C96" s="22"/>
      <c r="D96"/>
      <c r="E96" s="22"/>
      <c r="F96" s="22"/>
    </row>
    <row r="97" spans="1:6">
      <c r="A97"/>
      <c r="B97" s="22"/>
      <c r="C97" s="22"/>
      <c r="D97"/>
      <c r="E97" s="22"/>
      <c r="F97" s="22"/>
    </row>
    <row r="98" spans="1:6">
      <c r="A98"/>
      <c r="B98" s="22"/>
      <c r="C98" s="22"/>
      <c r="D98"/>
      <c r="E98" s="22"/>
      <c r="F98" s="22"/>
    </row>
    <row r="99" spans="1:6">
      <c r="A99"/>
      <c r="B99" s="22"/>
      <c r="C99" s="22"/>
      <c r="D99"/>
      <c r="E99" s="22"/>
      <c r="F99" s="22"/>
    </row>
    <row r="100" spans="1:6">
      <c r="A100"/>
      <c r="B100" s="22"/>
      <c r="C100" s="22"/>
      <c r="D100"/>
      <c r="E100" s="22"/>
      <c r="F100" s="22"/>
    </row>
    <row r="101" spans="1:6">
      <c r="A101"/>
      <c r="B101" s="22"/>
      <c r="C101" s="22"/>
      <c r="D101"/>
      <c r="E101" s="22"/>
      <c r="F101" s="22"/>
    </row>
    <row r="102" spans="1:6">
      <c r="A102"/>
      <c r="B102" s="22"/>
      <c r="C102" s="22"/>
      <c r="D102"/>
      <c r="E102" s="22"/>
      <c r="F102" s="22"/>
    </row>
    <row r="103" spans="1:6">
      <c r="A103"/>
      <c r="B103" s="22"/>
      <c r="C103" s="22"/>
      <c r="D103"/>
      <c r="E103" s="22"/>
      <c r="F103" s="22"/>
    </row>
    <row r="104" spans="1:6">
      <c r="A104"/>
      <c r="B104" s="22"/>
      <c r="C104" s="22"/>
      <c r="D104"/>
      <c r="E104" s="22"/>
      <c r="F104" s="22"/>
    </row>
    <row r="105" spans="1:6">
      <c r="A105"/>
      <c r="B105" s="22"/>
      <c r="C105" s="22"/>
      <c r="D105"/>
      <c r="E105" s="22"/>
      <c r="F105" s="22"/>
    </row>
    <row r="106" spans="1:6">
      <c r="A106"/>
      <c r="B106" s="22"/>
      <c r="C106" s="22"/>
      <c r="D106"/>
      <c r="E106" s="22"/>
      <c r="F106" s="22"/>
    </row>
    <row r="107" spans="1:6">
      <c r="A107"/>
      <c r="B107" s="22"/>
      <c r="C107" s="22"/>
      <c r="D107"/>
      <c r="E107" s="22"/>
      <c r="F107" s="22"/>
    </row>
    <row r="108" spans="1:6">
      <c r="A108"/>
      <c r="B108" s="22"/>
      <c r="C108" s="22"/>
      <c r="D108"/>
      <c r="E108" s="22"/>
      <c r="F108" s="22"/>
    </row>
    <row r="109" spans="1:6">
      <c r="A109"/>
      <c r="B109" s="22"/>
      <c r="C109" s="22"/>
      <c r="D109"/>
      <c r="E109" s="22"/>
      <c r="F109" s="22"/>
    </row>
    <row r="110" spans="1:6">
      <c r="A110"/>
      <c r="B110" s="22"/>
      <c r="C110" s="22"/>
      <c r="D110"/>
      <c r="E110" s="22"/>
      <c r="F110" s="22"/>
    </row>
    <row r="111" spans="1:6">
      <c r="A111"/>
      <c r="B111" s="22"/>
      <c r="C111" s="22"/>
      <c r="D111"/>
      <c r="E111" s="22"/>
      <c r="F111" s="22"/>
    </row>
    <row r="112" spans="1:6">
      <c r="A112"/>
      <c r="B112" s="22"/>
      <c r="C112" s="22"/>
      <c r="D112"/>
      <c r="E112" s="22"/>
      <c r="F112" s="22"/>
    </row>
    <row r="113" spans="1:6">
      <c r="A113"/>
      <c r="B113" s="22"/>
      <c r="C113" s="22"/>
      <c r="D113"/>
      <c r="E113" s="22"/>
      <c r="F113" s="22"/>
    </row>
    <row r="114" spans="1:6">
      <c r="A114"/>
      <c r="B114" s="22"/>
      <c r="C114" s="22"/>
      <c r="D114"/>
      <c r="E114" s="22"/>
      <c r="F114" s="22"/>
    </row>
    <row r="115" spans="1:6">
      <c r="A115"/>
      <c r="B115" s="22"/>
      <c r="C115" s="22"/>
      <c r="D115"/>
      <c r="E115" s="22"/>
      <c r="F115" s="22"/>
    </row>
    <row r="116" spans="1:6">
      <c r="A116"/>
      <c r="B116" s="22"/>
      <c r="C116" s="22"/>
      <c r="D116"/>
      <c r="E116" s="22"/>
      <c r="F116" s="22"/>
    </row>
    <row r="117" spans="1:6">
      <c r="A117"/>
      <c r="B117" s="22"/>
      <c r="C117" s="22"/>
      <c r="D117"/>
      <c r="E117" s="22"/>
      <c r="F117" s="22"/>
    </row>
    <row r="118" spans="1:6">
      <c r="A118"/>
      <c r="B118" s="22"/>
      <c r="C118" s="22"/>
      <c r="D118"/>
      <c r="E118" s="22"/>
      <c r="F118" s="22"/>
    </row>
    <row r="119" spans="1:6">
      <c r="A119"/>
      <c r="B119" s="22"/>
      <c r="C119" s="22"/>
      <c r="D119"/>
      <c r="E119" s="22"/>
      <c r="F119" s="22"/>
    </row>
    <row r="120" spans="1:6">
      <c r="A120"/>
      <c r="B120" s="22"/>
      <c r="C120" s="22"/>
      <c r="D120"/>
      <c r="E120" s="22"/>
      <c r="F120" s="22"/>
    </row>
    <row r="121" spans="1:6">
      <c r="A121"/>
      <c r="B121" s="22"/>
      <c r="C121" s="22"/>
      <c r="D121"/>
      <c r="E121" s="22"/>
      <c r="F121" s="22"/>
    </row>
    <row r="122" spans="1:6">
      <c r="A122"/>
      <c r="B122" s="22"/>
      <c r="C122" s="22"/>
      <c r="D122"/>
      <c r="E122" s="22"/>
      <c r="F122" s="22"/>
    </row>
    <row r="123" spans="1:6">
      <c r="A123"/>
      <c r="B123" s="22"/>
      <c r="C123" s="22"/>
      <c r="D123"/>
      <c r="E123" s="22"/>
      <c r="F123" s="22"/>
    </row>
    <row r="124" spans="1:6">
      <c r="A124"/>
      <c r="B124" s="22"/>
      <c r="C124" s="22"/>
      <c r="D124"/>
      <c r="E124" s="22"/>
      <c r="F124" s="22"/>
    </row>
    <row r="125" spans="1:6">
      <c r="A125"/>
      <c r="B125" s="22"/>
      <c r="C125" s="22"/>
      <c r="D125"/>
      <c r="E125" s="22"/>
      <c r="F125" s="22"/>
    </row>
    <row r="126" spans="1:6">
      <c r="A126"/>
      <c r="B126" s="22"/>
      <c r="C126" s="22"/>
      <c r="D126"/>
      <c r="E126" s="22"/>
      <c r="F126" s="22"/>
    </row>
    <row r="127" spans="1:6">
      <c r="A127"/>
      <c r="B127" s="22"/>
      <c r="C127" s="22"/>
      <c r="D127"/>
      <c r="E127" s="22"/>
      <c r="F127" s="22"/>
    </row>
    <row r="128" spans="1:6">
      <c r="A128"/>
      <c r="B128" s="22"/>
      <c r="C128" s="22"/>
      <c r="D128"/>
      <c r="E128" s="22"/>
      <c r="F128" s="22"/>
    </row>
    <row r="129" spans="1:6">
      <c r="A129"/>
      <c r="B129" s="22"/>
      <c r="C129" s="22"/>
      <c r="D129"/>
      <c r="E129" s="22"/>
      <c r="F129" s="22"/>
    </row>
    <row r="130" spans="1:6">
      <c r="A130"/>
      <c r="B130" s="22"/>
      <c r="C130" s="22"/>
      <c r="D130"/>
      <c r="E130" s="22"/>
      <c r="F130" s="22"/>
    </row>
    <row r="131" spans="1:6">
      <c r="A131"/>
      <c r="B131" s="22"/>
      <c r="C131" s="22"/>
      <c r="D131"/>
      <c r="E131" s="22"/>
      <c r="F131" s="22"/>
    </row>
    <row r="132" spans="1:6">
      <c r="A132"/>
      <c r="B132" s="22"/>
      <c r="C132" s="22"/>
      <c r="D132"/>
      <c r="E132" s="22"/>
      <c r="F132" s="22"/>
    </row>
    <row r="133" spans="1:6">
      <c r="A133"/>
      <c r="B133" s="22"/>
      <c r="C133" s="22"/>
      <c r="D133"/>
      <c r="E133" s="22"/>
      <c r="F133" s="22"/>
    </row>
    <row r="134" spans="1:6">
      <c r="A134"/>
      <c r="B134" s="22"/>
      <c r="C134" s="22"/>
      <c r="D134"/>
      <c r="E134" s="22"/>
      <c r="F134" s="22"/>
    </row>
    <row r="135" spans="1:6">
      <c r="A135"/>
      <c r="B135" s="22"/>
      <c r="C135" s="22"/>
      <c r="D135"/>
      <c r="E135" s="22"/>
      <c r="F135" s="22"/>
    </row>
    <row r="136" spans="1:6">
      <c r="A136"/>
      <c r="B136" s="22"/>
      <c r="C136" s="22"/>
      <c r="D136"/>
      <c r="E136" s="22"/>
      <c r="F136" s="22"/>
    </row>
    <row r="137" spans="1:6">
      <c r="A137"/>
      <c r="B137" s="22"/>
      <c r="C137" s="22"/>
      <c r="D137"/>
      <c r="E137" s="22"/>
      <c r="F137" s="22"/>
    </row>
    <row r="138" spans="1:6">
      <c r="A138"/>
      <c r="B138" s="22"/>
      <c r="C138" s="22"/>
      <c r="D138"/>
      <c r="E138" s="22"/>
      <c r="F138" s="22"/>
    </row>
    <row r="139" spans="1:6">
      <c r="A139"/>
      <c r="B139" s="22"/>
      <c r="C139" s="22"/>
      <c r="D139"/>
      <c r="E139" s="22"/>
      <c r="F139" s="22"/>
    </row>
    <row r="140" spans="1:6">
      <c r="A140"/>
      <c r="B140" s="22"/>
      <c r="C140" s="22"/>
      <c r="D140"/>
      <c r="E140" s="22"/>
      <c r="F140" s="22"/>
    </row>
    <row r="141" spans="1:6">
      <c r="A141"/>
      <c r="B141" s="22"/>
      <c r="C141" s="22"/>
      <c r="D141"/>
      <c r="E141" s="22"/>
      <c r="F141" s="22"/>
    </row>
    <row r="142" spans="1:6">
      <c r="A142"/>
      <c r="B142" s="22"/>
      <c r="C142" s="22"/>
      <c r="D142"/>
      <c r="E142" s="22"/>
      <c r="F142" s="22"/>
    </row>
    <row r="143" spans="1:6">
      <c r="A143"/>
      <c r="B143" s="22"/>
      <c r="C143" s="22"/>
      <c r="D143"/>
      <c r="E143" s="22"/>
      <c r="F143" s="22"/>
    </row>
    <row r="144" spans="1:6">
      <c r="A144"/>
      <c r="B144" s="22"/>
      <c r="C144" s="22"/>
      <c r="D144"/>
      <c r="E144" s="22"/>
      <c r="F144" s="22"/>
    </row>
    <row r="145" spans="1:6">
      <c r="A145"/>
      <c r="B145" s="22"/>
      <c r="C145" s="22"/>
      <c r="D145"/>
      <c r="E145" s="22"/>
      <c r="F145" s="22"/>
    </row>
    <row r="146" spans="1:6">
      <c r="A146"/>
      <c r="B146" s="22"/>
      <c r="C146" s="22"/>
      <c r="D146"/>
      <c r="E146" s="22"/>
      <c r="F146" s="22"/>
    </row>
    <row r="147" spans="1:6">
      <c r="A147"/>
      <c r="B147" s="22"/>
      <c r="C147" s="22"/>
      <c r="D147"/>
      <c r="E147" s="22"/>
      <c r="F147" s="22"/>
    </row>
    <row r="148" spans="1:6">
      <c r="A148"/>
      <c r="B148" s="22"/>
      <c r="C148" s="22"/>
      <c r="D148"/>
      <c r="E148" s="22"/>
      <c r="F148" s="22"/>
    </row>
    <row r="149" spans="1:6">
      <c r="A149"/>
      <c r="B149" s="22"/>
      <c r="C149" s="22"/>
      <c r="D149"/>
      <c r="E149" s="22"/>
      <c r="F149" s="22"/>
    </row>
    <row r="150" spans="1:6">
      <c r="A150"/>
      <c r="B150" s="22"/>
      <c r="C150" s="22"/>
      <c r="D150"/>
      <c r="E150" s="22"/>
      <c r="F150" s="22"/>
    </row>
    <row r="151" spans="1:6">
      <c r="A151"/>
      <c r="B151" s="22"/>
      <c r="C151" s="22"/>
      <c r="D151"/>
      <c r="E151" s="22"/>
      <c r="F151" s="22"/>
    </row>
    <row r="152" spans="1:6">
      <c r="A152"/>
      <c r="B152" s="22"/>
      <c r="C152" s="22"/>
      <c r="D152"/>
      <c r="E152" s="22"/>
      <c r="F152" s="22"/>
    </row>
    <row r="153" spans="1:6">
      <c r="A153"/>
      <c r="B153" s="22"/>
      <c r="C153" s="22"/>
      <c r="D153"/>
      <c r="E153" s="22"/>
      <c r="F153" s="22"/>
    </row>
    <row r="154" spans="1:6">
      <c r="A154"/>
      <c r="B154" s="22"/>
      <c r="C154" s="22"/>
      <c r="D154"/>
      <c r="E154" s="22"/>
      <c r="F154" s="22"/>
    </row>
    <row r="155" spans="1:6">
      <c r="A155"/>
      <c r="B155" s="22"/>
      <c r="C155" s="22"/>
      <c r="D155"/>
      <c r="E155" s="22"/>
      <c r="F155" s="22"/>
    </row>
    <row r="156" spans="1:6">
      <c r="A156"/>
      <c r="B156" s="22"/>
      <c r="C156" s="22"/>
      <c r="D156"/>
      <c r="E156" s="22"/>
      <c r="F156" s="22"/>
    </row>
    <row r="157" spans="1:6">
      <c r="A157"/>
      <c r="B157" s="22"/>
      <c r="C157" s="22"/>
      <c r="D157"/>
      <c r="E157" s="22"/>
      <c r="F157" s="22"/>
    </row>
    <row r="158" spans="1:6">
      <c r="A158"/>
      <c r="B158" s="22"/>
      <c r="C158" s="22"/>
      <c r="D158"/>
      <c r="E158" s="22"/>
      <c r="F158" s="22"/>
    </row>
    <row r="159" spans="1:6">
      <c r="A159"/>
      <c r="B159" s="22"/>
      <c r="C159" s="22"/>
      <c r="D159"/>
      <c r="E159" s="22"/>
      <c r="F159" s="22"/>
    </row>
    <row r="160" spans="1:6">
      <c r="A160"/>
      <c r="B160" s="22"/>
      <c r="C160" s="22"/>
      <c r="D160"/>
      <c r="E160" s="22"/>
      <c r="F160" s="22"/>
    </row>
    <row r="161" spans="1:6">
      <c r="A161"/>
      <c r="B161" s="22"/>
      <c r="C161" s="22"/>
      <c r="D161"/>
      <c r="E161" s="22"/>
      <c r="F161" s="22"/>
    </row>
    <row r="162" spans="1:6">
      <c r="A162"/>
      <c r="B162" s="22"/>
      <c r="C162" s="22"/>
      <c r="D162"/>
      <c r="E162" s="22"/>
      <c r="F162" s="22"/>
    </row>
    <row r="163" spans="1:6">
      <c r="A163"/>
      <c r="B163" s="22"/>
      <c r="C163" s="22"/>
      <c r="D163"/>
      <c r="E163" s="22"/>
      <c r="F163" s="22"/>
    </row>
    <row r="164" spans="1:6">
      <c r="A164"/>
      <c r="B164" s="22"/>
      <c r="C164" s="22"/>
      <c r="D164"/>
      <c r="E164" s="22"/>
      <c r="F164" s="22"/>
    </row>
    <row r="165" spans="1:6">
      <c r="A165"/>
      <c r="B165" s="22"/>
      <c r="C165" s="22"/>
      <c r="D165"/>
      <c r="E165" s="22"/>
      <c r="F165" s="22"/>
    </row>
    <row r="166" spans="1:6">
      <c r="A166"/>
      <c r="B166" s="22"/>
      <c r="C166" s="22"/>
      <c r="D166"/>
      <c r="E166" s="22"/>
      <c r="F166" s="22"/>
    </row>
    <row r="167" spans="1:6">
      <c r="A167"/>
      <c r="B167" s="22"/>
      <c r="C167" s="22"/>
      <c r="D167"/>
      <c r="E167" s="22"/>
      <c r="F167" s="22"/>
    </row>
    <row r="168" spans="1:6">
      <c r="A168"/>
      <c r="B168" s="22"/>
      <c r="C168" s="22"/>
      <c r="D168"/>
      <c r="E168" s="22"/>
      <c r="F168" s="22"/>
    </row>
    <row r="169" spans="1:6">
      <c r="A169"/>
      <c r="B169" s="22"/>
      <c r="C169" s="22"/>
      <c r="D169"/>
      <c r="E169" s="22"/>
      <c r="F169" s="22"/>
    </row>
    <row r="170" spans="1:6">
      <c r="A170"/>
      <c r="B170" s="22"/>
      <c r="C170" s="22"/>
      <c r="D170"/>
      <c r="E170" s="22"/>
      <c r="F170" s="22"/>
    </row>
    <row r="171" spans="1:6">
      <c r="A171"/>
      <c r="B171" s="22"/>
      <c r="C171" s="22"/>
      <c r="D171"/>
      <c r="E171" s="22"/>
      <c r="F171" s="22"/>
    </row>
    <row r="172" spans="1:6">
      <c r="A172"/>
      <c r="B172" s="22"/>
      <c r="C172" s="22"/>
      <c r="D172"/>
      <c r="E172" s="22"/>
      <c r="F172" s="22"/>
    </row>
    <row r="173" spans="1:6">
      <c r="A173"/>
      <c r="B173" s="22"/>
      <c r="C173" s="22"/>
      <c r="D173"/>
      <c r="E173" s="22"/>
      <c r="F173" s="22"/>
    </row>
    <row r="174" spans="1:6">
      <c r="A174"/>
      <c r="B174" s="22"/>
      <c r="C174" s="22"/>
      <c r="D174"/>
      <c r="E174" s="22"/>
      <c r="F174" s="22"/>
    </row>
    <row r="175" spans="1:6">
      <c r="A175"/>
      <c r="B175" s="22"/>
      <c r="C175" s="22"/>
      <c r="D175"/>
      <c r="E175" s="22"/>
      <c r="F175" s="22"/>
    </row>
    <row r="176" spans="1:6" ht="15" thickBot="1">
      <c r="A176"/>
      <c r="B176" s="21"/>
      <c r="C176" s="21"/>
      <c r="D176"/>
      <c r="E176" s="21"/>
      <c r="F176" s="21"/>
    </row>
    <row r="177" spans="1:6">
      <c r="A177" s="20"/>
      <c r="B177" s="19"/>
      <c r="C177" s="19"/>
      <c r="D177" s="19"/>
      <c r="E177" s="19"/>
      <c r="F177" s="19"/>
    </row>
    <row r="178" spans="1:6">
      <c r="A178" s="20"/>
      <c r="B178" s="19"/>
      <c r="C178" s="19"/>
      <c r="D178" s="19"/>
      <c r="E178" s="19"/>
      <c r="F178" s="19"/>
    </row>
    <row r="179" spans="1:6">
      <c r="A179" s="20"/>
      <c r="B179" s="19"/>
      <c r="C179" s="19"/>
      <c r="D179" s="19"/>
      <c r="E179" s="19"/>
      <c r="F179" s="19"/>
    </row>
    <row r="180" spans="1:6">
      <c r="A180" s="20"/>
      <c r="B180" s="19"/>
      <c r="C180" s="19"/>
      <c r="D180" s="19"/>
      <c r="E180" s="19"/>
      <c r="F180" s="19"/>
    </row>
    <row r="181" spans="1:6">
      <c r="A181" s="20"/>
      <c r="B181" s="19"/>
      <c r="C181" s="19"/>
      <c r="D181" s="19"/>
      <c r="E181" s="19"/>
      <c r="F181" s="19"/>
    </row>
    <row r="182" spans="1:6">
      <c r="A182" s="20"/>
      <c r="B182" s="19"/>
      <c r="C182" s="19"/>
      <c r="D182" s="19"/>
      <c r="E182" s="19"/>
      <c r="F182" s="19"/>
    </row>
    <row r="183" spans="1:6">
      <c r="A183" s="20"/>
      <c r="B183" s="19"/>
      <c r="C183" s="19"/>
      <c r="D183" s="19"/>
      <c r="E183" s="19"/>
      <c r="F183" s="19"/>
    </row>
    <row r="184" spans="1:6">
      <c r="A184" s="20"/>
      <c r="B184" s="19"/>
      <c r="C184" s="19"/>
      <c r="D184" s="19"/>
      <c r="E184" s="19"/>
      <c r="F184" s="19"/>
    </row>
    <row r="185" spans="1:6">
      <c r="A185" s="20"/>
      <c r="B185" s="19"/>
      <c r="C185" s="19"/>
      <c r="D185" s="19"/>
      <c r="E185" s="19"/>
      <c r="F185" s="19"/>
    </row>
    <row r="186" spans="1:6">
      <c r="A186" s="20"/>
      <c r="B186" s="19"/>
      <c r="C186" s="19"/>
      <c r="D186" s="19"/>
      <c r="E186" s="19"/>
      <c r="F186" s="19"/>
    </row>
    <row r="187" spans="1:6">
      <c r="A187" s="20"/>
      <c r="B187" s="19"/>
      <c r="C187" s="19"/>
      <c r="D187" s="19"/>
      <c r="E187" s="19"/>
      <c r="F187" s="19"/>
    </row>
    <row r="188" spans="1:6">
      <c r="A188" s="20"/>
      <c r="B188" s="19"/>
      <c r="C188" s="19"/>
      <c r="D188" s="19"/>
      <c r="E188" s="19"/>
      <c r="F188" s="19"/>
    </row>
    <row r="189" spans="1:6">
      <c r="A189" s="20"/>
      <c r="B189" s="19"/>
      <c r="C189" s="19"/>
      <c r="D189" s="19"/>
      <c r="E189" s="19"/>
      <c r="F189" s="19"/>
    </row>
    <row r="190" spans="1:6">
      <c r="A190" s="20"/>
      <c r="B190" s="19"/>
      <c r="C190" s="19"/>
      <c r="D190" s="19"/>
      <c r="E190" s="19"/>
      <c r="F190" s="19"/>
    </row>
    <row r="191" spans="1:6">
      <c r="A191" s="20"/>
      <c r="B191" s="19"/>
      <c r="C191" s="19"/>
      <c r="D191" s="19"/>
      <c r="E191" s="19"/>
      <c r="F191" s="19"/>
    </row>
    <row r="192" spans="1:6">
      <c r="A192" s="20"/>
      <c r="B192" s="19"/>
      <c r="C192" s="19"/>
      <c r="D192" s="19"/>
      <c r="E192" s="19"/>
      <c r="F192" s="19"/>
    </row>
    <row r="193" spans="1:6">
      <c r="A193" s="20"/>
      <c r="B193" s="19"/>
      <c r="C193" s="19"/>
      <c r="D193" s="19"/>
      <c r="E193" s="19"/>
      <c r="F193" s="19"/>
    </row>
    <row r="194" spans="1:6">
      <c r="A194" s="20"/>
      <c r="B194" s="19"/>
      <c r="C194" s="19"/>
      <c r="D194" s="19"/>
      <c r="E194" s="19"/>
      <c r="F194" s="19"/>
    </row>
    <row r="195" spans="1:6">
      <c r="A195" s="20"/>
      <c r="B195" s="19"/>
      <c r="C195" s="19"/>
      <c r="D195" s="19"/>
      <c r="E195" s="19"/>
      <c r="F195" s="19"/>
    </row>
    <row r="196" spans="1:6">
      <c r="A196" s="20"/>
      <c r="B196" s="19"/>
      <c r="C196" s="19"/>
      <c r="D196" s="19"/>
      <c r="E196" s="19"/>
      <c r="F196" s="19"/>
    </row>
    <row r="197" spans="1:6">
      <c r="A197" s="20"/>
      <c r="B197" s="19"/>
      <c r="C197" s="19"/>
      <c r="D197" s="19"/>
      <c r="E197" s="19"/>
      <c r="F197" s="19"/>
    </row>
    <row r="198" spans="1:6">
      <c r="A198" s="20"/>
      <c r="B198" s="19"/>
      <c r="C198" s="19"/>
      <c r="D198" s="19"/>
      <c r="E198" s="19"/>
      <c r="F198" s="19"/>
    </row>
    <row r="199" spans="1:6">
      <c r="A199" s="20"/>
      <c r="B199" s="19"/>
      <c r="C199" s="19"/>
      <c r="D199" s="19"/>
      <c r="E199" s="19"/>
      <c r="F199" s="19"/>
    </row>
    <row r="200" spans="1:6">
      <c r="A200" s="20"/>
      <c r="B200" s="19"/>
      <c r="C200" s="19"/>
      <c r="D200" s="19"/>
      <c r="E200" s="19"/>
      <c r="F200" s="19"/>
    </row>
    <row r="201" spans="1:6">
      <c r="A201" s="20"/>
      <c r="B201" s="19"/>
      <c r="C201" s="19"/>
      <c r="D201" s="19"/>
      <c r="E201" s="19"/>
      <c r="F201" s="19"/>
    </row>
    <row r="202" spans="1:6">
      <c r="A202" s="20"/>
      <c r="B202" s="19"/>
      <c r="C202" s="19"/>
      <c r="D202" s="19"/>
      <c r="E202" s="19"/>
      <c r="F202" s="19"/>
    </row>
    <row r="203" spans="1:6">
      <c r="A203" s="20"/>
      <c r="B203" s="19"/>
      <c r="C203" s="19"/>
      <c r="D203" s="19"/>
      <c r="E203" s="19"/>
      <c r="F203" s="19"/>
    </row>
  </sheetData>
  <mergeCells count="1">
    <mergeCell ref="A1:F2"/>
  </mergeCells>
  <dataValidations count="4">
    <dataValidation type="list" allowBlank="1" showInputMessage="1" showErrorMessage="1" sqref="D4:D44 D177:D1082">
      <formula1>#REF!</formula1>
    </dataValidation>
    <dataValidation type="list" allowBlank="1" showInputMessage="1" showErrorMessage="1" sqref="A4:A44 A177:A1073">
      <formula1>#REF!</formula1>
    </dataValidation>
    <dataValidation type="list" allowBlank="1" showInputMessage="1" showErrorMessage="1" sqref="A45:A176">
      <formula1>Libellé_équipements</formula1>
    </dataValidation>
    <dataValidation type="list" allowBlank="1" showInputMessage="1" showErrorMessage="1" sqref="D45:D176">
      <formula1>type_int</formula1>
    </dataValidation>
  </dataValidations>
  <pageMargins left="0.25" right="0.25" top="0.75" bottom="0.75" header="0.3" footer="0.3"/>
  <pageSetup paperSize="9" scale="65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C10"/>
  <sheetViews>
    <sheetView workbookViewId="0">
      <selection activeCell="B7" sqref="B7"/>
    </sheetView>
  </sheetViews>
  <sheetFormatPr baseColWidth="10" defaultRowHeight="14.4"/>
  <cols>
    <col min="1" max="1" width="29.33203125" customWidth="1"/>
    <col min="2" max="2" width="21.88671875" customWidth="1"/>
    <col min="3" max="3" width="21.44140625" bestFit="1" customWidth="1"/>
    <col min="4" max="5" width="26.44140625" bestFit="1" customWidth="1"/>
  </cols>
  <sheetData>
    <row r="1" spans="1:3">
      <c r="A1" s="3" t="s">
        <v>10</v>
      </c>
      <c r="B1" t="s">
        <v>9</v>
      </c>
    </row>
    <row r="2" spans="1:3">
      <c r="A2" s="3" t="s">
        <v>11</v>
      </c>
      <c r="B2" t="s">
        <v>241</v>
      </c>
    </row>
    <row r="3" spans="1:3">
      <c r="A3" s="3" t="s">
        <v>267</v>
      </c>
      <c r="B3" t="s">
        <v>427</v>
      </c>
    </row>
    <row r="5" spans="1:3">
      <c r="A5" s="3" t="s">
        <v>8</v>
      </c>
      <c r="B5" t="s">
        <v>221</v>
      </c>
      <c r="C5" t="s">
        <v>222</v>
      </c>
    </row>
    <row r="6" spans="1:3">
      <c r="A6" s="2" t="s">
        <v>108</v>
      </c>
      <c r="B6" s="1">
        <v>0</v>
      </c>
      <c r="C6" s="1">
        <v>0.5</v>
      </c>
    </row>
    <row r="7" spans="1:3">
      <c r="A7" s="2" t="s">
        <v>81</v>
      </c>
      <c r="B7" s="1">
        <v>0</v>
      </c>
      <c r="C7" s="1">
        <v>13</v>
      </c>
    </row>
    <row r="8" spans="1:3">
      <c r="A8" s="2" t="s">
        <v>176</v>
      </c>
      <c r="B8" s="1">
        <v>0</v>
      </c>
      <c r="C8" s="1">
        <v>0.5</v>
      </c>
    </row>
    <row r="9" spans="1:3">
      <c r="A9" s="2" t="s">
        <v>571</v>
      </c>
      <c r="B9" s="1">
        <v>0</v>
      </c>
      <c r="C9" s="1">
        <v>1</v>
      </c>
    </row>
    <row r="10" spans="1:3">
      <c r="A10" s="2" t="s">
        <v>0</v>
      </c>
      <c r="B10" s="1">
        <v>0</v>
      </c>
      <c r="C10" s="1">
        <v>15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3:Q18"/>
  <sheetViews>
    <sheetView workbookViewId="0">
      <selection activeCell="G10" sqref="G10"/>
    </sheetView>
  </sheetViews>
  <sheetFormatPr baseColWidth="10" defaultRowHeight="14.4"/>
  <cols>
    <col min="1" max="1" width="21.44140625" bestFit="1" customWidth="1"/>
    <col min="2" max="2" width="23.88671875" bestFit="1" customWidth="1"/>
    <col min="3" max="3" width="8" bestFit="1" customWidth="1"/>
    <col min="4" max="4" width="15.6640625" customWidth="1"/>
    <col min="5" max="5" width="20" customWidth="1"/>
    <col min="6" max="6" width="5" bestFit="1" customWidth="1"/>
    <col min="7" max="7" width="23.109375" bestFit="1" customWidth="1"/>
    <col min="8" max="8" width="10.33203125" bestFit="1" customWidth="1"/>
    <col min="9" max="9" width="7" bestFit="1" customWidth="1"/>
    <col min="10" max="10" width="13.33203125" bestFit="1" customWidth="1"/>
    <col min="11" max="11" width="17.6640625" bestFit="1" customWidth="1"/>
    <col min="12" max="12" width="5" bestFit="1" customWidth="1"/>
    <col min="13" max="13" width="20.88671875" bestFit="1" customWidth="1"/>
    <col min="14" max="14" width="11.109375" bestFit="1" customWidth="1"/>
    <col min="15" max="15" width="7" bestFit="1" customWidth="1"/>
    <col min="16" max="16" width="14.109375" bestFit="1" customWidth="1"/>
    <col min="17" max="17" width="12.5546875" customWidth="1"/>
    <col min="18" max="18" width="4.44140625" customWidth="1"/>
    <col min="19" max="19" width="3.88671875" customWidth="1"/>
    <col min="20" max="20" width="5" customWidth="1"/>
    <col min="21" max="21" width="4.88671875" customWidth="1"/>
    <col min="22" max="22" width="3.6640625" customWidth="1"/>
    <col min="23" max="23" width="4.33203125" customWidth="1"/>
    <col min="24" max="24" width="4.109375" customWidth="1"/>
    <col min="25" max="25" width="13.33203125" bestFit="1" customWidth="1"/>
    <col min="26" max="26" width="17.6640625" bestFit="1" customWidth="1"/>
    <col min="27" max="27" width="3.6640625" customWidth="1"/>
    <col min="28" max="28" width="20.88671875" bestFit="1" customWidth="1"/>
    <col min="29" max="29" width="11.109375" customWidth="1"/>
    <col min="30" max="30" width="4.5546875" customWidth="1"/>
    <col min="31" max="31" width="5.33203125" customWidth="1"/>
    <col min="32" max="32" width="4.88671875" customWidth="1"/>
    <col min="33" max="33" width="3.6640625" customWidth="1"/>
    <col min="34" max="34" width="4.33203125" customWidth="1"/>
    <col min="35" max="35" width="4.109375" customWidth="1"/>
    <col min="36" max="36" width="14.109375" bestFit="1" customWidth="1"/>
    <col min="37" max="37" width="8.109375" customWidth="1"/>
    <col min="38" max="38" width="11.109375" customWidth="1"/>
    <col min="39" max="39" width="12.5546875" bestFit="1" customWidth="1"/>
  </cols>
  <sheetData>
    <row r="3" spans="1:17">
      <c r="A3" s="3" t="s">
        <v>222</v>
      </c>
      <c r="B3" s="3" t="s">
        <v>248</v>
      </c>
    </row>
    <row r="4" spans="1:17">
      <c r="B4" t="s">
        <v>63</v>
      </c>
      <c r="D4" t="s">
        <v>451</v>
      </c>
      <c r="E4" t="s">
        <v>203</v>
      </c>
      <c r="G4" t="s">
        <v>455</v>
      </c>
      <c r="H4" t="s">
        <v>49</v>
      </c>
      <c r="J4" t="s">
        <v>452</v>
      </c>
      <c r="K4" t="s">
        <v>56</v>
      </c>
      <c r="M4" t="s">
        <v>453</v>
      </c>
      <c r="N4" t="s">
        <v>14</v>
      </c>
      <c r="P4" t="s">
        <v>454</v>
      </c>
      <c r="Q4" t="s">
        <v>0</v>
      </c>
    </row>
    <row r="5" spans="1:17">
      <c r="A5" s="3" t="s">
        <v>8</v>
      </c>
      <c r="B5" t="s">
        <v>247</v>
      </c>
      <c r="C5" t="s">
        <v>427</v>
      </c>
      <c r="E5" t="s">
        <v>247</v>
      </c>
      <c r="F5" t="s">
        <v>427</v>
      </c>
      <c r="H5" t="s">
        <v>247</v>
      </c>
      <c r="I5" t="s">
        <v>427</v>
      </c>
      <c r="K5" t="s">
        <v>247</v>
      </c>
      <c r="L5" t="s">
        <v>427</v>
      </c>
      <c r="N5" t="s">
        <v>247</v>
      </c>
      <c r="O5" t="s">
        <v>427</v>
      </c>
    </row>
    <row r="6" spans="1:17">
      <c r="A6" s="2" t="s">
        <v>246</v>
      </c>
      <c r="B6" s="1">
        <v>0</v>
      </c>
      <c r="C6" s="1">
        <v>10.5</v>
      </c>
      <c r="D6" s="1">
        <v>10.5</v>
      </c>
      <c r="E6" s="1">
        <v>0</v>
      </c>
      <c r="F6" s="1">
        <v>0</v>
      </c>
      <c r="G6" s="1">
        <v>0</v>
      </c>
      <c r="H6" s="1">
        <v>5</v>
      </c>
      <c r="I6" s="1">
        <v>18.331</v>
      </c>
      <c r="J6" s="1">
        <v>23.331</v>
      </c>
      <c r="K6" s="1">
        <v>0</v>
      </c>
      <c r="L6" s="1">
        <v>0</v>
      </c>
      <c r="M6" s="1">
        <v>0</v>
      </c>
      <c r="N6" s="1">
        <v>0</v>
      </c>
      <c r="O6" s="1">
        <v>5.7140000000000004</v>
      </c>
      <c r="P6" s="1">
        <v>5.7140000000000004</v>
      </c>
      <c r="Q6" s="1">
        <v>39.545000000000002</v>
      </c>
    </row>
    <row r="7" spans="1:17">
      <c r="A7" s="2" t="s">
        <v>245</v>
      </c>
      <c r="B7" s="1">
        <v>6</v>
      </c>
      <c r="C7" s="1">
        <v>0</v>
      </c>
      <c r="D7" s="1">
        <v>6</v>
      </c>
      <c r="E7" s="1">
        <v>0</v>
      </c>
      <c r="F7" s="1">
        <v>0</v>
      </c>
      <c r="G7" s="1">
        <v>0</v>
      </c>
      <c r="H7" s="1">
        <v>12.2515</v>
      </c>
      <c r="I7" s="1">
        <v>12.082000000000001</v>
      </c>
      <c r="J7" s="1">
        <v>24.333500000000001</v>
      </c>
      <c r="K7" s="1">
        <v>0</v>
      </c>
      <c r="L7" s="1">
        <v>0</v>
      </c>
      <c r="M7" s="1">
        <v>0</v>
      </c>
      <c r="N7" s="1">
        <v>0</v>
      </c>
      <c r="O7" s="1">
        <v>3.88</v>
      </c>
      <c r="P7" s="1">
        <v>3.88</v>
      </c>
      <c r="Q7" s="1">
        <v>34.213500000000003</v>
      </c>
    </row>
    <row r="8" spans="1:17">
      <c r="A8" s="2" t="s">
        <v>479</v>
      </c>
      <c r="B8" s="1">
        <v>1</v>
      </c>
      <c r="C8" s="1">
        <v>22.25</v>
      </c>
      <c r="D8" s="1">
        <v>23.25</v>
      </c>
      <c r="E8" s="1">
        <v>0</v>
      </c>
      <c r="F8" s="1">
        <v>0</v>
      </c>
      <c r="G8" s="1">
        <v>0</v>
      </c>
      <c r="H8" s="1">
        <v>5.4169999999999998</v>
      </c>
      <c r="I8" s="1">
        <v>11.924000000000001</v>
      </c>
      <c r="J8" s="1">
        <v>17.341000000000001</v>
      </c>
      <c r="K8" s="1">
        <v>0</v>
      </c>
      <c r="L8" s="1">
        <v>0</v>
      </c>
      <c r="M8" s="1">
        <v>0</v>
      </c>
      <c r="N8" s="1">
        <v>0</v>
      </c>
      <c r="O8" s="1">
        <v>10.290000000000004</v>
      </c>
      <c r="P8" s="1">
        <v>10.290000000000004</v>
      </c>
      <c r="Q8" s="1">
        <v>50.881000000000007</v>
      </c>
    </row>
    <row r="9" spans="1:17">
      <c r="A9" s="2" t="s">
        <v>244</v>
      </c>
      <c r="B9" s="1">
        <v>0</v>
      </c>
      <c r="C9" s="1">
        <v>19.501000000000001</v>
      </c>
      <c r="D9" s="1">
        <v>19.501000000000001</v>
      </c>
      <c r="E9" s="1">
        <v>0</v>
      </c>
      <c r="F9" s="1">
        <v>0</v>
      </c>
      <c r="G9" s="1">
        <v>0</v>
      </c>
      <c r="H9" s="1">
        <v>7.4175000000000004</v>
      </c>
      <c r="I9" s="1">
        <v>4.7370000000000001</v>
      </c>
      <c r="J9" s="1">
        <v>12.154500000000001</v>
      </c>
      <c r="K9" s="1">
        <v>0</v>
      </c>
      <c r="L9" s="1">
        <v>0</v>
      </c>
      <c r="M9" s="1">
        <v>0</v>
      </c>
      <c r="N9" s="1">
        <v>0</v>
      </c>
      <c r="O9" s="1">
        <v>7.5300000000000047</v>
      </c>
      <c r="P9" s="1">
        <v>7.5300000000000047</v>
      </c>
      <c r="Q9" s="1">
        <v>39.185500000000005</v>
      </c>
    </row>
    <row r="10" spans="1:17">
      <c r="A10" s="2" t="s">
        <v>243</v>
      </c>
      <c r="B10" s="1">
        <v>7.5</v>
      </c>
      <c r="C10" s="1">
        <v>22</v>
      </c>
      <c r="D10" s="1">
        <v>29.5</v>
      </c>
      <c r="E10" s="1">
        <v>0</v>
      </c>
      <c r="F10" s="1">
        <v>0</v>
      </c>
      <c r="G10" s="1">
        <v>0</v>
      </c>
      <c r="H10" s="1">
        <v>6.5004999999999997</v>
      </c>
      <c r="I10" s="1">
        <v>17.082000000000001</v>
      </c>
      <c r="J10" s="1">
        <v>23.5825</v>
      </c>
      <c r="K10" s="1">
        <v>0</v>
      </c>
      <c r="L10" s="1">
        <v>0</v>
      </c>
      <c r="M10" s="1">
        <v>0</v>
      </c>
      <c r="N10" s="1">
        <v>0</v>
      </c>
      <c r="O10" s="1">
        <v>4.7300000000000004</v>
      </c>
      <c r="P10" s="1">
        <v>4.7300000000000004</v>
      </c>
      <c r="Q10" s="1">
        <v>57.8125</v>
      </c>
    </row>
    <row r="11" spans="1:17">
      <c r="A11" s="2" t="s">
        <v>242</v>
      </c>
      <c r="B11" s="1">
        <v>0</v>
      </c>
      <c r="C11" s="1">
        <v>16</v>
      </c>
      <c r="D11" s="1">
        <v>16</v>
      </c>
      <c r="E11" s="1">
        <v>0</v>
      </c>
      <c r="F11" s="1">
        <v>0.5</v>
      </c>
      <c r="G11" s="1">
        <v>0.5</v>
      </c>
      <c r="H11" s="1">
        <v>7</v>
      </c>
      <c r="I11" s="1">
        <v>15.915000000000001</v>
      </c>
      <c r="J11" s="1">
        <v>22.914999999999999</v>
      </c>
      <c r="K11" s="1">
        <v>0</v>
      </c>
      <c r="L11" s="1">
        <v>0.75</v>
      </c>
      <c r="M11" s="1">
        <v>0.75</v>
      </c>
      <c r="N11" s="1">
        <v>0</v>
      </c>
      <c r="O11" s="1">
        <v>8.110000000000003</v>
      </c>
      <c r="P11" s="1">
        <v>8.110000000000003</v>
      </c>
      <c r="Q11" s="1">
        <v>48.275000000000006</v>
      </c>
    </row>
    <row r="12" spans="1:17">
      <c r="A12" s="2" t="s">
        <v>241</v>
      </c>
      <c r="B12" s="1">
        <v>0</v>
      </c>
      <c r="C12" s="1">
        <v>14</v>
      </c>
      <c r="D12" s="1">
        <v>14</v>
      </c>
      <c r="E12" s="1">
        <v>0</v>
      </c>
      <c r="F12" s="1">
        <v>0</v>
      </c>
      <c r="G12" s="1">
        <v>0</v>
      </c>
      <c r="H12" s="1">
        <v>0.75</v>
      </c>
      <c r="I12" s="1">
        <v>1</v>
      </c>
      <c r="J12" s="1">
        <v>1.75</v>
      </c>
      <c r="K12" s="1">
        <v>0</v>
      </c>
      <c r="L12" s="1">
        <v>0</v>
      </c>
      <c r="M12" s="1">
        <v>0</v>
      </c>
      <c r="N12" s="1">
        <v>0</v>
      </c>
      <c r="O12" s="1">
        <v>5.9900000000000011</v>
      </c>
      <c r="P12" s="1">
        <v>5.9900000000000011</v>
      </c>
      <c r="Q12" s="1">
        <v>21.740000000000002</v>
      </c>
    </row>
    <row r="13" spans="1:17">
      <c r="A13" s="2" t="s">
        <v>240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0.7</v>
      </c>
      <c r="I13" s="1">
        <v>0</v>
      </c>
      <c r="J13" s="1">
        <v>0.7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0.7</v>
      </c>
    </row>
    <row r="14" spans="1:17">
      <c r="A14" s="2" t="s">
        <v>239</v>
      </c>
      <c r="B14" s="1">
        <v>13</v>
      </c>
      <c r="C14" s="1">
        <v>0</v>
      </c>
      <c r="D14" s="1">
        <v>13</v>
      </c>
      <c r="E14" s="1">
        <v>0</v>
      </c>
      <c r="F14" s="1">
        <v>0</v>
      </c>
      <c r="G14" s="1">
        <v>0</v>
      </c>
      <c r="H14" s="1">
        <v>7.6674999999999995</v>
      </c>
      <c r="I14" s="1">
        <v>0</v>
      </c>
      <c r="J14" s="1">
        <v>7.6674999999999995</v>
      </c>
      <c r="K14" s="1">
        <v>0.25</v>
      </c>
      <c r="L14" s="1">
        <v>0</v>
      </c>
      <c r="M14" s="1">
        <v>0.25</v>
      </c>
      <c r="N14" s="1">
        <v>2.087499999999999</v>
      </c>
      <c r="O14" s="1">
        <v>0</v>
      </c>
      <c r="P14" s="1">
        <v>2.087499999999999</v>
      </c>
      <c r="Q14" s="1">
        <v>23.004999999999999</v>
      </c>
    </row>
    <row r="15" spans="1:17">
      <c r="A15" s="2" t="s">
        <v>223</v>
      </c>
      <c r="B15" s="1">
        <v>2.0834999999999999</v>
      </c>
      <c r="C15" s="1">
        <v>0</v>
      </c>
      <c r="D15" s="1">
        <v>2.0834999999999999</v>
      </c>
      <c r="E15" s="1">
        <v>0</v>
      </c>
      <c r="F15" s="1">
        <v>0</v>
      </c>
      <c r="G15" s="1">
        <v>0</v>
      </c>
      <c r="H15" s="1">
        <v>8.8983000000000008</v>
      </c>
      <c r="I15" s="1">
        <v>0</v>
      </c>
      <c r="J15" s="1">
        <v>8.8983000000000008</v>
      </c>
      <c r="K15" s="1">
        <v>2.4439000000000002</v>
      </c>
      <c r="L15" s="1">
        <v>0</v>
      </c>
      <c r="M15" s="1">
        <v>2.4439000000000002</v>
      </c>
      <c r="N15" s="1">
        <v>8.188699999999999</v>
      </c>
      <c r="O15" s="1">
        <v>0</v>
      </c>
      <c r="P15" s="1">
        <v>8.188699999999999</v>
      </c>
      <c r="Q15" s="1">
        <v>21.614399999999996</v>
      </c>
    </row>
    <row r="16" spans="1:17">
      <c r="A16" s="2" t="s">
        <v>263</v>
      </c>
      <c r="B16" s="1">
        <v>5</v>
      </c>
      <c r="C16" s="1">
        <v>0</v>
      </c>
      <c r="D16" s="1">
        <v>5</v>
      </c>
      <c r="E16" s="1">
        <v>0.5</v>
      </c>
      <c r="F16" s="1">
        <v>0</v>
      </c>
      <c r="G16" s="1">
        <v>0.5</v>
      </c>
      <c r="H16" s="1">
        <v>7.2263999999999999</v>
      </c>
      <c r="I16" s="1">
        <v>0</v>
      </c>
      <c r="J16" s="1">
        <v>7.2263999999999999</v>
      </c>
      <c r="K16" s="1">
        <v>0</v>
      </c>
      <c r="L16" s="1">
        <v>0</v>
      </c>
      <c r="M16" s="1">
        <v>0</v>
      </c>
      <c r="N16" s="1">
        <v>11.440999999999999</v>
      </c>
      <c r="O16" s="1">
        <v>0</v>
      </c>
      <c r="P16" s="1">
        <v>11.440999999999999</v>
      </c>
      <c r="Q16" s="1">
        <v>24.167400000000001</v>
      </c>
    </row>
    <row r="17" spans="1:17">
      <c r="A17" s="2" t="s">
        <v>339</v>
      </c>
      <c r="B17" s="1">
        <v>18.75</v>
      </c>
      <c r="C17" s="1">
        <v>0</v>
      </c>
      <c r="D17" s="1">
        <v>18.75</v>
      </c>
      <c r="E17" s="1">
        <v>0</v>
      </c>
      <c r="F17" s="1">
        <v>0</v>
      </c>
      <c r="G17" s="1">
        <v>0</v>
      </c>
      <c r="H17" s="1">
        <v>20.160999999999998</v>
      </c>
      <c r="I17" s="1">
        <v>0</v>
      </c>
      <c r="J17" s="1">
        <v>20.160999999999998</v>
      </c>
      <c r="K17" s="1">
        <v>0</v>
      </c>
      <c r="L17" s="1">
        <v>0</v>
      </c>
      <c r="M17" s="1">
        <v>0</v>
      </c>
      <c r="N17" s="1">
        <v>7.1270000000000007</v>
      </c>
      <c r="O17" s="1">
        <v>0</v>
      </c>
      <c r="P17" s="1">
        <v>7.1270000000000007</v>
      </c>
      <c r="Q17" s="1">
        <v>46.038000000000004</v>
      </c>
    </row>
    <row r="18" spans="1:17">
      <c r="A18" s="2" t="s">
        <v>0</v>
      </c>
      <c r="B18" s="1">
        <v>53.333500000000001</v>
      </c>
      <c r="C18" s="1">
        <v>104.251</v>
      </c>
      <c r="D18" s="1">
        <v>157.58449999999999</v>
      </c>
      <c r="E18" s="1">
        <v>0.5</v>
      </c>
      <c r="F18" s="1">
        <v>0.5</v>
      </c>
      <c r="G18" s="1">
        <v>1</v>
      </c>
      <c r="H18" s="1">
        <v>88.989699999999999</v>
      </c>
      <c r="I18" s="1">
        <v>81.071000000000012</v>
      </c>
      <c r="J18" s="1">
        <v>170.06070000000003</v>
      </c>
      <c r="K18" s="1">
        <v>2.6939000000000002</v>
      </c>
      <c r="L18" s="1">
        <v>0.75</v>
      </c>
      <c r="M18" s="1">
        <v>3.4439000000000002</v>
      </c>
      <c r="N18" s="1">
        <v>28.844200000000001</v>
      </c>
      <c r="O18" s="1">
        <v>46.244000000000021</v>
      </c>
      <c r="P18" s="1">
        <v>75.088200000000015</v>
      </c>
      <c r="Q18" s="1">
        <v>407.1773</v>
      </c>
    </row>
  </sheetData>
  <pageMargins left="0.7" right="0.7" top="0.75" bottom="0.75" header="0.3" footer="0.3"/>
  <pageSetup paperSize="9" scale="3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B10"/>
  <sheetViews>
    <sheetView workbookViewId="0">
      <selection activeCell="F39" sqref="F39"/>
    </sheetView>
  </sheetViews>
  <sheetFormatPr baseColWidth="10" defaultRowHeight="14.4"/>
  <cols>
    <col min="1" max="1" width="29.33203125" customWidth="1"/>
    <col min="2" max="2" width="22" bestFit="1" customWidth="1"/>
  </cols>
  <sheetData>
    <row r="1" spans="1:2">
      <c r="A1" s="3" t="s">
        <v>11</v>
      </c>
      <c r="B1" t="s">
        <v>241</v>
      </c>
    </row>
    <row r="2" spans="1:2">
      <c r="A2" s="3" t="s">
        <v>10</v>
      </c>
      <c r="B2" t="s">
        <v>9</v>
      </c>
    </row>
    <row r="3" spans="1:2">
      <c r="A3" s="3" t="s">
        <v>267</v>
      </c>
      <c r="B3" t="s">
        <v>427</v>
      </c>
    </row>
    <row r="5" spans="1:2">
      <c r="A5" s="3" t="s">
        <v>8</v>
      </c>
      <c r="B5" t="s">
        <v>7</v>
      </c>
    </row>
    <row r="6" spans="1:2">
      <c r="A6" s="2" t="s">
        <v>108</v>
      </c>
      <c r="B6" s="1">
        <v>1</v>
      </c>
    </row>
    <row r="7" spans="1:2">
      <c r="A7" s="2" t="s">
        <v>81</v>
      </c>
      <c r="B7" s="1">
        <v>4</v>
      </c>
    </row>
    <row r="8" spans="1:2">
      <c r="A8" s="2" t="s">
        <v>176</v>
      </c>
      <c r="B8" s="1">
        <v>1</v>
      </c>
    </row>
    <row r="9" spans="1:2">
      <c r="A9" s="2" t="s">
        <v>571</v>
      </c>
      <c r="B9" s="1">
        <v>1</v>
      </c>
    </row>
    <row r="10" spans="1:2">
      <c r="A10" s="2" t="s">
        <v>0</v>
      </c>
      <c r="B10" s="1">
        <v>7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57"/>
  <sheetViews>
    <sheetView workbookViewId="0">
      <selection activeCell="A11" sqref="A11:A23"/>
    </sheetView>
  </sheetViews>
  <sheetFormatPr baseColWidth="10" defaultRowHeight="14.4"/>
  <cols>
    <col min="1" max="1" width="143.6640625" customWidth="1"/>
  </cols>
  <sheetData>
    <row r="1" spans="1:1" ht="48" customHeight="1">
      <c r="A1" s="49" t="s">
        <v>358</v>
      </c>
    </row>
    <row r="2" spans="1:1">
      <c r="A2" t="s">
        <v>578</v>
      </c>
    </row>
    <row r="3" spans="1:1">
      <c r="A3" s="48" t="s">
        <v>579</v>
      </c>
    </row>
    <row r="4" spans="1:1">
      <c r="A4" t="s">
        <v>363</v>
      </c>
    </row>
    <row r="5" spans="1:1">
      <c r="A5" s="48" t="s">
        <v>364</v>
      </c>
    </row>
    <row r="6" spans="1:1">
      <c r="A6" s="48" t="s">
        <v>359</v>
      </c>
    </row>
    <row r="7" spans="1:1">
      <c r="A7" s="48" t="s">
        <v>361</v>
      </c>
    </row>
    <row r="8" spans="1:1">
      <c r="A8" s="48" t="s">
        <v>365</v>
      </c>
    </row>
    <row r="9" spans="1:1">
      <c r="A9" s="48" t="s">
        <v>366</v>
      </c>
    </row>
    <row r="10" spans="1:1" ht="66" customHeight="1">
      <c r="A10" s="49" t="s">
        <v>367</v>
      </c>
    </row>
    <row r="11" spans="1:1">
      <c r="A11" s="48" t="s">
        <v>368</v>
      </c>
    </row>
    <row r="12" spans="1:1">
      <c r="A12" s="48" t="s">
        <v>369</v>
      </c>
    </row>
    <row r="13" spans="1:1">
      <c r="A13" s="48" t="s">
        <v>370</v>
      </c>
    </row>
    <row r="14" spans="1:1">
      <c r="A14" s="48" t="s">
        <v>371</v>
      </c>
    </row>
    <row r="15" spans="1:1">
      <c r="A15" s="48" t="s">
        <v>372</v>
      </c>
    </row>
    <row r="16" spans="1:1">
      <c r="A16" s="48" t="s">
        <v>373</v>
      </c>
    </row>
    <row r="17" spans="1:1" ht="28.8">
      <c r="A17" s="48" t="s">
        <v>374</v>
      </c>
    </row>
    <row r="18" spans="1:1">
      <c r="A18" s="48" t="s">
        <v>464</v>
      </c>
    </row>
    <row r="19" spans="1:1">
      <c r="A19" s="48" t="s">
        <v>465</v>
      </c>
    </row>
    <row r="20" spans="1:1">
      <c r="A20" s="48" t="s">
        <v>466</v>
      </c>
    </row>
    <row r="21" spans="1:1">
      <c r="A21" s="48" t="s">
        <v>467</v>
      </c>
    </row>
    <row r="22" spans="1:1">
      <c r="A22" s="48" t="s">
        <v>468</v>
      </c>
    </row>
    <row r="23" spans="1:1">
      <c r="A23" s="48" t="s">
        <v>469</v>
      </c>
    </row>
    <row r="24" spans="1:1" ht="53.25" customHeight="1">
      <c r="A24" s="49" t="s">
        <v>375</v>
      </c>
    </row>
    <row r="25" spans="1:1">
      <c r="A25" s="48" t="s">
        <v>376</v>
      </c>
    </row>
    <row r="26" spans="1:1">
      <c r="A26" s="48" t="s">
        <v>377</v>
      </c>
    </row>
    <row r="27" spans="1:1">
      <c r="A27" s="48" t="s">
        <v>378</v>
      </c>
    </row>
    <row r="28" spans="1:1">
      <c r="A28" s="48" t="s">
        <v>379</v>
      </c>
    </row>
    <row r="29" spans="1:1">
      <c r="A29" s="48" t="s">
        <v>380</v>
      </c>
    </row>
    <row r="30" spans="1:1">
      <c r="A30" s="48" t="s">
        <v>381</v>
      </c>
    </row>
    <row r="31" spans="1:1" ht="15" customHeight="1">
      <c r="A31" s="48" t="s">
        <v>382</v>
      </c>
    </row>
    <row r="32" spans="1:1">
      <c r="A32" s="48" t="s">
        <v>383</v>
      </c>
    </row>
    <row r="33" spans="1:1">
      <c r="A33" s="48" t="s">
        <v>384</v>
      </c>
    </row>
    <row r="34" spans="1:1" ht="30" customHeight="1">
      <c r="A34" s="48" t="s">
        <v>385</v>
      </c>
    </row>
    <row r="35" spans="1:1">
      <c r="A35" s="48" t="s">
        <v>386</v>
      </c>
    </row>
    <row r="36" spans="1:1">
      <c r="A36" s="48" t="s">
        <v>387</v>
      </c>
    </row>
    <row r="37" spans="1:1">
      <c r="A37" s="48" t="s">
        <v>388</v>
      </c>
    </row>
    <row r="38" spans="1:1">
      <c r="A38" s="48" t="s">
        <v>389</v>
      </c>
    </row>
    <row r="39" spans="1:1">
      <c r="A39" s="48" t="s">
        <v>390</v>
      </c>
    </row>
    <row r="40" spans="1:1">
      <c r="A40" s="48" t="s">
        <v>391</v>
      </c>
    </row>
    <row r="41" spans="1:1" ht="61.2">
      <c r="A41" s="49" t="s">
        <v>392</v>
      </c>
    </row>
    <row r="42" spans="1:1">
      <c r="A42" s="48" t="s">
        <v>393</v>
      </c>
    </row>
    <row r="43" spans="1:1" ht="28.8">
      <c r="A43" s="48" t="s">
        <v>394</v>
      </c>
    </row>
    <row r="44" spans="1:1">
      <c r="A44" s="48" t="s">
        <v>395</v>
      </c>
    </row>
    <row r="45" spans="1:1">
      <c r="A45" s="48" t="s">
        <v>396</v>
      </c>
    </row>
    <row r="46" spans="1:1">
      <c r="A46" s="48" t="s">
        <v>397</v>
      </c>
    </row>
    <row r="47" spans="1:1" ht="28.8">
      <c r="A47" s="48" t="s">
        <v>398</v>
      </c>
    </row>
    <row r="48" spans="1:1" ht="28.8">
      <c r="A48" s="48" t="s">
        <v>399</v>
      </c>
    </row>
    <row r="49" spans="1:1">
      <c r="A49" s="48" t="s">
        <v>400</v>
      </c>
    </row>
    <row r="50" spans="1:1">
      <c r="A50" s="48" t="s">
        <v>401</v>
      </c>
    </row>
    <row r="51" spans="1:1" ht="28.8">
      <c r="A51" s="48" t="s">
        <v>402</v>
      </c>
    </row>
    <row r="52" spans="1:1">
      <c r="A52" s="48" t="s">
        <v>403</v>
      </c>
    </row>
    <row r="53" spans="1:1">
      <c r="A53" s="48" t="s">
        <v>404</v>
      </c>
    </row>
    <row r="54" spans="1:1">
      <c r="A54" s="48" t="s">
        <v>405</v>
      </c>
    </row>
    <row r="55" spans="1:1">
      <c r="A55" s="48" t="s">
        <v>406</v>
      </c>
    </row>
    <row r="56" spans="1:1">
      <c r="A56" s="48" t="s">
        <v>407</v>
      </c>
    </row>
    <row r="57" spans="1:1">
      <c r="A57" s="48" t="s">
        <v>408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1:L1049"/>
  <sheetViews>
    <sheetView workbookViewId="0">
      <pane ySplit="2" topLeftCell="A3" activePane="bottomLeft" state="frozen"/>
      <selection pane="bottomLeft" activeCell="G34" sqref="G34"/>
    </sheetView>
  </sheetViews>
  <sheetFormatPr baseColWidth="10" defaultRowHeight="14.4"/>
  <cols>
    <col min="1" max="1" width="23.6640625" bestFit="1" customWidth="1"/>
    <col min="2" max="2" width="16.6640625" bestFit="1" customWidth="1"/>
    <col min="3" max="3" width="13.109375" customWidth="1"/>
    <col min="4" max="4" width="11.33203125" style="66" bestFit="1" customWidth="1"/>
    <col min="5" max="5" width="11.33203125" style="1" bestFit="1" customWidth="1"/>
    <col min="6" max="6" width="13.44140625" style="58" bestFit="1" customWidth="1"/>
    <col min="7" max="7" width="160.5546875" customWidth="1"/>
    <col min="8" max="8" width="18.6640625" bestFit="1" customWidth="1"/>
    <col min="9" max="9" width="15.6640625" customWidth="1"/>
    <col min="10" max="10" width="14.109375" bestFit="1" customWidth="1"/>
    <col min="11" max="11" width="15.5546875" customWidth="1"/>
    <col min="12" max="12" width="60.109375" customWidth="1"/>
  </cols>
  <sheetData>
    <row r="1" spans="1:12" ht="91.8">
      <c r="A1" s="118" t="s">
        <v>220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2">
      <c r="A2" s="16" t="s">
        <v>219</v>
      </c>
      <c r="B2" s="16" t="s">
        <v>10</v>
      </c>
      <c r="C2" s="15" t="s">
        <v>218</v>
      </c>
      <c r="D2" s="65" t="s">
        <v>217</v>
      </c>
      <c r="E2" s="64" t="s">
        <v>216</v>
      </c>
      <c r="F2" s="57" t="s">
        <v>11</v>
      </c>
      <c r="G2" s="15" t="s">
        <v>215</v>
      </c>
      <c r="H2" s="87" t="s">
        <v>290</v>
      </c>
    </row>
    <row r="3" spans="1:12" ht="15" customHeight="1">
      <c r="A3" t="s">
        <v>593</v>
      </c>
      <c r="B3" t="s">
        <v>49</v>
      </c>
      <c r="C3" t="s">
        <v>48</v>
      </c>
      <c r="D3" s="66">
        <v>1</v>
      </c>
      <c r="E3" s="1">
        <v>0</v>
      </c>
      <c r="F3" s="58">
        <v>42118</v>
      </c>
      <c r="G3" t="s">
        <v>182</v>
      </c>
      <c r="H3" s="5" t="s">
        <v>74</v>
      </c>
      <c r="K3" s="79" t="s">
        <v>597</v>
      </c>
      <c r="L3" s="93" t="s">
        <v>767</v>
      </c>
    </row>
    <row r="4" spans="1:12" ht="15" customHeight="1">
      <c r="A4" t="s">
        <v>590</v>
      </c>
      <c r="B4" t="s">
        <v>49</v>
      </c>
      <c r="C4" t="s">
        <v>48</v>
      </c>
      <c r="D4" s="66">
        <v>0.5</v>
      </c>
      <c r="E4" s="1">
        <v>0</v>
      </c>
      <c r="F4" s="58">
        <v>42171</v>
      </c>
      <c r="G4" t="s">
        <v>154</v>
      </c>
      <c r="H4" s="5" t="s">
        <v>153</v>
      </c>
      <c r="K4" s="79" t="s">
        <v>601</v>
      </c>
      <c r="L4" s="93" t="s">
        <v>747</v>
      </c>
    </row>
    <row r="5" spans="1:12" ht="15" customHeight="1">
      <c r="A5" t="s">
        <v>590</v>
      </c>
      <c r="B5" t="s">
        <v>49</v>
      </c>
      <c r="C5" t="s">
        <v>48</v>
      </c>
      <c r="D5" s="66">
        <v>0.5</v>
      </c>
      <c r="E5" s="1">
        <v>0</v>
      </c>
      <c r="F5" s="58">
        <v>42247</v>
      </c>
      <c r="G5" t="s">
        <v>148</v>
      </c>
      <c r="H5" s="5" t="s">
        <v>147</v>
      </c>
      <c r="K5" s="79" t="s">
        <v>655</v>
      </c>
      <c r="L5" s="93" t="s">
        <v>786</v>
      </c>
    </row>
    <row r="6" spans="1:12" ht="15" customHeight="1">
      <c r="A6" t="s">
        <v>587</v>
      </c>
      <c r="B6" t="s">
        <v>49</v>
      </c>
      <c r="C6" t="s">
        <v>48</v>
      </c>
      <c r="D6" s="66">
        <v>4</v>
      </c>
      <c r="E6" s="1">
        <v>0</v>
      </c>
      <c r="F6" s="58">
        <v>42250</v>
      </c>
      <c r="G6" t="s">
        <v>130</v>
      </c>
      <c r="H6" s="5" t="s">
        <v>129</v>
      </c>
      <c r="K6" s="81" t="s">
        <v>661</v>
      </c>
      <c r="L6" s="93" t="s">
        <v>781</v>
      </c>
    </row>
    <row r="7" spans="1:12" ht="15" customHeight="1">
      <c r="A7" t="s">
        <v>593</v>
      </c>
      <c r="B7" t="s">
        <v>49</v>
      </c>
      <c r="C7" t="s">
        <v>48</v>
      </c>
      <c r="D7" s="66">
        <v>1</v>
      </c>
      <c r="E7" s="1">
        <v>0</v>
      </c>
      <c r="F7" s="58">
        <v>42346</v>
      </c>
      <c r="G7" t="s">
        <v>344</v>
      </c>
      <c r="H7" s="86" t="s">
        <v>593</v>
      </c>
    </row>
    <row r="8" spans="1:12" ht="15" customHeight="1">
      <c r="A8" t="s">
        <v>590</v>
      </c>
      <c r="B8" t="s">
        <v>49</v>
      </c>
      <c r="C8" t="s">
        <v>48</v>
      </c>
      <c r="D8" s="66">
        <v>1.5</v>
      </c>
      <c r="E8" s="1">
        <v>0</v>
      </c>
      <c r="F8" s="58">
        <v>42426</v>
      </c>
      <c r="G8" s="48" t="s">
        <v>458</v>
      </c>
    </row>
    <row r="9" spans="1:12" ht="15" customHeight="1">
      <c r="A9" t="s">
        <v>512</v>
      </c>
      <c r="B9" t="s">
        <v>63</v>
      </c>
      <c r="C9" t="s">
        <v>48</v>
      </c>
      <c r="D9" s="66">
        <v>5</v>
      </c>
      <c r="E9" s="1">
        <v>0</v>
      </c>
      <c r="F9" s="58">
        <v>42472</v>
      </c>
      <c r="G9" s="48" t="s">
        <v>513</v>
      </c>
    </row>
    <row r="10" spans="1:12" ht="15" customHeight="1">
      <c r="A10" t="s">
        <v>587</v>
      </c>
      <c r="B10" t="s">
        <v>49</v>
      </c>
      <c r="C10" t="s">
        <v>48</v>
      </c>
      <c r="D10" s="66">
        <v>3</v>
      </c>
      <c r="E10" s="1">
        <v>0</v>
      </c>
      <c r="F10" s="58">
        <v>42559</v>
      </c>
      <c r="G10" t="s">
        <v>584</v>
      </c>
    </row>
    <row r="11" spans="1:12" ht="15" customHeight="1">
      <c r="A11" t="s">
        <v>587</v>
      </c>
      <c r="B11" t="s">
        <v>49</v>
      </c>
      <c r="C11" t="s">
        <v>415</v>
      </c>
      <c r="D11" s="66">
        <v>3</v>
      </c>
      <c r="E11" s="1">
        <v>0</v>
      </c>
      <c r="F11" s="58">
        <v>42562</v>
      </c>
      <c r="G11" t="s">
        <v>583</v>
      </c>
    </row>
    <row r="12" spans="1:12" ht="15" customHeight="1"/>
    <row r="13" spans="1:12" ht="15" customHeight="1"/>
    <row r="14" spans="1:12" ht="15" customHeight="1"/>
    <row r="15" spans="1:12" ht="15" customHeight="1"/>
    <row r="16" spans="1:12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  <row r="783" ht="15" customHeight="1"/>
    <row r="784" ht="15" customHeight="1"/>
    <row r="785" ht="15" customHeight="1"/>
    <row r="786" ht="15" customHeight="1"/>
    <row r="787" ht="15" customHeight="1"/>
    <row r="788" ht="15" customHeight="1"/>
    <row r="789" ht="15" customHeight="1"/>
    <row r="790" ht="15" customHeight="1"/>
    <row r="791" ht="15" customHeight="1"/>
    <row r="792" ht="15" customHeight="1"/>
    <row r="793" ht="15" customHeight="1"/>
    <row r="794" ht="15" customHeight="1"/>
    <row r="795" ht="15" customHeight="1"/>
    <row r="796" ht="15" customHeight="1"/>
    <row r="797" ht="15" customHeight="1"/>
    <row r="798" ht="15" customHeight="1"/>
    <row r="799" ht="15" customHeight="1"/>
    <row r="800" ht="15" customHeight="1"/>
    <row r="801" ht="15" customHeight="1"/>
    <row r="802" ht="15" customHeight="1"/>
    <row r="803" ht="15" customHeight="1"/>
    <row r="804" ht="15" customHeight="1"/>
    <row r="805" ht="15" customHeight="1"/>
    <row r="806" ht="15" customHeight="1"/>
    <row r="807" ht="15" customHeight="1"/>
    <row r="808" ht="15" customHeight="1"/>
    <row r="809" ht="15" customHeight="1"/>
    <row r="810" ht="15" customHeight="1"/>
    <row r="811" ht="15" customHeight="1"/>
    <row r="812" ht="15" customHeight="1"/>
    <row r="813" ht="15" customHeight="1"/>
    <row r="814" ht="15" customHeight="1"/>
    <row r="815" ht="15" customHeight="1"/>
    <row r="816" ht="15" customHeight="1"/>
    <row r="817" ht="15" customHeight="1"/>
    <row r="818" ht="15" customHeight="1"/>
    <row r="819" ht="15" customHeight="1"/>
    <row r="820" ht="15" customHeight="1"/>
    <row r="821" ht="15" customHeight="1"/>
    <row r="822" ht="15" customHeight="1"/>
    <row r="823" ht="15" customHeight="1"/>
    <row r="824" ht="15" customHeight="1"/>
    <row r="825" ht="15" customHeight="1"/>
    <row r="826" ht="15" customHeight="1"/>
    <row r="827" ht="15" customHeight="1"/>
    <row r="828" ht="15" customHeight="1"/>
    <row r="829" ht="15" customHeight="1"/>
    <row r="830" ht="15" customHeight="1"/>
    <row r="831" ht="15" customHeight="1"/>
    <row r="832" ht="15" customHeight="1"/>
    <row r="833" ht="15" customHeight="1"/>
    <row r="834" ht="15" customHeight="1"/>
    <row r="835" ht="15" customHeight="1"/>
    <row r="836" ht="15" customHeight="1"/>
    <row r="837" ht="15" customHeight="1"/>
    <row r="838" ht="15" customHeight="1"/>
    <row r="839" ht="15" customHeight="1"/>
    <row r="840" ht="15" customHeight="1"/>
    <row r="841" ht="15" customHeight="1"/>
    <row r="842" ht="15" customHeight="1"/>
    <row r="843" ht="15" customHeight="1"/>
    <row r="844" ht="15" customHeight="1"/>
    <row r="845" ht="15" customHeight="1"/>
    <row r="846" ht="15" customHeight="1"/>
    <row r="847" ht="15" customHeight="1"/>
    <row r="848" ht="15" customHeight="1"/>
    <row r="849" ht="15" customHeight="1"/>
    <row r="850" ht="15" customHeight="1"/>
    <row r="851" ht="15" customHeight="1"/>
    <row r="852" ht="15" customHeight="1"/>
    <row r="853" ht="15" customHeight="1"/>
    <row r="854" ht="15" customHeight="1"/>
    <row r="855" ht="15" customHeight="1"/>
    <row r="856" ht="15" customHeight="1"/>
    <row r="857" ht="15" customHeight="1"/>
    <row r="858" ht="15" customHeight="1"/>
    <row r="859" ht="15" customHeight="1"/>
    <row r="860" ht="15" customHeight="1"/>
    <row r="861" ht="15" customHeight="1"/>
    <row r="862" ht="15" customHeight="1"/>
    <row r="863" ht="15" customHeight="1"/>
    <row r="864" ht="15" customHeight="1"/>
    <row r="865" ht="15" customHeight="1"/>
    <row r="866" ht="15" customHeight="1"/>
    <row r="867" ht="15" customHeight="1"/>
    <row r="868" ht="15" customHeight="1"/>
    <row r="869" ht="15" customHeight="1"/>
    <row r="870" ht="15" customHeight="1"/>
    <row r="871" ht="15" customHeight="1"/>
    <row r="872" ht="15" customHeight="1"/>
    <row r="873" ht="15" customHeight="1"/>
    <row r="874" ht="15" customHeight="1"/>
    <row r="875" ht="15" customHeight="1"/>
    <row r="876" ht="15" customHeight="1"/>
    <row r="877" ht="15" customHeight="1"/>
    <row r="878" ht="15" customHeight="1"/>
    <row r="879" ht="15" customHeight="1"/>
    <row r="880" ht="15" customHeight="1"/>
    <row r="881" ht="15" customHeight="1"/>
    <row r="882" ht="15" customHeight="1"/>
    <row r="883" ht="15" customHeight="1"/>
    <row r="884" ht="15" customHeight="1"/>
    <row r="885" ht="15" customHeight="1"/>
    <row r="886" ht="15" customHeight="1"/>
    <row r="887" ht="15" customHeight="1"/>
    <row r="888" ht="15" customHeight="1"/>
    <row r="889" ht="15" customHeight="1"/>
    <row r="890" ht="15" customHeight="1"/>
    <row r="891" ht="15" customHeight="1"/>
    <row r="892" ht="15" customHeight="1"/>
    <row r="893" ht="15" customHeight="1"/>
    <row r="894" ht="15" customHeight="1"/>
    <row r="895" ht="15" customHeight="1"/>
    <row r="896" ht="15" customHeight="1"/>
    <row r="897" ht="15" customHeight="1"/>
    <row r="898" ht="15" customHeight="1"/>
    <row r="899" ht="15" customHeight="1"/>
    <row r="900" ht="15" customHeight="1"/>
    <row r="901" ht="15" customHeight="1"/>
    <row r="902" ht="15" customHeight="1"/>
    <row r="903" ht="15" customHeight="1"/>
    <row r="904" ht="15" customHeight="1"/>
    <row r="905" ht="15" customHeight="1"/>
    <row r="906" ht="15" customHeight="1"/>
    <row r="907" ht="15" customHeight="1"/>
    <row r="908" ht="15" customHeight="1"/>
    <row r="909" ht="15" customHeight="1"/>
    <row r="910" ht="15" customHeight="1"/>
    <row r="911" ht="15" customHeight="1"/>
    <row r="912" ht="15" customHeight="1"/>
    <row r="913" ht="15" customHeight="1"/>
    <row r="914" ht="15" customHeight="1"/>
    <row r="915" ht="15" customHeight="1"/>
    <row r="916" ht="15" customHeight="1"/>
    <row r="917" ht="15" customHeight="1"/>
    <row r="918" ht="15" customHeight="1"/>
    <row r="919" ht="15" customHeight="1"/>
    <row r="920" ht="15" customHeight="1"/>
    <row r="921" ht="15" customHeight="1"/>
    <row r="922" ht="15" customHeight="1"/>
    <row r="923" ht="15" customHeight="1"/>
    <row r="924" ht="15" customHeight="1"/>
    <row r="925" ht="15" customHeight="1"/>
    <row r="926" ht="15" customHeight="1"/>
    <row r="927" ht="15" customHeight="1"/>
    <row r="928" ht="15" customHeight="1"/>
    <row r="929" ht="15" customHeight="1"/>
    <row r="930" ht="15" customHeight="1"/>
    <row r="931" ht="15" customHeight="1"/>
    <row r="932" ht="15" customHeight="1"/>
    <row r="933" ht="15" customHeight="1"/>
    <row r="934" ht="15" customHeight="1"/>
    <row r="935" ht="15" customHeight="1"/>
    <row r="936" ht="15" customHeight="1"/>
    <row r="937" ht="15" customHeight="1"/>
    <row r="938" ht="15" customHeight="1"/>
    <row r="939" ht="15" customHeight="1"/>
    <row r="940" ht="15" customHeight="1"/>
    <row r="941" ht="15" customHeight="1"/>
    <row r="942" ht="15" customHeight="1"/>
    <row r="943" ht="15" customHeight="1"/>
    <row r="944" ht="15" customHeight="1"/>
    <row r="945" ht="15" customHeight="1"/>
    <row r="946" ht="15" customHeight="1"/>
    <row r="947" ht="15" customHeight="1"/>
    <row r="948" ht="15" customHeight="1"/>
    <row r="949" ht="15" customHeight="1"/>
    <row r="950" ht="15" customHeight="1"/>
    <row r="951" ht="15" customHeight="1"/>
    <row r="952" ht="15" customHeight="1"/>
    <row r="953" ht="15" customHeight="1"/>
    <row r="954" ht="15" customHeight="1"/>
    <row r="955" ht="15" customHeight="1"/>
    <row r="956" ht="15" customHeight="1"/>
    <row r="957" ht="15" customHeight="1"/>
    <row r="958" ht="15" customHeight="1"/>
    <row r="959" ht="15" customHeight="1"/>
    <row r="960" ht="15" customHeight="1"/>
    <row r="961" ht="15" customHeight="1"/>
    <row r="962" ht="15" customHeight="1"/>
    <row r="963" ht="15" customHeight="1"/>
    <row r="964" ht="15" customHeight="1"/>
    <row r="965" ht="15" customHeight="1"/>
    <row r="966" ht="15" customHeight="1"/>
    <row r="967" ht="15" customHeight="1"/>
    <row r="968" ht="15" customHeight="1"/>
    <row r="969" ht="15" customHeight="1"/>
    <row r="970" ht="15" customHeight="1"/>
    <row r="971" ht="15" customHeight="1"/>
    <row r="972" ht="15" customHeight="1"/>
    <row r="973" ht="15" customHeight="1"/>
    <row r="974" ht="15" customHeight="1"/>
    <row r="975" ht="15" customHeight="1"/>
    <row r="976" ht="15" customHeight="1"/>
    <row r="977" ht="15" customHeight="1"/>
    <row r="978" ht="15" customHeight="1"/>
    <row r="979" ht="15" customHeight="1"/>
    <row r="980" ht="15" customHeight="1"/>
    <row r="981" ht="15" customHeight="1"/>
    <row r="982" ht="15" customHeight="1"/>
    <row r="983" ht="15" customHeight="1"/>
    <row r="984" ht="15" customHeight="1"/>
    <row r="985" ht="15" customHeight="1"/>
    <row r="986" ht="15" customHeight="1"/>
    <row r="987" ht="15" customHeight="1"/>
    <row r="988" ht="15" customHeight="1"/>
    <row r="989" ht="15" customHeight="1"/>
    <row r="990" ht="15" customHeight="1"/>
    <row r="991" ht="15" customHeight="1"/>
    <row r="992" ht="15" customHeight="1"/>
    <row r="993" ht="15" customHeight="1"/>
    <row r="994" ht="15" customHeight="1"/>
    <row r="995" ht="15" customHeight="1"/>
    <row r="996" ht="15" customHeight="1"/>
    <row r="997" ht="15" customHeight="1"/>
    <row r="998" ht="15" customHeight="1"/>
    <row r="999" ht="15" customHeight="1"/>
    <row r="1000" ht="15" customHeight="1"/>
    <row r="1001" ht="15" customHeight="1"/>
    <row r="1002" ht="15" customHeight="1"/>
    <row r="1003" ht="15" customHeight="1"/>
    <row r="1004" ht="15" customHeight="1"/>
    <row r="1005" ht="15" customHeight="1"/>
    <row r="1006" ht="15" customHeight="1"/>
    <row r="1007" ht="15" customHeight="1"/>
    <row r="1008" ht="15" customHeight="1"/>
    <row r="1009" ht="15" customHeight="1"/>
    <row r="1010" ht="15" customHeight="1"/>
    <row r="1011" ht="15" customHeight="1"/>
    <row r="1012" ht="15" customHeight="1"/>
    <row r="1013" ht="15" customHeight="1"/>
    <row r="1014" ht="15" customHeight="1"/>
    <row r="1015" ht="15" customHeight="1"/>
    <row r="1016" ht="15" customHeight="1"/>
    <row r="1017" ht="15" customHeight="1"/>
    <row r="1018" ht="15" customHeight="1"/>
    <row r="1019" ht="15" customHeight="1"/>
    <row r="1020" ht="15" customHeight="1"/>
    <row r="1021" ht="15" customHeight="1"/>
    <row r="1022" ht="15" customHeight="1"/>
    <row r="1023" ht="15" customHeight="1"/>
    <row r="1024" ht="15" customHeight="1"/>
    <row r="1025" ht="15" customHeight="1"/>
    <row r="1026" ht="15" customHeight="1"/>
    <row r="1027" ht="15" customHeight="1"/>
    <row r="1028" ht="15" customHeight="1"/>
    <row r="1029" ht="15" customHeight="1"/>
    <row r="1030" ht="15" customHeight="1"/>
    <row r="1031" ht="15" customHeight="1"/>
    <row r="1032" ht="15" customHeight="1"/>
    <row r="1033" ht="15" customHeight="1"/>
    <row r="1034" ht="15" customHeight="1"/>
    <row r="1035" ht="15" customHeight="1"/>
    <row r="1036" ht="15" customHeight="1"/>
    <row r="1037" ht="15" customHeight="1"/>
    <row r="1038" ht="15" customHeight="1"/>
    <row r="1039" ht="15" customHeight="1"/>
    <row r="1040" ht="15" customHeight="1"/>
    <row r="1041" ht="15" customHeight="1"/>
    <row r="1042" ht="15" customHeight="1"/>
    <row r="1043" ht="15" customHeight="1"/>
    <row r="1044" ht="15" customHeight="1"/>
    <row r="1045" ht="15" customHeight="1"/>
    <row r="1046" ht="15" customHeight="1"/>
    <row r="1047" ht="15" customHeight="1"/>
    <row r="1048" ht="15" customHeight="1"/>
    <row r="1049" ht="15" customHeight="1"/>
  </sheetData>
  <mergeCells count="1">
    <mergeCell ref="A1:J1"/>
  </mergeCells>
  <dataValidations count="3">
    <dataValidation type="list" allowBlank="1" showInputMessage="1" showErrorMessage="1" sqref="C1:C1048576">
      <formula1>Noms</formula1>
    </dataValidation>
    <dataValidation type="list" allowBlank="1" showInputMessage="1" showErrorMessage="1" sqref="B1:B1048576">
      <formula1>type_int</formula1>
    </dataValidation>
    <dataValidation type="list" allowBlank="1" showInputMessage="1" showErrorMessage="1" sqref="A1:A1048576">
      <formula1>Libellé_équipements</formula1>
    </dataValidation>
  </dataValidation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B365"/>
  <sheetViews>
    <sheetView topLeftCell="A103" workbookViewId="0">
      <selection activeCell="D116" sqref="D116"/>
    </sheetView>
  </sheetViews>
  <sheetFormatPr baseColWidth="10" defaultRowHeight="14.4"/>
  <cols>
    <col min="1" max="1" width="21" customWidth="1"/>
    <col min="2" max="2" width="50.33203125" customWidth="1"/>
  </cols>
  <sheetData>
    <row r="1" spans="1:2">
      <c r="A1" t="s">
        <v>874</v>
      </c>
      <c r="B1" t="s">
        <v>873</v>
      </c>
    </row>
    <row r="2" spans="1:2" s="102" customFormat="1" ht="15" customHeight="1">
      <c r="A2" s="117">
        <v>1155</v>
      </c>
      <c r="B2" s="88" t="s">
        <v>734</v>
      </c>
    </row>
    <row r="3" spans="1:2" s="102" customFormat="1" ht="15" customHeight="1">
      <c r="A3" s="114" t="s">
        <v>615</v>
      </c>
      <c r="B3" s="89" t="s">
        <v>735</v>
      </c>
    </row>
    <row r="4" spans="1:2" s="102" customFormat="1" ht="15" customHeight="1">
      <c r="A4" s="115" t="s">
        <v>616</v>
      </c>
      <c r="B4" s="90" t="s">
        <v>708</v>
      </c>
    </row>
    <row r="5" spans="1:2" s="102" customFormat="1" ht="15" customHeight="1">
      <c r="A5" s="115" t="s">
        <v>617</v>
      </c>
      <c r="B5" s="90" t="s">
        <v>709</v>
      </c>
    </row>
    <row r="6" spans="1:2" s="102" customFormat="1" ht="15" customHeight="1">
      <c r="A6" s="116" t="s">
        <v>618</v>
      </c>
      <c r="B6" s="91" t="s">
        <v>710</v>
      </c>
    </row>
    <row r="7" spans="1:2" s="102" customFormat="1" ht="15" customHeight="1">
      <c r="A7" s="114" t="s">
        <v>619</v>
      </c>
      <c r="B7" s="92" t="s">
        <v>711</v>
      </c>
    </row>
    <row r="8" spans="1:2" s="102" customFormat="1" ht="15" customHeight="1">
      <c r="A8" s="114" t="s">
        <v>620</v>
      </c>
      <c r="B8" s="92" t="s">
        <v>712</v>
      </c>
    </row>
    <row r="9" spans="1:2" s="102" customFormat="1" ht="15" customHeight="1">
      <c r="A9" s="109" t="s">
        <v>621</v>
      </c>
      <c r="B9" s="93" t="s">
        <v>736</v>
      </c>
    </row>
    <row r="10" spans="1:2" s="102" customFormat="1" ht="15" customHeight="1">
      <c r="A10" s="109" t="s">
        <v>622</v>
      </c>
      <c r="B10" s="93" t="s">
        <v>737</v>
      </c>
    </row>
    <row r="11" spans="1:2" s="102" customFormat="1" ht="15" customHeight="1">
      <c r="A11" s="109" t="s">
        <v>623</v>
      </c>
      <c r="B11" s="93" t="s">
        <v>738</v>
      </c>
    </row>
    <row r="12" spans="1:2" s="102" customFormat="1" ht="15" customHeight="1">
      <c r="A12" s="109" t="s">
        <v>624</v>
      </c>
      <c r="B12" s="93" t="s">
        <v>739</v>
      </c>
    </row>
    <row r="13" spans="1:2" s="102" customFormat="1" ht="15" customHeight="1">
      <c r="A13" s="109" t="s">
        <v>625</v>
      </c>
      <c r="B13" s="93" t="s">
        <v>757</v>
      </c>
    </row>
    <row r="14" spans="1:2" s="102" customFormat="1" ht="15" customHeight="1">
      <c r="A14" s="109" t="s">
        <v>626</v>
      </c>
      <c r="B14" s="93" t="s">
        <v>743</v>
      </c>
    </row>
    <row r="15" spans="1:2" s="102" customFormat="1" ht="15" customHeight="1">
      <c r="A15" s="109" t="s">
        <v>627</v>
      </c>
      <c r="B15" s="93" t="s">
        <v>713</v>
      </c>
    </row>
    <row r="16" spans="1:2" s="102" customFormat="1" ht="15" customHeight="1">
      <c r="A16" s="109" t="s">
        <v>628</v>
      </c>
      <c r="B16" s="93" t="s">
        <v>714</v>
      </c>
    </row>
    <row r="17" spans="1:2" s="102" customFormat="1" ht="15" customHeight="1">
      <c r="A17" s="109" t="s">
        <v>609</v>
      </c>
      <c r="B17" s="94" t="s">
        <v>715</v>
      </c>
    </row>
    <row r="18" spans="1:2" s="102" customFormat="1" ht="15" customHeight="1">
      <c r="A18" s="109" t="s">
        <v>629</v>
      </c>
      <c r="B18" s="93" t="s">
        <v>789</v>
      </c>
    </row>
    <row r="19" spans="1:2" s="102" customFormat="1" ht="15" customHeight="1">
      <c r="A19" s="109" t="s">
        <v>630</v>
      </c>
      <c r="B19" s="94" t="s">
        <v>779</v>
      </c>
    </row>
    <row r="20" spans="1:2" s="102" customFormat="1" ht="15" customHeight="1">
      <c r="A20" s="109" t="s">
        <v>631</v>
      </c>
      <c r="B20" s="95" t="s">
        <v>716</v>
      </c>
    </row>
    <row r="21" spans="1:2" s="102" customFormat="1" ht="15" customHeight="1">
      <c r="A21" s="109" t="s">
        <v>607</v>
      </c>
      <c r="B21" s="93" t="s">
        <v>768</v>
      </c>
    </row>
    <row r="22" spans="1:2" s="102" customFormat="1" ht="15" customHeight="1">
      <c r="A22" s="109" t="s">
        <v>632</v>
      </c>
      <c r="B22" s="93" t="s">
        <v>846</v>
      </c>
    </row>
    <row r="23" spans="1:2" s="102" customFormat="1" ht="15" customHeight="1">
      <c r="A23" s="109" t="s">
        <v>633</v>
      </c>
      <c r="B23" s="93" t="s">
        <v>762</v>
      </c>
    </row>
    <row r="24" spans="1:2" s="102" customFormat="1" ht="15" customHeight="1">
      <c r="A24" s="109" t="s">
        <v>634</v>
      </c>
      <c r="B24" s="93" t="s">
        <v>717</v>
      </c>
    </row>
    <row r="25" spans="1:2" s="102" customFormat="1" ht="15" customHeight="1">
      <c r="A25" s="109" t="s">
        <v>635</v>
      </c>
      <c r="B25" s="93" t="s">
        <v>790</v>
      </c>
    </row>
    <row r="26" spans="1:2" s="102" customFormat="1" ht="15" customHeight="1">
      <c r="A26" s="109" t="s">
        <v>636</v>
      </c>
      <c r="B26" s="93" t="s">
        <v>744</v>
      </c>
    </row>
    <row r="27" spans="1:2" s="102" customFormat="1" ht="15" customHeight="1">
      <c r="A27" s="109" t="s">
        <v>637</v>
      </c>
      <c r="B27" s="93" t="s">
        <v>769</v>
      </c>
    </row>
    <row r="28" spans="1:2" s="102" customFormat="1" ht="15" customHeight="1">
      <c r="A28" s="109" t="s">
        <v>638</v>
      </c>
      <c r="B28" s="93" t="s">
        <v>791</v>
      </c>
    </row>
    <row r="29" spans="1:2" s="102" customFormat="1" ht="15" customHeight="1">
      <c r="A29" s="109" t="s">
        <v>639</v>
      </c>
      <c r="B29" s="93" t="s">
        <v>718</v>
      </c>
    </row>
    <row r="30" spans="1:2" s="102" customFormat="1" ht="15" customHeight="1">
      <c r="A30" s="109" t="s">
        <v>640</v>
      </c>
      <c r="B30" s="93" t="s">
        <v>719</v>
      </c>
    </row>
    <row r="31" spans="1:2" s="102" customFormat="1" ht="15" customHeight="1">
      <c r="A31" s="109" t="s">
        <v>641</v>
      </c>
      <c r="B31" s="93" t="s">
        <v>833</v>
      </c>
    </row>
    <row r="32" spans="1:2" s="102" customFormat="1" ht="15" customHeight="1">
      <c r="A32" s="109" t="s">
        <v>597</v>
      </c>
      <c r="B32" s="93" t="s">
        <v>767</v>
      </c>
    </row>
    <row r="33" spans="1:2" s="102" customFormat="1" ht="15" customHeight="1">
      <c r="A33" s="109" t="s">
        <v>642</v>
      </c>
      <c r="B33" s="93" t="s">
        <v>792</v>
      </c>
    </row>
    <row r="34" spans="1:2" s="102" customFormat="1" ht="15" customHeight="1">
      <c r="A34" s="109" t="s">
        <v>587</v>
      </c>
      <c r="B34" s="93" t="s">
        <v>758</v>
      </c>
    </row>
    <row r="35" spans="1:2" s="102" customFormat="1" ht="15" customHeight="1">
      <c r="A35" s="112" t="s">
        <v>608</v>
      </c>
      <c r="B35" s="93" t="s">
        <v>837</v>
      </c>
    </row>
    <row r="36" spans="1:2" s="102" customFormat="1" ht="15" customHeight="1">
      <c r="A36" s="109" t="s">
        <v>643</v>
      </c>
      <c r="B36" s="93" t="s">
        <v>720</v>
      </c>
    </row>
    <row r="37" spans="1:2" s="102" customFormat="1" ht="15" customHeight="1">
      <c r="A37" s="109" t="s">
        <v>590</v>
      </c>
      <c r="B37" s="93" t="s">
        <v>740</v>
      </c>
    </row>
    <row r="38" spans="1:2" s="102" customFormat="1" ht="15" customHeight="1">
      <c r="A38" s="109" t="s">
        <v>585</v>
      </c>
      <c r="B38" s="93" t="s">
        <v>741</v>
      </c>
    </row>
    <row r="39" spans="1:2" s="102" customFormat="1" ht="15" customHeight="1">
      <c r="A39" s="109" t="s">
        <v>644</v>
      </c>
      <c r="B39" s="93" t="s">
        <v>721</v>
      </c>
    </row>
    <row r="40" spans="1:2" s="102" customFormat="1" ht="15" customHeight="1">
      <c r="A40" s="109" t="s">
        <v>645</v>
      </c>
      <c r="B40" s="93" t="s">
        <v>785</v>
      </c>
    </row>
    <row r="41" spans="1:2" s="102" customFormat="1" ht="15" customHeight="1">
      <c r="A41" s="109" t="s">
        <v>646</v>
      </c>
      <c r="B41" s="93" t="s">
        <v>794</v>
      </c>
    </row>
    <row r="42" spans="1:2" s="102" customFormat="1" ht="15" customHeight="1">
      <c r="A42" s="109" t="s">
        <v>605</v>
      </c>
      <c r="B42" s="93" t="s">
        <v>722</v>
      </c>
    </row>
    <row r="43" spans="1:2" s="102" customFormat="1" ht="15" customHeight="1">
      <c r="A43" s="109" t="s">
        <v>647</v>
      </c>
      <c r="B43" s="93" t="s">
        <v>723</v>
      </c>
    </row>
    <row r="44" spans="1:2" s="102" customFormat="1" ht="15" customHeight="1">
      <c r="A44" s="109" t="s">
        <v>648</v>
      </c>
      <c r="B44" s="93" t="s">
        <v>770</v>
      </c>
    </row>
    <row r="45" spans="1:2" s="102" customFormat="1" ht="15" customHeight="1">
      <c r="A45" s="109" t="s">
        <v>649</v>
      </c>
      <c r="B45" s="93" t="s">
        <v>742</v>
      </c>
    </row>
    <row r="46" spans="1:2" s="102" customFormat="1" ht="15" customHeight="1">
      <c r="A46" s="108" t="s">
        <v>872</v>
      </c>
      <c r="B46" s="93" t="s">
        <v>834</v>
      </c>
    </row>
    <row r="47" spans="1:2" s="102" customFormat="1" ht="15" customHeight="1">
      <c r="A47" s="109" t="s">
        <v>650</v>
      </c>
      <c r="B47" s="93" t="s">
        <v>759</v>
      </c>
    </row>
    <row r="48" spans="1:2" s="102" customFormat="1" ht="15" customHeight="1">
      <c r="A48" s="109" t="s">
        <v>651</v>
      </c>
      <c r="B48" s="93" t="s">
        <v>795</v>
      </c>
    </row>
    <row r="49" spans="1:2" s="102" customFormat="1" ht="15" customHeight="1">
      <c r="A49" s="109" t="s">
        <v>598</v>
      </c>
      <c r="B49" s="93" t="s">
        <v>771</v>
      </c>
    </row>
    <row r="50" spans="1:2" s="102" customFormat="1" ht="15" customHeight="1">
      <c r="A50" s="109" t="s">
        <v>652</v>
      </c>
      <c r="B50" s="93" t="s">
        <v>745</v>
      </c>
    </row>
    <row r="51" spans="1:2" s="102" customFormat="1" ht="15" customHeight="1">
      <c r="A51" s="109" t="s">
        <v>595</v>
      </c>
      <c r="B51" s="93" t="s">
        <v>835</v>
      </c>
    </row>
    <row r="52" spans="1:2" s="102" customFormat="1" ht="15" customHeight="1">
      <c r="A52" s="109" t="s">
        <v>600</v>
      </c>
      <c r="B52" s="93" t="s">
        <v>746</v>
      </c>
    </row>
    <row r="53" spans="1:2" s="102" customFormat="1" ht="15" customHeight="1">
      <c r="A53" s="109" t="s">
        <v>601</v>
      </c>
      <c r="B53" s="93" t="s">
        <v>747</v>
      </c>
    </row>
    <row r="54" spans="1:2" s="102" customFormat="1" ht="15" customHeight="1">
      <c r="A54" s="109" t="s">
        <v>653</v>
      </c>
      <c r="B54" s="93" t="s">
        <v>819</v>
      </c>
    </row>
    <row r="55" spans="1:2" s="102" customFormat="1" ht="15" customHeight="1">
      <c r="A55" s="115" t="s">
        <v>654</v>
      </c>
      <c r="B55" s="91" t="s">
        <v>780</v>
      </c>
    </row>
    <row r="56" spans="1:2" s="102" customFormat="1" ht="15" customHeight="1">
      <c r="A56" s="109" t="s">
        <v>655</v>
      </c>
      <c r="B56" s="93" t="s">
        <v>786</v>
      </c>
    </row>
    <row r="57" spans="1:2" s="102" customFormat="1" ht="15" customHeight="1">
      <c r="A57" s="109" t="s">
        <v>588</v>
      </c>
      <c r="B57" s="93" t="s">
        <v>796</v>
      </c>
    </row>
    <row r="58" spans="1:2" s="102" customFormat="1" ht="15" customHeight="1">
      <c r="A58" s="109" t="s">
        <v>656</v>
      </c>
      <c r="B58" s="93" t="s">
        <v>776</v>
      </c>
    </row>
    <row r="59" spans="1:2" s="102" customFormat="1" ht="15" customHeight="1">
      <c r="A59" s="109" t="s">
        <v>657</v>
      </c>
      <c r="B59" s="93" t="s">
        <v>820</v>
      </c>
    </row>
    <row r="60" spans="1:2" s="102" customFormat="1" ht="15" customHeight="1">
      <c r="A60" s="109" t="s">
        <v>612</v>
      </c>
      <c r="B60" s="93" t="s">
        <v>763</v>
      </c>
    </row>
    <row r="61" spans="1:2" s="102" customFormat="1" ht="15" customHeight="1">
      <c r="A61" s="109" t="s">
        <v>658</v>
      </c>
      <c r="B61" s="93" t="s">
        <v>797</v>
      </c>
    </row>
    <row r="62" spans="1:2" s="102" customFormat="1" ht="15" customHeight="1">
      <c r="A62" s="109" t="s">
        <v>659</v>
      </c>
      <c r="B62" s="93" t="s">
        <v>754</v>
      </c>
    </row>
    <row r="63" spans="1:2" s="102" customFormat="1" ht="15" customHeight="1">
      <c r="A63" s="108" t="s">
        <v>592</v>
      </c>
      <c r="B63" s="93" t="s">
        <v>755</v>
      </c>
    </row>
    <row r="64" spans="1:2" s="102" customFormat="1" ht="15" customHeight="1">
      <c r="A64" s="108" t="s">
        <v>660</v>
      </c>
      <c r="B64" s="93" t="s">
        <v>748</v>
      </c>
    </row>
    <row r="65" spans="1:2" s="102" customFormat="1" ht="15" customHeight="1">
      <c r="A65" s="109" t="s">
        <v>589</v>
      </c>
      <c r="B65" s="93" t="s">
        <v>772</v>
      </c>
    </row>
    <row r="66" spans="1:2" s="102" customFormat="1" ht="15" customHeight="1">
      <c r="A66" s="109" t="s">
        <v>594</v>
      </c>
      <c r="B66" s="93" t="s">
        <v>773</v>
      </c>
    </row>
    <row r="67" spans="1:2" s="102" customFormat="1" ht="15" customHeight="1">
      <c r="A67" s="108" t="s">
        <v>661</v>
      </c>
      <c r="B67" s="93" t="s">
        <v>781</v>
      </c>
    </row>
    <row r="68" spans="1:2" s="102" customFormat="1" ht="15" customHeight="1">
      <c r="A68" s="109" t="s">
        <v>662</v>
      </c>
      <c r="B68" s="93" t="s">
        <v>749</v>
      </c>
    </row>
    <row r="69" spans="1:2" s="102" customFormat="1" ht="15" customHeight="1">
      <c r="A69" s="112" t="s">
        <v>663</v>
      </c>
      <c r="B69" s="93" t="s">
        <v>838</v>
      </c>
    </row>
    <row r="70" spans="1:2" s="102" customFormat="1" ht="15" customHeight="1">
      <c r="A70" s="108" t="s">
        <v>664</v>
      </c>
      <c r="B70" s="93" t="s">
        <v>798</v>
      </c>
    </row>
    <row r="71" spans="1:2" s="102" customFormat="1" ht="15" customHeight="1">
      <c r="A71" s="115" t="s">
        <v>665</v>
      </c>
      <c r="B71" s="91" t="s">
        <v>782</v>
      </c>
    </row>
    <row r="72" spans="1:2" s="102" customFormat="1" ht="15" customHeight="1">
      <c r="A72" s="109" t="s">
        <v>666</v>
      </c>
      <c r="B72" s="93" t="s">
        <v>787</v>
      </c>
    </row>
    <row r="73" spans="1:2" s="102" customFormat="1" ht="15" customHeight="1">
      <c r="A73" s="114" t="s">
        <v>667</v>
      </c>
      <c r="B73" s="93" t="s">
        <v>803</v>
      </c>
    </row>
    <row r="74" spans="1:2" s="102" customFormat="1" ht="15" customHeight="1">
      <c r="A74" s="114" t="s">
        <v>668</v>
      </c>
      <c r="B74" s="93" t="s">
        <v>804</v>
      </c>
    </row>
    <row r="75" spans="1:2" s="102" customFormat="1" ht="15" customHeight="1">
      <c r="A75" s="108" t="s">
        <v>669</v>
      </c>
      <c r="B75" s="93" t="s">
        <v>756</v>
      </c>
    </row>
    <row r="76" spans="1:2" s="102" customFormat="1" ht="15" customHeight="1">
      <c r="A76" s="110" t="s">
        <v>670</v>
      </c>
      <c r="B76" s="96" t="s">
        <v>724</v>
      </c>
    </row>
    <row r="77" spans="1:2" s="102" customFormat="1" ht="15" customHeight="1">
      <c r="A77" s="114" t="s">
        <v>671</v>
      </c>
      <c r="B77" s="89" t="s">
        <v>805</v>
      </c>
    </row>
    <row r="78" spans="1:2" s="102" customFormat="1" ht="15" customHeight="1">
      <c r="A78" s="114" t="s">
        <v>672</v>
      </c>
      <c r="B78" s="89" t="s">
        <v>806</v>
      </c>
    </row>
    <row r="79" spans="1:2" s="102" customFormat="1" ht="15" customHeight="1">
      <c r="A79" s="109" t="s">
        <v>673</v>
      </c>
      <c r="B79" s="93" t="s">
        <v>764</v>
      </c>
    </row>
    <row r="80" spans="1:2" s="102" customFormat="1" ht="15" customHeight="1">
      <c r="A80" s="113" t="s">
        <v>674</v>
      </c>
      <c r="B80" s="97" t="s">
        <v>725</v>
      </c>
    </row>
    <row r="81" spans="1:2" s="102" customFormat="1" ht="15" customHeight="1">
      <c r="A81" s="108" t="s">
        <v>675</v>
      </c>
      <c r="B81" s="93" t="s">
        <v>750</v>
      </c>
    </row>
    <row r="82" spans="1:2" s="102" customFormat="1" ht="15" customHeight="1">
      <c r="A82" s="108" t="s">
        <v>676</v>
      </c>
      <c r="B82" s="93" t="s">
        <v>751</v>
      </c>
    </row>
    <row r="83" spans="1:2" s="102" customFormat="1" ht="15" customHeight="1">
      <c r="A83" s="108" t="s">
        <v>677</v>
      </c>
      <c r="B83" s="93" t="s">
        <v>726</v>
      </c>
    </row>
    <row r="84" spans="1:2" s="102" customFormat="1" ht="15" customHeight="1">
      <c r="A84" s="108" t="s">
        <v>678</v>
      </c>
      <c r="B84" s="93" t="s">
        <v>727</v>
      </c>
    </row>
    <row r="85" spans="1:2" s="102" customFormat="1" ht="15" customHeight="1">
      <c r="A85" s="112" t="s">
        <v>611</v>
      </c>
      <c r="B85" s="93" t="s">
        <v>839</v>
      </c>
    </row>
    <row r="86" spans="1:2" s="102" customFormat="1" ht="15" customHeight="1">
      <c r="A86" s="109" t="s">
        <v>599</v>
      </c>
      <c r="B86" s="93" t="s">
        <v>752</v>
      </c>
    </row>
    <row r="87" spans="1:2" s="102" customFormat="1" ht="15" customHeight="1">
      <c r="A87" s="109" t="s">
        <v>679</v>
      </c>
      <c r="B87" s="93" t="s">
        <v>728</v>
      </c>
    </row>
    <row r="88" spans="1:2" s="102" customFormat="1" ht="15" customHeight="1">
      <c r="A88" s="108" t="s">
        <v>680</v>
      </c>
      <c r="B88" s="97" t="s">
        <v>807</v>
      </c>
    </row>
    <row r="89" spans="1:2" s="102" customFormat="1" ht="15" customHeight="1">
      <c r="A89" s="108" t="s">
        <v>681</v>
      </c>
      <c r="B89" s="97" t="s">
        <v>808</v>
      </c>
    </row>
    <row r="90" spans="1:2" s="102" customFormat="1" ht="15" customHeight="1">
      <c r="A90" s="108" t="s">
        <v>682</v>
      </c>
      <c r="B90" s="97" t="s">
        <v>809</v>
      </c>
    </row>
    <row r="91" spans="1:2" s="102" customFormat="1" ht="15" customHeight="1">
      <c r="A91" s="109" t="s">
        <v>871</v>
      </c>
      <c r="B91" s="93" t="s">
        <v>810</v>
      </c>
    </row>
    <row r="92" spans="1:2" s="102" customFormat="1" ht="15" customHeight="1">
      <c r="A92" s="109" t="s">
        <v>870</v>
      </c>
      <c r="B92" s="93" t="s">
        <v>811</v>
      </c>
    </row>
    <row r="93" spans="1:2" s="102" customFormat="1" ht="15" customHeight="1">
      <c r="A93" s="109" t="s">
        <v>869</v>
      </c>
      <c r="B93" s="93" t="s">
        <v>812</v>
      </c>
    </row>
    <row r="94" spans="1:2" s="102" customFormat="1" ht="15" customHeight="1">
      <c r="A94" s="109" t="s">
        <v>868</v>
      </c>
      <c r="B94" s="93" t="s">
        <v>813</v>
      </c>
    </row>
    <row r="95" spans="1:2" s="102" customFormat="1" ht="15" customHeight="1">
      <c r="A95" s="109" t="s">
        <v>867</v>
      </c>
      <c r="B95" s="93" t="s">
        <v>814</v>
      </c>
    </row>
    <row r="96" spans="1:2" s="102" customFormat="1" ht="15" customHeight="1">
      <c r="A96" s="109" t="s">
        <v>866</v>
      </c>
      <c r="B96" s="93" t="s">
        <v>815</v>
      </c>
    </row>
    <row r="97" spans="1:2" s="102" customFormat="1" ht="15" customHeight="1">
      <c r="A97" s="108" t="s">
        <v>842</v>
      </c>
      <c r="B97" s="93" t="s">
        <v>760</v>
      </c>
    </row>
    <row r="98" spans="1:2" s="102" customFormat="1" ht="15" customHeight="1">
      <c r="A98" s="109" t="s">
        <v>843</v>
      </c>
      <c r="B98" s="93" t="s">
        <v>729</v>
      </c>
    </row>
    <row r="99" spans="1:2" s="102" customFormat="1" ht="15" customHeight="1">
      <c r="A99" s="109" t="s">
        <v>683</v>
      </c>
      <c r="B99" s="93" t="s">
        <v>753</v>
      </c>
    </row>
    <row r="100" spans="1:2" s="102" customFormat="1" ht="15" customHeight="1">
      <c r="A100" s="109" t="s">
        <v>684</v>
      </c>
      <c r="B100" s="93" t="s">
        <v>847</v>
      </c>
    </row>
    <row r="101" spans="1:2" s="102" customFormat="1" ht="15" customHeight="1">
      <c r="A101" s="109" t="s">
        <v>685</v>
      </c>
      <c r="B101" s="93" t="s">
        <v>730</v>
      </c>
    </row>
    <row r="102" spans="1:2" s="102" customFormat="1" ht="15" customHeight="1">
      <c r="A102" s="109" t="s">
        <v>686</v>
      </c>
      <c r="B102" s="93" t="s">
        <v>731</v>
      </c>
    </row>
    <row r="103" spans="1:2" s="102" customFormat="1" ht="15" customHeight="1">
      <c r="A103" s="109" t="s">
        <v>687</v>
      </c>
      <c r="B103" s="93" t="s">
        <v>761</v>
      </c>
    </row>
    <row r="104" spans="1:2" s="102" customFormat="1" ht="15" customHeight="1">
      <c r="A104" s="109" t="s">
        <v>688</v>
      </c>
      <c r="B104" s="93" t="s">
        <v>816</v>
      </c>
    </row>
    <row r="105" spans="1:2" s="102" customFormat="1" ht="15" customHeight="1">
      <c r="A105" s="109" t="s">
        <v>689</v>
      </c>
      <c r="B105" s="93" t="s">
        <v>732</v>
      </c>
    </row>
    <row r="106" spans="1:2" s="102" customFormat="1" ht="15" customHeight="1">
      <c r="A106" s="109" t="s">
        <v>690</v>
      </c>
      <c r="B106" s="93" t="s">
        <v>799</v>
      </c>
    </row>
    <row r="107" spans="1:2" s="102" customFormat="1" ht="15" customHeight="1">
      <c r="A107" s="109" t="s">
        <v>691</v>
      </c>
      <c r="B107" s="93" t="s">
        <v>800</v>
      </c>
    </row>
    <row r="108" spans="1:2" s="102" customFormat="1" ht="15" customHeight="1">
      <c r="A108" s="109" t="s">
        <v>848</v>
      </c>
      <c r="B108" s="93" t="s">
        <v>844</v>
      </c>
    </row>
    <row r="109" spans="1:2" s="102" customFormat="1" ht="15" customHeight="1">
      <c r="A109" s="111" t="s">
        <v>849</v>
      </c>
      <c r="B109" s="93" t="s">
        <v>845</v>
      </c>
    </row>
    <row r="110" spans="1:2" s="102" customFormat="1" ht="15" customHeight="1">
      <c r="A110" s="109" t="s">
        <v>850</v>
      </c>
      <c r="B110" s="93" t="s">
        <v>733</v>
      </c>
    </row>
    <row r="111" spans="1:2" s="102" customFormat="1" ht="15" customHeight="1">
      <c r="A111" s="111" t="s">
        <v>851</v>
      </c>
      <c r="B111" s="93" t="s">
        <v>817</v>
      </c>
    </row>
    <row r="112" spans="1:2" s="102" customFormat="1" ht="15" customHeight="1">
      <c r="A112" s="110" t="s">
        <v>852</v>
      </c>
      <c r="B112" s="93" t="s">
        <v>818</v>
      </c>
    </row>
    <row r="113" spans="1:2" s="102" customFormat="1" ht="15" customHeight="1">
      <c r="A113" s="108" t="s">
        <v>692</v>
      </c>
      <c r="B113" s="93" t="s">
        <v>774</v>
      </c>
    </row>
    <row r="114" spans="1:2" s="102" customFormat="1" ht="15" customHeight="1">
      <c r="A114" s="109" t="s">
        <v>693</v>
      </c>
      <c r="B114" s="93" t="s">
        <v>765</v>
      </c>
    </row>
    <row r="115" spans="1:2" s="102" customFormat="1" ht="15" customHeight="1">
      <c r="A115" s="109" t="s">
        <v>853</v>
      </c>
      <c r="B115" s="93" t="s">
        <v>793</v>
      </c>
    </row>
    <row r="116" spans="1:2" s="102" customFormat="1" ht="15" customHeight="1">
      <c r="A116" s="109" t="s">
        <v>855</v>
      </c>
      <c r="B116" s="93" t="s">
        <v>821</v>
      </c>
    </row>
    <row r="117" spans="1:2" s="102" customFormat="1" ht="15" customHeight="1">
      <c r="A117" s="109" t="s">
        <v>856</v>
      </c>
      <c r="B117" s="93" t="s">
        <v>823</v>
      </c>
    </row>
    <row r="118" spans="1:2" s="102" customFormat="1" ht="15" customHeight="1">
      <c r="A118" s="109" t="s">
        <v>854</v>
      </c>
      <c r="B118" s="93" t="s">
        <v>822</v>
      </c>
    </row>
    <row r="119" spans="1:2" s="102" customFormat="1" ht="15" customHeight="1">
      <c r="A119" s="109" t="s">
        <v>694</v>
      </c>
      <c r="B119" s="93" t="s">
        <v>836</v>
      </c>
    </row>
    <row r="120" spans="1:2" s="102" customFormat="1" ht="15" customHeight="1">
      <c r="A120" s="109" t="s">
        <v>695</v>
      </c>
      <c r="B120" s="93" t="s">
        <v>766</v>
      </c>
    </row>
    <row r="121" spans="1:2" s="102" customFormat="1" ht="15" customHeight="1">
      <c r="A121" s="108" t="s">
        <v>696</v>
      </c>
      <c r="B121" s="93" t="s">
        <v>865</v>
      </c>
    </row>
    <row r="122" spans="1:2" s="102" customFormat="1" ht="15" customHeight="1">
      <c r="A122" s="109" t="s">
        <v>697</v>
      </c>
      <c r="B122" s="93" t="s">
        <v>788</v>
      </c>
    </row>
    <row r="123" spans="1:2" s="102" customFormat="1" ht="15" customHeight="1">
      <c r="A123" s="108" t="s">
        <v>698</v>
      </c>
      <c r="B123" s="93" t="s">
        <v>864</v>
      </c>
    </row>
    <row r="124" spans="1:2" s="102" customFormat="1" ht="15" customHeight="1">
      <c r="A124" s="108" t="s">
        <v>699</v>
      </c>
      <c r="B124" s="93" t="s">
        <v>777</v>
      </c>
    </row>
    <row r="125" spans="1:2" s="102" customFormat="1" ht="15" customHeight="1">
      <c r="A125" s="107" t="s">
        <v>857</v>
      </c>
      <c r="B125" s="107" t="s">
        <v>824</v>
      </c>
    </row>
    <row r="126" spans="1:2" s="102" customFormat="1" ht="15" customHeight="1">
      <c r="A126" s="107" t="s">
        <v>858</v>
      </c>
      <c r="B126" s="107" t="s">
        <v>825</v>
      </c>
    </row>
    <row r="127" spans="1:2" s="102" customFormat="1" ht="15" customHeight="1">
      <c r="A127" s="107" t="s">
        <v>859</v>
      </c>
      <c r="B127" s="107" t="s">
        <v>826</v>
      </c>
    </row>
    <row r="128" spans="1:2" s="102" customFormat="1" ht="15" customHeight="1">
      <c r="A128" s="107" t="s">
        <v>860</v>
      </c>
      <c r="B128" s="107" t="s">
        <v>827</v>
      </c>
    </row>
    <row r="129" spans="1:2" s="102" customFormat="1" ht="15" customHeight="1">
      <c r="A129" s="107" t="s">
        <v>861</v>
      </c>
      <c r="B129" s="107" t="s">
        <v>828</v>
      </c>
    </row>
    <row r="130" spans="1:2" s="102" customFormat="1" ht="15" customHeight="1">
      <c r="A130" s="104" t="s">
        <v>606</v>
      </c>
      <c r="B130" s="105" t="s">
        <v>829</v>
      </c>
    </row>
    <row r="131" spans="1:2" s="102" customFormat="1" ht="15" customHeight="1">
      <c r="A131" s="104" t="s">
        <v>604</v>
      </c>
      <c r="B131" s="105" t="s">
        <v>830</v>
      </c>
    </row>
    <row r="132" spans="1:2" s="102" customFormat="1" ht="15" customHeight="1">
      <c r="A132" s="104" t="s">
        <v>700</v>
      </c>
      <c r="B132" s="103" t="s">
        <v>727</v>
      </c>
    </row>
    <row r="133" spans="1:2" s="102" customFormat="1" ht="15" customHeight="1">
      <c r="A133" s="104" t="s">
        <v>610</v>
      </c>
      <c r="B133" s="106" t="s">
        <v>840</v>
      </c>
    </row>
    <row r="134" spans="1:2" s="102" customFormat="1" ht="15" customHeight="1">
      <c r="A134" s="104" t="s">
        <v>593</v>
      </c>
      <c r="B134" s="106" t="s">
        <v>778</v>
      </c>
    </row>
    <row r="135" spans="1:2" s="102" customFormat="1" ht="15" customHeight="1">
      <c r="A135" s="104" t="s">
        <v>701</v>
      </c>
      <c r="B135" s="106" t="s">
        <v>775</v>
      </c>
    </row>
    <row r="136" spans="1:2" s="102" customFormat="1" ht="15" customHeight="1">
      <c r="A136" s="104" t="s">
        <v>702</v>
      </c>
      <c r="B136" s="106" t="s">
        <v>831</v>
      </c>
    </row>
    <row r="137" spans="1:2" s="102" customFormat="1" ht="15" customHeight="1">
      <c r="A137" s="104" t="s">
        <v>703</v>
      </c>
      <c r="B137" s="106" t="s">
        <v>832</v>
      </c>
    </row>
    <row r="138" spans="1:2" s="102" customFormat="1" ht="15" customHeight="1">
      <c r="A138" s="104" t="s">
        <v>704</v>
      </c>
      <c r="B138" s="105" t="s">
        <v>801</v>
      </c>
    </row>
    <row r="139" spans="1:2" s="102" customFormat="1" ht="15" customHeight="1">
      <c r="A139" s="104" t="s">
        <v>705</v>
      </c>
      <c r="B139" s="103" t="s">
        <v>802</v>
      </c>
    </row>
    <row r="140" spans="1:2" s="102" customFormat="1" ht="15" customHeight="1">
      <c r="A140" s="104" t="s">
        <v>706</v>
      </c>
      <c r="B140" s="103" t="s">
        <v>862</v>
      </c>
    </row>
    <row r="141" spans="1:2" s="102" customFormat="1" ht="15" customHeight="1">
      <c r="A141" s="104" t="s">
        <v>707</v>
      </c>
      <c r="B141" s="103" t="s">
        <v>863</v>
      </c>
    </row>
    <row r="142" spans="1:2" s="102" customFormat="1" ht="15" customHeight="1"/>
    <row r="143" spans="1:2" s="102" customFormat="1" ht="15" customHeight="1"/>
    <row r="144" spans="1:2" s="102" customFormat="1" ht="15" customHeight="1"/>
    <row r="145" s="102" customFormat="1" ht="15" customHeight="1"/>
    <row r="146" s="102" customFormat="1" ht="15" customHeight="1"/>
    <row r="147" s="102" customFormat="1" ht="15" customHeight="1"/>
    <row r="148" s="102" customFormat="1" ht="15" customHeight="1"/>
    <row r="149" s="102" customFormat="1" ht="15" customHeight="1"/>
    <row r="150" s="102" customFormat="1" ht="15" customHeight="1"/>
    <row r="151" s="102" customFormat="1" ht="15" customHeight="1"/>
    <row r="152" s="102" customFormat="1" ht="15" customHeight="1"/>
    <row r="153" s="102" customFormat="1" ht="15" customHeight="1"/>
    <row r="154" s="102" customFormat="1" ht="15" customHeight="1"/>
    <row r="155" s="102" customFormat="1" ht="15" customHeight="1"/>
    <row r="156" s="102" customFormat="1" ht="15" customHeight="1"/>
    <row r="157" s="102" customFormat="1" ht="15" customHeight="1"/>
    <row r="158" s="102" customFormat="1" ht="15" customHeight="1"/>
    <row r="159" s="102" customFormat="1" ht="15" customHeight="1"/>
    <row r="160" s="102" customFormat="1" ht="15" customHeight="1"/>
    <row r="161" s="102" customFormat="1" ht="15" customHeight="1"/>
    <row r="162" s="102" customFormat="1" ht="15" customHeight="1"/>
    <row r="163" s="102" customFormat="1" ht="15" customHeight="1"/>
    <row r="164" s="102" customFormat="1" ht="15" customHeight="1"/>
    <row r="165" s="102" customFormat="1" ht="15" customHeight="1"/>
    <row r="166" s="102" customFormat="1" ht="15" customHeight="1"/>
    <row r="167" s="102" customFormat="1" ht="15" customHeight="1"/>
    <row r="168" s="102" customFormat="1" ht="15" customHeight="1"/>
    <row r="169" s="102" customFormat="1" ht="15" customHeight="1"/>
    <row r="170" s="102" customFormat="1" ht="15" customHeight="1"/>
    <row r="171" s="102" customFormat="1" ht="15" customHeight="1"/>
    <row r="172" s="102" customFormat="1" ht="15" customHeight="1"/>
    <row r="173" s="102" customFormat="1" ht="15" customHeight="1"/>
    <row r="174" s="102" customFormat="1" ht="15" customHeight="1"/>
    <row r="175" s="102" customFormat="1" ht="15" customHeight="1"/>
    <row r="176" s="102" customFormat="1" ht="15" customHeight="1"/>
    <row r="177" s="102" customFormat="1" ht="15" customHeight="1"/>
    <row r="178" s="102" customFormat="1" ht="15" customHeight="1"/>
    <row r="179" s="102" customFormat="1" ht="15" customHeight="1"/>
    <row r="180" s="102" customFormat="1" ht="15" customHeight="1"/>
    <row r="181" s="102" customFormat="1" ht="15" customHeight="1"/>
    <row r="182" s="102" customFormat="1" ht="15" customHeight="1"/>
    <row r="183" s="102" customFormat="1" ht="15" customHeight="1"/>
    <row r="184" s="102" customFormat="1" ht="15" customHeight="1"/>
    <row r="185" s="102" customFormat="1" ht="15" customHeight="1"/>
    <row r="186" s="102" customFormat="1" ht="15" customHeight="1"/>
    <row r="187" s="102" customFormat="1" ht="15" customHeight="1"/>
    <row r="188" s="102" customFormat="1" ht="15" customHeight="1"/>
    <row r="189" s="102" customFormat="1" ht="15" customHeight="1"/>
    <row r="190" s="102" customFormat="1" ht="15" customHeight="1"/>
    <row r="191" s="102" customFormat="1" ht="15" customHeight="1"/>
    <row r="192" s="102" customFormat="1" ht="15" customHeight="1"/>
    <row r="193" s="102" customFormat="1" ht="15" customHeight="1"/>
    <row r="194" s="102" customFormat="1" ht="15" customHeight="1"/>
    <row r="195" s="102" customFormat="1" ht="15" customHeight="1"/>
    <row r="196" s="102" customFormat="1" ht="15" customHeight="1"/>
    <row r="197" s="102" customFormat="1" ht="15" customHeight="1"/>
    <row r="198" s="102" customFormat="1" ht="15" customHeight="1"/>
    <row r="199" s="102" customFormat="1" ht="15" customHeight="1"/>
    <row r="200" s="102" customFormat="1" ht="15" customHeight="1"/>
    <row r="201" s="102" customFormat="1" ht="15" customHeight="1"/>
    <row r="202" s="102" customFormat="1" ht="15" customHeight="1"/>
    <row r="203" s="102" customFormat="1" ht="15" customHeight="1"/>
    <row r="204" s="102" customFormat="1" ht="15" customHeight="1"/>
    <row r="205" s="102" customFormat="1" ht="15" customHeight="1"/>
    <row r="206" s="102" customFormat="1" ht="15" customHeight="1"/>
    <row r="207" s="102" customFormat="1" ht="15" customHeight="1"/>
    <row r="208" s="102" customFormat="1" ht="15" customHeight="1"/>
    <row r="209" s="102" customFormat="1" ht="15" customHeight="1"/>
    <row r="210" s="102" customFormat="1" ht="15" customHeight="1"/>
    <row r="211" s="102" customFormat="1" ht="15" customHeight="1"/>
    <row r="212" s="102" customFormat="1" ht="15" customHeight="1"/>
    <row r="213" s="102" customFormat="1" ht="15" customHeight="1"/>
    <row r="214" s="102" customFormat="1" ht="15" customHeight="1"/>
    <row r="215" s="102" customFormat="1" ht="15" customHeight="1"/>
    <row r="216" s="102" customFormat="1" ht="15" customHeight="1"/>
    <row r="217" s="102" customFormat="1" ht="15" customHeight="1"/>
    <row r="218" s="102" customFormat="1" ht="15" customHeight="1"/>
    <row r="219" s="102" customFormat="1" ht="15" customHeight="1"/>
    <row r="220" s="102" customFormat="1" ht="15" customHeight="1"/>
    <row r="221" s="102" customFormat="1" ht="15" customHeight="1"/>
    <row r="222" s="102" customFormat="1" ht="15" customHeight="1"/>
    <row r="223" s="102" customFormat="1" ht="15" customHeight="1"/>
    <row r="224" s="102" customFormat="1" ht="15" customHeight="1"/>
    <row r="225" s="102" customFormat="1" ht="15" customHeight="1"/>
    <row r="226" s="102" customFormat="1" ht="15" customHeight="1"/>
    <row r="227" s="102" customFormat="1" ht="15" customHeight="1"/>
    <row r="228" s="102" customFormat="1" ht="15" customHeight="1"/>
    <row r="229" s="102" customFormat="1" ht="15" customHeight="1"/>
    <row r="230" s="102" customFormat="1" ht="15" customHeight="1"/>
    <row r="231" s="102" customFormat="1" ht="15" customHeight="1"/>
    <row r="232" s="102" customFormat="1" ht="15" customHeight="1"/>
    <row r="233" s="102" customFormat="1" ht="15" customHeight="1"/>
    <row r="234" s="102" customFormat="1" ht="15" customHeight="1"/>
    <row r="235" s="102" customFormat="1" ht="15" customHeight="1"/>
    <row r="236" s="102" customFormat="1" ht="15" customHeight="1"/>
    <row r="237" s="102" customFormat="1" ht="15" customHeight="1"/>
    <row r="238" s="102" customFormat="1" ht="15" customHeight="1"/>
    <row r="239" s="102" customFormat="1" ht="15" customHeight="1"/>
    <row r="240" s="102" customFormat="1" ht="15" customHeight="1"/>
    <row r="241" s="102" customFormat="1" ht="15" customHeight="1"/>
    <row r="242" s="102" customFormat="1" ht="15" customHeight="1"/>
    <row r="243" s="102" customFormat="1" ht="15" customHeight="1"/>
    <row r="244" s="102" customFormat="1" ht="15" customHeight="1"/>
    <row r="245" s="102" customFormat="1" ht="15" customHeight="1"/>
    <row r="246" s="102" customFormat="1" ht="15" customHeight="1"/>
    <row r="247" s="102" customFormat="1" ht="15" customHeight="1"/>
    <row r="248" s="102" customFormat="1" ht="15" customHeight="1"/>
    <row r="249" s="102" customFormat="1" ht="15" customHeight="1"/>
    <row r="250" s="102" customFormat="1" ht="15" customHeight="1"/>
    <row r="251" s="102" customFormat="1" ht="15" customHeight="1"/>
    <row r="252" s="102" customFormat="1" ht="15" customHeight="1"/>
    <row r="253" s="102" customFormat="1" ht="15" customHeight="1"/>
    <row r="254" s="102" customFormat="1" ht="15" customHeight="1"/>
    <row r="255" s="102" customFormat="1" ht="15" customHeight="1"/>
    <row r="256" s="102" customFormat="1" ht="15" customHeight="1"/>
    <row r="257" s="102" customFormat="1" ht="15" customHeight="1"/>
    <row r="258" s="102" customFormat="1" ht="15" customHeight="1"/>
    <row r="259" s="102" customFormat="1" ht="15" customHeight="1"/>
    <row r="260" s="102" customFormat="1" ht="15" customHeight="1"/>
    <row r="261" s="102" customFormat="1" ht="15" customHeight="1"/>
    <row r="262" s="102" customFormat="1" ht="15" customHeight="1"/>
    <row r="263" s="102" customFormat="1" ht="15" customHeight="1"/>
    <row r="264" s="102" customFormat="1" ht="15" customHeight="1"/>
    <row r="265" s="102" customFormat="1" ht="15" customHeight="1"/>
    <row r="266" s="102" customFormat="1" ht="15" customHeight="1"/>
    <row r="267" s="102" customFormat="1" ht="15" customHeight="1"/>
    <row r="268" s="102" customFormat="1" ht="15" customHeight="1"/>
    <row r="269" s="102" customFormat="1" ht="15" customHeight="1"/>
    <row r="270" s="102" customFormat="1" ht="15" customHeight="1"/>
    <row r="271" s="102" customFormat="1" ht="15" customHeight="1"/>
    <row r="272" s="102" customFormat="1" ht="15" customHeight="1"/>
    <row r="273" s="102" customFormat="1" ht="15" customHeight="1"/>
    <row r="274" s="102" customFormat="1" ht="15" customHeight="1"/>
    <row r="275" s="102" customFormat="1" ht="15" customHeight="1"/>
    <row r="276" s="102" customFormat="1" ht="15" customHeight="1"/>
    <row r="277" s="102" customFormat="1" ht="15" customHeight="1"/>
    <row r="278" s="102" customFormat="1" ht="15" customHeight="1"/>
    <row r="279" s="102" customFormat="1" ht="15" customHeight="1"/>
    <row r="280" s="102" customFormat="1" ht="15" customHeight="1"/>
    <row r="281" s="102" customFormat="1" ht="15" customHeight="1"/>
    <row r="282" s="102" customFormat="1" ht="15" customHeight="1"/>
    <row r="283" s="102" customFormat="1" ht="15" customHeight="1"/>
    <row r="284" s="102" customFormat="1" ht="15" customHeight="1"/>
    <row r="285" s="102" customFormat="1" ht="15" customHeight="1"/>
    <row r="286" s="102" customFormat="1" ht="15" customHeight="1"/>
    <row r="287" s="102" customFormat="1" ht="15" customHeight="1"/>
    <row r="288" s="102" customFormat="1" ht="15" customHeight="1"/>
    <row r="289" s="102" customFormat="1" ht="15" customHeight="1"/>
    <row r="290" s="102" customFormat="1" ht="15" customHeight="1"/>
    <row r="291" s="102" customFormat="1" ht="15" customHeight="1"/>
    <row r="292" s="102" customFormat="1" ht="15" customHeight="1"/>
    <row r="293" s="102" customFormat="1" ht="15" customHeight="1"/>
    <row r="294" s="102" customFormat="1" ht="15" customHeight="1"/>
    <row r="295" s="102" customFormat="1" ht="15" customHeight="1"/>
    <row r="296" s="102" customFormat="1" ht="15" customHeight="1"/>
    <row r="297" s="102" customFormat="1" ht="15" customHeight="1"/>
    <row r="298" s="102" customFormat="1" ht="15" customHeight="1"/>
    <row r="299" s="102" customFormat="1" ht="15" customHeight="1"/>
    <row r="300" s="102" customFormat="1" ht="15" customHeight="1"/>
    <row r="301" s="102" customFormat="1" ht="15" customHeight="1"/>
    <row r="302" s="102" customFormat="1" ht="15" customHeight="1"/>
    <row r="303" s="102" customFormat="1" ht="15" customHeight="1"/>
    <row r="304" s="102" customFormat="1" ht="15" customHeight="1"/>
    <row r="305" s="102" customFormat="1" ht="15" customHeight="1"/>
    <row r="306" s="102" customFormat="1" ht="15" customHeight="1"/>
    <row r="307" s="102" customFormat="1" ht="15" customHeight="1"/>
    <row r="308" s="102" customFormat="1" ht="15" customHeight="1"/>
    <row r="309" s="102" customFormat="1" ht="15" customHeight="1"/>
    <row r="310" s="102" customFormat="1" ht="15" customHeight="1"/>
    <row r="311" s="102" customFormat="1" ht="15" customHeight="1"/>
    <row r="312" s="102" customFormat="1" ht="15" customHeight="1"/>
    <row r="313" s="102" customFormat="1" ht="15" customHeight="1"/>
    <row r="314" s="102" customFormat="1" ht="15" customHeight="1"/>
    <row r="315" s="102" customFormat="1" ht="15" customHeight="1"/>
    <row r="316" s="102" customFormat="1" ht="15" customHeight="1"/>
    <row r="317" s="102" customFormat="1" ht="15" customHeight="1"/>
    <row r="318" s="102" customFormat="1" ht="15" customHeight="1"/>
    <row r="319" s="102" customFormat="1" ht="15" customHeight="1"/>
    <row r="320" s="102" customFormat="1" ht="15" customHeight="1"/>
    <row r="321" s="102" customFormat="1" ht="15" customHeight="1"/>
    <row r="322" s="102" customFormat="1" ht="15" customHeight="1"/>
    <row r="323" s="102" customFormat="1" ht="15" customHeight="1"/>
    <row r="324" s="102" customFormat="1" ht="15" customHeight="1"/>
    <row r="325" s="102" customFormat="1" ht="15" customHeight="1"/>
    <row r="326" s="102" customFormat="1" ht="15" customHeight="1"/>
    <row r="327" s="102" customFormat="1" ht="15" customHeight="1"/>
    <row r="328" s="102" customFormat="1" ht="15" customHeight="1"/>
    <row r="329" s="102" customFormat="1" ht="15" customHeight="1"/>
    <row r="330" s="102" customFormat="1" ht="15" customHeight="1"/>
    <row r="331" s="102" customFormat="1" ht="15" customHeight="1"/>
    <row r="332" s="102" customFormat="1" ht="15" customHeight="1"/>
    <row r="333" s="102" customFormat="1" ht="15" customHeight="1"/>
    <row r="334" s="102" customFormat="1" ht="15" customHeight="1"/>
    <row r="335" s="102" customFormat="1" ht="15" customHeight="1"/>
    <row r="336" s="102" customFormat="1" ht="15" customHeight="1"/>
    <row r="337" s="102" customFormat="1" ht="15" customHeight="1"/>
    <row r="338" s="102" customFormat="1" ht="15" customHeight="1"/>
    <row r="339" s="102" customFormat="1" ht="15" customHeight="1"/>
    <row r="340" s="102" customFormat="1" ht="15" customHeight="1"/>
    <row r="341" s="102" customFormat="1" ht="15" customHeight="1"/>
    <row r="342" s="102" customFormat="1" ht="15" customHeight="1"/>
    <row r="343" s="102" customFormat="1" ht="15" customHeight="1"/>
    <row r="344" s="102" customFormat="1" ht="15" customHeight="1"/>
    <row r="345" s="102" customFormat="1" ht="15" customHeight="1"/>
    <row r="346" s="102" customFormat="1" ht="15" customHeight="1"/>
    <row r="347" s="102" customFormat="1" ht="15" customHeight="1"/>
    <row r="348" s="102" customFormat="1" ht="15" customHeight="1"/>
    <row r="349" s="102" customFormat="1" ht="15" customHeight="1"/>
    <row r="350" s="102" customFormat="1" ht="15" customHeight="1"/>
    <row r="351" s="102" customFormat="1" ht="15" customHeight="1"/>
    <row r="352" s="102" customFormat="1" ht="15" customHeight="1"/>
    <row r="353" s="102" customFormat="1" ht="15" customHeight="1"/>
    <row r="354" s="102" customFormat="1" ht="15" customHeight="1"/>
    <row r="355" s="102" customFormat="1" ht="15" customHeight="1"/>
    <row r="356" s="102" customFormat="1" ht="15" customHeight="1"/>
    <row r="357" s="102" customFormat="1" ht="15" customHeight="1"/>
    <row r="358" s="102" customFormat="1" ht="15" customHeight="1"/>
    <row r="359" s="102" customFormat="1" ht="15" customHeight="1"/>
    <row r="360" s="102" customFormat="1" ht="15" customHeight="1"/>
    <row r="361" s="102" customFormat="1" ht="15" customHeight="1"/>
    <row r="362" s="102" customFormat="1" ht="15" customHeight="1"/>
    <row r="363" s="102" customFormat="1" ht="15" customHeight="1"/>
    <row r="364" s="102" customFormat="1" ht="15" customHeight="1"/>
    <row r="365" s="102" customFormat="1" ht="15" customHeight="1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7"/>
  <sheetViews>
    <sheetView workbookViewId="0">
      <selection activeCell="H13" sqref="H13"/>
    </sheetView>
  </sheetViews>
  <sheetFormatPr baseColWidth="10" defaultRowHeight="14.4"/>
  <cols>
    <col min="8" max="8" width="15.88671875" customWidth="1"/>
    <col min="9" max="9" width="23.77734375" bestFit="1" customWidth="1"/>
  </cols>
  <sheetData>
    <row r="1" spans="1:9">
      <c r="A1" t="s">
        <v>617</v>
      </c>
      <c r="I1" t="str">
        <f t="shared" ref="I1:I27" si="0">IFERROR(VLOOKUP(A1,Désignation,2,TRUE),"")</f>
        <v/>
      </c>
    </row>
    <row r="2" spans="1:9">
      <c r="I2" t="str">
        <f t="shared" si="0"/>
        <v/>
      </c>
    </row>
    <row r="3" spans="1:9">
      <c r="A3" t="s">
        <v>616</v>
      </c>
      <c r="I3" t="str">
        <f t="shared" si="0"/>
        <v/>
      </c>
    </row>
    <row r="4" spans="1:9">
      <c r="I4" t="str">
        <f t="shared" si="0"/>
        <v/>
      </c>
    </row>
    <row r="5" spans="1:9">
      <c r="A5" t="s">
        <v>621</v>
      </c>
      <c r="I5" t="str">
        <f t="shared" si="0"/>
        <v/>
      </c>
    </row>
    <row r="6" spans="1:9">
      <c r="I6" t="str">
        <f t="shared" si="0"/>
        <v/>
      </c>
    </row>
    <row r="7" spans="1:9">
      <c r="I7" t="str">
        <f t="shared" si="0"/>
        <v/>
      </c>
    </row>
    <row r="8" spans="1:9">
      <c r="A8" t="s">
        <v>618</v>
      </c>
      <c r="I8" t="str">
        <f t="shared" si="0"/>
        <v/>
      </c>
    </row>
    <row r="9" spans="1:9">
      <c r="A9" t="s">
        <v>626</v>
      </c>
      <c r="I9" t="str">
        <f t="shared" si="0"/>
        <v/>
      </c>
    </row>
    <row r="10" spans="1:9">
      <c r="I10" t="str">
        <f t="shared" si="0"/>
        <v/>
      </c>
    </row>
    <row r="11" spans="1:9">
      <c r="A11" t="s">
        <v>677</v>
      </c>
      <c r="I11" t="str">
        <f t="shared" si="0"/>
        <v/>
      </c>
    </row>
    <row r="12" spans="1:9">
      <c r="I12" t="str">
        <f t="shared" si="0"/>
        <v/>
      </c>
    </row>
    <row r="13" spans="1:9">
      <c r="A13" t="s">
        <v>618</v>
      </c>
      <c r="I13" t="str">
        <f t="shared" si="0"/>
        <v/>
      </c>
    </row>
    <row r="14" spans="1:9">
      <c r="I14" t="str">
        <f t="shared" si="0"/>
        <v/>
      </c>
    </row>
    <row r="15" spans="1:9">
      <c r="A15" t="s">
        <v>619</v>
      </c>
      <c r="I15" t="str">
        <f t="shared" si="0"/>
        <v/>
      </c>
    </row>
    <row r="16" spans="1:9">
      <c r="I16" t="str">
        <f t="shared" si="0"/>
        <v/>
      </c>
    </row>
    <row r="17" spans="1:9">
      <c r="I17" t="str">
        <f t="shared" si="0"/>
        <v/>
      </c>
    </row>
    <row r="18" spans="1:9">
      <c r="I18" t="str">
        <f t="shared" si="0"/>
        <v/>
      </c>
    </row>
    <row r="19" spans="1:9">
      <c r="I19" t="str">
        <f t="shared" si="0"/>
        <v/>
      </c>
    </row>
    <row r="20" spans="1:9">
      <c r="I20" t="str">
        <f t="shared" si="0"/>
        <v/>
      </c>
    </row>
    <row r="21" spans="1:9">
      <c r="A21" t="s">
        <v>617</v>
      </c>
      <c r="I21" t="str">
        <f t="shared" si="0"/>
        <v/>
      </c>
    </row>
    <row r="22" spans="1:9">
      <c r="I22" t="str">
        <f t="shared" si="0"/>
        <v/>
      </c>
    </row>
    <row r="23" spans="1:9">
      <c r="I23" t="str">
        <f t="shared" si="0"/>
        <v/>
      </c>
    </row>
    <row r="24" spans="1:9">
      <c r="I24" t="str">
        <f t="shared" si="0"/>
        <v/>
      </c>
    </row>
    <row r="25" spans="1:9">
      <c r="I25" t="str">
        <f t="shared" si="0"/>
        <v/>
      </c>
    </row>
    <row r="26" spans="1:9">
      <c r="I26" t="str">
        <f t="shared" si="0"/>
        <v/>
      </c>
    </row>
    <row r="27" spans="1:9">
      <c r="I27" t="str">
        <f t="shared" si="0"/>
        <v/>
      </c>
    </row>
  </sheetData>
  <dataValidations count="1">
    <dataValidation type="list" allowBlank="1" showInputMessage="1" showErrorMessage="1" sqref="A1:A1048576">
      <formula1>Référence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14</vt:i4>
      </vt:variant>
    </vt:vector>
  </HeadingPairs>
  <TitlesOfParts>
    <vt:vector size="25" baseType="lpstr">
      <vt:lpstr>menu</vt:lpstr>
      <vt:lpstr>données</vt:lpstr>
      <vt:lpstr>compte rendu maintenance</vt:lpstr>
      <vt:lpstr>ordre de travail</vt:lpstr>
      <vt:lpstr>tps arr et inter mois</vt:lpstr>
      <vt:lpstr>evo type interv</vt:lpstr>
      <vt:lpstr>Nbr inter mois</vt:lpstr>
      <vt:lpstr>rappel controle</vt:lpstr>
      <vt:lpstr>controle APAVE</vt:lpstr>
      <vt:lpstr>données apave</vt:lpstr>
      <vt:lpstr>Récap</vt:lpstr>
      <vt:lpstr>A3xA7</vt:lpstr>
      <vt:lpstr>'controle APAVE'!APAVE</vt:lpstr>
      <vt:lpstr>APAVE</vt:lpstr>
      <vt:lpstr>'controle APAVE'!Criteres</vt:lpstr>
      <vt:lpstr>données!Criteres</vt:lpstr>
      <vt:lpstr>Désignation</vt:lpstr>
      <vt:lpstr>données!Extraire</vt:lpstr>
      <vt:lpstr>'controle APAVE'!Libellé_équipements</vt:lpstr>
      <vt:lpstr>Libellé_équipements</vt:lpstr>
      <vt:lpstr>Liste</vt:lpstr>
      <vt:lpstr>Noms</vt:lpstr>
      <vt:lpstr>Référence</vt:lpstr>
      <vt:lpstr>type_int</vt:lpstr>
      <vt:lpstr>menu!Zone_d_impression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VINCENT</dc:creator>
  <cp:lastModifiedBy>mdo100</cp:lastModifiedBy>
  <cp:lastPrinted>2016-07-01T14:19:47Z</cp:lastPrinted>
  <dcterms:created xsi:type="dcterms:W3CDTF">2015-10-20T17:26:46Z</dcterms:created>
  <dcterms:modified xsi:type="dcterms:W3CDTF">2016-07-13T16:27:04Z</dcterms:modified>
</cp:coreProperties>
</file>