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7480" yWindow="-120" windowWidth="23256" windowHeight="13176" tabRatio="887" activeTab="2"/>
  </bookViews>
  <sheets>
    <sheet name="Budget" sheetId="1" r:id="rId1"/>
    <sheet name="Encaissements 2 semaines" sheetId="17" r:id="rId2"/>
    <sheet name="Phases projets" sheetId="18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" i="18" l="1"/>
  <c r="B72" i="1" l="1"/>
  <c r="B68" i="1"/>
  <c r="B28" i="1"/>
  <c r="S6" i="1"/>
  <c r="J9" i="1" l="1"/>
  <c r="L9" i="1"/>
  <c r="K9" i="1"/>
  <c r="I9" i="1"/>
  <c r="D9" i="1"/>
  <c r="G9" i="1"/>
  <c r="H9" i="1"/>
  <c r="E9" i="1"/>
  <c r="F9" i="1"/>
  <c r="B9" i="1"/>
  <c r="B19" i="1" s="1"/>
  <c r="M9" i="1"/>
  <c r="C9" i="1"/>
  <c r="C60" i="1" l="1"/>
  <c r="D60" i="1"/>
  <c r="E60" i="1"/>
  <c r="F60" i="1"/>
  <c r="G60" i="1"/>
  <c r="H60" i="1"/>
  <c r="I60" i="1"/>
  <c r="J60" i="1"/>
  <c r="K60" i="1"/>
  <c r="L60" i="1"/>
  <c r="M60" i="1"/>
  <c r="N60" i="1" l="1"/>
  <c r="M71" i="1" l="1"/>
  <c r="L71" i="1"/>
  <c r="K71" i="1"/>
  <c r="J71" i="1"/>
  <c r="I71" i="1"/>
  <c r="H71" i="1"/>
  <c r="G71" i="1"/>
  <c r="F71" i="1"/>
  <c r="E71" i="1"/>
  <c r="D71" i="1"/>
  <c r="C71" i="1"/>
  <c r="M70" i="1"/>
  <c r="M72" i="1" s="1"/>
  <c r="L70" i="1"/>
  <c r="L72" i="1" s="1"/>
  <c r="K70" i="1"/>
  <c r="K72" i="1" s="1"/>
  <c r="J70" i="1"/>
  <c r="J72" i="1" s="1"/>
  <c r="I70" i="1"/>
  <c r="I72" i="1" s="1"/>
  <c r="H70" i="1"/>
  <c r="G70" i="1"/>
  <c r="F70" i="1"/>
  <c r="E70" i="1"/>
  <c r="E72" i="1" s="1"/>
  <c r="D70" i="1"/>
  <c r="D72" i="1" s="1"/>
  <c r="C70" i="1"/>
  <c r="C72" i="1" s="1"/>
  <c r="M67" i="1"/>
  <c r="L67" i="1"/>
  <c r="K67" i="1"/>
  <c r="J67" i="1"/>
  <c r="I67" i="1"/>
  <c r="H67" i="1"/>
  <c r="G67" i="1"/>
  <c r="F67" i="1"/>
  <c r="E67" i="1"/>
  <c r="D67" i="1"/>
  <c r="C67" i="1"/>
  <c r="M66" i="1"/>
  <c r="L66" i="1"/>
  <c r="K66" i="1"/>
  <c r="J66" i="1"/>
  <c r="I66" i="1"/>
  <c r="H66" i="1"/>
  <c r="G66" i="1"/>
  <c r="F66" i="1"/>
  <c r="E66" i="1"/>
  <c r="D66" i="1"/>
  <c r="C66" i="1"/>
  <c r="M65" i="1"/>
  <c r="M68" i="1" s="1"/>
  <c r="L65" i="1"/>
  <c r="K65" i="1"/>
  <c r="K68" i="1" s="1"/>
  <c r="J65" i="1"/>
  <c r="J68" i="1" s="1"/>
  <c r="I65" i="1"/>
  <c r="H65" i="1"/>
  <c r="G65" i="1"/>
  <c r="F65" i="1"/>
  <c r="E65" i="1"/>
  <c r="E68" i="1" s="1"/>
  <c r="D65" i="1"/>
  <c r="C65" i="1"/>
  <c r="C68" i="1" s="1"/>
  <c r="M61" i="1"/>
  <c r="L61" i="1"/>
  <c r="K61" i="1"/>
  <c r="J61" i="1"/>
  <c r="I61" i="1"/>
  <c r="H61" i="1"/>
  <c r="G61" i="1"/>
  <c r="F61" i="1"/>
  <c r="E61" i="1"/>
  <c r="D61" i="1"/>
  <c r="C61" i="1"/>
  <c r="M59" i="1"/>
  <c r="L59" i="1"/>
  <c r="K59" i="1"/>
  <c r="J59" i="1"/>
  <c r="I59" i="1"/>
  <c r="H59" i="1"/>
  <c r="G59" i="1"/>
  <c r="F59" i="1"/>
  <c r="E59" i="1"/>
  <c r="D59" i="1"/>
  <c r="C59" i="1"/>
  <c r="M58" i="1"/>
  <c r="L58" i="1"/>
  <c r="K58" i="1"/>
  <c r="J58" i="1"/>
  <c r="I58" i="1"/>
  <c r="H58" i="1"/>
  <c r="G58" i="1"/>
  <c r="F58" i="1"/>
  <c r="E58" i="1"/>
  <c r="D58" i="1"/>
  <c r="C58" i="1"/>
  <c r="M57" i="1"/>
  <c r="L57" i="1"/>
  <c r="K57" i="1"/>
  <c r="J57" i="1"/>
  <c r="I57" i="1"/>
  <c r="H57" i="1"/>
  <c r="G57" i="1"/>
  <c r="F57" i="1"/>
  <c r="E57" i="1"/>
  <c r="D57" i="1"/>
  <c r="C57" i="1"/>
  <c r="M56" i="1"/>
  <c r="L56" i="1"/>
  <c r="K56" i="1"/>
  <c r="J56" i="1"/>
  <c r="I56" i="1"/>
  <c r="H56" i="1"/>
  <c r="G56" i="1"/>
  <c r="F56" i="1"/>
  <c r="E56" i="1"/>
  <c r="D56" i="1"/>
  <c r="C56" i="1"/>
  <c r="M55" i="1"/>
  <c r="L55" i="1"/>
  <c r="K55" i="1"/>
  <c r="J55" i="1"/>
  <c r="I55" i="1"/>
  <c r="H55" i="1"/>
  <c r="G55" i="1"/>
  <c r="F55" i="1"/>
  <c r="E55" i="1"/>
  <c r="D55" i="1"/>
  <c r="C55" i="1"/>
  <c r="M54" i="1"/>
  <c r="L54" i="1"/>
  <c r="K54" i="1"/>
  <c r="J54" i="1"/>
  <c r="I54" i="1"/>
  <c r="H54" i="1"/>
  <c r="G54" i="1"/>
  <c r="F54" i="1"/>
  <c r="E54" i="1"/>
  <c r="D54" i="1"/>
  <c r="C54" i="1"/>
  <c r="M53" i="1"/>
  <c r="L53" i="1"/>
  <c r="K53" i="1"/>
  <c r="J53" i="1"/>
  <c r="I53" i="1"/>
  <c r="H53" i="1"/>
  <c r="G53" i="1"/>
  <c r="F53" i="1"/>
  <c r="E53" i="1"/>
  <c r="D53" i="1"/>
  <c r="C53" i="1"/>
  <c r="M52" i="1"/>
  <c r="L52" i="1"/>
  <c r="K52" i="1"/>
  <c r="J52" i="1"/>
  <c r="I52" i="1"/>
  <c r="H52" i="1"/>
  <c r="G52" i="1"/>
  <c r="F52" i="1"/>
  <c r="E52" i="1"/>
  <c r="D52" i="1"/>
  <c r="C52" i="1"/>
  <c r="M51" i="1"/>
  <c r="L51" i="1"/>
  <c r="K51" i="1"/>
  <c r="J51" i="1"/>
  <c r="I51" i="1"/>
  <c r="H51" i="1"/>
  <c r="G51" i="1"/>
  <c r="F51" i="1"/>
  <c r="E51" i="1"/>
  <c r="D51" i="1"/>
  <c r="C51" i="1"/>
  <c r="B51" i="1"/>
  <c r="M50" i="1"/>
  <c r="L50" i="1"/>
  <c r="K50" i="1"/>
  <c r="J50" i="1"/>
  <c r="I50" i="1"/>
  <c r="H50" i="1"/>
  <c r="G50" i="1"/>
  <c r="F50" i="1"/>
  <c r="E50" i="1"/>
  <c r="D50" i="1"/>
  <c r="C50" i="1"/>
  <c r="M49" i="1"/>
  <c r="L49" i="1"/>
  <c r="K49" i="1"/>
  <c r="J49" i="1"/>
  <c r="I49" i="1"/>
  <c r="H49" i="1"/>
  <c r="G49" i="1"/>
  <c r="F49" i="1"/>
  <c r="E49" i="1"/>
  <c r="D49" i="1"/>
  <c r="C49" i="1"/>
  <c r="M48" i="1"/>
  <c r="L48" i="1"/>
  <c r="K48" i="1"/>
  <c r="J48" i="1"/>
  <c r="I48" i="1"/>
  <c r="H48" i="1"/>
  <c r="G48" i="1"/>
  <c r="F48" i="1"/>
  <c r="E48" i="1"/>
  <c r="D48" i="1"/>
  <c r="C48" i="1"/>
  <c r="M47" i="1"/>
  <c r="L47" i="1"/>
  <c r="K47" i="1"/>
  <c r="J47" i="1"/>
  <c r="I47" i="1"/>
  <c r="H47" i="1"/>
  <c r="G47" i="1"/>
  <c r="F47" i="1"/>
  <c r="E47" i="1"/>
  <c r="D47" i="1"/>
  <c r="C47" i="1"/>
  <c r="M46" i="1"/>
  <c r="L46" i="1"/>
  <c r="K46" i="1"/>
  <c r="J46" i="1"/>
  <c r="I46" i="1"/>
  <c r="H46" i="1"/>
  <c r="G46" i="1"/>
  <c r="F46" i="1"/>
  <c r="E46" i="1"/>
  <c r="D46" i="1"/>
  <c r="C46" i="1"/>
  <c r="M45" i="1"/>
  <c r="L45" i="1"/>
  <c r="K45" i="1"/>
  <c r="J45" i="1"/>
  <c r="I45" i="1"/>
  <c r="H45" i="1"/>
  <c r="G45" i="1"/>
  <c r="F45" i="1"/>
  <c r="E45" i="1"/>
  <c r="D45" i="1"/>
  <c r="C45" i="1"/>
  <c r="M44" i="1"/>
  <c r="L44" i="1"/>
  <c r="K44" i="1"/>
  <c r="J44" i="1"/>
  <c r="I44" i="1"/>
  <c r="H44" i="1"/>
  <c r="G44" i="1"/>
  <c r="F44" i="1"/>
  <c r="E44" i="1"/>
  <c r="D44" i="1"/>
  <c r="C44" i="1"/>
  <c r="M43" i="1"/>
  <c r="L43" i="1"/>
  <c r="K43" i="1"/>
  <c r="J43" i="1"/>
  <c r="I43" i="1"/>
  <c r="H43" i="1"/>
  <c r="G43" i="1"/>
  <c r="F43" i="1"/>
  <c r="E43" i="1"/>
  <c r="D43" i="1"/>
  <c r="C43" i="1"/>
  <c r="M42" i="1"/>
  <c r="L42" i="1"/>
  <c r="K42" i="1"/>
  <c r="J42" i="1"/>
  <c r="I42" i="1"/>
  <c r="H42" i="1"/>
  <c r="G42" i="1"/>
  <c r="F42" i="1"/>
  <c r="E42" i="1"/>
  <c r="D42" i="1"/>
  <c r="C42" i="1"/>
  <c r="M41" i="1"/>
  <c r="L41" i="1"/>
  <c r="K41" i="1"/>
  <c r="J41" i="1"/>
  <c r="I41" i="1"/>
  <c r="H41" i="1"/>
  <c r="G41" i="1"/>
  <c r="F41" i="1"/>
  <c r="E41" i="1"/>
  <c r="D41" i="1"/>
  <c r="C41" i="1"/>
  <c r="M40" i="1"/>
  <c r="L40" i="1"/>
  <c r="K40" i="1"/>
  <c r="J40" i="1"/>
  <c r="I40" i="1"/>
  <c r="H40" i="1"/>
  <c r="G40" i="1"/>
  <c r="F40" i="1"/>
  <c r="E40" i="1"/>
  <c r="D40" i="1"/>
  <c r="C40" i="1"/>
  <c r="B40" i="1"/>
  <c r="M39" i="1"/>
  <c r="L39" i="1"/>
  <c r="K39" i="1"/>
  <c r="J39" i="1"/>
  <c r="I39" i="1"/>
  <c r="H39" i="1"/>
  <c r="G39" i="1"/>
  <c r="F39" i="1"/>
  <c r="E39" i="1"/>
  <c r="D39" i="1"/>
  <c r="C39" i="1"/>
  <c r="M38" i="1"/>
  <c r="L38" i="1"/>
  <c r="K38" i="1"/>
  <c r="J38" i="1"/>
  <c r="I38" i="1"/>
  <c r="H38" i="1"/>
  <c r="G38" i="1"/>
  <c r="F38" i="1"/>
  <c r="E38" i="1"/>
  <c r="D38" i="1"/>
  <c r="C38" i="1"/>
  <c r="M37" i="1"/>
  <c r="L37" i="1"/>
  <c r="K37" i="1"/>
  <c r="J37" i="1"/>
  <c r="I37" i="1"/>
  <c r="H37" i="1"/>
  <c r="G37" i="1"/>
  <c r="F37" i="1"/>
  <c r="E37" i="1"/>
  <c r="D37" i="1"/>
  <c r="C37" i="1"/>
  <c r="M36" i="1"/>
  <c r="L36" i="1"/>
  <c r="K36" i="1"/>
  <c r="J36" i="1"/>
  <c r="I36" i="1"/>
  <c r="H36" i="1"/>
  <c r="G36" i="1"/>
  <c r="F36" i="1"/>
  <c r="E36" i="1"/>
  <c r="D36" i="1"/>
  <c r="C36" i="1"/>
  <c r="M35" i="1"/>
  <c r="L35" i="1"/>
  <c r="K35" i="1"/>
  <c r="J35" i="1"/>
  <c r="I35" i="1"/>
  <c r="H35" i="1"/>
  <c r="G35" i="1"/>
  <c r="F35" i="1"/>
  <c r="E35" i="1"/>
  <c r="D35" i="1"/>
  <c r="C35" i="1"/>
  <c r="M34" i="1"/>
  <c r="L34" i="1"/>
  <c r="K34" i="1"/>
  <c r="J34" i="1"/>
  <c r="I34" i="1"/>
  <c r="H34" i="1"/>
  <c r="G34" i="1"/>
  <c r="F34" i="1"/>
  <c r="E34" i="1"/>
  <c r="D34" i="1"/>
  <c r="C34" i="1"/>
  <c r="M33" i="1"/>
  <c r="L33" i="1"/>
  <c r="K33" i="1"/>
  <c r="J33" i="1"/>
  <c r="I33" i="1"/>
  <c r="H33" i="1"/>
  <c r="G33" i="1"/>
  <c r="F33" i="1"/>
  <c r="E33" i="1"/>
  <c r="D33" i="1"/>
  <c r="C33" i="1"/>
  <c r="M32" i="1"/>
  <c r="L32" i="1"/>
  <c r="K32" i="1"/>
  <c r="J32" i="1"/>
  <c r="I32" i="1"/>
  <c r="H32" i="1"/>
  <c r="G32" i="1"/>
  <c r="F32" i="1"/>
  <c r="E32" i="1"/>
  <c r="D32" i="1"/>
  <c r="C32" i="1"/>
  <c r="B32" i="1"/>
  <c r="M31" i="1"/>
  <c r="L31" i="1"/>
  <c r="K31" i="1"/>
  <c r="J31" i="1"/>
  <c r="I31" i="1"/>
  <c r="H31" i="1"/>
  <c r="G31" i="1"/>
  <c r="G62" i="1" s="1"/>
  <c r="F31" i="1"/>
  <c r="E31" i="1"/>
  <c r="D31" i="1"/>
  <c r="C31" i="1"/>
  <c r="M27" i="1"/>
  <c r="L27" i="1"/>
  <c r="K27" i="1"/>
  <c r="J27" i="1"/>
  <c r="I27" i="1"/>
  <c r="H27" i="1"/>
  <c r="G27" i="1"/>
  <c r="F27" i="1"/>
  <c r="E27" i="1"/>
  <c r="D27" i="1"/>
  <c r="C27" i="1"/>
  <c r="M26" i="1"/>
  <c r="L26" i="1"/>
  <c r="K26" i="1"/>
  <c r="J26" i="1"/>
  <c r="I26" i="1"/>
  <c r="H26" i="1"/>
  <c r="G26" i="1"/>
  <c r="F26" i="1"/>
  <c r="E26" i="1"/>
  <c r="D26" i="1"/>
  <c r="C26" i="1"/>
  <c r="M25" i="1"/>
  <c r="L25" i="1"/>
  <c r="K25" i="1"/>
  <c r="J25" i="1"/>
  <c r="I25" i="1"/>
  <c r="H25" i="1"/>
  <c r="G25" i="1"/>
  <c r="F25" i="1"/>
  <c r="E25" i="1"/>
  <c r="D25" i="1"/>
  <c r="C25" i="1"/>
  <c r="M24" i="1"/>
  <c r="L24" i="1"/>
  <c r="K24" i="1"/>
  <c r="J24" i="1"/>
  <c r="I24" i="1"/>
  <c r="H24" i="1"/>
  <c r="G24" i="1"/>
  <c r="F24" i="1"/>
  <c r="E24" i="1"/>
  <c r="D24" i="1"/>
  <c r="C24" i="1"/>
  <c r="M23" i="1"/>
  <c r="L23" i="1"/>
  <c r="K23" i="1"/>
  <c r="J23" i="1"/>
  <c r="I23" i="1"/>
  <c r="H23" i="1"/>
  <c r="G23" i="1"/>
  <c r="F23" i="1"/>
  <c r="E23" i="1"/>
  <c r="D23" i="1"/>
  <c r="C23" i="1"/>
  <c r="M22" i="1"/>
  <c r="L22" i="1"/>
  <c r="K22" i="1"/>
  <c r="J22" i="1"/>
  <c r="I22" i="1"/>
  <c r="H22" i="1"/>
  <c r="G22" i="1"/>
  <c r="F22" i="1"/>
  <c r="E22" i="1"/>
  <c r="D22" i="1"/>
  <c r="D28" i="1" s="1"/>
  <c r="C22" i="1"/>
  <c r="M21" i="1"/>
  <c r="L21" i="1"/>
  <c r="L28" i="1" s="1"/>
  <c r="K21" i="1"/>
  <c r="J21" i="1"/>
  <c r="I21" i="1"/>
  <c r="H21" i="1"/>
  <c r="G21" i="1"/>
  <c r="G28" i="1" s="1"/>
  <c r="F21" i="1"/>
  <c r="M18" i="1"/>
  <c r="L18" i="1"/>
  <c r="K18" i="1"/>
  <c r="J18" i="1"/>
  <c r="I18" i="1"/>
  <c r="H18" i="1"/>
  <c r="G18" i="1"/>
  <c r="F18" i="1"/>
  <c r="E18" i="1"/>
  <c r="D18" i="1"/>
  <c r="C18" i="1"/>
  <c r="M17" i="1"/>
  <c r="L17" i="1"/>
  <c r="K17" i="1"/>
  <c r="J17" i="1"/>
  <c r="I17" i="1"/>
  <c r="H17" i="1"/>
  <c r="G17" i="1"/>
  <c r="F17" i="1"/>
  <c r="E17" i="1"/>
  <c r="D17" i="1"/>
  <c r="C17" i="1"/>
  <c r="M16" i="1"/>
  <c r="L16" i="1"/>
  <c r="K16" i="1"/>
  <c r="J16" i="1"/>
  <c r="I16" i="1"/>
  <c r="H16" i="1"/>
  <c r="G16" i="1"/>
  <c r="F16" i="1"/>
  <c r="E16" i="1"/>
  <c r="D16" i="1"/>
  <c r="C16" i="1"/>
  <c r="M15" i="1"/>
  <c r="L15" i="1"/>
  <c r="K15" i="1"/>
  <c r="J15" i="1"/>
  <c r="I15" i="1"/>
  <c r="H15" i="1"/>
  <c r="G15" i="1"/>
  <c r="F15" i="1"/>
  <c r="E15" i="1"/>
  <c r="D15" i="1"/>
  <c r="C15" i="1"/>
  <c r="M14" i="1"/>
  <c r="L14" i="1"/>
  <c r="K14" i="1"/>
  <c r="J14" i="1"/>
  <c r="I14" i="1"/>
  <c r="H14" i="1"/>
  <c r="G14" i="1"/>
  <c r="F14" i="1"/>
  <c r="E14" i="1"/>
  <c r="D14" i="1"/>
  <c r="C14" i="1"/>
  <c r="M13" i="1"/>
  <c r="L13" i="1"/>
  <c r="K13" i="1"/>
  <c r="J13" i="1"/>
  <c r="I13" i="1"/>
  <c r="H13" i="1"/>
  <c r="G13" i="1"/>
  <c r="F13" i="1"/>
  <c r="E13" i="1"/>
  <c r="D13" i="1"/>
  <c r="C13" i="1"/>
  <c r="M12" i="1"/>
  <c r="L12" i="1"/>
  <c r="K12" i="1"/>
  <c r="J12" i="1"/>
  <c r="I12" i="1"/>
  <c r="H12" i="1"/>
  <c r="G12" i="1"/>
  <c r="F12" i="1"/>
  <c r="E12" i="1"/>
  <c r="D12" i="1"/>
  <c r="C12" i="1"/>
  <c r="M11" i="1"/>
  <c r="L11" i="1"/>
  <c r="K11" i="1"/>
  <c r="J11" i="1"/>
  <c r="I11" i="1"/>
  <c r="H11" i="1"/>
  <c r="G11" i="1"/>
  <c r="F11" i="1"/>
  <c r="E11" i="1"/>
  <c r="D11" i="1"/>
  <c r="C11" i="1"/>
  <c r="M10" i="1"/>
  <c r="L10" i="1"/>
  <c r="L19" i="1" s="1"/>
  <c r="K10" i="1"/>
  <c r="J10" i="1"/>
  <c r="I10" i="1"/>
  <c r="H10" i="1"/>
  <c r="G10" i="1"/>
  <c r="F10" i="1"/>
  <c r="E10" i="1"/>
  <c r="D10" i="1"/>
  <c r="D19" i="1" s="1"/>
  <c r="C10" i="1"/>
  <c r="E19" i="1" l="1"/>
  <c r="M19" i="1"/>
  <c r="M28" i="1"/>
  <c r="H62" i="1"/>
  <c r="F19" i="1"/>
  <c r="F28" i="1"/>
  <c r="C28" i="1"/>
  <c r="I62" i="1"/>
  <c r="D68" i="1"/>
  <c r="L68" i="1"/>
  <c r="H19" i="1"/>
  <c r="H28" i="1"/>
  <c r="E28" i="1"/>
  <c r="E29" i="1" s="1"/>
  <c r="C62" i="1"/>
  <c r="K62" i="1"/>
  <c r="N36" i="1"/>
  <c r="F68" i="1"/>
  <c r="J62" i="1"/>
  <c r="I19" i="1"/>
  <c r="I28" i="1"/>
  <c r="D62" i="1"/>
  <c r="L62" i="1"/>
  <c r="G68" i="1"/>
  <c r="G73" i="1" s="1"/>
  <c r="F72" i="1"/>
  <c r="F73" i="1" s="1"/>
  <c r="J19" i="1"/>
  <c r="J28" i="1"/>
  <c r="E62" i="1"/>
  <c r="M62" i="1"/>
  <c r="H68" i="1"/>
  <c r="H73" i="1" s="1"/>
  <c r="G72" i="1"/>
  <c r="G19" i="1"/>
  <c r="C19" i="1"/>
  <c r="K19" i="1"/>
  <c r="K28" i="1"/>
  <c r="F62" i="1"/>
  <c r="B62" i="1"/>
  <c r="I68" i="1"/>
  <c r="H72" i="1"/>
  <c r="N34" i="1"/>
  <c r="N15" i="1"/>
  <c r="N41" i="1"/>
  <c r="N33" i="1"/>
  <c r="N12" i="1"/>
  <c r="N24" i="1"/>
  <c r="N25" i="1"/>
  <c r="N27" i="1"/>
  <c r="N35" i="1"/>
  <c r="N11" i="1"/>
  <c r="J29" i="1"/>
  <c r="N13" i="1"/>
  <c r="N23" i="1"/>
  <c r="N43" i="1"/>
  <c r="N51" i="1"/>
  <c r="N59" i="1"/>
  <c r="B73" i="1"/>
  <c r="N40" i="1"/>
  <c r="N52" i="1"/>
  <c r="N61" i="1"/>
  <c r="N67" i="1"/>
  <c r="M29" i="1"/>
  <c r="N17" i="1"/>
  <c r="N22" i="1"/>
  <c r="N48" i="1"/>
  <c r="N56" i="1"/>
  <c r="N66" i="1"/>
  <c r="K73" i="1"/>
  <c r="N42" i="1"/>
  <c r="N50" i="1"/>
  <c r="F29" i="1"/>
  <c r="F63" i="1" s="1"/>
  <c r="N10" i="1"/>
  <c r="N38" i="1"/>
  <c r="D29" i="1"/>
  <c r="N44" i="1"/>
  <c r="N49" i="1"/>
  <c r="N58" i="1"/>
  <c r="N14" i="1"/>
  <c r="N16" i="1"/>
  <c r="N18" i="1"/>
  <c r="N26" i="1"/>
  <c r="N37" i="1"/>
  <c r="N39" i="1"/>
  <c r="N46" i="1"/>
  <c r="N32" i="1"/>
  <c r="N57" i="1"/>
  <c r="G29" i="1"/>
  <c r="G63" i="1" s="1"/>
  <c r="H29" i="1"/>
  <c r="I29" i="1"/>
  <c r="N45" i="1"/>
  <c r="N47" i="1"/>
  <c r="N53" i="1"/>
  <c r="N54" i="1"/>
  <c r="N55" i="1"/>
  <c r="N65" i="1"/>
  <c r="N68" i="1" s="1"/>
  <c r="D73" i="1"/>
  <c r="L73" i="1"/>
  <c r="J73" i="1"/>
  <c r="I73" i="1"/>
  <c r="E73" i="1"/>
  <c r="M73" i="1"/>
  <c r="C73" i="1"/>
  <c r="N70" i="1"/>
  <c r="N72" i="1" s="1"/>
  <c r="N31" i="1"/>
  <c r="N71" i="1"/>
  <c r="N21" i="1"/>
  <c r="N9" i="1"/>
  <c r="N19" i="1" s="1"/>
  <c r="N28" i="1" l="1"/>
  <c r="D63" i="1"/>
  <c r="D74" i="1" s="1"/>
  <c r="N62" i="1"/>
  <c r="I63" i="1"/>
  <c r="I74" i="1" s="1"/>
  <c r="H63" i="1"/>
  <c r="H74" i="1" s="1"/>
  <c r="M63" i="1"/>
  <c r="M74" i="1" s="1"/>
  <c r="G74" i="1"/>
  <c r="F74" i="1"/>
  <c r="N73" i="1"/>
  <c r="J63" i="1"/>
  <c r="J74" i="1" s="1"/>
  <c r="K29" i="1"/>
  <c r="K63" i="1" s="1"/>
  <c r="K74" i="1" s="1"/>
  <c r="E63" i="1"/>
  <c r="E74" i="1" s="1"/>
  <c r="L29" i="1"/>
  <c r="L63" i="1" s="1"/>
  <c r="L74" i="1" s="1"/>
  <c r="C29" i="1"/>
  <c r="C63" i="1" s="1"/>
  <c r="C74" i="1" s="1"/>
  <c r="B29" i="1"/>
  <c r="N29" i="1" l="1"/>
  <c r="N63" i="1" s="1"/>
  <c r="B63" i="1"/>
  <c r="B74" i="1" l="1"/>
  <c r="N74" i="1" s="1"/>
</calcChain>
</file>

<file path=xl/sharedStrings.xml><?xml version="1.0" encoding="utf-8"?>
<sst xmlns="http://schemas.openxmlformats.org/spreadsheetml/2006/main" count="122" uniqueCount="115">
  <si>
    <t>Total</t>
  </si>
  <si>
    <t>Revenu</t>
  </si>
  <si>
    <t xml:space="preserve">   Rabais accordés</t>
  </si>
  <si>
    <t xml:space="preserve">   Remboursements - Indemnités</t>
  </si>
  <si>
    <t xml:space="preserve">   Revenu d’expédition et de livraison</t>
  </si>
  <si>
    <t xml:space="preserve">   Revenu non imputé d’un règlement comptant</t>
  </si>
  <si>
    <t xml:space="preserve">   Revenu sans catégorie</t>
  </si>
  <si>
    <t xml:space="preserve">   Revenus de fret</t>
  </si>
  <si>
    <t xml:space="preserve">   Revenus des dépenses facturables</t>
  </si>
  <si>
    <t xml:space="preserve">   Revenus provenant de la vente de produits</t>
  </si>
  <si>
    <t xml:space="preserve">   Ventes</t>
  </si>
  <si>
    <t>Total des revenus</t>
  </si>
  <si>
    <t>Coût des marchandises vendues</t>
  </si>
  <si>
    <t xml:space="preserve">   Achats - CDS</t>
  </si>
  <si>
    <t xml:space="preserve">   Autres coûts - CDS</t>
  </si>
  <si>
    <t xml:space="preserve">   Coût de la main-d'œuvre - CDS</t>
  </si>
  <si>
    <t xml:space="preserve">   Coût des marchandises vendues</t>
  </si>
  <si>
    <t xml:space="preserve">   Expédition et livraison - CDS</t>
  </si>
  <si>
    <t xml:space="preserve">   Fournitures et matériaux - CDS</t>
  </si>
  <si>
    <t xml:space="preserve">   Sous-traitants - CDS</t>
  </si>
  <si>
    <t>Total du coût des marchandises vendues</t>
  </si>
  <si>
    <t>Profit brut</t>
  </si>
  <si>
    <t>Dépenses</t>
  </si>
  <si>
    <t xml:space="preserve">   Achats</t>
  </si>
  <si>
    <t xml:space="preserve">   Assurance</t>
  </si>
  <si>
    <t xml:space="preserve">   Assurance - Invalidité</t>
  </si>
  <si>
    <t xml:space="preserve">   Assurance - Responsabilité</t>
  </si>
  <si>
    <t xml:space="preserve">   Autres dépenses générales et administratives</t>
  </si>
  <si>
    <t xml:space="preserve">   Commissions et frais</t>
  </si>
  <si>
    <t xml:space="preserve">   Créances irrécouvrables</t>
  </si>
  <si>
    <t xml:space="preserve">   Droits d’adhésion et abonnements</t>
  </si>
  <si>
    <t xml:space="preserve">   Dépense sans catégorie</t>
  </si>
  <si>
    <t xml:space="preserve">   Déplacement</t>
  </si>
  <si>
    <t xml:space="preserve">   Expédition et livraison</t>
  </si>
  <si>
    <t xml:space="preserve">   Fournitures</t>
  </si>
  <si>
    <t xml:space="preserve">   Frais bancaires</t>
  </si>
  <si>
    <t xml:space="preserve">   Frais de bureau</t>
  </si>
  <si>
    <t xml:space="preserve">   Frais d’expédition et de livraison</t>
  </si>
  <si>
    <t xml:space="preserve">   Frais d’élimination</t>
  </si>
  <si>
    <t xml:space="preserve">   Frais juridiques et professionnels</t>
  </si>
  <si>
    <t xml:space="preserve">   Impôts et licences</t>
  </si>
  <si>
    <t xml:space="preserve">   Intérêts débiteurs</t>
  </si>
  <si>
    <t xml:space="preserve">   Matériaux pour le projet</t>
  </si>
  <si>
    <t xml:space="preserve">   Outils</t>
  </si>
  <si>
    <t xml:space="preserve">   Paiement de loyer ou de bail</t>
  </si>
  <si>
    <t xml:space="preserve">   Papeterie et impression</t>
  </si>
  <si>
    <t xml:space="preserve">   Promotionnel</t>
  </si>
  <si>
    <t xml:space="preserve">   Publicité</t>
  </si>
  <si>
    <t xml:space="preserve">   Repas de déplacement</t>
  </si>
  <si>
    <t xml:space="preserve">   Repas et divertissement</t>
  </si>
  <si>
    <t xml:space="preserve">   Réparation et entretien</t>
  </si>
  <si>
    <t xml:space="preserve">   Services publics</t>
  </si>
  <si>
    <t xml:space="preserve">   Sous-traitants</t>
  </si>
  <si>
    <t>Total des dépenses</t>
  </si>
  <si>
    <t>Bénéfice d’exploitation net</t>
  </si>
  <si>
    <t>Autres revenus</t>
  </si>
  <si>
    <t xml:space="preserve">   Autres revenus de portefeuille</t>
  </si>
  <si>
    <t xml:space="preserve">   Autres revenus réguliers</t>
  </si>
  <si>
    <t xml:space="preserve">   Intérêts créditeurs</t>
  </si>
  <si>
    <t>Total des autres revenus</t>
  </si>
  <si>
    <t>Autres dépenses</t>
  </si>
  <si>
    <t xml:space="preserve">   Amendes et règlements</t>
  </si>
  <si>
    <t xml:space="preserve">   Divers</t>
  </si>
  <si>
    <t>Total des autres dépenses</t>
  </si>
  <si>
    <t>Autre revenu net</t>
  </si>
  <si>
    <t>Revenu net</t>
  </si>
  <si>
    <t xml:space="preserve">   Salaires</t>
  </si>
  <si>
    <t>Chiffre d'affaire global</t>
  </si>
  <si>
    <t>Chiffre d'affaire restant à encaisser</t>
  </si>
  <si>
    <t xml:space="preserve">   Projets</t>
  </si>
  <si>
    <t>Honoraires</t>
  </si>
  <si>
    <t>Restant à encaisser</t>
  </si>
  <si>
    <t>Réglé2</t>
  </si>
  <si>
    <t>Date3</t>
  </si>
  <si>
    <t>Réglé5</t>
  </si>
  <si>
    <t>Projet</t>
  </si>
  <si>
    <t>Réglé3</t>
  </si>
  <si>
    <t>Réglé4</t>
  </si>
  <si>
    <t>Date2</t>
  </si>
  <si>
    <t>Date4</t>
  </si>
  <si>
    <t>Date5</t>
  </si>
  <si>
    <t>N</t>
  </si>
  <si>
    <t>A</t>
  </si>
  <si>
    <t>Encaissé</t>
  </si>
  <si>
    <t>Chiffre d'affaire</t>
  </si>
  <si>
    <t>Colonne1</t>
  </si>
  <si>
    <t>Date de signature</t>
  </si>
  <si>
    <t>Réglé1</t>
  </si>
  <si>
    <t>Réglé 6</t>
  </si>
  <si>
    <t>Date 6</t>
  </si>
  <si>
    <t>Phase1</t>
  </si>
  <si>
    <t>Date1</t>
  </si>
  <si>
    <t>Phase2</t>
  </si>
  <si>
    <t>Phase3</t>
  </si>
  <si>
    <t>Phase4</t>
  </si>
  <si>
    <t>Phase5</t>
  </si>
  <si>
    <t>Réglé7</t>
  </si>
  <si>
    <t>Date7</t>
  </si>
  <si>
    <t>Ajustement fin de contrat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</si>
  <si>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</si>
  <si>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</si>
  <si>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</si>
  <si>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</si>
  <si>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</si>
  <si>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</si>
  <si>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</si>
  <si>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</si>
  <si>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</si>
  <si>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</si>
  <si>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</si>
  <si>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</si>
  <si>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Aperçu du budge 2019</t>
  </si>
  <si>
    <t>janvier - décembre 2019</t>
  </si>
  <si>
    <t>Colonne2</t>
  </si>
  <si>
    <t>Phase6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</si>
</sst>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€"/>
    <numFmt numFmtId="165" formatCode="&quot;$&quot;* #,##0.00\ _€"/>
    <numFmt numFmtId="167" formatCode="dd/mm/yy;@"/>
  </numFmts>
  <fonts count="15" x14ac:knownFonts="1">
    <font>
      <sz val="11"/>
      <color indexed="8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theme="0" tint="-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14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34998626667073579"/>
      </patternFill>
    </fill>
    <fill>
      <patternFill patternType="solid">
        <fgColor rgb="FFFF0000"/>
        <bgColor theme="0" tint="-0.14999847407452621"/>
      </patternFill>
    </fill>
    <fill>
      <patternFill patternType="solid">
        <fgColor rgb="FFFF0000"/>
        <bgColor theme="0" tint="-0.34998626667073579"/>
      </patternFill>
    </fill>
    <fill>
      <patternFill patternType="solid">
        <fgColor theme="2" tint="-9.9978637043366805E-2"/>
        <bgColor theme="0" tint="-0.34998626667073579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 tint="0.79998168889431442"/>
        <bgColor theme="0" tint="-0.34998626667073579"/>
      </patternFill>
    </fill>
    <fill>
      <patternFill patternType="solid">
        <fgColor theme="4" tint="0.39997558519241921"/>
        <bgColor theme="0" tint="-0.14999847407452621"/>
      </patternFill>
    </fill>
    <fill>
      <patternFill patternType="solid">
        <fgColor theme="4" tint="0.39997558519241921"/>
        <bgColor theme="0" tint="-0.34998626667073579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5"/>
        <bgColor theme="0" tint="-0.14999847407452621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 wrapText="1"/>
    </xf>
    <xf numFmtId="164" fontId="2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164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horizontal="right" wrapText="1"/>
    </xf>
    <xf numFmtId="165" fontId="6" fillId="0" borderId="2" xfId="0" applyNumberFormat="1" applyFont="1" applyBorder="1" applyAlignment="1">
      <alignment horizontal="right" wrapText="1"/>
    </xf>
    <xf numFmtId="0" fontId="6" fillId="2" borderId="0" xfId="0" applyFont="1" applyFill="1" applyAlignment="1">
      <alignment horizontal="left" wrapText="1"/>
    </xf>
    <xf numFmtId="165" fontId="6" fillId="2" borderId="2" xfId="0" applyNumberFormat="1" applyFont="1" applyFill="1" applyBorder="1" applyAlignment="1">
      <alignment horizontal="right" wrapText="1"/>
    </xf>
    <xf numFmtId="0" fontId="6" fillId="3" borderId="0" xfId="0" applyFont="1" applyFill="1" applyAlignment="1">
      <alignment horizontal="left" wrapText="1"/>
    </xf>
    <xf numFmtId="165" fontId="6" fillId="3" borderId="2" xfId="0" applyNumberFormat="1" applyFont="1" applyFill="1" applyBorder="1" applyAlignment="1">
      <alignment horizontal="right" wrapText="1"/>
    </xf>
    <xf numFmtId="0" fontId="6" fillId="4" borderId="0" xfId="0" applyFont="1" applyFill="1" applyAlignment="1">
      <alignment horizontal="left" wrapText="1"/>
    </xf>
    <xf numFmtId="165" fontId="6" fillId="4" borderId="2" xfId="0" applyNumberFormat="1" applyFont="1" applyFill="1" applyBorder="1" applyAlignment="1">
      <alignment horizontal="right" wrapText="1"/>
    </xf>
    <xf numFmtId="0" fontId="6" fillId="5" borderId="0" xfId="0" applyFont="1" applyFill="1" applyAlignment="1">
      <alignment horizontal="left" wrapText="1"/>
    </xf>
    <xf numFmtId="165" fontId="6" fillId="5" borderId="2" xfId="0" applyNumberFormat="1" applyFont="1" applyFill="1" applyBorder="1" applyAlignment="1">
      <alignment horizontal="right" wrapText="1"/>
    </xf>
    <xf numFmtId="0" fontId="6" fillId="6" borderId="0" xfId="0" applyFont="1" applyFill="1" applyAlignment="1">
      <alignment horizontal="left" wrapText="1"/>
    </xf>
    <xf numFmtId="165" fontId="6" fillId="6" borderId="2" xfId="0" applyNumberFormat="1" applyFont="1" applyFill="1" applyBorder="1" applyAlignment="1">
      <alignment horizontal="right" wrapText="1"/>
    </xf>
    <xf numFmtId="165" fontId="6" fillId="4" borderId="3" xfId="0" applyNumberFormat="1" applyFont="1" applyFill="1" applyBorder="1" applyAlignment="1">
      <alignment horizontal="right" wrapText="1"/>
    </xf>
    <xf numFmtId="17" fontId="6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/>
    <xf numFmtId="0" fontId="10" fillId="8" borderId="5" xfId="0" applyFont="1" applyFill="1" applyBorder="1" applyAlignment="1">
      <alignment horizontal="center" vertical="center" textRotation="90" wrapText="1"/>
    </xf>
    <xf numFmtId="0" fontId="10" fillId="8" borderId="5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2" fontId="11" fillId="9" borderId="4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0" fillId="8" borderId="6" xfId="0" applyFont="1" applyFill="1" applyBorder="1" applyAlignment="1">
      <alignment horizontal="center" vertical="center" wrapText="1"/>
    </xf>
    <xf numFmtId="0" fontId="14" fillId="10" borderId="7" xfId="0" applyFont="1" applyFill="1" applyBorder="1"/>
    <xf numFmtId="14" fontId="10" fillId="10" borderId="7" xfId="0" applyNumberFormat="1" applyFont="1" applyFill="1" applyBorder="1"/>
    <xf numFmtId="2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8" borderId="0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 wrapText="1"/>
    </xf>
    <xf numFmtId="2" fontId="11" fillId="12" borderId="4" xfId="0" applyNumberFormat="1" applyFont="1" applyFill="1" applyBorder="1" applyAlignment="1">
      <alignment horizontal="center" vertical="center"/>
    </xf>
    <xf numFmtId="2" fontId="10" fillId="13" borderId="8" xfId="0" applyNumberFormat="1" applyFont="1" applyFill="1" applyBorder="1" applyAlignment="1">
      <alignment horizontal="center" vertical="center"/>
    </xf>
    <xf numFmtId="0" fontId="12" fillId="14" borderId="9" xfId="0" applyFont="1" applyFill="1" applyBorder="1" applyAlignment="1">
      <alignment horizontal="center" vertical="center"/>
    </xf>
    <xf numFmtId="167" fontId="11" fillId="13" borderId="10" xfId="0" applyNumberFormat="1" applyFont="1" applyFill="1" applyBorder="1" applyAlignment="1">
      <alignment horizontal="center" vertical="center"/>
    </xf>
    <xf numFmtId="0" fontId="10" fillId="16" borderId="5" xfId="0" applyFont="1" applyFill="1" applyBorder="1" applyAlignment="1">
      <alignment horizontal="center" vertical="center" textRotation="90" wrapText="1"/>
    </xf>
    <xf numFmtId="0" fontId="10" fillId="16" borderId="5" xfId="0" applyFont="1" applyFill="1" applyBorder="1" applyAlignment="1">
      <alignment horizontal="center" vertical="center" wrapText="1"/>
    </xf>
    <xf numFmtId="2" fontId="10" fillId="17" borderId="8" xfId="0" applyNumberFormat="1" applyFont="1" applyFill="1" applyBorder="1" applyAlignment="1">
      <alignment horizontal="center" vertical="center"/>
    </xf>
    <xf numFmtId="167" fontId="11" fillId="17" borderId="10" xfId="0" applyNumberFormat="1" applyFont="1" applyFill="1" applyBorder="1" applyAlignment="1">
      <alignment horizontal="center" vertical="center"/>
    </xf>
    <xf numFmtId="2" fontId="10" fillId="10" borderId="8" xfId="0" applyNumberFormat="1" applyFont="1" applyFill="1" applyBorder="1" applyAlignment="1">
      <alignment horizontal="center" vertical="center"/>
    </xf>
    <xf numFmtId="0" fontId="12" fillId="15" borderId="9" xfId="0" applyFont="1" applyFill="1" applyBorder="1" applyAlignment="1">
      <alignment horizontal="center" vertical="center"/>
    </xf>
    <xf numFmtId="167" fontId="11" fillId="10" borderId="10" xfId="0" applyNumberFormat="1" applyFont="1" applyFill="1" applyBorder="1" applyAlignment="1">
      <alignment horizontal="center" vertical="center"/>
    </xf>
    <xf numFmtId="0" fontId="10" fillId="18" borderId="5" xfId="0" applyFont="1" applyFill="1" applyBorder="1" applyAlignment="1">
      <alignment horizontal="center" vertical="center" wrapText="1"/>
    </xf>
    <xf numFmtId="0" fontId="10" fillId="18" borderId="5" xfId="0" applyFont="1" applyFill="1" applyBorder="1" applyAlignment="1">
      <alignment horizontal="center" vertical="center" textRotation="90" wrapText="1"/>
    </xf>
    <xf numFmtId="167" fontId="11" fillId="19" borderId="4" xfId="0" applyNumberFormat="1" applyFont="1" applyFill="1" applyBorder="1" applyAlignment="1">
      <alignment horizontal="center" vertical="center"/>
    </xf>
    <xf numFmtId="0" fontId="12" fillId="20" borderId="9" xfId="0" applyFont="1" applyFill="1" applyBorder="1" applyAlignment="1">
      <alignment horizontal="center" vertical="center"/>
    </xf>
    <xf numFmtId="0" fontId="9" fillId="21" borderId="5" xfId="0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</cellXfs>
  <cellStyles count="1">
    <cellStyle name="Normal" xfId="0" builtinId="0"/>
  </cellStyles>
  <dxfs count="61">
    <dxf>
      <fill>
        <patternFill>
          <bgColor rgb="FF00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$-C09]#,##0.00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;@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$-C09]#,##0.00"/>
      <fill>
        <patternFill patternType="solid">
          <fgColor theme="0" tint="-0.3499862666707357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;@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$$-C09]#,##0.00"/>
      <fill>
        <patternFill patternType="solid">
          <fgColor theme="0" tint="-0.34998626667073579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;@"/>
      <fill>
        <patternFill patternType="solid">
          <fgColor theme="0" tint="-0.34998626667073579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14999847407452621"/>
        </patternFill>
      </fill>
      <border diagonalUp="0" diagonalDown="0" outline="0">
        <left/>
        <right/>
        <top/>
        <bottom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22" formatCode="mmm\-yy"/>
      <alignment horizontal="center" vertical="bottom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00FF00"/>
      <color rgb="FFC8FE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7:N74" totalsRowShown="0" headerRowDxfId="60">
  <autoFilter ref="A7:N74"/>
  <tableColumns count="14">
    <tableColumn id="1" name="Colonne1" dataDxfId="59"/>
    <tableColumn id="2" name="janv-19"/>
    <tableColumn id="3" name="févr-19"/>
    <tableColumn id="4" name="mars-19"/>
    <tableColumn id="5" name="avr-19"/>
    <tableColumn id="6" name="mai-19"/>
    <tableColumn id="7" name="juin-19"/>
    <tableColumn id="8" name="juil-19"/>
    <tableColumn id="9" name="août-19"/>
    <tableColumn id="10" name="sept-19"/>
    <tableColumn id="11" name="oct-19"/>
    <tableColumn id="12" name="nov-19"/>
    <tableColumn id="13" name="déc-19"/>
    <tableColumn id="14" name="Total">
      <calculatedColumnFormula>(((((((((((B8)+(C8))+(D8))+(E8))+(F8))+(G8))+(H8))+(I8))+(J8))+(K8))+(L8))+(M8)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Suivi_budget" displayName="Suivi_budget" ref="B3:E23" totalsRowShown="0">
  <autoFilter ref="B3:E23"/>
  <tableColumns count="4">
    <tableColumn id="1" name="Colonne1" dataDxfId="58"/>
    <tableColumn id="2" name="Colonne2" dataDxfId="57"/>
    <tableColumn id="4" name="Encaissé"/>
    <tableColumn id="5" name="Chiffre d'affaire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7" name="Suivi_encaissements" displayName="Suivi_encaissements" ref="B3:Z4" headerRowDxfId="56" tableBorderDxfId="55">
  <autoFilter ref="B3:Z4"/>
  <tableColumns count="25">
    <tableColumn id="22" name="Date de signature" totalsRowLabel="Total" dataDxfId="53" totalsRowDxfId="54"/>
    <tableColumn id="1" name="Projet" dataDxfId="51" totalsRowDxfId="52"/>
    <tableColumn id="2" name="Honoraires" dataDxfId="49" totalsRowDxfId="50">
      <calculatedColumnFormula>IF(Suivi_encaissements[[#This Row],[Projet]]="","0",13579.04*$A$1)</calculatedColumnFormula>
    </tableColumn>
    <tableColumn id="27" name="Restant à encaisser" dataDxfId="47" totalsRowDxfId="48">
      <calculatedColumnFormula>SUMPRODUCT(($G4:$V4="N")*(MOD(COLUMN($F4:$U4),3)=0)*1,$F4:$U4)</calculatedColumnFormula>
    </tableColumn>
    <tableColumn id="3" name="Phase1" dataDxfId="45" totalsRowDxfId="46"/>
    <tableColumn id="4" name="Réglé1" dataDxfId="43" totalsRowDxfId="44"/>
    <tableColumn id="5" name="Date1" dataDxfId="41" totalsRowDxfId="42"/>
    <tableColumn id="6" name="Phase2" dataDxfId="39" totalsRowDxfId="40"/>
    <tableColumn id="7" name="Réglé2" dataDxfId="37" totalsRowDxfId="38"/>
    <tableColumn id="8" name="Date2" dataDxfId="35" totalsRowDxfId="36"/>
    <tableColumn id="9" name="Phase3" dataDxfId="33" totalsRowDxfId="34"/>
    <tableColumn id="10" name="Réglé3" dataDxfId="31" totalsRowDxfId="32"/>
    <tableColumn id="11" name="Date3" dataDxfId="29" totalsRowDxfId="30"/>
    <tableColumn id="12" name="Phase4" dataDxfId="27" totalsRowDxfId="28"/>
    <tableColumn id="13" name="Réglé4" dataDxfId="25" totalsRowDxfId="26"/>
    <tableColumn id="14" name="Date4" dataDxfId="23" totalsRowDxfId="24"/>
    <tableColumn id="15" name="Phase5" dataDxfId="21" totalsRowDxfId="22"/>
    <tableColumn id="16" name="Réglé5" dataDxfId="19" totalsRowDxfId="20"/>
    <tableColumn id="17" name="Date5" dataDxfId="17" totalsRowDxfId="18"/>
    <tableColumn id="21" name="Phase6" dataDxfId="15" totalsRowDxfId="16"/>
    <tableColumn id="20" name="Réglé 6" dataDxfId="13" totalsRowDxfId="14"/>
    <tableColumn id="19" name="Date 6" dataDxfId="11" totalsRowDxfId="12"/>
    <tableColumn id="24" name="Ajustement fin de contrat" dataDxfId="9" totalsRowDxfId="10"/>
    <tableColumn id="23" name="Réglé7" dataDxfId="7" totalsRowDxfId="8"/>
    <tableColumn id="25" name="Date7" dataDxfId="5" totalsRowDxfId="6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8"/>
  <sheetViews>
    <sheetView topLeftCell="A7" workbookViewId="0">
      <selection sqref="A1:XFD1"/>
    </sheetView>
  </sheetViews>
  <sheetFormatPr baseColWidth="10" defaultColWidth="9.109375" defaultRowHeight="14.4" x14ac:dyDescent="0.3"/>
  <cols>
    <col min="1" max="1" width="48.33203125" customWidth="1"/>
    <col min="2" max="13" width="12" bestFit="1" customWidth="1"/>
    <col min="14" max="14" width="13.109375" bestFit="1" customWidth="1"/>
  </cols>
  <sheetData>
    <row r="1" spans="1:21" ht="17.399999999999999" x14ac:dyDescent="0.3">
      <c r="A1" s="59" t="s">
        <v>111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21" x14ac:dyDescent="0.3">
      <c r="A2" s="60" t="s">
        <v>112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1" s="22" customFormat="1" x14ac:dyDescent="0.3">
      <c r="A3" s="23"/>
      <c r="R3" s="21"/>
    </row>
    <row r="4" spans="1:21" s="22" customFormat="1" x14ac:dyDescent="0.3">
      <c r="A4" s="21" t="s">
        <v>67</v>
      </c>
      <c r="B4"/>
      <c r="R4" s="21"/>
    </row>
    <row r="5" spans="1:21" s="22" customFormat="1" x14ac:dyDescent="0.3">
      <c r="A5" s="21" t="s">
        <v>68</v>
      </c>
      <c r="R5" s="21"/>
    </row>
    <row r="6" spans="1:21" ht="23.4" x14ac:dyDescent="0.45">
      <c r="P6" s="61"/>
      <c r="Q6" s="61"/>
      <c r="R6" s="61"/>
      <c r="S6" s="56">
        <f>SUM(Budget!O93)</f>
        <v>0</v>
      </c>
      <c r="T6" s="56"/>
      <c r="U6" s="56"/>
    </row>
    <row r="7" spans="1:21" ht="15.6" x14ac:dyDescent="0.3">
      <c r="A7" s="3" t="s">
        <v>85</v>
      </c>
      <c r="B7" s="20" t="s">
        <v>99</v>
      </c>
      <c r="C7" s="20" t="s">
        <v>100</v>
      </c>
      <c r="D7" s="20" t="s">
        <v>101</v>
      </c>
      <c r="E7" s="20" t="s">
        <v>102</v>
      </c>
      <c r="F7" s="20" t="s">
        <v>103</v>
      </c>
      <c r="G7" s="20" t="s">
        <v>104</v>
      </c>
      <c r="H7" s="20" t="s">
        <v>105</v>
      </c>
      <c r="I7" s="20" t="s">
        <v>106</v>
      </c>
      <c r="J7" s="20" t="s">
        <v>107</v>
      </c>
      <c r="K7" s="20" t="s">
        <v>108</v>
      </c>
      <c r="L7" s="20" t="s">
        <v>109</v>
      </c>
      <c r="M7" s="20" t="s">
        <v>110</v>
      </c>
      <c r="N7" s="4" t="s">
        <v>0</v>
      </c>
      <c r="R7" s="21"/>
      <c r="S7">
        <v>6</v>
      </c>
    </row>
    <row r="8" spans="1:21" ht="23.4" x14ac:dyDescent="0.45">
      <c r="A8" s="5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61"/>
      <c r="Q8" s="61"/>
      <c r="R8" s="61"/>
    </row>
    <row r="9" spans="1:21" ht="15.6" x14ac:dyDescent="0.3">
      <c r="A9" s="5" t="s">
        <v>69</v>
      </c>
      <c r="B9" s="7">
        <f>$P$8-$Q$17</f>
        <v>0</v>
      </c>
      <c r="C9" s="7">
        <f t="shared" ref="C9:M9" si="0">$P$8-$Q$17</f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  <c r="M9" s="7">
        <f t="shared" si="0"/>
        <v>0</v>
      </c>
      <c r="N9" s="7">
        <f t="shared" ref="N9:N18" si="1">(((((((((((B9)+(C9))+(D9))+(E9))+(F9))+(G9))+(H9))+(I9))+(J9))+(K9))+(L9))+(M9)</f>
        <v>0</v>
      </c>
    </row>
    <row r="10" spans="1:21" ht="15.6" x14ac:dyDescent="0.3">
      <c r="A10" s="5" t="s">
        <v>2</v>
      </c>
      <c r="B10" s="7">
        <v>0</v>
      </c>
      <c r="C10" s="7">
        <f>0</f>
        <v>0</v>
      </c>
      <c r="D10" s="7">
        <f>0</f>
        <v>0</v>
      </c>
      <c r="E10" s="7">
        <f>0</f>
        <v>0</v>
      </c>
      <c r="F10" s="7">
        <f>0</f>
        <v>0</v>
      </c>
      <c r="G10" s="7">
        <f>0</f>
        <v>0</v>
      </c>
      <c r="H10" s="7">
        <f>0</f>
        <v>0</v>
      </c>
      <c r="I10" s="7">
        <f>0</f>
        <v>0</v>
      </c>
      <c r="J10" s="7">
        <f>0</f>
        <v>0</v>
      </c>
      <c r="K10" s="7">
        <f>0</f>
        <v>0</v>
      </c>
      <c r="L10" s="7">
        <f>0</f>
        <v>0</v>
      </c>
      <c r="M10" s="7">
        <f>0</f>
        <v>0</v>
      </c>
      <c r="N10" s="7">
        <f t="shared" si="1"/>
        <v>0</v>
      </c>
    </row>
    <row r="11" spans="1:21" ht="15.6" x14ac:dyDescent="0.3">
      <c r="A11" s="5" t="s">
        <v>3</v>
      </c>
      <c r="B11" s="7">
        <v>0</v>
      </c>
      <c r="C11" s="7">
        <f>0</f>
        <v>0</v>
      </c>
      <c r="D11" s="7">
        <f>0</f>
        <v>0</v>
      </c>
      <c r="E11" s="7">
        <f>0</f>
        <v>0</v>
      </c>
      <c r="F11" s="7">
        <f>0</f>
        <v>0</v>
      </c>
      <c r="G11" s="7">
        <f>0</f>
        <v>0</v>
      </c>
      <c r="H11" s="7">
        <f>0</f>
        <v>0</v>
      </c>
      <c r="I11" s="7">
        <f>0</f>
        <v>0</v>
      </c>
      <c r="J11" s="7">
        <f>0</f>
        <v>0</v>
      </c>
      <c r="K11" s="7">
        <f>0</f>
        <v>0</v>
      </c>
      <c r="L11" s="7">
        <f>0</f>
        <v>0</v>
      </c>
      <c r="M11" s="7">
        <f>0</f>
        <v>0</v>
      </c>
      <c r="N11" s="7">
        <f t="shared" si="1"/>
        <v>0</v>
      </c>
    </row>
    <row r="12" spans="1:21" ht="15.6" x14ac:dyDescent="0.3">
      <c r="A12" s="5" t="s">
        <v>4</v>
      </c>
      <c r="B12" s="7">
        <v>0</v>
      </c>
      <c r="C12" s="7">
        <f>0</f>
        <v>0</v>
      </c>
      <c r="D12" s="7">
        <f>0</f>
        <v>0</v>
      </c>
      <c r="E12" s="7">
        <f>0</f>
        <v>0</v>
      </c>
      <c r="F12" s="7">
        <f>0</f>
        <v>0</v>
      </c>
      <c r="G12" s="7">
        <f>0</f>
        <v>0</v>
      </c>
      <c r="H12" s="7">
        <f>0</f>
        <v>0</v>
      </c>
      <c r="I12" s="7">
        <f>0</f>
        <v>0</v>
      </c>
      <c r="J12" s="7">
        <f>0</f>
        <v>0</v>
      </c>
      <c r="K12" s="7">
        <f>0</f>
        <v>0</v>
      </c>
      <c r="L12" s="7">
        <f>0</f>
        <v>0</v>
      </c>
      <c r="M12" s="7">
        <f>0</f>
        <v>0</v>
      </c>
      <c r="N12" s="7">
        <f t="shared" si="1"/>
        <v>0</v>
      </c>
    </row>
    <row r="13" spans="1:21" ht="12" customHeight="1" x14ac:dyDescent="0.3">
      <c r="A13" s="5" t="s">
        <v>5</v>
      </c>
      <c r="B13" s="7">
        <v>0</v>
      </c>
      <c r="C13" s="7">
        <f>0</f>
        <v>0</v>
      </c>
      <c r="D13" s="7">
        <f>0</f>
        <v>0</v>
      </c>
      <c r="E13" s="7">
        <f>0</f>
        <v>0</v>
      </c>
      <c r="F13" s="7">
        <f>0</f>
        <v>0</v>
      </c>
      <c r="G13" s="7">
        <f>0</f>
        <v>0</v>
      </c>
      <c r="H13" s="7">
        <f>0</f>
        <v>0</v>
      </c>
      <c r="I13" s="7">
        <f>0</f>
        <v>0</v>
      </c>
      <c r="J13" s="7">
        <f>0</f>
        <v>0</v>
      </c>
      <c r="K13" s="7">
        <f>0</f>
        <v>0</v>
      </c>
      <c r="L13" s="7">
        <f>0</f>
        <v>0</v>
      </c>
      <c r="M13" s="7">
        <f>0</f>
        <v>0</v>
      </c>
      <c r="N13" s="7">
        <f t="shared" si="1"/>
        <v>0</v>
      </c>
      <c r="P13" s="21"/>
    </row>
    <row r="14" spans="1:21" ht="15.6" x14ac:dyDescent="0.3">
      <c r="A14" s="5" t="s">
        <v>6</v>
      </c>
      <c r="B14" s="7">
        <v>0</v>
      </c>
      <c r="C14" s="7">
        <f>0</f>
        <v>0</v>
      </c>
      <c r="D14" s="7">
        <f>0</f>
        <v>0</v>
      </c>
      <c r="E14" s="7">
        <f>0</f>
        <v>0</v>
      </c>
      <c r="F14" s="7">
        <f>0</f>
        <v>0</v>
      </c>
      <c r="G14" s="7">
        <f>0</f>
        <v>0</v>
      </c>
      <c r="H14" s="7">
        <f>0</f>
        <v>0</v>
      </c>
      <c r="I14" s="7">
        <f>0</f>
        <v>0</v>
      </c>
      <c r="J14" s="7">
        <f>0</f>
        <v>0</v>
      </c>
      <c r="K14" s="7">
        <f>0</f>
        <v>0</v>
      </c>
      <c r="L14" s="7">
        <f>0</f>
        <v>0</v>
      </c>
      <c r="M14" s="7">
        <f>0</f>
        <v>0</v>
      </c>
      <c r="N14" s="7">
        <f t="shared" si="1"/>
        <v>0</v>
      </c>
      <c r="P14" s="21"/>
    </row>
    <row r="15" spans="1:21" ht="15.6" x14ac:dyDescent="0.3">
      <c r="A15" s="5" t="s">
        <v>7</v>
      </c>
      <c r="B15" s="7">
        <v>0</v>
      </c>
      <c r="C15" s="7">
        <f>0</f>
        <v>0</v>
      </c>
      <c r="D15" s="7">
        <f>0</f>
        <v>0</v>
      </c>
      <c r="E15" s="7">
        <f>0</f>
        <v>0</v>
      </c>
      <c r="F15" s="7">
        <f>0</f>
        <v>0</v>
      </c>
      <c r="G15" s="7">
        <f>0</f>
        <v>0</v>
      </c>
      <c r="H15" s="7">
        <f>0</f>
        <v>0</v>
      </c>
      <c r="I15" s="7">
        <f>0</f>
        <v>0</v>
      </c>
      <c r="J15" s="7">
        <f>0</f>
        <v>0</v>
      </c>
      <c r="K15" s="7">
        <f>0</f>
        <v>0</v>
      </c>
      <c r="L15" s="7">
        <f>0</f>
        <v>0</v>
      </c>
      <c r="M15" s="7">
        <f>0</f>
        <v>0</v>
      </c>
      <c r="N15" s="7">
        <f t="shared" si="1"/>
        <v>0</v>
      </c>
      <c r="P15" s="21"/>
    </row>
    <row r="16" spans="1:21" ht="15.6" x14ac:dyDescent="0.3">
      <c r="A16" s="5" t="s">
        <v>8</v>
      </c>
      <c r="B16" s="7">
        <v>0</v>
      </c>
      <c r="C16" s="7">
        <f>0</f>
        <v>0</v>
      </c>
      <c r="D16" s="7">
        <f>0</f>
        <v>0</v>
      </c>
      <c r="E16" s="7">
        <f>0</f>
        <v>0</v>
      </c>
      <c r="F16" s="7">
        <f>0</f>
        <v>0</v>
      </c>
      <c r="G16" s="7">
        <f>0</f>
        <v>0</v>
      </c>
      <c r="H16" s="7">
        <f>0</f>
        <v>0</v>
      </c>
      <c r="I16" s="7">
        <f>0</f>
        <v>0</v>
      </c>
      <c r="J16" s="7">
        <f>0</f>
        <v>0</v>
      </c>
      <c r="K16" s="7">
        <f>0</f>
        <v>0</v>
      </c>
      <c r="L16" s="7">
        <f>0</f>
        <v>0</v>
      </c>
      <c r="M16" s="7">
        <f>0</f>
        <v>0</v>
      </c>
      <c r="N16" s="7">
        <f t="shared" si="1"/>
        <v>0</v>
      </c>
      <c r="P16" s="21"/>
    </row>
    <row r="17" spans="1:16" ht="15.6" x14ac:dyDescent="0.3">
      <c r="A17" s="5" t="s">
        <v>9</v>
      </c>
      <c r="B17" s="7">
        <v>0</v>
      </c>
      <c r="C17" s="7">
        <f>0</f>
        <v>0</v>
      </c>
      <c r="D17" s="7">
        <f>0</f>
        <v>0</v>
      </c>
      <c r="E17" s="7">
        <f>0</f>
        <v>0</v>
      </c>
      <c r="F17" s="7">
        <f>0</f>
        <v>0</v>
      </c>
      <c r="G17" s="7">
        <f>0</f>
        <v>0</v>
      </c>
      <c r="H17" s="7">
        <f>0</f>
        <v>0</v>
      </c>
      <c r="I17" s="7">
        <f>0</f>
        <v>0</v>
      </c>
      <c r="J17" s="7">
        <f>0</f>
        <v>0</v>
      </c>
      <c r="K17" s="7">
        <f>0</f>
        <v>0</v>
      </c>
      <c r="L17" s="7">
        <f>0</f>
        <v>0</v>
      </c>
      <c r="M17" s="7">
        <f>0</f>
        <v>0</v>
      </c>
      <c r="N17" s="7">
        <f t="shared" si="1"/>
        <v>0</v>
      </c>
      <c r="P17" s="21"/>
    </row>
    <row r="18" spans="1:16" ht="15.6" x14ac:dyDescent="0.3">
      <c r="A18" s="5" t="s">
        <v>10</v>
      </c>
      <c r="B18" s="7">
        <v>0</v>
      </c>
      <c r="C18" s="7">
        <f>0</f>
        <v>0</v>
      </c>
      <c r="D18" s="7">
        <f>0</f>
        <v>0</v>
      </c>
      <c r="E18" s="7">
        <f>0</f>
        <v>0</v>
      </c>
      <c r="F18" s="7">
        <f>0</f>
        <v>0</v>
      </c>
      <c r="G18" s="7">
        <f>0</f>
        <v>0</v>
      </c>
      <c r="H18" s="7">
        <f>0</f>
        <v>0</v>
      </c>
      <c r="I18" s="7">
        <f>0</f>
        <v>0</v>
      </c>
      <c r="J18" s="7">
        <f>0</f>
        <v>0</v>
      </c>
      <c r="K18" s="7">
        <f>0</f>
        <v>0</v>
      </c>
      <c r="L18" s="7">
        <f>0</f>
        <v>0</v>
      </c>
      <c r="M18" s="7">
        <f>0</f>
        <v>0</v>
      </c>
      <c r="N18" s="7">
        <f t="shared" si="1"/>
        <v>0</v>
      </c>
    </row>
    <row r="19" spans="1:16" ht="15.6" x14ac:dyDescent="0.3">
      <c r="A19" s="9" t="s">
        <v>11</v>
      </c>
      <c r="B19" s="10">
        <f>SUM(B9:B18)</f>
        <v>0</v>
      </c>
      <c r="C19" s="10">
        <f t="shared" ref="C19:N19" si="2">SUM(C9:C18)</f>
        <v>0</v>
      </c>
      <c r="D19" s="10">
        <f t="shared" si="2"/>
        <v>0</v>
      </c>
      <c r="E19" s="10">
        <f t="shared" si="2"/>
        <v>0</v>
      </c>
      <c r="F19" s="10">
        <f t="shared" si="2"/>
        <v>0</v>
      </c>
      <c r="G19" s="10">
        <f t="shared" si="2"/>
        <v>0</v>
      </c>
      <c r="H19" s="10">
        <f t="shared" si="2"/>
        <v>0</v>
      </c>
      <c r="I19" s="10">
        <f t="shared" si="2"/>
        <v>0</v>
      </c>
      <c r="J19" s="10">
        <f t="shared" si="2"/>
        <v>0</v>
      </c>
      <c r="K19" s="10">
        <f t="shared" si="2"/>
        <v>0</v>
      </c>
      <c r="L19" s="10">
        <f t="shared" si="2"/>
        <v>0</v>
      </c>
      <c r="M19" s="10">
        <f t="shared" si="2"/>
        <v>0</v>
      </c>
      <c r="N19" s="10">
        <f t="shared" si="2"/>
        <v>0</v>
      </c>
    </row>
    <row r="20" spans="1:16" ht="15.6" x14ac:dyDescent="0.3">
      <c r="A20" s="5" t="s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6" ht="15.6" x14ac:dyDescent="0.3">
      <c r="A21" s="5" t="s">
        <v>13</v>
      </c>
      <c r="B21" s="7">
        <v>0</v>
      </c>
      <c r="C21" s="7">
        <v>50</v>
      </c>
      <c r="D21" s="7">
        <v>10</v>
      </c>
      <c r="E21" s="7">
        <v>-20</v>
      </c>
      <c r="F21" s="7">
        <f>0</f>
        <v>0</v>
      </c>
      <c r="G21" s="7">
        <f>0</f>
        <v>0</v>
      </c>
      <c r="H21" s="7">
        <f>0</f>
        <v>0</v>
      </c>
      <c r="I21" s="7">
        <f>0</f>
        <v>0</v>
      </c>
      <c r="J21" s="7">
        <f>0</f>
        <v>0</v>
      </c>
      <c r="K21" s="7">
        <f>0</f>
        <v>0</v>
      </c>
      <c r="L21" s="7">
        <f>0</f>
        <v>0</v>
      </c>
      <c r="M21" s="7">
        <f>0</f>
        <v>0</v>
      </c>
      <c r="N21" s="7">
        <f t="shared" ref="N21:N27" si="3">(((((((((((B21)+(C21))+(D21))+(E21))+(F21))+(G21))+(H21))+(I21))+(J21))+(K21))+(L21))+(M21)</f>
        <v>40</v>
      </c>
    </row>
    <row r="22" spans="1:16" ht="15.6" x14ac:dyDescent="0.3">
      <c r="A22" s="5" t="s">
        <v>14</v>
      </c>
      <c r="B22" s="7">
        <v>0</v>
      </c>
      <c r="C22" s="7">
        <f>0</f>
        <v>0</v>
      </c>
      <c r="D22" s="7">
        <f>0</f>
        <v>0</v>
      </c>
      <c r="E22" s="7">
        <f>0</f>
        <v>0</v>
      </c>
      <c r="F22" s="7">
        <f>0</f>
        <v>0</v>
      </c>
      <c r="G22" s="7">
        <f>0</f>
        <v>0</v>
      </c>
      <c r="H22" s="7">
        <f>0</f>
        <v>0</v>
      </c>
      <c r="I22" s="7">
        <f>0</f>
        <v>0</v>
      </c>
      <c r="J22" s="7">
        <f>0</f>
        <v>0</v>
      </c>
      <c r="K22" s="7">
        <f>0</f>
        <v>0</v>
      </c>
      <c r="L22" s="7">
        <f>0</f>
        <v>0</v>
      </c>
      <c r="M22" s="7">
        <f>0</f>
        <v>0</v>
      </c>
      <c r="N22" s="7">
        <f t="shared" si="3"/>
        <v>0</v>
      </c>
    </row>
    <row r="23" spans="1:16" ht="15.6" x14ac:dyDescent="0.3">
      <c r="A23" s="5" t="s">
        <v>15</v>
      </c>
      <c r="B23" s="7">
        <v>0</v>
      </c>
      <c r="C23" s="7">
        <f>0</f>
        <v>0</v>
      </c>
      <c r="D23" s="7">
        <f>0</f>
        <v>0</v>
      </c>
      <c r="E23" s="7">
        <f>0</f>
        <v>0</v>
      </c>
      <c r="F23" s="7">
        <f>0</f>
        <v>0</v>
      </c>
      <c r="G23" s="7">
        <f>0</f>
        <v>0</v>
      </c>
      <c r="H23" s="7">
        <f>0</f>
        <v>0</v>
      </c>
      <c r="I23" s="7">
        <f>0</f>
        <v>0</v>
      </c>
      <c r="J23" s="7">
        <f>0</f>
        <v>0</v>
      </c>
      <c r="K23" s="7">
        <f>0</f>
        <v>0</v>
      </c>
      <c r="L23" s="7">
        <f>0</f>
        <v>0</v>
      </c>
      <c r="M23" s="7">
        <f>0</f>
        <v>0</v>
      </c>
      <c r="N23" s="7">
        <f t="shared" si="3"/>
        <v>0</v>
      </c>
    </row>
    <row r="24" spans="1:16" ht="15.6" x14ac:dyDescent="0.3">
      <c r="A24" s="5" t="s">
        <v>16</v>
      </c>
      <c r="B24" s="7">
        <v>0</v>
      </c>
      <c r="C24" s="7">
        <f>0</f>
        <v>0</v>
      </c>
      <c r="D24" s="7">
        <f>0</f>
        <v>0</v>
      </c>
      <c r="E24" s="7">
        <f>0</f>
        <v>0</v>
      </c>
      <c r="F24" s="7">
        <f>0</f>
        <v>0</v>
      </c>
      <c r="G24" s="7">
        <f>0</f>
        <v>0</v>
      </c>
      <c r="H24" s="7">
        <f>0</f>
        <v>0</v>
      </c>
      <c r="I24" s="7">
        <f>0</f>
        <v>0</v>
      </c>
      <c r="J24" s="7">
        <f>0</f>
        <v>0</v>
      </c>
      <c r="K24" s="7">
        <f>0</f>
        <v>0</v>
      </c>
      <c r="L24" s="7">
        <f>0</f>
        <v>0</v>
      </c>
      <c r="M24" s="7">
        <f>0</f>
        <v>0</v>
      </c>
      <c r="N24" s="7">
        <f t="shared" si="3"/>
        <v>0</v>
      </c>
    </row>
    <row r="25" spans="1:16" ht="15.6" x14ac:dyDescent="0.3">
      <c r="A25" s="5" t="s">
        <v>17</v>
      </c>
      <c r="B25" s="7">
        <v>0</v>
      </c>
      <c r="C25" s="7">
        <f>0</f>
        <v>0</v>
      </c>
      <c r="D25" s="7">
        <f>0</f>
        <v>0</v>
      </c>
      <c r="E25" s="7">
        <f>0</f>
        <v>0</v>
      </c>
      <c r="F25" s="7">
        <f>0</f>
        <v>0</v>
      </c>
      <c r="G25" s="7">
        <f>0</f>
        <v>0</v>
      </c>
      <c r="H25" s="7">
        <f>0</f>
        <v>0</v>
      </c>
      <c r="I25" s="7">
        <f>0</f>
        <v>0</v>
      </c>
      <c r="J25" s="7">
        <f>0</f>
        <v>0</v>
      </c>
      <c r="K25" s="7">
        <f>0</f>
        <v>0</v>
      </c>
      <c r="L25" s="7">
        <f>0</f>
        <v>0</v>
      </c>
      <c r="M25" s="7">
        <f>0</f>
        <v>0</v>
      </c>
      <c r="N25" s="7">
        <f t="shared" si="3"/>
        <v>0</v>
      </c>
    </row>
    <row r="26" spans="1:16" ht="15.6" x14ac:dyDescent="0.3">
      <c r="A26" s="5" t="s">
        <v>18</v>
      </c>
      <c r="B26" s="7">
        <v>0</v>
      </c>
      <c r="C26" s="7">
        <f>0</f>
        <v>0</v>
      </c>
      <c r="D26" s="7">
        <f>0</f>
        <v>0</v>
      </c>
      <c r="E26" s="7">
        <f>0</f>
        <v>0</v>
      </c>
      <c r="F26" s="7">
        <f>0</f>
        <v>0</v>
      </c>
      <c r="G26" s="7">
        <f>0</f>
        <v>0</v>
      </c>
      <c r="H26" s="7">
        <f>0</f>
        <v>0</v>
      </c>
      <c r="I26" s="7">
        <f>0</f>
        <v>0</v>
      </c>
      <c r="J26" s="7">
        <f>0</f>
        <v>0</v>
      </c>
      <c r="K26" s="7">
        <f>0</f>
        <v>0</v>
      </c>
      <c r="L26" s="7">
        <f>0</f>
        <v>0</v>
      </c>
      <c r="M26" s="7">
        <f>0</f>
        <v>0</v>
      </c>
      <c r="N26" s="7">
        <f t="shared" si="3"/>
        <v>0</v>
      </c>
    </row>
    <row r="27" spans="1:16" ht="15.6" x14ac:dyDescent="0.3">
      <c r="A27" s="5" t="s">
        <v>19</v>
      </c>
      <c r="B27" s="7">
        <v>0</v>
      </c>
      <c r="C27" s="7">
        <f>0</f>
        <v>0</v>
      </c>
      <c r="D27" s="7">
        <f>0</f>
        <v>0</v>
      </c>
      <c r="E27" s="7">
        <f>0</f>
        <v>0</v>
      </c>
      <c r="F27" s="7">
        <f>0</f>
        <v>0</v>
      </c>
      <c r="G27" s="7">
        <f>0</f>
        <v>0</v>
      </c>
      <c r="H27" s="7">
        <f>0</f>
        <v>0</v>
      </c>
      <c r="I27" s="7">
        <f>0</f>
        <v>0</v>
      </c>
      <c r="J27" s="7">
        <f>0</f>
        <v>0</v>
      </c>
      <c r="K27" s="7">
        <f>0</f>
        <v>0</v>
      </c>
      <c r="L27" s="7">
        <f>0</f>
        <v>0</v>
      </c>
      <c r="M27" s="7">
        <f>0</f>
        <v>0</v>
      </c>
      <c r="N27" s="7">
        <f t="shared" si="3"/>
        <v>0</v>
      </c>
    </row>
    <row r="28" spans="1:16" ht="15.6" x14ac:dyDescent="0.3">
      <c r="A28" s="11" t="s">
        <v>20</v>
      </c>
      <c r="B28" s="12">
        <f>SUM(B21:B27)</f>
        <v>0</v>
      </c>
      <c r="C28" s="12">
        <f t="shared" ref="C28:N28" si="4">SUM(C21:C27)</f>
        <v>50</v>
      </c>
      <c r="D28" s="12">
        <f t="shared" si="4"/>
        <v>10</v>
      </c>
      <c r="E28" s="12">
        <f t="shared" si="4"/>
        <v>-20</v>
      </c>
      <c r="F28" s="12">
        <f t="shared" si="4"/>
        <v>0</v>
      </c>
      <c r="G28" s="12">
        <f t="shared" si="4"/>
        <v>0</v>
      </c>
      <c r="H28" s="12">
        <f t="shared" si="4"/>
        <v>0</v>
      </c>
      <c r="I28" s="12">
        <f t="shared" si="4"/>
        <v>0</v>
      </c>
      <c r="J28" s="12">
        <f t="shared" si="4"/>
        <v>0</v>
      </c>
      <c r="K28" s="12">
        <f t="shared" si="4"/>
        <v>0</v>
      </c>
      <c r="L28" s="12">
        <f t="shared" si="4"/>
        <v>0</v>
      </c>
      <c r="M28" s="12">
        <f t="shared" si="4"/>
        <v>0</v>
      </c>
      <c r="N28" s="12">
        <f t="shared" si="4"/>
        <v>40</v>
      </c>
    </row>
    <row r="29" spans="1:16" ht="15.6" x14ac:dyDescent="0.3">
      <c r="A29" s="13" t="s">
        <v>21</v>
      </c>
      <c r="B29" s="14">
        <f t="shared" ref="B29:C29" si="5">(B19)-(B28)</f>
        <v>0</v>
      </c>
      <c r="C29" s="14">
        <f t="shared" si="5"/>
        <v>-50</v>
      </c>
      <c r="D29" s="14">
        <f t="shared" ref="D29" si="6">(D19)-(D28)</f>
        <v>-10</v>
      </c>
      <c r="E29" s="14">
        <f t="shared" ref="E29" si="7">(E19)-(E28)</f>
        <v>20</v>
      </c>
      <c r="F29" s="14">
        <f t="shared" ref="F29" si="8">(F19)-(F28)</f>
        <v>0</v>
      </c>
      <c r="G29" s="14">
        <f t="shared" ref="G29" si="9">(G19)-(G28)</f>
        <v>0</v>
      </c>
      <c r="H29" s="14">
        <f t="shared" ref="H29" si="10">(H19)-(H28)</f>
        <v>0</v>
      </c>
      <c r="I29" s="14">
        <f t="shared" ref="I29" si="11">(I19)-(I28)</f>
        <v>0</v>
      </c>
      <c r="J29" s="14">
        <f t="shared" ref="J29" si="12">(J19)-(J28)</f>
        <v>0</v>
      </c>
      <c r="K29" s="14">
        <f t="shared" ref="K29" si="13">(K19)-(K28)</f>
        <v>0</v>
      </c>
      <c r="L29" s="14">
        <f t="shared" ref="L29" si="14">(L19)-(L28)</f>
        <v>0</v>
      </c>
      <c r="M29" s="14">
        <f t="shared" ref="M29" si="15">(M19)-(M28)</f>
        <v>0</v>
      </c>
      <c r="N29" s="14">
        <f t="shared" ref="N29" si="16">(N19)-(N28)</f>
        <v>-40</v>
      </c>
    </row>
    <row r="30" spans="1:16" ht="15.6" x14ac:dyDescent="0.3">
      <c r="A30" s="5" t="s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6" ht="15.6" x14ac:dyDescent="0.3">
      <c r="A31" s="5" t="s">
        <v>23</v>
      </c>
      <c r="B31" s="7">
        <v>0</v>
      </c>
      <c r="C31" s="7">
        <f>0</f>
        <v>0</v>
      </c>
      <c r="D31" s="7">
        <f>0</f>
        <v>0</v>
      </c>
      <c r="E31" s="7">
        <f>0</f>
        <v>0</v>
      </c>
      <c r="F31" s="7">
        <f>0</f>
        <v>0</v>
      </c>
      <c r="G31" s="7">
        <f>0</f>
        <v>0</v>
      </c>
      <c r="H31" s="7">
        <f>0</f>
        <v>0</v>
      </c>
      <c r="I31" s="7">
        <f>0</f>
        <v>0</v>
      </c>
      <c r="J31" s="7">
        <f>0</f>
        <v>0</v>
      </c>
      <c r="K31" s="7">
        <f>0</f>
        <v>0</v>
      </c>
      <c r="L31" s="7">
        <f>0</f>
        <v>0</v>
      </c>
      <c r="M31" s="7">
        <f>0</f>
        <v>0</v>
      </c>
      <c r="N31" s="7">
        <f t="shared" ref="N31:N61" si="17">(((((((((((B31)+(C31))+(D31))+(E31))+(F31))+(G31))+(H31))+(I31))+(J31))+(K31))+(L31))+(M31)</f>
        <v>0</v>
      </c>
    </row>
    <row r="32" spans="1:16" ht="15.6" x14ac:dyDescent="0.3">
      <c r="A32" s="5" t="s">
        <v>24</v>
      </c>
      <c r="B32" s="7">
        <f>220</f>
        <v>220</v>
      </c>
      <c r="C32" s="7">
        <f>220</f>
        <v>220</v>
      </c>
      <c r="D32" s="7">
        <f>220</f>
        <v>220</v>
      </c>
      <c r="E32" s="7">
        <f>220</f>
        <v>220</v>
      </c>
      <c r="F32" s="7">
        <f>220</f>
        <v>220</v>
      </c>
      <c r="G32" s="7">
        <f>220</f>
        <v>220</v>
      </c>
      <c r="H32" s="7">
        <f>220</f>
        <v>220</v>
      </c>
      <c r="I32" s="7">
        <f>220</f>
        <v>220</v>
      </c>
      <c r="J32" s="7">
        <f>220</f>
        <v>220</v>
      </c>
      <c r="K32" s="7">
        <f>220</f>
        <v>220</v>
      </c>
      <c r="L32" s="7">
        <f>220</f>
        <v>220</v>
      </c>
      <c r="M32" s="7">
        <f>220</f>
        <v>220</v>
      </c>
      <c r="N32" s="7">
        <f t="shared" si="17"/>
        <v>2640</v>
      </c>
    </row>
    <row r="33" spans="1:14" ht="15.6" x14ac:dyDescent="0.3">
      <c r="A33" s="5" t="s">
        <v>25</v>
      </c>
      <c r="B33" s="7">
        <v>0</v>
      </c>
      <c r="C33" s="7">
        <f>0</f>
        <v>0</v>
      </c>
      <c r="D33" s="7">
        <f>0</f>
        <v>0</v>
      </c>
      <c r="E33" s="7">
        <f>0</f>
        <v>0</v>
      </c>
      <c r="F33" s="7">
        <f>0</f>
        <v>0</v>
      </c>
      <c r="G33" s="7">
        <f>0</f>
        <v>0</v>
      </c>
      <c r="H33" s="7">
        <f>0</f>
        <v>0</v>
      </c>
      <c r="I33" s="7">
        <f>0</f>
        <v>0</v>
      </c>
      <c r="J33" s="7">
        <f>0</f>
        <v>0</v>
      </c>
      <c r="K33" s="7">
        <f>0</f>
        <v>0</v>
      </c>
      <c r="L33" s="7">
        <f>0</f>
        <v>0</v>
      </c>
      <c r="M33" s="7">
        <f>0</f>
        <v>0</v>
      </c>
      <c r="N33" s="7">
        <f t="shared" si="17"/>
        <v>0</v>
      </c>
    </row>
    <row r="34" spans="1:14" ht="15.6" x14ac:dyDescent="0.3">
      <c r="A34" s="5" t="s">
        <v>26</v>
      </c>
      <c r="B34" s="7">
        <v>0</v>
      </c>
      <c r="C34" s="7">
        <f>0</f>
        <v>0</v>
      </c>
      <c r="D34" s="7">
        <f>0</f>
        <v>0</v>
      </c>
      <c r="E34" s="7">
        <f>0</f>
        <v>0</v>
      </c>
      <c r="F34" s="7">
        <f>0</f>
        <v>0</v>
      </c>
      <c r="G34" s="7">
        <f>0</f>
        <v>0</v>
      </c>
      <c r="H34" s="7">
        <f>0</f>
        <v>0</v>
      </c>
      <c r="I34" s="7">
        <f>0</f>
        <v>0</v>
      </c>
      <c r="J34" s="7">
        <f>0</f>
        <v>0</v>
      </c>
      <c r="K34" s="7">
        <f>0</f>
        <v>0</v>
      </c>
      <c r="L34" s="7">
        <f>0</f>
        <v>0</v>
      </c>
      <c r="M34" s="7">
        <f>0</f>
        <v>0</v>
      </c>
      <c r="N34" s="7">
        <f t="shared" si="17"/>
        <v>0</v>
      </c>
    </row>
    <row r="35" spans="1:14" ht="15.6" x14ac:dyDescent="0.3">
      <c r="A35" s="5" t="s">
        <v>27</v>
      </c>
      <c r="B35" s="7">
        <v>0</v>
      </c>
      <c r="C35" s="7">
        <f>0</f>
        <v>0</v>
      </c>
      <c r="D35" s="7">
        <f>0</f>
        <v>0</v>
      </c>
      <c r="E35" s="7">
        <f>0</f>
        <v>0</v>
      </c>
      <c r="F35" s="7">
        <f>0</f>
        <v>0</v>
      </c>
      <c r="G35" s="7">
        <f>0</f>
        <v>0</v>
      </c>
      <c r="H35" s="7">
        <f>0</f>
        <v>0</v>
      </c>
      <c r="I35" s="7">
        <f>0</f>
        <v>0</v>
      </c>
      <c r="J35" s="7">
        <f>0</f>
        <v>0</v>
      </c>
      <c r="K35" s="7">
        <f>0</f>
        <v>0</v>
      </c>
      <c r="L35" s="7">
        <f>0</f>
        <v>0</v>
      </c>
      <c r="M35" s="7">
        <f>0</f>
        <v>0</v>
      </c>
      <c r="N35" s="7">
        <f t="shared" si="17"/>
        <v>0</v>
      </c>
    </row>
    <row r="36" spans="1:14" ht="15.6" x14ac:dyDescent="0.3">
      <c r="A36" s="5" t="s">
        <v>28</v>
      </c>
      <c r="B36" s="7">
        <v>0</v>
      </c>
      <c r="C36" s="7">
        <f>0</f>
        <v>0</v>
      </c>
      <c r="D36" s="7">
        <f>0</f>
        <v>0</v>
      </c>
      <c r="E36" s="7">
        <f>0</f>
        <v>0</v>
      </c>
      <c r="F36" s="7">
        <f>0</f>
        <v>0</v>
      </c>
      <c r="G36" s="7">
        <f>0</f>
        <v>0</v>
      </c>
      <c r="H36" s="7">
        <f>0</f>
        <v>0</v>
      </c>
      <c r="I36" s="7">
        <f>0</f>
        <v>0</v>
      </c>
      <c r="J36" s="7">
        <f>0</f>
        <v>0</v>
      </c>
      <c r="K36" s="7">
        <f>0</f>
        <v>0</v>
      </c>
      <c r="L36" s="7">
        <f>0</f>
        <v>0</v>
      </c>
      <c r="M36" s="7">
        <f>0</f>
        <v>0</v>
      </c>
      <c r="N36" s="7">
        <f t="shared" si="17"/>
        <v>0</v>
      </c>
    </row>
    <row r="37" spans="1:14" ht="15.6" x14ac:dyDescent="0.3">
      <c r="A37" s="5" t="s">
        <v>29</v>
      </c>
      <c r="B37" s="7">
        <v>0</v>
      </c>
      <c r="C37" s="7">
        <f>0</f>
        <v>0</v>
      </c>
      <c r="D37" s="7">
        <f>0</f>
        <v>0</v>
      </c>
      <c r="E37" s="7">
        <f>0</f>
        <v>0</v>
      </c>
      <c r="F37" s="7">
        <f>0</f>
        <v>0</v>
      </c>
      <c r="G37" s="7">
        <f>0</f>
        <v>0</v>
      </c>
      <c r="H37" s="7">
        <f>0</f>
        <v>0</v>
      </c>
      <c r="I37" s="7">
        <f>0</f>
        <v>0</v>
      </c>
      <c r="J37" s="7">
        <f>0</f>
        <v>0</v>
      </c>
      <c r="K37" s="7">
        <f>0</f>
        <v>0</v>
      </c>
      <c r="L37" s="7">
        <f>0</f>
        <v>0</v>
      </c>
      <c r="M37" s="7">
        <f>0</f>
        <v>0</v>
      </c>
      <c r="N37" s="7">
        <f t="shared" si="17"/>
        <v>0</v>
      </c>
    </row>
    <row r="38" spans="1:14" ht="15.6" x14ac:dyDescent="0.3">
      <c r="A38" s="5" t="s">
        <v>30</v>
      </c>
      <c r="B38" s="7">
        <v>15</v>
      </c>
      <c r="C38" s="7">
        <f>0</f>
        <v>0</v>
      </c>
      <c r="D38" s="7">
        <f>0</f>
        <v>0</v>
      </c>
      <c r="E38" s="7">
        <f>0</f>
        <v>0</v>
      </c>
      <c r="F38" s="7">
        <f>0</f>
        <v>0</v>
      </c>
      <c r="G38" s="7">
        <f>0</f>
        <v>0</v>
      </c>
      <c r="H38" s="7">
        <f>0</f>
        <v>0</v>
      </c>
      <c r="I38" s="7">
        <f>0</f>
        <v>0</v>
      </c>
      <c r="J38" s="7">
        <f>0</f>
        <v>0</v>
      </c>
      <c r="K38" s="7">
        <f>0</f>
        <v>0</v>
      </c>
      <c r="L38" s="7">
        <f>0</f>
        <v>0</v>
      </c>
      <c r="M38" s="7">
        <f>0</f>
        <v>0</v>
      </c>
      <c r="N38" s="7">
        <f t="shared" si="17"/>
        <v>15</v>
      </c>
    </row>
    <row r="39" spans="1:14" ht="15.6" x14ac:dyDescent="0.3">
      <c r="A39" s="5" t="s">
        <v>31</v>
      </c>
      <c r="B39" s="7">
        <v>0</v>
      </c>
      <c r="C39" s="7">
        <f>0</f>
        <v>0</v>
      </c>
      <c r="D39" s="7">
        <f>0</f>
        <v>0</v>
      </c>
      <c r="E39" s="7">
        <f>0</f>
        <v>0</v>
      </c>
      <c r="F39" s="7">
        <f>0</f>
        <v>0</v>
      </c>
      <c r="G39" s="7">
        <f>0</f>
        <v>0</v>
      </c>
      <c r="H39" s="7">
        <f>0</f>
        <v>0</v>
      </c>
      <c r="I39" s="7">
        <f>0</f>
        <v>0</v>
      </c>
      <c r="J39" s="7">
        <f>0</f>
        <v>0</v>
      </c>
      <c r="K39" s="7">
        <f>0</f>
        <v>0</v>
      </c>
      <c r="L39" s="7">
        <f>0</f>
        <v>0</v>
      </c>
      <c r="M39" s="7">
        <f>0</f>
        <v>0</v>
      </c>
      <c r="N39" s="7">
        <f t="shared" si="17"/>
        <v>0</v>
      </c>
    </row>
    <row r="40" spans="1:14" ht="15.6" x14ac:dyDescent="0.3">
      <c r="A40" s="5" t="s">
        <v>32</v>
      </c>
      <c r="B40" s="7">
        <f>250</f>
        <v>250</v>
      </c>
      <c r="C40" s="7">
        <f>250</f>
        <v>250</v>
      </c>
      <c r="D40" s="7">
        <f>250</f>
        <v>250</v>
      </c>
      <c r="E40" s="7">
        <f>250</f>
        <v>250</v>
      </c>
      <c r="F40" s="7">
        <f>250</f>
        <v>250</v>
      </c>
      <c r="G40" s="7">
        <f>250</f>
        <v>250</v>
      </c>
      <c r="H40" s="7">
        <f>250</f>
        <v>250</v>
      </c>
      <c r="I40" s="7">
        <f>250</f>
        <v>250</v>
      </c>
      <c r="J40" s="7">
        <f>250</f>
        <v>250</v>
      </c>
      <c r="K40" s="7">
        <f>250</f>
        <v>250</v>
      </c>
      <c r="L40" s="7">
        <f>250</f>
        <v>250</v>
      </c>
      <c r="M40" s="7">
        <f>250</f>
        <v>250</v>
      </c>
      <c r="N40" s="7">
        <f t="shared" si="17"/>
        <v>3000</v>
      </c>
    </row>
    <row r="41" spans="1:14" ht="15.6" x14ac:dyDescent="0.3">
      <c r="A41" s="5" t="s">
        <v>33</v>
      </c>
      <c r="B41" s="7">
        <v>0</v>
      </c>
      <c r="C41" s="7">
        <f>0</f>
        <v>0</v>
      </c>
      <c r="D41" s="7">
        <f>0</f>
        <v>0</v>
      </c>
      <c r="E41" s="7">
        <f>0</f>
        <v>0</v>
      </c>
      <c r="F41" s="7">
        <f>0</f>
        <v>0</v>
      </c>
      <c r="G41" s="7">
        <f>0</f>
        <v>0</v>
      </c>
      <c r="H41" s="7">
        <f>0</f>
        <v>0</v>
      </c>
      <c r="I41" s="7">
        <f>0</f>
        <v>0</v>
      </c>
      <c r="J41" s="7">
        <f>0</f>
        <v>0</v>
      </c>
      <c r="K41" s="7">
        <f>0</f>
        <v>0</v>
      </c>
      <c r="L41" s="7">
        <f>0</f>
        <v>0</v>
      </c>
      <c r="M41" s="7">
        <f>0</f>
        <v>0</v>
      </c>
      <c r="N41" s="7">
        <f t="shared" si="17"/>
        <v>0</v>
      </c>
    </row>
    <row r="42" spans="1:14" ht="15.6" x14ac:dyDescent="0.3">
      <c r="A42" s="5" t="s">
        <v>34</v>
      </c>
      <c r="B42" s="7">
        <v>100</v>
      </c>
      <c r="C42" s="7">
        <f>0</f>
        <v>0</v>
      </c>
      <c r="D42" s="7">
        <f>0</f>
        <v>0</v>
      </c>
      <c r="E42" s="7">
        <f>0</f>
        <v>0</v>
      </c>
      <c r="F42" s="7">
        <f>0</f>
        <v>0</v>
      </c>
      <c r="G42" s="7">
        <f>0</f>
        <v>0</v>
      </c>
      <c r="H42" s="7">
        <f>0</f>
        <v>0</v>
      </c>
      <c r="I42" s="7">
        <f>0</f>
        <v>0</v>
      </c>
      <c r="J42" s="7">
        <f>0</f>
        <v>0</v>
      </c>
      <c r="K42" s="7">
        <f>0</f>
        <v>0</v>
      </c>
      <c r="L42" s="7">
        <f>0</f>
        <v>0</v>
      </c>
      <c r="M42" s="7">
        <f>0</f>
        <v>0</v>
      </c>
      <c r="N42" s="7">
        <f t="shared" si="17"/>
        <v>100</v>
      </c>
    </row>
    <row r="43" spans="1:14" ht="15.6" x14ac:dyDescent="0.3">
      <c r="A43" s="5" t="s">
        <v>35</v>
      </c>
      <c r="B43" s="7">
        <v>20</v>
      </c>
      <c r="C43" s="7">
        <f>20</f>
        <v>20</v>
      </c>
      <c r="D43" s="7">
        <f>20</f>
        <v>20</v>
      </c>
      <c r="E43" s="7">
        <f>20</f>
        <v>20</v>
      </c>
      <c r="F43" s="7">
        <f>20</f>
        <v>20</v>
      </c>
      <c r="G43" s="7">
        <f>20</f>
        <v>20</v>
      </c>
      <c r="H43" s="7">
        <f>20</f>
        <v>20</v>
      </c>
      <c r="I43" s="7">
        <f>20</f>
        <v>20</v>
      </c>
      <c r="J43" s="7">
        <f>20</f>
        <v>20</v>
      </c>
      <c r="K43" s="7">
        <f>20</f>
        <v>20</v>
      </c>
      <c r="L43" s="7">
        <f>20</f>
        <v>20</v>
      </c>
      <c r="M43" s="7">
        <f>20</f>
        <v>20</v>
      </c>
      <c r="N43" s="7">
        <f t="shared" si="17"/>
        <v>240</v>
      </c>
    </row>
    <row r="44" spans="1:14" ht="15.6" x14ac:dyDescent="0.3">
      <c r="A44" s="5" t="s">
        <v>36</v>
      </c>
      <c r="B44" s="7">
        <v>0</v>
      </c>
      <c r="C44" s="7">
        <f>50</f>
        <v>50</v>
      </c>
      <c r="D44" s="7">
        <f>50</f>
        <v>50</v>
      </c>
      <c r="E44" s="7">
        <f>50</f>
        <v>50</v>
      </c>
      <c r="F44" s="7">
        <f>50</f>
        <v>50</v>
      </c>
      <c r="G44" s="7">
        <f>50</f>
        <v>50</v>
      </c>
      <c r="H44" s="7">
        <f>50</f>
        <v>50</v>
      </c>
      <c r="I44" s="7">
        <f>50</f>
        <v>50</v>
      </c>
      <c r="J44" s="7">
        <f>50</f>
        <v>50</v>
      </c>
      <c r="K44" s="7">
        <f>50</f>
        <v>50</v>
      </c>
      <c r="L44" s="7">
        <f>50</f>
        <v>50</v>
      </c>
      <c r="M44" s="7">
        <f>50</f>
        <v>50</v>
      </c>
      <c r="N44" s="7">
        <f t="shared" si="17"/>
        <v>550</v>
      </c>
    </row>
    <row r="45" spans="1:14" ht="15.6" x14ac:dyDescent="0.3">
      <c r="A45" s="5" t="s">
        <v>37</v>
      </c>
      <c r="B45" s="7">
        <v>0</v>
      </c>
      <c r="C45" s="7">
        <f>0</f>
        <v>0</v>
      </c>
      <c r="D45" s="7">
        <f>0</f>
        <v>0</v>
      </c>
      <c r="E45" s="7">
        <f>0</f>
        <v>0</v>
      </c>
      <c r="F45" s="7">
        <f>0</f>
        <v>0</v>
      </c>
      <c r="G45" s="7">
        <f>0</f>
        <v>0</v>
      </c>
      <c r="H45" s="7">
        <f>0</f>
        <v>0</v>
      </c>
      <c r="I45" s="7">
        <f>0</f>
        <v>0</v>
      </c>
      <c r="J45" s="7">
        <f>0</f>
        <v>0</v>
      </c>
      <c r="K45" s="7">
        <f>0</f>
        <v>0</v>
      </c>
      <c r="L45" s="7">
        <f>0</f>
        <v>0</v>
      </c>
      <c r="M45" s="7">
        <f>0</f>
        <v>0</v>
      </c>
      <c r="N45" s="7">
        <f t="shared" si="17"/>
        <v>0</v>
      </c>
    </row>
    <row r="46" spans="1:14" ht="15.6" x14ac:dyDescent="0.3">
      <c r="A46" s="5" t="s">
        <v>38</v>
      </c>
      <c r="B46" s="7">
        <v>0</v>
      </c>
      <c r="C46" s="7">
        <f>0</f>
        <v>0</v>
      </c>
      <c r="D46" s="7">
        <f>0</f>
        <v>0</v>
      </c>
      <c r="E46" s="7">
        <f>0</f>
        <v>0</v>
      </c>
      <c r="F46" s="7">
        <f>0</f>
        <v>0</v>
      </c>
      <c r="G46" s="7">
        <f>0</f>
        <v>0</v>
      </c>
      <c r="H46" s="7">
        <f>0</f>
        <v>0</v>
      </c>
      <c r="I46" s="7">
        <f>0</f>
        <v>0</v>
      </c>
      <c r="J46" s="7">
        <f>0</f>
        <v>0</v>
      </c>
      <c r="K46" s="7">
        <f>0</f>
        <v>0</v>
      </c>
      <c r="L46" s="7">
        <f>0</f>
        <v>0</v>
      </c>
      <c r="M46" s="7">
        <f>0</f>
        <v>0</v>
      </c>
      <c r="N46" s="7">
        <f t="shared" si="17"/>
        <v>0</v>
      </c>
    </row>
    <row r="47" spans="1:14" ht="15.6" x14ac:dyDescent="0.3">
      <c r="A47" s="5" t="s">
        <v>39</v>
      </c>
      <c r="B47" s="7">
        <v>0</v>
      </c>
      <c r="C47" s="7">
        <f>0</f>
        <v>0</v>
      </c>
      <c r="D47" s="7">
        <f>0</f>
        <v>0</v>
      </c>
      <c r="E47" s="7">
        <f>0</f>
        <v>0</v>
      </c>
      <c r="F47" s="7">
        <f>0</f>
        <v>0</v>
      </c>
      <c r="G47" s="7">
        <f>0</f>
        <v>0</v>
      </c>
      <c r="H47" s="7">
        <f>0</f>
        <v>0</v>
      </c>
      <c r="I47" s="7">
        <f>0</f>
        <v>0</v>
      </c>
      <c r="J47" s="7">
        <f>0</f>
        <v>0</v>
      </c>
      <c r="K47" s="7">
        <f>0</f>
        <v>0</v>
      </c>
      <c r="L47" s="7">
        <f>0</f>
        <v>0</v>
      </c>
      <c r="M47" s="7">
        <f>0</f>
        <v>0</v>
      </c>
      <c r="N47" s="7">
        <f t="shared" si="17"/>
        <v>0</v>
      </c>
    </row>
    <row r="48" spans="1:14" ht="15.6" x14ac:dyDescent="0.3">
      <c r="A48" s="5" t="s">
        <v>40</v>
      </c>
      <c r="B48" s="7">
        <v>0</v>
      </c>
      <c r="C48" s="7">
        <f>0</f>
        <v>0</v>
      </c>
      <c r="D48" s="7">
        <f>0</f>
        <v>0</v>
      </c>
      <c r="E48" s="7">
        <f>0</f>
        <v>0</v>
      </c>
      <c r="F48" s="7">
        <f>0</f>
        <v>0</v>
      </c>
      <c r="G48" s="7">
        <f>0</f>
        <v>0</v>
      </c>
      <c r="H48" s="7">
        <f>0</f>
        <v>0</v>
      </c>
      <c r="I48" s="7">
        <f>0</f>
        <v>0</v>
      </c>
      <c r="J48" s="7">
        <f>0</f>
        <v>0</v>
      </c>
      <c r="K48" s="7">
        <f>0</f>
        <v>0</v>
      </c>
      <c r="L48" s="7">
        <f>0</f>
        <v>0</v>
      </c>
      <c r="M48" s="7">
        <f>0</f>
        <v>0</v>
      </c>
      <c r="N48" s="7">
        <f t="shared" si="17"/>
        <v>0</v>
      </c>
    </row>
    <row r="49" spans="1:14" ht="15.6" x14ac:dyDescent="0.3">
      <c r="A49" s="5" t="s">
        <v>41</v>
      </c>
      <c r="B49" s="7">
        <v>0</v>
      </c>
      <c r="C49" s="7">
        <f>0</f>
        <v>0</v>
      </c>
      <c r="D49" s="7">
        <f>0</f>
        <v>0</v>
      </c>
      <c r="E49" s="7">
        <f>0</f>
        <v>0</v>
      </c>
      <c r="F49" s="7">
        <f>0</f>
        <v>0</v>
      </c>
      <c r="G49" s="7">
        <f>0</f>
        <v>0</v>
      </c>
      <c r="H49" s="7">
        <f>0</f>
        <v>0</v>
      </c>
      <c r="I49" s="7">
        <f>0</f>
        <v>0</v>
      </c>
      <c r="J49" s="7">
        <f>0</f>
        <v>0</v>
      </c>
      <c r="K49" s="7">
        <f>0</f>
        <v>0</v>
      </c>
      <c r="L49" s="7">
        <f>0</f>
        <v>0</v>
      </c>
      <c r="M49" s="7">
        <f>0</f>
        <v>0</v>
      </c>
      <c r="N49" s="7">
        <f t="shared" si="17"/>
        <v>0</v>
      </c>
    </row>
    <row r="50" spans="1:14" ht="15.6" x14ac:dyDescent="0.3">
      <c r="A50" s="5" t="s">
        <v>42</v>
      </c>
      <c r="B50" s="7">
        <v>250</v>
      </c>
      <c r="C50" s="7">
        <f>150</f>
        <v>150</v>
      </c>
      <c r="D50" s="7">
        <f>150</f>
        <v>150</v>
      </c>
      <c r="E50" s="7">
        <f>150</f>
        <v>150</v>
      </c>
      <c r="F50" s="7">
        <f>150</f>
        <v>150</v>
      </c>
      <c r="G50" s="7">
        <f>150</f>
        <v>150</v>
      </c>
      <c r="H50" s="7">
        <f>150</f>
        <v>150</v>
      </c>
      <c r="I50" s="7">
        <f>150</f>
        <v>150</v>
      </c>
      <c r="J50" s="7">
        <f>150</f>
        <v>150</v>
      </c>
      <c r="K50" s="7">
        <f>150</f>
        <v>150</v>
      </c>
      <c r="L50" s="7">
        <f>150</f>
        <v>150</v>
      </c>
      <c r="M50" s="7">
        <f>150</f>
        <v>150</v>
      </c>
      <c r="N50" s="7">
        <f t="shared" si="17"/>
        <v>1900</v>
      </c>
    </row>
    <row r="51" spans="1:14" ht="15.6" x14ac:dyDescent="0.3">
      <c r="A51" s="5" t="s">
        <v>43</v>
      </c>
      <c r="B51" s="7">
        <f>250</f>
        <v>250</v>
      </c>
      <c r="C51" s="7">
        <f>0</f>
        <v>0</v>
      </c>
      <c r="D51" s="7">
        <f>0</f>
        <v>0</v>
      </c>
      <c r="E51" s="7">
        <f>0</f>
        <v>0</v>
      </c>
      <c r="F51" s="7">
        <f>0</f>
        <v>0</v>
      </c>
      <c r="G51" s="7">
        <f>0</f>
        <v>0</v>
      </c>
      <c r="H51" s="7">
        <f>0</f>
        <v>0</v>
      </c>
      <c r="I51" s="7">
        <f>0</f>
        <v>0</v>
      </c>
      <c r="J51" s="7">
        <f>0</f>
        <v>0</v>
      </c>
      <c r="K51" s="7">
        <f>0</f>
        <v>0</v>
      </c>
      <c r="L51" s="7">
        <f>0</f>
        <v>0</v>
      </c>
      <c r="M51" s="7">
        <f>0</f>
        <v>0</v>
      </c>
      <c r="N51" s="7">
        <f t="shared" si="17"/>
        <v>250</v>
      </c>
    </row>
    <row r="52" spans="1:14" ht="15.6" x14ac:dyDescent="0.3">
      <c r="A52" s="5" t="s">
        <v>44</v>
      </c>
      <c r="B52" s="7">
        <v>0</v>
      </c>
      <c r="C52" s="7">
        <f>0</f>
        <v>0</v>
      </c>
      <c r="D52" s="7">
        <f>0</f>
        <v>0</v>
      </c>
      <c r="E52" s="7">
        <f>0</f>
        <v>0</v>
      </c>
      <c r="F52" s="7">
        <f>0</f>
        <v>0</v>
      </c>
      <c r="G52" s="7">
        <f>0</f>
        <v>0</v>
      </c>
      <c r="H52" s="7">
        <f>0</f>
        <v>0</v>
      </c>
      <c r="I52" s="7">
        <f>0</f>
        <v>0</v>
      </c>
      <c r="J52" s="7">
        <f>0</f>
        <v>0</v>
      </c>
      <c r="K52" s="7">
        <f>0</f>
        <v>0</v>
      </c>
      <c r="L52" s="7">
        <f>0</f>
        <v>0</v>
      </c>
      <c r="M52" s="7">
        <f>0</f>
        <v>0</v>
      </c>
      <c r="N52" s="7">
        <f t="shared" si="17"/>
        <v>0</v>
      </c>
    </row>
    <row r="53" spans="1:14" ht="15.6" x14ac:dyDescent="0.3">
      <c r="A53" s="5" t="s">
        <v>45</v>
      </c>
      <c r="B53" s="7">
        <v>0</v>
      </c>
      <c r="C53" s="7">
        <f>50</f>
        <v>50</v>
      </c>
      <c r="D53" s="7">
        <f>50</f>
        <v>50</v>
      </c>
      <c r="E53" s="7">
        <f>50</f>
        <v>50</v>
      </c>
      <c r="F53" s="7">
        <f>50</f>
        <v>50</v>
      </c>
      <c r="G53" s="7">
        <f>50</f>
        <v>50</v>
      </c>
      <c r="H53" s="7">
        <f>50</f>
        <v>50</v>
      </c>
      <c r="I53" s="7">
        <f>50</f>
        <v>50</v>
      </c>
      <c r="J53" s="7">
        <f>50</f>
        <v>50</v>
      </c>
      <c r="K53" s="7">
        <f>50</f>
        <v>50</v>
      </c>
      <c r="L53" s="7">
        <f>50</f>
        <v>50</v>
      </c>
      <c r="M53" s="7">
        <f>50</f>
        <v>50</v>
      </c>
      <c r="N53" s="7">
        <f t="shared" si="17"/>
        <v>550</v>
      </c>
    </row>
    <row r="54" spans="1:14" ht="15.6" x14ac:dyDescent="0.3">
      <c r="A54" s="5" t="s">
        <v>46</v>
      </c>
      <c r="B54" s="7">
        <v>0</v>
      </c>
      <c r="C54" s="7">
        <f>0</f>
        <v>0</v>
      </c>
      <c r="D54" s="7">
        <f>0</f>
        <v>0</v>
      </c>
      <c r="E54" s="7">
        <f>0</f>
        <v>0</v>
      </c>
      <c r="F54" s="7">
        <f>0</f>
        <v>0</v>
      </c>
      <c r="G54" s="7">
        <f>0</f>
        <v>0</v>
      </c>
      <c r="H54" s="7">
        <f>0</f>
        <v>0</v>
      </c>
      <c r="I54" s="7">
        <f>0</f>
        <v>0</v>
      </c>
      <c r="J54" s="7">
        <f>0</f>
        <v>0</v>
      </c>
      <c r="K54" s="7">
        <f>0</f>
        <v>0</v>
      </c>
      <c r="L54" s="7">
        <f>0</f>
        <v>0</v>
      </c>
      <c r="M54" s="7">
        <f>0</f>
        <v>0</v>
      </c>
      <c r="N54" s="7">
        <f t="shared" si="17"/>
        <v>0</v>
      </c>
    </row>
    <row r="55" spans="1:14" ht="15.6" x14ac:dyDescent="0.3">
      <c r="A55" s="5" t="s">
        <v>47</v>
      </c>
      <c r="B55" s="7">
        <v>0</v>
      </c>
      <c r="C55" s="7">
        <f>450</f>
        <v>450</v>
      </c>
      <c r="D55" s="7">
        <f>450</f>
        <v>450</v>
      </c>
      <c r="E55" s="7">
        <f>450</f>
        <v>450</v>
      </c>
      <c r="F55" s="7">
        <f>450</f>
        <v>450</v>
      </c>
      <c r="G55" s="7">
        <f>450</f>
        <v>450</v>
      </c>
      <c r="H55" s="7">
        <f>450</f>
        <v>450</v>
      </c>
      <c r="I55" s="7">
        <f>450</f>
        <v>450</v>
      </c>
      <c r="J55" s="7">
        <f>450</f>
        <v>450</v>
      </c>
      <c r="K55" s="7">
        <f>450</f>
        <v>450</v>
      </c>
      <c r="L55" s="7">
        <f>450</f>
        <v>450</v>
      </c>
      <c r="M55" s="7">
        <f>450</f>
        <v>450</v>
      </c>
      <c r="N55" s="7">
        <f t="shared" si="17"/>
        <v>4950</v>
      </c>
    </row>
    <row r="56" spans="1:14" ht="15.6" x14ac:dyDescent="0.3">
      <c r="A56" s="5" t="s">
        <v>48</v>
      </c>
      <c r="B56" s="7">
        <v>0</v>
      </c>
      <c r="C56" s="7">
        <f>0</f>
        <v>0</v>
      </c>
      <c r="D56" s="7">
        <f>0</f>
        <v>0</v>
      </c>
      <c r="E56" s="7">
        <f>0</f>
        <v>0</v>
      </c>
      <c r="F56" s="7">
        <f>0</f>
        <v>0</v>
      </c>
      <c r="G56" s="7">
        <f>0</f>
        <v>0</v>
      </c>
      <c r="H56" s="7">
        <f>0</f>
        <v>0</v>
      </c>
      <c r="I56" s="7">
        <f>0</f>
        <v>0</v>
      </c>
      <c r="J56" s="7">
        <f>0</f>
        <v>0</v>
      </c>
      <c r="K56" s="7">
        <f>0</f>
        <v>0</v>
      </c>
      <c r="L56" s="7">
        <f>0</f>
        <v>0</v>
      </c>
      <c r="M56" s="7">
        <f>0</f>
        <v>0</v>
      </c>
      <c r="N56" s="7">
        <f t="shared" si="17"/>
        <v>0</v>
      </c>
    </row>
    <row r="57" spans="1:14" ht="15.6" x14ac:dyDescent="0.3">
      <c r="A57" s="5" t="s">
        <v>49</v>
      </c>
      <c r="B57" s="7">
        <v>0</v>
      </c>
      <c r="C57" s="7">
        <f>0</f>
        <v>0</v>
      </c>
      <c r="D57" s="7">
        <f>0</f>
        <v>0</v>
      </c>
      <c r="E57" s="7">
        <f>0</f>
        <v>0</v>
      </c>
      <c r="F57" s="7">
        <f>0</f>
        <v>0</v>
      </c>
      <c r="G57" s="7">
        <f>0</f>
        <v>0</v>
      </c>
      <c r="H57" s="7">
        <f>0</f>
        <v>0</v>
      </c>
      <c r="I57" s="7">
        <f>0</f>
        <v>0</v>
      </c>
      <c r="J57" s="7">
        <f>0</f>
        <v>0</v>
      </c>
      <c r="K57" s="7">
        <f>0</f>
        <v>0</v>
      </c>
      <c r="L57" s="7">
        <f>0</f>
        <v>0</v>
      </c>
      <c r="M57" s="7">
        <f>0</f>
        <v>0</v>
      </c>
      <c r="N57" s="7">
        <f t="shared" si="17"/>
        <v>0</v>
      </c>
    </row>
    <row r="58" spans="1:14" ht="15.6" x14ac:dyDescent="0.3">
      <c r="A58" s="5" t="s">
        <v>50</v>
      </c>
      <c r="B58" s="7">
        <v>0</v>
      </c>
      <c r="C58" s="7">
        <f>0</f>
        <v>0</v>
      </c>
      <c r="D58" s="7">
        <f>0</f>
        <v>0</v>
      </c>
      <c r="E58" s="7">
        <f>0</f>
        <v>0</v>
      </c>
      <c r="F58" s="7">
        <f>0</f>
        <v>0</v>
      </c>
      <c r="G58" s="7">
        <f>0</f>
        <v>0</v>
      </c>
      <c r="H58" s="7">
        <f>0</f>
        <v>0</v>
      </c>
      <c r="I58" s="7">
        <f>0</f>
        <v>0</v>
      </c>
      <c r="J58" s="7">
        <f>0</f>
        <v>0</v>
      </c>
      <c r="K58" s="7">
        <f>0</f>
        <v>0</v>
      </c>
      <c r="L58" s="7">
        <f>0</f>
        <v>0</v>
      </c>
      <c r="M58" s="7">
        <f>0</f>
        <v>0</v>
      </c>
      <c r="N58" s="7">
        <f t="shared" si="17"/>
        <v>0</v>
      </c>
    </row>
    <row r="59" spans="1:14" ht="15.6" x14ac:dyDescent="0.3">
      <c r="A59" s="5" t="s">
        <v>51</v>
      </c>
      <c r="B59" s="7">
        <v>0</v>
      </c>
      <c r="C59" s="7">
        <f>0</f>
        <v>0</v>
      </c>
      <c r="D59" s="7">
        <f>0</f>
        <v>0</v>
      </c>
      <c r="E59" s="7">
        <f>0</f>
        <v>0</v>
      </c>
      <c r="F59" s="7">
        <f>0</f>
        <v>0</v>
      </c>
      <c r="G59" s="7">
        <f>0</f>
        <v>0</v>
      </c>
      <c r="H59" s="7">
        <f>0</f>
        <v>0</v>
      </c>
      <c r="I59" s="7">
        <f>0</f>
        <v>0</v>
      </c>
      <c r="J59" s="7">
        <f>0</f>
        <v>0</v>
      </c>
      <c r="K59" s="7">
        <f>0</f>
        <v>0</v>
      </c>
      <c r="L59" s="7">
        <f>0</f>
        <v>0</v>
      </c>
      <c r="M59" s="7">
        <f>0</f>
        <v>0</v>
      </c>
      <c r="N59" s="7">
        <f t="shared" si="17"/>
        <v>0</v>
      </c>
    </row>
    <row r="60" spans="1:14" ht="15.6" x14ac:dyDescent="0.3">
      <c r="A60" s="5" t="s">
        <v>66</v>
      </c>
      <c r="B60" s="7">
        <v>0</v>
      </c>
      <c r="C60" s="7">
        <f>0</f>
        <v>0</v>
      </c>
      <c r="D60" s="7">
        <f>0</f>
        <v>0</v>
      </c>
      <c r="E60" s="7">
        <f>0</f>
        <v>0</v>
      </c>
      <c r="F60" s="7">
        <f>0</f>
        <v>0</v>
      </c>
      <c r="G60" s="7">
        <f>0</f>
        <v>0</v>
      </c>
      <c r="H60" s="7">
        <f>0</f>
        <v>0</v>
      </c>
      <c r="I60" s="7">
        <f>0</f>
        <v>0</v>
      </c>
      <c r="J60" s="7">
        <f>0</f>
        <v>0</v>
      </c>
      <c r="K60" s="7">
        <f>0</f>
        <v>0</v>
      </c>
      <c r="L60" s="7">
        <f>0</f>
        <v>0</v>
      </c>
      <c r="M60" s="7">
        <f>0</f>
        <v>0</v>
      </c>
      <c r="N60" s="7">
        <f t="shared" ref="N60" si="18">(((((((((((B60)+(C60))+(D60))+(E60))+(F60))+(G60))+(H60))+(I60))+(J60))+(K60))+(L60))+(M60)</f>
        <v>0</v>
      </c>
    </row>
    <row r="61" spans="1:14" ht="15.6" x14ac:dyDescent="0.3">
      <c r="A61" s="5" t="s">
        <v>52</v>
      </c>
      <c r="B61" s="7">
        <v>0</v>
      </c>
      <c r="C61" s="7">
        <f>0</f>
        <v>0</v>
      </c>
      <c r="D61" s="7">
        <f>0</f>
        <v>0</v>
      </c>
      <c r="E61" s="7">
        <f>0</f>
        <v>0</v>
      </c>
      <c r="F61" s="7">
        <f>0</f>
        <v>0</v>
      </c>
      <c r="G61" s="7">
        <f>0</f>
        <v>0</v>
      </c>
      <c r="H61" s="7">
        <f>0</f>
        <v>0</v>
      </c>
      <c r="I61" s="7">
        <f>0</f>
        <v>0</v>
      </c>
      <c r="J61" s="7">
        <f>0</f>
        <v>0</v>
      </c>
      <c r="K61" s="7">
        <f>0</f>
        <v>0</v>
      </c>
      <c r="L61" s="7">
        <f>0</f>
        <v>0</v>
      </c>
      <c r="M61" s="7">
        <f>0</f>
        <v>0</v>
      </c>
      <c r="N61" s="7">
        <f t="shared" si="17"/>
        <v>0</v>
      </c>
    </row>
    <row r="62" spans="1:14" ht="15.6" x14ac:dyDescent="0.3">
      <c r="A62" s="15" t="s">
        <v>53</v>
      </c>
      <c r="B62" s="16">
        <f>SUM(B31:B61)</f>
        <v>1105</v>
      </c>
      <c r="C62" s="16">
        <f t="shared" ref="C62:N62" si="19">SUM(C31:C61)</f>
        <v>1190</v>
      </c>
      <c r="D62" s="16">
        <f t="shared" si="19"/>
        <v>1190</v>
      </c>
      <c r="E62" s="16">
        <f t="shared" si="19"/>
        <v>1190</v>
      </c>
      <c r="F62" s="16">
        <f t="shared" si="19"/>
        <v>1190</v>
      </c>
      <c r="G62" s="16">
        <f t="shared" si="19"/>
        <v>1190</v>
      </c>
      <c r="H62" s="16">
        <f t="shared" si="19"/>
        <v>1190</v>
      </c>
      <c r="I62" s="16">
        <f t="shared" si="19"/>
        <v>1190</v>
      </c>
      <c r="J62" s="16">
        <f t="shared" si="19"/>
        <v>1190</v>
      </c>
      <c r="K62" s="16">
        <f t="shared" si="19"/>
        <v>1190</v>
      </c>
      <c r="L62" s="16">
        <f t="shared" si="19"/>
        <v>1190</v>
      </c>
      <c r="M62" s="16">
        <f t="shared" si="19"/>
        <v>1190</v>
      </c>
      <c r="N62" s="16">
        <f t="shared" si="19"/>
        <v>14195</v>
      </c>
    </row>
    <row r="63" spans="1:14" ht="15.6" x14ac:dyDescent="0.3">
      <c r="A63" s="17" t="s">
        <v>54</v>
      </c>
      <c r="B63" s="18">
        <f t="shared" ref="B63" si="20">(B29)-(B62)</f>
        <v>-1105</v>
      </c>
      <c r="C63" s="18">
        <f t="shared" ref="C63" si="21">(C29)-(C62)</f>
        <v>-1240</v>
      </c>
      <c r="D63" s="18">
        <f t="shared" ref="D63" si="22">(D29)-(D62)</f>
        <v>-1200</v>
      </c>
      <c r="E63" s="18">
        <f t="shared" ref="E63" si="23">(E29)-(E62)</f>
        <v>-1170</v>
      </c>
      <c r="F63" s="18">
        <f t="shared" ref="F63" si="24">(F29)-(F62)</f>
        <v>-1190</v>
      </c>
      <c r="G63" s="18">
        <f t="shared" ref="G63" si="25">(G29)-(G62)</f>
        <v>-1190</v>
      </c>
      <c r="H63" s="18">
        <f t="shared" ref="H63" si="26">(H29)-(H62)</f>
        <v>-1190</v>
      </c>
      <c r="I63" s="18">
        <f t="shared" ref="I63" si="27">(I29)-(I62)</f>
        <v>-1190</v>
      </c>
      <c r="J63" s="18">
        <f t="shared" ref="J63" si="28">(J29)-(J62)</f>
        <v>-1190</v>
      </c>
      <c r="K63" s="18">
        <f t="shared" ref="K63" si="29">(K29)-(K62)</f>
        <v>-1190</v>
      </c>
      <c r="L63" s="18">
        <f t="shared" ref="L63" si="30">(L29)-(L62)</f>
        <v>-1190</v>
      </c>
      <c r="M63" s="18">
        <f t="shared" ref="M63" si="31">(M29)-(M62)</f>
        <v>-1190</v>
      </c>
      <c r="N63" s="18">
        <f t="shared" ref="N63" si="32">(N29)-(N62)</f>
        <v>-14235</v>
      </c>
    </row>
    <row r="64" spans="1:14" ht="15.6" x14ac:dyDescent="0.3">
      <c r="A64" s="5" t="s">
        <v>55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 spans="1:14" ht="15.6" x14ac:dyDescent="0.3">
      <c r="A65" s="5" t="s">
        <v>56</v>
      </c>
      <c r="B65" s="7">
        <v>0</v>
      </c>
      <c r="C65" s="7">
        <f>0</f>
        <v>0</v>
      </c>
      <c r="D65" s="7">
        <f>0</f>
        <v>0</v>
      </c>
      <c r="E65" s="7">
        <f>0</f>
        <v>0</v>
      </c>
      <c r="F65" s="7">
        <f>0</f>
        <v>0</v>
      </c>
      <c r="G65" s="7">
        <f>0</f>
        <v>0</v>
      </c>
      <c r="H65" s="7">
        <f>0</f>
        <v>0</v>
      </c>
      <c r="I65" s="7">
        <f>0</f>
        <v>0</v>
      </c>
      <c r="J65" s="7">
        <f>0</f>
        <v>0</v>
      </c>
      <c r="K65" s="7">
        <f>0</f>
        <v>0</v>
      </c>
      <c r="L65" s="7">
        <f>0</f>
        <v>0</v>
      </c>
      <c r="M65" s="7">
        <f>0</f>
        <v>0</v>
      </c>
      <c r="N65" s="7">
        <f>(((((((((((B65)+(C65))+(D65))+(E65))+(F65))+(G65))+(H65))+(I65))+(J65))+(K65))+(L65))+(M65)</f>
        <v>0</v>
      </c>
    </row>
    <row r="66" spans="1:14" ht="15.6" x14ac:dyDescent="0.3">
      <c r="A66" s="5" t="s">
        <v>57</v>
      </c>
      <c r="B66" s="7">
        <v>0</v>
      </c>
      <c r="C66" s="7">
        <f>0</f>
        <v>0</v>
      </c>
      <c r="D66" s="7">
        <f>0</f>
        <v>0</v>
      </c>
      <c r="E66" s="7">
        <f>0</f>
        <v>0</v>
      </c>
      <c r="F66" s="7">
        <f>0</f>
        <v>0</v>
      </c>
      <c r="G66" s="7">
        <f>0</f>
        <v>0</v>
      </c>
      <c r="H66" s="7">
        <f>0</f>
        <v>0</v>
      </c>
      <c r="I66" s="7">
        <f>0</f>
        <v>0</v>
      </c>
      <c r="J66" s="7">
        <f>0</f>
        <v>0</v>
      </c>
      <c r="K66" s="7">
        <f>0</f>
        <v>0</v>
      </c>
      <c r="L66" s="7">
        <f>0</f>
        <v>0</v>
      </c>
      <c r="M66" s="7">
        <f>0</f>
        <v>0</v>
      </c>
      <c r="N66" s="7">
        <f>(((((((((((B66)+(C66))+(D66))+(E66))+(F66))+(G66))+(H66))+(I66))+(J66))+(K66))+(L66))+(M66)</f>
        <v>0</v>
      </c>
    </row>
    <row r="67" spans="1:14" ht="15.6" x14ac:dyDescent="0.3">
      <c r="A67" s="5" t="s">
        <v>58</v>
      </c>
      <c r="B67" s="7">
        <v>0</v>
      </c>
      <c r="C67" s="7">
        <f>0</f>
        <v>0</v>
      </c>
      <c r="D67" s="7">
        <f>0</f>
        <v>0</v>
      </c>
      <c r="E67" s="7">
        <f>0</f>
        <v>0</v>
      </c>
      <c r="F67" s="7">
        <f>0</f>
        <v>0</v>
      </c>
      <c r="G67" s="7">
        <f>0</f>
        <v>0</v>
      </c>
      <c r="H67" s="7">
        <f>0</f>
        <v>0</v>
      </c>
      <c r="I67" s="7">
        <f>0</f>
        <v>0</v>
      </c>
      <c r="J67" s="7">
        <f>0</f>
        <v>0</v>
      </c>
      <c r="K67" s="7">
        <f>0</f>
        <v>0</v>
      </c>
      <c r="L67" s="7">
        <f>0</f>
        <v>0</v>
      </c>
      <c r="M67" s="7">
        <f>0</f>
        <v>0</v>
      </c>
      <c r="N67" s="7">
        <f>(((((((((((B67)+(C67))+(D67))+(E67))+(F67))+(G67))+(H67))+(I67))+(J67))+(K67))+(L67))+(M67)</f>
        <v>0</v>
      </c>
    </row>
    <row r="68" spans="1:14" ht="15.6" x14ac:dyDescent="0.3">
      <c r="A68" s="17" t="s">
        <v>59</v>
      </c>
      <c r="B68" s="18">
        <f>SUM(B65:B67)</f>
        <v>0</v>
      </c>
      <c r="C68" s="18">
        <f t="shared" ref="C68:N68" si="33">SUM(C65:C67)</f>
        <v>0</v>
      </c>
      <c r="D68" s="18">
        <f t="shared" si="33"/>
        <v>0</v>
      </c>
      <c r="E68" s="18">
        <f t="shared" si="33"/>
        <v>0</v>
      </c>
      <c r="F68" s="18">
        <f t="shared" si="33"/>
        <v>0</v>
      </c>
      <c r="G68" s="18">
        <f t="shared" si="33"/>
        <v>0</v>
      </c>
      <c r="H68" s="18">
        <f t="shared" si="33"/>
        <v>0</v>
      </c>
      <c r="I68" s="18">
        <f t="shared" si="33"/>
        <v>0</v>
      </c>
      <c r="J68" s="18">
        <f t="shared" si="33"/>
        <v>0</v>
      </c>
      <c r="K68" s="18">
        <f t="shared" si="33"/>
        <v>0</v>
      </c>
      <c r="L68" s="18">
        <f t="shared" si="33"/>
        <v>0</v>
      </c>
      <c r="M68" s="18">
        <f t="shared" si="33"/>
        <v>0</v>
      </c>
      <c r="N68" s="18">
        <f t="shared" si="33"/>
        <v>0</v>
      </c>
    </row>
    <row r="69" spans="1:14" ht="15.6" x14ac:dyDescent="0.3">
      <c r="A69" s="5" t="s">
        <v>60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</row>
    <row r="70" spans="1:14" ht="15.6" x14ac:dyDescent="0.3">
      <c r="A70" s="5" t="s">
        <v>61</v>
      </c>
      <c r="B70" s="7">
        <v>0</v>
      </c>
      <c r="C70" s="7">
        <f>250</f>
        <v>250</v>
      </c>
      <c r="D70" s="7">
        <f>250</f>
        <v>250</v>
      </c>
      <c r="E70" s="7">
        <f>250</f>
        <v>250</v>
      </c>
      <c r="F70" s="7">
        <f>250</f>
        <v>250</v>
      </c>
      <c r="G70" s="7">
        <f>250</f>
        <v>250</v>
      </c>
      <c r="H70" s="7">
        <f>250</f>
        <v>250</v>
      </c>
      <c r="I70" s="7">
        <f>250</f>
        <v>250</v>
      </c>
      <c r="J70" s="7">
        <f>250</f>
        <v>250</v>
      </c>
      <c r="K70" s="7">
        <f>250</f>
        <v>250</v>
      </c>
      <c r="L70" s="7">
        <f>250</f>
        <v>250</v>
      </c>
      <c r="M70" s="7">
        <f>250</f>
        <v>250</v>
      </c>
      <c r="N70" s="7">
        <f>(((((((((((B70)+(C70))+(D70))+(E70))+(F70))+(G70))+(H70))+(I70))+(J70))+(K70))+(L70))+(M70)</f>
        <v>2750</v>
      </c>
    </row>
    <row r="71" spans="1:14" ht="15.6" x14ac:dyDescent="0.3">
      <c r="A71" s="5" t="s">
        <v>62</v>
      </c>
      <c r="B71" s="7">
        <v>0</v>
      </c>
      <c r="C71" s="7">
        <f>0</f>
        <v>0</v>
      </c>
      <c r="D71" s="7">
        <f>0</f>
        <v>0</v>
      </c>
      <c r="E71" s="7">
        <f>0</f>
        <v>0</v>
      </c>
      <c r="F71" s="7">
        <f>0</f>
        <v>0</v>
      </c>
      <c r="G71" s="7">
        <f>0</f>
        <v>0</v>
      </c>
      <c r="H71" s="7">
        <f>0</f>
        <v>0</v>
      </c>
      <c r="I71" s="7">
        <f>0</f>
        <v>0</v>
      </c>
      <c r="J71" s="7">
        <f>0</f>
        <v>0</v>
      </c>
      <c r="K71" s="7">
        <f>0</f>
        <v>0</v>
      </c>
      <c r="L71" s="7">
        <f>0</f>
        <v>0</v>
      </c>
      <c r="M71" s="7">
        <f>0</f>
        <v>0</v>
      </c>
      <c r="N71" s="7">
        <f>(((((((((((B71)+(C71))+(D71))+(E71))+(F71))+(G71))+(H71))+(I71))+(J71))+(K71))+(L71))+(M71)</f>
        <v>0</v>
      </c>
    </row>
    <row r="72" spans="1:14" ht="15.6" x14ac:dyDescent="0.3">
      <c r="A72" s="15" t="s">
        <v>63</v>
      </c>
      <c r="B72" s="16">
        <f>SUM(B70:B71)</f>
        <v>0</v>
      </c>
      <c r="C72" s="16">
        <f t="shared" ref="C72:N72" si="34">SUM(C70:C71)</f>
        <v>250</v>
      </c>
      <c r="D72" s="16">
        <f t="shared" si="34"/>
        <v>250</v>
      </c>
      <c r="E72" s="16">
        <f t="shared" si="34"/>
        <v>250</v>
      </c>
      <c r="F72" s="16">
        <f t="shared" si="34"/>
        <v>250</v>
      </c>
      <c r="G72" s="16">
        <f t="shared" si="34"/>
        <v>250</v>
      </c>
      <c r="H72" s="16">
        <f t="shared" si="34"/>
        <v>250</v>
      </c>
      <c r="I72" s="16">
        <f t="shared" si="34"/>
        <v>250</v>
      </c>
      <c r="J72" s="16">
        <f t="shared" si="34"/>
        <v>250</v>
      </c>
      <c r="K72" s="16">
        <f t="shared" si="34"/>
        <v>250</v>
      </c>
      <c r="L72" s="16">
        <f t="shared" si="34"/>
        <v>250</v>
      </c>
      <c r="M72" s="16">
        <f t="shared" si="34"/>
        <v>250</v>
      </c>
      <c r="N72" s="16">
        <f t="shared" si="34"/>
        <v>2750</v>
      </c>
    </row>
    <row r="73" spans="1:14" ht="15.6" x14ac:dyDescent="0.3">
      <c r="A73" s="5" t="s">
        <v>64</v>
      </c>
      <c r="B73" s="8">
        <f t="shared" ref="B73:M73" si="35">(B68)-(B72)</f>
        <v>0</v>
      </c>
      <c r="C73" s="8">
        <f t="shared" si="35"/>
        <v>-250</v>
      </c>
      <c r="D73" s="8">
        <f t="shared" si="35"/>
        <v>-250</v>
      </c>
      <c r="E73" s="8">
        <f t="shared" si="35"/>
        <v>-250</v>
      </c>
      <c r="F73" s="8">
        <f t="shared" si="35"/>
        <v>-250</v>
      </c>
      <c r="G73" s="8">
        <f t="shared" si="35"/>
        <v>-250</v>
      </c>
      <c r="H73" s="8">
        <f t="shared" si="35"/>
        <v>-250</v>
      </c>
      <c r="I73" s="8">
        <f t="shared" si="35"/>
        <v>-250</v>
      </c>
      <c r="J73" s="8">
        <f t="shared" si="35"/>
        <v>-250</v>
      </c>
      <c r="K73" s="8">
        <f t="shared" si="35"/>
        <v>-250</v>
      </c>
      <c r="L73" s="8">
        <f t="shared" si="35"/>
        <v>-250</v>
      </c>
      <c r="M73" s="8">
        <f t="shared" si="35"/>
        <v>-250</v>
      </c>
      <c r="N73" s="8">
        <f>(((((((((((B73)+(C73))+(D73))+(E73))+(F73))+(G73))+(H73))+(I73))+(J73))+(K73))+(L73))+(M73)</f>
        <v>-2750</v>
      </c>
    </row>
    <row r="74" spans="1:14" ht="15.6" x14ac:dyDescent="0.3">
      <c r="A74" s="13" t="s">
        <v>65</v>
      </c>
      <c r="B74" s="19">
        <f t="shared" ref="B74:M74" si="36">(B63)+(B73)</f>
        <v>-1105</v>
      </c>
      <c r="C74" s="19">
        <f t="shared" si="36"/>
        <v>-1490</v>
      </c>
      <c r="D74" s="19">
        <f t="shared" si="36"/>
        <v>-1450</v>
      </c>
      <c r="E74" s="19">
        <f t="shared" si="36"/>
        <v>-1420</v>
      </c>
      <c r="F74" s="19">
        <f t="shared" si="36"/>
        <v>-1440</v>
      </c>
      <c r="G74" s="19">
        <f t="shared" si="36"/>
        <v>-1440</v>
      </c>
      <c r="H74" s="19">
        <f t="shared" si="36"/>
        <v>-1440</v>
      </c>
      <c r="I74" s="19">
        <f t="shared" si="36"/>
        <v>-1440</v>
      </c>
      <c r="J74" s="19">
        <f t="shared" si="36"/>
        <v>-1440</v>
      </c>
      <c r="K74" s="19">
        <f t="shared" si="36"/>
        <v>-1440</v>
      </c>
      <c r="L74" s="19">
        <f t="shared" si="36"/>
        <v>-1440</v>
      </c>
      <c r="M74" s="19">
        <f t="shared" si="36"/>
        <v>-1440</v>
      </c>
      <c r="N74" s="19">
        <f>(((((((((((B74)+(C74))+(D74))+(E74))+(F74))+(G74))+(H74))+(I74))+(J74))+(K74))+(L74))+(M74)</f>
        <v>-16985</v>
      </c>
    </row>
    <row r="75" spans="1:14" x14ac:dyDescent="0.3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8" spans="1:14" x14ac:dyDescent="0.3">
      <c r="A78" s="57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</row>
  </sheetData>
  <mergeCells count="6">
    <mergeCell ref="S6:U6"/>
    <mergeCell ref="A78:N78"/>
    <mergeCell ref="A1:N1"/>
    <mergeCell ref="A2:N2"/>
    <mergeCell ref="P6:R6"/>
    <mergeCell ref="P8:R8"/>
  </mergeCells>
  <conditionalFormatting sqref="B63:N63">
    <cfRule type="cellIs" dxfId="4" priority="3" operator="lessThan">
      <formula>0</formula>
    </cfRule>
    <cfRule type="cellIs" dxfId="3" priority="4" operator="greaterThan">
      <formula>0</formula>
    </cfRule>
  </conditionalFormatting>
  <conditionalFormatting sqref="B29:N29">
    <cfRule type="cellIs" dxfId="2" priority="1" operator="lessThan">
      <formula>0</formula>
    </cfRule>
    <cfRule type="cellIs" dxfId="1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>
      <selection activeCell="D14" sqref="D13:D14"/>
    </sheetView>
  </sheetViews>
  <sheetFormatPr baseColWidth="10" defaultColWidth="11.44140625" defaultRowHeight="14.4" x14ac:dyDescent="0.3"/>
  <cols>
    <col min="1" max="1" width="11.44140625" style="27"/>
    <col min="2" max="3" width="11.5546875" style="27" customWidth="1"/>
    <col min="4" max="4" width="13.44140625" style="27" customWidth="1"/>
    <col min="5" max="5" width="17.33203125" style="27" customWidth="1"/>
    <col min="6" max="16384" width="11.44140625" style="27"/>
  </cols>
  <sheetData>
    <row r="2" spans="2:5" x14ac:dyDescent="0.3">
      <c r="B2"/>
      <c r="C2"/>
      <c r="D2"/>
      <c r="E2"/>
    </row>
    <row r="3" spans="2:5" x14ac:dyDescent="0.3">
      <c r="B3" t="s">
        <v>85</v>
      </c>
      <c r="C3" t="s">
        <v>113</v>
      </c>
      <c r="D3" t="s">
        <v>83</v>
      </c>
      <c r="E3" t="s">
        <v>84</v>
      </c>
    </row>
    <row r="4" spans="2:5" x14ac:dyDescent="0.3">
      <c r="B4" s="30">
        <v>43534</v>
      </c>
      <c r="C4" s="30">
        <v>43547</v>
      </c>
      <c r="D4"/>
      <c r="E4"/>
    </row>
    <row r="5" spans="2:5" x14ac:dyDescent="0.3">
      <c r="B5" s="30">
        <v>43548</v>
      </c>
      <c r="C5" s="30">
        <v>43561</v>
      </c>
      <c r="D5"/>
      <c r="E5"/>
    </row>
    <row r="6" spans="2:5" x14ac:dyDescent="0.3">
      <c r="B6" s="30">
        <v>43562</v>
      </c>
      <c r="C6" s="30">
        <v>43575</v>
      </c>
      <c r="D6"/>
      <c r="E6"/>
    </row>
    <row r="7" spans="2:5" x14ac:dyDescent="0.3">
      <c r="B7" s="30">
        <v>43576</v>
      </c>
      <c r="C7" s="30">
        <v>43589</v>
      </c>
      <c r="D7"/>
      <c r="E7"/>
    </row>
    <row r="8" spans="2:5" x14ac:dyDescent="0.3">
      <c r="B8" s="30">
        <v>43590</v>
      </c>
      <c r="C8" s="30">
        <v>43603</v>
      </c>
      <c r="D8"/>
      <c r="E8"/>
    </row>
    <row r="9" spans="2:5" x14ac:dyDescent="0.3">
      <c r="B9" s="30">
        <v>43604</v>
      </c>
      <c r="C9" s="30">
        <v>43617</v>
      </c>
      <c r="D9"/>
      <c r="E9"/>
    </row>
    <row r="10" spans="2:5" x14ac:dyDescent="0.3">
      <c r="B10" s="30">
        <v>43618</v>
      </c>
      <c r="C10" s="30">
        <v>43631</v>
      </c>
      <c r="D10"/>
      <c r="E10"/>
    </row>
    <row r="11" spans="2:5" x14ac:dyDescent="0.3">
      <c r="B11" s="30">
        <v>43632</v>
      </c>
      <c r="C11" s="30">
        <v>43645</v>
      </c>
      <c r="D11"/>
      <c r="E11"/>
    </row>
    <row r="12" spans="2:5" x14ac:dyDescent="0.3">
      <c r="B12" s="30">
        <v>43646</v>
      </c>
      <c r="C12" s="30">
        <v>43659</v>
      </c>
      <c r="D12"/>
      <c r="E12"/>
    </row>
    <row r="13" spans="2:5" x14ac:dyDescent="0.3">
      <c r="B13" s="30">
        <v>43660</v>
      </c>
      <c r="C13" s="30">
        <v>43673</v>
      </c>
      <c r="D13"/>
      <c r="E13"/>
    </row>
    <row r="14" spans="2:5" x14ac:dyDescent="0.3">
      <c r="B14" s="30">
        <v>43674</v>
      </c>
      <c r="C14" s="30">
        <v>43687</v>
      </c>
      <c r="D14"/>
      <c r="E14"/>
    </row>
    <row r="15" spans="2:5" x14ac:dyDescent="0.3">
      <c r="B15" s="30">
        <v>43688</v>
      </c>
      <c r="C15" s="30">
        <v>43701</v>
      </c>
      <c r="D15"/>
      <c r="E15"/>
    </row>
    <row r="16" spans="2:5" x14ac:dyDescent="0.3">
      <c r="B16" s="30">
        <v>43702</v>
      </c>
      <c r="C16" s="30">
        <v>43715</v>
      </c>
      <c r="D16"/>
      <c r="E16"/>
    </row>
    <row r="17" spans="2:5" x14ac:dyDescent="0.3">
      <c r="B17" s="30">
        <v>43716</v>
      </c>
      <c r="C17" s="30">
        <v>43729</v>
      </c>
      <c r="D17"/>
      <c r="E17"/>
    </row>
    <row r="18" spans="2:5" x14ac:dyDescent="0.3">
      <c r="B18" s="30">
        <v>43730</v>
      </c>
      <c r="C18" s="30">
        <v>43743</v>
      </c>
      <c r="D18"/>
      <c r="E18"/>
    </row>
    <row r="19" spans="2:5" x14ac:dyDescent="0.3">
      <c r="B19" s="30">
        <v>43744</v>
      </c>
      <c r="C19" s="30">
        <v>43757</v>
      </c>
      <c r="D19"/>
      <c r="E19"/>
    </row>
    <row r="20" spans="2:5" x14ac:dyDescent="0.3">
      <c r="B20" s="30">
        <v>43758</v>
      </c>
      <c r="C20" s="30">
        <v>43771</v>
      </c>
      <c r="D20"/>
      <c r="E20"/>
    </row>
    <row r="21" spans="2:5" x14ac:dyDescent="0.3">
      <c r="B21" s="30">
        <v>43772</v>
      </c>
      <c r="C21" s="30">
        <v>43785</v>
      </c>
      <c r="D21"/>
      <c r="E21"/>
    </row>
    <row r="22" spans="2:5" x14ac:dyDescent="0.3">
      <c r="B22" s="30">
        <v>43786</v>
      </c>
      <c r="C22" s="30">
        <v>43799</v>
      </c>
      <c r="D22"/>
      <c r="E22"/>
    </row>
    <row r="23" spans="2:5" x14ac:dyDescent="0.3">
      <c r="B23" s="30">
        <v>43800</v>
      </c>
      <c r="C23" s="30">
        <v>43813</v>
      </c>
      <c r="D23"/>
      <c r="E23"/>
    </row>
    <row r="24" spans="2:5" x14ac:dyDescent="0.3">
      <c r="B24"/>
      <c r="C24"/>
      <c r="D24"/>
      <c r="E2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0"/>
  <sheetViews>
    <sheetView tabSelected="1" zoomScale="85" zoomScaleNormal="85" workbookViewId="0">
      <selection activeCell="E4" sqref="E4"/>
    </sheetView>
  </sheetViews>
  <sheetFormatPr baseColWidth="10" defaultRowHeight="14.4" x14ac:dyDescent="0.3"/>
  <cols>
    <col min="2" max="2" width="12.33203125" customWidth="1"/>
    <col min="3" max="3" width="12.88671875" customWidth="1"/>
    <col min="4" max="4" width="11.5546875" customWidth="1"/>
    <col min="5" max="5" width="11.5546875" style="28" customWidth="1"/>
    <col min="6" max="11" width="11.5546875" customWidth="1"/>
    <col min="12" max="19" width="12.5546875" customWidth="1"/>
    <col min="20" max="21" width="12.5546875" style="22" customWidth="1"/>
    <col min="22" max="22" width="12.5546875" style="24" customWidth="1"/>
    <col min="23" max="23" width="12.88671875" customWidth="1"/>
    <col min="24" max="24" width="14.33203125" style="28" customWidth="1"/>
    <col min="25" max="25" width="12.33203125" style="28" customWidth="1"/>
    <col min="26" max="26" width="20" style="28" customWidth="1"/>
  </cols>
  <sheetData>
    <row r="3" spans="2:26" s="36" customFormat="1" ht="43.5" customHeight="1" x14ac:dyDescent="0.3">
      <c r="B3" s="31" t="s">
        <v>86</v>
      </c>
      <c r="C3" s="37" t="s">
        <v>75</v>
      </c>
      <c r="D3" s="26" t="s">
        <v>70</v>
      </c>
      <c r="E3" s="39" t="s">
        <v>71</v>
      </c>
      <c r="F3" s="55" t="s">
        <v>90</v>
      </c>
      <c r="G3" s="25" t="s">
        <v>87</v>
      </c>
      <c r="H3" s="26" t="s">
        <v>91</v>
      </c>
      <c r="I3" s="55" t="s">
        <v>92</v>
      </c>
      <c r="J3" s="44" t="s">
        <v>72</v>
      </c>
      <c r="K3" s="45" t="s">
        <v>78</v>
      </c>
      <c r="L3" s="55" t="s">
        <v>93</v>
      </c>
      <c r="M3" s="25" t="s">
        <v>76</v>
      </c>
      <c r="N3" s="26" t="s">
        <v>73</v>
      </c>
      <c r="O3" s="55" t="s">
        <v>94</v>
      </c>
      <c r="P3" s="44" t="s">
        <v>77</v>
      </c>
      <c r="Q3" s="45" t="s">
        <v>79</v>
      </c>
      <c r="R3" s="55" t="s">
        <v>95</v>
      </c>
      <c r="S3" s="25" t="s">
        <v>74</v>
      </c>
      <c r="T3" s="26" t="s">
        <v>80</v>
      </c>
      <c r="U3" s="55" t="s">
        <v>114</v>
      </c>
      <c r="V3" s="44" t="s">
        <v>88</v>
      </c>
      <c r="W3" s="44" t="s">
        <v>89</v>
      </c>
      <c r="X3" s="51" t="s">
        <v>98</v>
      </c>
      <c r="Y3" s="52" t="s">
        <v>96</v>
      </c>
      <c r="Z3" s="52" t="s">
        <v>97</v>
      </c>
    </row>
    <row r="4" spans="2:26" ht="18" x14ac:dyDescent="0.35">
      <c r="B4" s="33">
        <v>43532</v>
      </c>
      <c r="C4" s="32" t="s">
        <v>82</v>
      </c>
      <c r="D4" s="29">
        <v>10000</v>
      </c>
      <c r="E4" s="40">
        <f>SUMPRODUCT(($G4:$V4="N")*(MOD(COLUMN($F4:$U4),3)=0)*1,$F4:$U4)</f>
        <v>46000</v>
      </c>
      <c r="F4" s="41">
        <v>2000</v>
      </c>
      <c r="G4" s="42" t="s">
        <v>81</v>
      </c>
      <c r="H4" s="43">
        <v>43539</v>
      </c>
      <c r="I4" s="46">
        <v>20000</v>
      </c>
      <c r="J4" s="38" t="s">
        <v>81</v>
      </c>
      <c r="K4" s="47"/>
      <c r="L4" s="48">
        <v>20000</v>
      </c>
      <c r="M4" s="49" t="s">
        <v>81</v>
      </c>
      <c r="N4" s="50"/>
      <c r="O4" s="46">
        <v>2000</v>
      </c>
      <c r="P4" s="38" t="s">
        <v>81</v>
      </c>
      <c r="Q4" s="47"/>
      <c r="R4" s="48">
        <v>1000</v>
      </c>
      <c r="S4" s="49" t="s">
        <v>81</v>
      </c>
      <c r="T4" s="50"/>
      <c r="U4" s="46">
        <v>1000</v>
      </c>
      <c r="V4" s="38" t="s">
        <v>81</v>
      </c>
      <c r="W4" s="47"/>
      <c r="X4" s="53"/>
      <c r="Y4" s="54" t="s">
        <v>81</v>
      </c>
      <c r="Z4" s="53"/>
    </row>
    <row r="7" spans="2:26" x14ac:dyDescent="0.3">
      <c r="F7" s="34"/>
    </row>
    <row r="8" spans="2:26" x14ac:dyDescent="0.3">
      <c r="D8" s="34"/>
      <c r="E8" s="34"/>
    </row>
    <row r="10" spans="2:26" x14ac:dyDescent="0.3">
      <c r="K10" s="35"/>
    </row>
  </sheetData>
  <phoneticPr fontId="13" type="noConversion"/>
  <conditionalFormatting sqref="E4">
    <cfRule type="expression" dxfId="0" priority="1">
      <formula>AND(E4=SUM(F4,I4,L4,O4,R4,U4))</formula>
    </cfRule>
  </conditionalFormatting>
  <dataValidations count="1">
    <dataValidation type="list" allowBlank="1" showInputMessage="1" showErrorMessage="1" sqref="G4 J4 M4 P4 S4 V4 Y4">
      <formula1>"O,N"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Encaissements 2 semaines</vt:lpstr>
      <vt:lpstr>Phases projets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mdo100</cp:lastModifiedBy>
  <dcterms:created xsi:type="dcterms:W3CDTF">2018-10-16T12:23:24Z</dcterms:created>
  <dcterms:modified xsi:type="dcterms:W3CDTF">2019-10-12T19:52:34Z</dcterms:modified>
</cp:coreProperties>
</file>