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592" yWindow="12" windowWidth="23256" windowHeight="13176" activeTab="1"/>
  </bookViews>
  <sheets>
    <sheet name="test" sheetId="1" r:id="rId1"/>
    <sheet name="Productio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N8" i="2" l="1"/>
  <c r="NL8" i="2" l="1" a="1"/>
  <c r="NL8" i="2" s="1"/>
  <c r="NK5" i="2" a="1"/>
  <c r="NK5" i="2" s="1"/>
  <c r="NK6" i="2" a="1"/>
  <c r="NK6" i="2"/>
  <c r="NK7" i="2" a="1"/>
  <c r="NK7" i="2" s="1"/>
  <c r="NK8" i="2" a="1"/>
  <c r="NK8" i="2"/>
  <c r="NM8" i="2" s="1" a="1"/>
  <c r="NM8" i="2" s="1"/>
  <c r="NK4" i="2" a="1"/>
  <c r="NK4" i="2" s="1"/>
  <c r="NI8" i="2"/>
  <c r="NH8" i="2"/>
  <c r="NG8" i="2"/>
  <c r="NF8" i="2"/>
  <c r="NE8" i="2"/>
  <c r="ND8" i="2"/>
  <c r="NC8" i="2"/>
  <c r="NB8" i="2"/>
  <c r="NA8" i="2"/>
  <c r="MZ8" i="2"/>
  <c r="MY8" i="2"/>
  <c r="MX8" i="2"/>
  <c r="MW8" i="2"/>
  <c r="MV8" i="2"/>
  <c r="MU8" i="2"/>
  <c r="MT8" i="2"/>
  <c r="MS8" i="2"/>
  <c r="MR8" i="2"/>
  <c r="MQ8" i="2"/>
  <c r="MP8" i="2"/>
  <c r="MO8" i="2"/>
  <c r="MN8" i="2"/>
  <c r="MM8" i="2"/>
  <c r="ML8" i="2"/>
  <c r="MK8" i="2"/>
  <c r="MJ8" i="2"/>
  <c r="MI8" i="2"/>
  <c r="MH8" i="2"/>
  <c r="MG8" i="2"/>
  <c r="MF8" i="2"/>
  <c r="ME8" i="2"/>
  <c r="MD8" i="2"/>
  <c r="MC8" i="2"/>
  <c r="MB8" i="2"/>
  <c r="MA8" i="2"/>
  <c r="LZ8" i="2"/>
  <c r="LY8" i="2"/>
  <c r="LX8" i="2"/>
  <c r="LW8" i="2"/>
  <c r="LV8" i="2"/>
  <c r="LU8" i="2"/>
  <c r="LT8" i="2"/>
  <c r="LS8" i="2"/>
  <c r="LR8" i="2"/>
  <c r="LQ8" i="2"/>
  <c r="LP8" i="2"/>
  <c r="LO8" i="2"/>
  <c r="LN8" i="2"/>
  <c r="LM8" i="2"/>
  <c r="LL8" i="2"/>
  <c r="LK8" i="2"/>
  <c r="LJ8" i="2"/>
  <c r="LI8" i="2"/>
  <c r="LH8" i="2"/>
  <c r="LG8" i="2"/>
  <c r="LF8" i="2"/>
  <c r="LE8" i="2"/>
  <c r="LD8" i="2"/>
  <c r="LC8" i="2"/>
  <c r="LB8" i="2"/>
  <c r="LA8" i="2"/>
  <c r="KZ8" i="2"/>
  <c r="KY8" i="2"/>
  <c r="KX8" i="2"/>
  <c r="KW8" i="2"/>
  <c r="KV8" i="2"/>
  <c r="KU8" i="2"/>
  <c r="KT8" i="2"/>
  <c r="KS8" i="2"/>
  <c r="KR8" i="2"/>
  <c r="KQ8" i="2"/>
  <c r="KP8" i="2"/>
  <c r="KO8" i="2"/>
  <c r="KN8" i="2"/>
  <c r="KM8" i="2"/>
  <c r="KL8" i="2"/>
  <c r="KK8" i="2"/>
  <c r="KJ8" i="2"/>
  <c r="KI8" i="2"/>
  <c r="KH8" i="2"/>
  <c r="KG8" i="2"/>
  <c r="KF8" i="2"/>
  <c r="KE8" i="2"/>
  <c r="KD8" i="2"/>
  <c r="KC8" i="2"/>
  <c r="KB8" i="2"/>
  <c r="KA8" i="2"/>
  <c r="JZ8" i="2"/>
  <c r="JY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NN7" i="2" a="1"/>
  <c r="NN7" i="2" s="1"/>
  <c r="NM7" i="2"/>
  <c r="NL7" i="2" a="1"/>
  <c r="NL7" i="2" s="1"/>
  <c r="NN6" i="2"/>
  <c r="NN6" i="2" a="1"/>
  <c r="NM6" i="2"/>
  <c r="NL6" i="2" a="1"/>
  <c r="NL6" i="2" s="1"/>
  <c r="NN5" i="2" a="1"/>
  <c r="NN5" i="2" s="1"/>
  <c r="NM5" i="2"/>
  <c r="NL5" i="2" a="1"/>
  <c r="NL5" i="2" s="1"/>
  <c r="NN4" i="2"/>
  <c r="NN4" i="2" a="1"/>
  <c r="NM4" i="2"/>
  <c r="NL4" i="2" a="1"/>
  <c r="NL4" i="2" s="1"/>
  <c r="NN3" i="2"/>
  <c r="NN3" i="2" a="1"/>
  <c r="NM3" i="2"/>
  <c r="NL3" i="2" a="1"/>
  <c r="NL3" i="2" s="1"/>
  <c r="NK3" i="2"/>
  <c r="F35" i="1"/>
  <c r="O3" i="1"/>
  <c r="O4" i="1"/>
  <c r="O5" i="1"/>
  <c r="O6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" i="1"/>
  <c r="L7" i="1"/>
  <c r="O7" i="1" s="1"/>
  <c r="L28" i="1"/>
  <c r="L27" i="1"/>
  <c r="L11" i="1"/>
  <c r="L18" i="1"/>
  <c r="C29" i="1"/>
  <c r="D29" i="1"/>
  <c r="E29" i="1"/>
  <c r="F29" i="1"/>
  <c r="G29" i="1"/>
  <c r="H29" i="1"/>
  <c r="I29" i="1"/>
  <c r="J29" i="1"/>
  <c r="K29" i="1"/>
  <c r="B29" i="1"/>
  <c r="K7" i="1"/>
  <c r="J7" i="1"/>
  <c r="I7" i="1"/>
  <c r="H7" i="1"/>
  <c r="G7" i="1"/>
  <c r="F7" i="1"/>
  <c r="E7" i="1"/>
  <c r="D7" i="1"/>
  <c r="C7" i="1"/>
  <c r="B7" i="1"/>
  <c r="M3" i="1" a="1"/>
  <c r="M3" i="1" s="1"/>
  <c r="M4" i="1" a="1"/>
  <c r="M4" i="1"/>
  <c r="M5" i="1" a="1"/>
  <c r="M5" i="1" s="1"/>
  <c r="M6" i="1" a="1"/>
  <c r="M6" i="1"/>
  <c r="M8" i="1" a="1"/>
  <c r="M8" i="1" s="1"/>
  <c r="M9" i="1" a="1"/>
  <c r="M9" i="1" s="1"/>
  <c r="M10" i="1" a="1"/>
  <c r="M10" i="1" s="1"/>
  <c r="M12" i="1" a="1"/>
  <c r="M12" i="1" s="1"/>
  <c r="M13" i="1" a="1"/>
  <c r="M13" i="1"/>
  <c r="M14" i="1" a="1"/>
  <c r="M14" i="1" s="1"/>
  <c r="M15" i="1" a="1"/>
  <c r="M15" i="1"/>
  <c r="M16" i="1" a="1"/>
  <c r="M16" i="1" s="1"/>
  <c r="M17" i="1" a="1"/>
  <c r="M17" i="1" s="1"/>
  <c r="M19" i="1" a="1"/>
  <c r="M19" i="1" s="1"/>
  <c r="M20" i="1" a="1"/>
  <c r="M20" i="1" s="1"/>
  <c r="M21" i="1" a="1"/>
  <c r="M21" i="1"/>
  <c r="M22" i="1" a="1"/>
  <c r="M22" i="1" s="1"/>
  <c r="M23" i="1" a="1"/>
  <c r="M23" i="1"/>
  <c r="M24" i="1" a="1"/>
  <c r="M24" i="1" s="1"/>
  <c r="M25" i="1" a="1"/>
  <c r="M25" i="1" s="1"/>
  <c r="M26" i="1" a="1"/>
  <c r="M26" i="1" s="1"/>
  <c r="M2" i="1" a="1"/>
  <c r="M2" i="1" s="1"/>
  <c r="N3" i="1"/>
  <c r="N4" i="1"/>
  <c r="N5" i="1"/>
  <c r="N6" i="1"/>
  <c r="N8" i="1"/>
  <c r="N9" i="1"/>
  <c r="N10" i="1"/>
  <c r="N12" i="1"/>
  <c r="N13" i="1"/>
  <c r="N14" i="1"/>
  <c r="N15" i="1"/>
  <c r="N16" i="1"/>
  <c r="N17" i="1"/>
  <c r="N18" i="1"/>
  <c r="N20" i="1"/>
  <c r="N21" i="1"/>
  <c r="N22" i="1"/>
  <c r="N23" i="1"/>
  <c r="N24" i="1"/>
  <c r="N25" i="1"/>
  <c r="N26" i="1"/>
  <c r="N2" i="1"/>
  <c r="K27" i="1"/>
  <c r="N27" i="1" s="1"/>
  <c r="J27" i="1"/>
  <c r="M27" i="1" s="1" a="1"/>
  <c r="M27" i="1" s="1"/>
  <c r="I27" i="1"/>
  <c r="H27" i="1"/>
  <c r="G27" i="1"/>
  <c r="F27" i="1"/>
  <c r="E27" i="1"/>
  <c r="D27" i="1"/>
  <c r="C27" i="1"/>
  <c r="B27" i="1"/>
  <c r="K19" i="1"/>
  <c r="N19" i="1" s="1"/>
  <c r="K18" i="1"/>
  <c r="J18" i="1"/>
  <c r="M18" i="1" s="1" a="1"/>
  <c r="M18" i="1" s="1"/>
  <c r="I18" i="1"/>
  <c r="H18" i="1"/>
  <c r="G18" i="1"/>
  <c r="F18" i="1"/>
  <c r="E18" i="1"/>
  <c r="D18" i="1"/>
  <c r="C18" i="1"/>
  <c r="B18" i="1"/>
  <c r="K11" i="1"/>
  <c r="K28" i="1" s="1"/>
  <c r="J11" i="1"/>
  <c r="I11" i="1"/>
  <c r="H11" i="1"/>
  <c r="H28" i="1" s="1"/>
  <c r="G11" i="1"/>
  <c r="G28" i="1" s="1"/>
  <c r="F11" i="1"/>
  <c r="E11" i="1"/>
  <c r="D11" i="1"/>
  <c r="D28" i="1" s="1"/>
  <c r="C11" i="1"/>
  <c r="C28" i="1" s="1"/>
  <c r="B11" i="1"/>
  <c r="C1" i="1"/>
  <c r="D1" i="1" s="1"/>
  <c r="E1" i="1" s="1"/>
  <c r="F1" i="1" s="1"/>
  <c r="G1" i="1" s="1"/>
  <c r="H1" i="1" s="1"/>
  <c r="I1" i="1" s="1"/>
  <c r="J1" i="1" s="1"/>
  <c r="K1" i="1" s="1"/>
  <c r="L1" i="1" s="1"/>
  <c r="L29" i="1" l="1"/>
  <c r="O29" i="1" s="1"/>
  <c r="M11" i="1" a="1"/>
  <c r="M11" i="1" s="1"/>
  <c r="E28" i="1"/>
  <c r="I28" i="1"/>
  <c r="B28" i="1"/>
  <c r="M29" i="1" s="1" a="1"/>
  <c r="M29" i="1" s="1"/>
  <c r="F28" i="1"/>
  <c r="J28" i="1"/>
  <c r="N29" i="1" s="1"/>
  <c r="N11" i="1"/>
  <c r="M28" i="1" l="1" a="1"/>
  <c r="M28" i="1" s="1"/>
  <c r="N28" i="1"/>
</calcChain>
</file>

<file path=xl/sharedStrings.xml><?xml version="1.0" encoding="utf-8"?>
<sst xmlns="http://schemas.openxmlformats.org/spreadsheetml/2006/main" count="47" uniqueCount="43">
  <si>
    <t>Zone est</t>
  </si>
  <si>
    <t>Zone ouest</t>
  </si>
  <si>
    <t>Zone centre</t>
  </si>
  <si>
    <t>Zone sud-est</t>
  </si>
  <si>
    <t>Zone sud-ouest</t>
  </si>
  <si>
    <t>ecart</t>
  </si>
  <si>
    <t>Site 01</t>
  </si>
  <si>
    <t>Site 02</t>
  </si>
  <si>
    <t>Site 03</t>
  </si>
  <si>
    <t>Site 05</t>
  </si>
  <si>
    <t>Site 06</t>
  </si>
  <si>
    <t>Site 07</t>
  </si>
  <si>
    <t>Site 08</t>
  </si>
  <si>
    <t>Site 09</t>
  </si>
  <si>
    <t>Site 10</t>
  </si>
  <si>
    <t>Site 12</t>
  </si>
  <si>
    <t>Site 13</t>
  </si>
  <si>
    <t>Site 14</t>
  </si>
  <si>
    <t>Site 15</t>
  </si>
  <si>
    <t>Site 16</t>
  </si>
  <si>
    <t>Site 17</t>
  </si>
  <si>
    <t>Site 18</t>
  </si>
  <si>
    <t>Site 19</t>
  </si>
  <si>
    <t>Site 22</t>
  </si>
  <si>
    <t>Total 1</t>
  </si>
  <si>
    <t>Total 2</t>
  </si>
  <si>
    <t>Total 3</t>
  </si>
  <si>
    <t>Total générale</t>
  </si>
  <si>
    <t>-</t>
  </si>
  <si>
    <t>n</t>
  </si>
  <si>
    <t>p</t>
  </si>
  <si>
    <t>q</t>
  </si>
  <si>
    <t>Désignation</t>
  </si>
  <si>
    <t>QUOTA</t>
  </si>
  <si>
    <t>Indicateur
Jour J - J-1</t>
  </si>
  <si>
    <t>Indicateur
Quota - Jour_J</t>
  </si>
  <si>
    <t>Ecart: Jour J moins le Volume du 11-sept-22</t>
  </si>
  <si>
    <t>site 01 (m³/j)</t>
  </si>
  <si>
    <t>site 02 (m³/j)</t>
  </si>
  <si>
    <t>site 03 / ENF (m³/j)</t>
  </si>
  <si>
    <t xml:space="preserve">Export ver site 01 </t>
  </si>
  <si>
    <t>site 04 / ENF (m³/j)</t>
  </si>
  <si>
    <t>Volume total exporté vers autres 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</si>
</sst>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_ ;[Red]\-#,##0\ "/>
  </numFmts>
  <fonts count="13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1"/>
      <color theme="0"/>
      <name val="Segoe UI"/>
      <family val="2"/>
    </font>
    <font>
      <b/>
      <sz val="11"/>
      <name val="Segoe UI"/>
      <family val="2"/>
    </font>
    <font>
      <sz val="8"/>
      <name val="Segoe UI"/>
      <family val="2"/>
    </font>
    <font>
      <sz val="10"/>
      <name val="Arial"/>
      <family val="2"/>
    </font>
    <font>
      <sz val="11"/>
      <name val="Segoe UI"/>
      <family val="2"/>
    </font>
    <font>
      <sz val="11"/>
      <color theme="1" tint="0.14999847407452621"/>
      <name val="Segoe UI"/>
      <family val="2"/>
    </font>
    <font>
      <b/>
      <sz val="16"/>
      <color theme="1"/>
      <name val="Wingdings 3"/>
      <family val="1"/>
      <charset val="2"/>
    </font>
    <font>
      <b/>
      <sz val="11"/>
      <color theme="1" tint="0.14999847407452621"/>
      <name val="Segoe UI"/>
      <family val="2"/>
    </font>
    <font>
      <sz val="18"/>
      <color theme="0" tint="-0.14999847407452621"/>
      <name val="Wingdings 3"/>
      <family val="1"/>
      <charset val="2"/>
    </font>
    <font>
      <sz val="18"/>
      <color rgb="FF00B050"/>
      <name val="Wingdings 3"/>
      <family val="1"/>
      <charset val="2"/>
    </font>
    <font>
      <sz val="18"/>
      <color rgb="FFFF0000"/>
      <name val="Wingdings 3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0.59999389629810485"/>
        <bgColor indexed="64"/>
      </patternFill>
    </fill>
  </fills>
  <borders count="1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5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thin">
        <color theme="5"/>
      </bottom>
      <diagonal/>
    </border>
    <border>
      <left style="medium">
        <color theme="5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medium">
        <color theme="5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5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theme="5"/>
      </left>
      <right style="hair">
        <color theme="0" tint="-0.499984740745262"/>
      </right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5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39">
    <xf numFmtId="0" fontId="0" fillId="0" borderId="0" xfId="0"/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5" fontId="2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0" fillId="0" borderId="0" xfId="0" applyNumberFormat="1"/>
    <xf numFmtId="165" fontId="1" fillId="0" borderId="1" xfId="0" applyNumberFormat="1" applyFont="1" applyBorder="1" applyAlignment="1">
      <alignment horizontal="left" vertical="center"/>
    </xf>
    <xf numFmtId="165" fontId="1" fillId="0" borderId="5" xfId="0" applyNumberFormat="1" applyFont="1" applyBorder="1" applyAlignment="1">
      <alignment horizontal="center" vertical="center"/>
    </xf>
    <xf numFmtId="165" fontId="3" fillId="3" borderId="6" xfId="1" applyNumberFormat="1" applyFont="1" applyFill="1" applyBorder="1" applyAlignment="1">
      <alignment horizontal="center" vertical="center"/>
    </xf>
    <xf numFmtId="165" fontId="2" fillId="4" borderId="6" xfId="0" applyNumberFormat="1" applyFont="1" applyFill="1" applyBorder="1" applyAlignment="1">
      <alignment horizontal="center" vertical="center"/>
    </xf>
    <xf numFmtId="165" fontId="1" fillId="0" borderId="5" xfId="0" applyNumberFormat="1" applyFont="1" applyBorder="1" applyAlignment="1">
      <alignment horizontal="left" vertical="center"/>
    </xf>
    <xf numFmtId="165" fontId="1" fillId="0" borderId="2" xfId="0" applyNumberFormat="1" applyFont="1" applyBorder="1" applyAlignment="1">
      <alignment horizontal="left" vertical="center"/>
    </xf>
    <xf numFmtId="165" fontId="1" fillId="0" borderId="3" xfId="0" applyNumberFormat="1" applyFont="1" applyBorder="1" applyAlignment="1">
      <alignment horizontal="left" vertical="center"/>
    </xf>
    <xf numFmtId="165" fontId="3" fillId="3" borderId="6" xfId="1" applyNumberFormat="1" applyFont="1" applyFill="1" applyBorder="1" applyAlignment="1">
      <alignment horizontal="left" vertical="center"/>
    </xf>
    <xf numFmtId="165" fontId="2" fillId="4" borderId="6" xfId="0" applyNumberFormat="1" applyFont="1" applyFill="1" applyBorder="1" applyAlignment="1">
      <alignment horizontal="left" vertical="center"/>
    </xf>
    <xf numFmtId="165" fontId="3" fillId="3" borderId="7" xfId="1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 applyProtection="1">
      <alignment horizontal="center" vertical="center" wrapText="1"/>
      <protection hidden="1"/>
    </xf>
    <xf numFmtId="165" fontId="1" fillId="5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8" xfId="2" applyFont="1" applyBorder="1" applyAlignment="1">
      <alignment vertical="center"/>
    </xf>
    <xf numFmtId="165" fontId="7" fillId="0" borderId="1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>
      <alignment horizontal="center" vertical="center"/>
    </xf>
    <xf numFmtId="165" fontId="8" fillId="0" borderId="6" xfId="0" applyNumberFormat="1" applyFont="1" applyBorder="1" applyAlignment="1" applyProtection="1">
      <alignment horizontal="center" vertical="center"/>
      <protection hidden="1"/>
    </xf>
    <xf numFmtId="0" fontId="6" fillId="0" borderId="9" xfId="2" applyFont="1" applyBorder="1" applyAlignment="1">
      <alignment vertical="center"/>
    </xf>
    <xf numFmtId="165" fontId="7" fillId="0" borderId="2" xfId="0" quotePrefix="1" applyNumberFormat="1" applyFont="1" applyBorder="1" applyAlignment="1">
      <alignment horizontal="center" vertical="center"/>
    </xf>
    <xf numFmtId="165" fontId="8" fillId="0" borderId="3" xfId="0" applyNumberFormat="1" applyFont="1" applyBorder="1" applyAlignment="1">
      <alignment horizontal="center" vertical="center"/>
    </xf>
    <xf numFmtId="165" fontId="8" fillId="0" borderId="3" xfId="0" applyNumberFormat="1" applyFont="1" applyBorder="1" applyAlignment="1" applyProtection="1">
      <alignment horizontal="center" vertical="center"/>
      <protection hidden="1"/>
    </xf>
    <xf numFmtId="165" fontId="7" fillId="0" borderId="2" xfId="0" applyNumberFormat="1" applyFont="1" applyBorder="1" applyAlignment="1">
      <alignment horizontal="center" vertical="center"/>
    </xf>
    <xf numFmtId="3" fontId="6" fillId="0" borderId="10" xfId="2" applyNumberFormat="1" applyFont="1" applyBorder="1" applyAlignment="1">
      <alignment vertical="center"/>
    </xf>
    <xf numFmtId="165" fontId="7" fillId="0" borderId="3" xfId="0" applyNumberFormat="1" applyFont="1" applyBorder="1" applyAlignment="1">
      <alignment horizontal="center" vertical="center"/>
    </xf>
    <xf numFmtId="0" fontId="3" fillId="3" borderId="11" xfId="2" applyFont="1" applyFill="1" applyBorder="1" applyAlignment="1">
      <alignment vertical="center"/>
    </xf>
    <xf numFmtId="165" fontId="9" fillId="3" borderId="7" xfId="1" applyNumberFormat="1" applyFont="1" applyFill="1" applyBorder="1" applyAlignment="1">
      <alignment horizontal="center" vertical="center"/>
    </xf>
    <xf numFmtId="165" fontId="3" fillId="3" borderId="6" xfId="1" applyNumberFormat="1" applyFont="1" applyFill="1" applyBorder="1" applyAlignment="1" applyProtection="1">
      <alignment horizontal="center" vertical="center"/>
      <protection hidden="1"/>
    </xf>
    <xf numFmtId="0" fontId="10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15" fontId="2" fillId="2" borderId="14" xfId="0" applyNumberFormat="1" applyFont="1" applyFill="1" applyBorder="1" applyAlignment="1" applyProtection="1">
      <alignment horizontal="center" vertical="center" wrapText="1"/>
      <protection hidden="1"/>
    </xf>
    <xf numFmtId="165" fontId="0" fillId="0" borderId="6" xfId="0" applyNumberFormat="1" applyFont="1" applyFill="1" applyBorder="1" applyAlignment="1" applyProtection="1">
      <alignment horizontal="center" vertical="center"/>
      <protection hidden="1"/>
    </xf>
  </cellXfs>
  <cellStyles count="3">
    <cellStyle name="Milliers" xfId="1" builtinId="3"/>
    <cellStyle name="Normal" xfId="0" builtinId="0"/>
    <cellStyle name="Normal 2" xfId="2"/>
  </cellStyles>
  <dxfs count="12">
    <dxf>
      <font>
        <b/>
        <i val="0"/>
        <color rgb="FF008EEE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8EEE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8EEE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8EEE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CHART_SEAAL_v2">
      <a:dk1>
        <a:sysClr val="windowText" lastClr="000000"/>
      </a:dk1>
      <a:lt1>
        <a:sysClr val="window" lastClr="FFFFFF"/>
      </a:lt1>
      <a:dk2>
        <a:srgbClr val="134D73"/>
      </a:dk2>
      <a:lt2>
        <a:srgbClr val="BECED8"/>
      </a:lt2>
      <a:accent1>
        <a:srgbClr val="134D73"/>
      </a:accent1>
      <a:accent2>
        <a:srgbClr val="396988"/>
      </a:accent2>
      <a:accent3>
        <a:srgbClr val="F6C85F"/>
      </a:accent3>
      <a:accent4>
        <a:srgbClr val="CA472F"/>
      </a:accent4>
      <a:accent5>
        <a:srgbClr val="68A744"/>
      </a:accent5>
      <a:accent6>
        <a:srgbClr val="85B868"/>
      </a:accent6>
      <a:hlink>
        <a:srgbClr val="134D73"/>
      </a:hlink>
      <a:folHlink>
        <a:srgbClr val="396A8B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showGridLines="0" topLeftCell="A10" workbookViewId="0">
      <selection activeCell="F36" sqref="F36"/>
    </sheetView>
  </sheetViews>
  <sheetFormatPr baseColWidth="10" defaultRowHeight="16.8" x14ac:dyDescent="0.4"/>
  <cols>
    <col min="1" max="1" width="13.69921875" bestFit="1" customWidth="1"/>
    <col min="14" max="14" width="0" hidden="1" customWidth="1"/>
  </cols>
  <sheetData>
    <row r="1" spans="1:15" x14ac:dyDescent="0.4">
      <c r="A1" s="5"/>
      <c r="B1" s="5">
        <v>44805</v>
      </c>
      <c r="C1" s="5">
        <f>B1+1</f>
        <v>44806</v>
      </c>
      <c r="D1" s="5">
        <f t="shared" ref="D1:L1" si="0">C1+1</f>
        <v>44807</v>
      </c>
      <c r="E1" s="5">
        <f t="shared" si="0"/>
        <v>44808</v>
      </c>
      <c r="F1" s="5">
        <f t="shared" si="0"/>
        <v>44809</v>
      </c>
      <c r="G1" s="5">
        <f t="shared" si="0"/>
        <v>44810</v>
      </c>
      <c r="H1" s="5">
        <f t="shared" si="0"/>
        <v>44811</v>
      </c>
      <c r="I1" s="5">
        <f t="shared" si="0"/>
        <v>44812</v>
      </c>
      <c r="J1" s="5">
        <f t="shared" si="0"/>
        <v>44813</v>
      </c>
      <c r="K1" s="5">
        <f t="shared" si="0"/>
        <v>44814</v>
      </c>
      <c r="L1" s="5">
        <f t="shared" si="0"/>
        <v>44815</v>
      </c>
      <c r="M1" s="5" t="s">
        <v>5</v>
      </c>
      <c r="N1" s="17">
        <v>1</v>
      </c>
      <c r="O1" s="17">
        <v>2</v>
      </c>
    </row>
    <row r="2" spans="1:15" x14ac:dyDescent="0.4">
      <c r="A2" s="7" t="s">
        <v>0</v>
      </c>
      <c r="B2" s="1">
        <v>1560</v>
      </c>
      <c r="C2" s="1">
        <v>0</v>
      </c>
      <c r="D2" s="1">
        <v>1870</v>
      </c>
      <c r="E2" s="1">
        <v>0</v>
      </c>
      <c r="F2" s="1">
        <v>1990</v>
      </c>
      <c r="G2" s="1">
        <v>0</v>
      </c>
      <c r="H2" s="1">
        <v>1830</v>
      </c>
      <c r="I2" s="1">
        <v>0</v>
      </c>
      <c r="J2" s="1">
        <v>1830</v>
      </c>
      <c r="K2" s="1">
        <v>0</v>
      </c>
      <c r="L2" s="1"/>
      <c r="M2" s="18">
        <f t="array" ref="M2">LOOKUP(9^9,B2:L2) - INDEX(B2:L2,MATCH(LOOKUP(9^9,B2:L2),B2:L2,0)-1)</f>
        <v>-1560</v>
      </c>
      <c r="N2" s="6">
        <f>K2-J2</f>
        <v>-1830</v>
      </c>
      <c r="O2" s="4">
        <f>L2-K2</f>
        <v>0</v>
      </c>
    </row>
    <row r="3" spans="1:15" x14ac:dyDescent="0.4">
      <c r="A3" s="7" t="s">
        <v>1</v>
      </c>
      <c r="B3" s="2">
        <v>21065.594724999999</v>
      </c>
      <c r="C3" s="2">
        <v>24947.494350000001</v>
      </c>
      <c r="D3" s="2">
        <v>21109.2598</v>
      </c>
      <c r="E3" s="2">
        <v>16414.341075</v>
      </c>
      <c r="F3" s="2">
        <v>30712.158500000001</v>
      </c>
      <c r="G3" s="2">
        <v>21652.330287500001</v>
      </c>
      <c r="H3" s="2">
        <v>14518.464325000001</v>
      </c>
      <c r="I3" s="2">
        <v>30328.3737</v>
      </c>
      <c r="J3" s="2">
        <v>21478.488249999999</v>
      </c>
      <c r="K3" s="2">
        <v>20645.213250000001</v>
      </c>
      <c r="L3" s="2"/>
      <c r="M3" s="18">
        <f t="array" ref="M3">LOOKUP(9^9,B3:L3) - INDEX(B3:L3,MATCH(LOOKUP(9^9,B3:L3),B3:L3,0)-1)</f>
        <v>-833.27499999999782</v>
      </c>
      <c r="N3" s="6">
        <f t="shared" ref="N3:N29" si="1">K3-J3</f>
        <v>-833.27499999999782</v>
      </c>
      <c r="O3" s="4">
        <f t="shared" ref="O3:O29" si="2">L3-K3</f>
        <v>-20645.213250000001</v>
      </c>
    </row>
    <row r="4" spans="1:15" x14ac:dyDescent="0.4">
      <c r="A4" s="7" t="s">
        <v>2</v>
      </c>
      <c r="B4" s="2">
        <v>9199</v>
      </c>
      <c r="C4" s="2">
        <v>9199</v>
      </c>
      <c r="D4" s="2">
        <v>9199</v>
      </c>
      <c r="E4" s="2">
        <v>9199</v>
      </c>
      <c r="F4" s="2">
        <v>9199</v>
      </c>
      <c r="G4" s="2">
        <v>9199</v>
      </c>
      <c r="H4" s="2">
        <v>9199</v>
      </c>
      <c r="I4" s="2">
        <v>9199</v>
      </c>
      <c r="J4" s="2">
        <v>9199</v>
      </c>
      <c r="K4" s="2">
        <v>9199</v>
      </c>
      <c r="L4" s="2"/>
      <c r="M4" s="18">
        <f t="array" ref="M4">LOOKUP(9^9,B4:L4) - INDEX(B4:L4,MATCH(LOOKUP(9^9,B4:L4),B4:L4,0)-1)</f>
        <v>0</v>
      </c>
      <c r="N4" s="6">
        <f t="shared" si="1"/>
        <v>0</v>
      </c>
      <c r="O4" s="4">
        <f t="shared" si="2"/>
        <v>-9199</v>
      </c>
    </row>
    <row r="5" spans="1:15" x14ac:dyDescent="0.4">
      <c r="A5" s="7" t="s">
        <v>3</v>
      </c>
      <c r="B5" s="2">
        <v>0</v>
      </c>
      <c r="C5" s="2">
        <v>5253</v>
      </c>
      <c r="D5" s="2">
        <v>0</v>
      </c>
      <c r="E5" s="2">
        <v>4889.1499999999996</v>
      </c>
      <c r="F5" s="2">
        <v>0</v>
      </c>
      <c r="G5" s="2">
        <v>6442.15</v>
      </c>
      <c r="H5" s="2">
        <v>0</v>
      </c>
      <c r="I5" s="2">
        <v>5403.2</v>
      </c>
      <c r="J5" s="2">
        <v>0</v>
      </c>
      <c r="K5" s="2">
        <v>5400.4</v>
      </c>
      <c r="L5" s="2"/>
      <c r="M5" s="18">
        <f t="array" ref="M5">LOOKUP(9^9,B5:L5) - INDEX(B5:L5,MATCH(LOOKUP(9^9,B5:L5),B5:L5,0)-1)</f>
        <v>5400.4</v>
      </c>
      <c r="N5" s="6">
        <f t="shared" si="1"/>
        <v>5400.4</v>
      </c>
      <c r="O5" s="4">
        <f t="shared" si="2"/>
        <v>-5400.4</v>
      </c>
    </row>
    <row r="6" spans="1:15" x14ac:dyDescent="0.4">
      <c r="A6" s="7" t="s">
        <v>4</v>
      </c>
      <c r="B6" s="3">
        <v>3310</v>
      </c>
      <c r="C6" s="3">
        <v>3310</v>
      </c>
      <c r="D6" s="3">
        <v>3310</v>
      </c>
      <c r="E6" s="3">
        <v>3310</v>
      </c>
      <c r="F6" s="3">
        <v>3310</v>
      </c>
      <c r="G6" s="3">
        <v>3310</v>
      </c>
      <c r="H6" s="3">
        <v>3310</v>
      </c>
      <c r="I6" s="3">
        <v>3310</v>
      </c>
      <c r="J6" s="3">
        <v>3310</v>
      </c>
      <c r="K6" s="3">
        <v>3310</v>
      </c>
      <c r="L6" s="3"/>
      <c r="M6" s="18">
        <f t="array" ref="M6">LOOKUP(9^9,B6:L6) - INDEX(B6:L6,MATCH(LOOKUP(9^9,B6:L6),B6:L6,0)-1)</f>
        <v>0</v>
      </c>
      <c r="N6" s="6">
        <f t="shared" si="1"/>
        <v>0</v>
      </c>
      <c r="O6" s="4">
        <f t="shared" si="2"/>
        <v>-3310</v>
      </c>
    </row>
    <row r="7" spans="1:15" x14ac:dyDescent="0.4">
      <c r="A7" s="7"/>
      <c r="B7" s="16">
        <f t="shared" ref="B7" si="3">SUM(B2:B6)</f>
        <v>35134.594725000003</v>
      </c>
      <c r="C7" s="16">
        <f t="shared" ref="C7:K7" si="4">SUM(C2:C6)</f>
        <v>42709.494350000001</v>
      </c>
      <c r="D7" s="16">
        <f t="shared" si="4"/>
        <v>35488.2598</v>
      </c>
      <c r="E7" s="16">
        <f t="shared" si="4"/>
        <v>33812.491074999998</v>
      </c>
      <c r="F7" s="16">
        <f t="shared" si="4"/>
        <v>45211.158500000005</v>
      </c>
      <c r="G7" s="16">
        <f t="shared" si="4"/>
        <v>40603.480287500002</v>
      </c>
      <c r="H7" s="16">
        <f t="shared" si="4"/>
        <v>28857.464325000001</v>
      </c>
      <c r="I7" s="16">
        <f t="shared" si="4"/>
        <v>48240.573699999994</v>
      </c>
      <c r="J7" s="16">
        <f t="shared" si="4"/>
        <v>35817.488249999995</v>
      </c>
      <c r="K7" s="16">
        <f t="shared" si="4"/>
        <v>38554.613250000002</v>
      </c>
      <c r="L7" s="16">
        <f>IFERROR(SUM(L2:L6),"")</f>
        <v>0</v>
      </c>
      <c r="M7" s="18"/>
      <c r="N7" s="6"/>
      <c r="O7" s="4">
        <f t="shared" si="2"/>
        <v>-38554.613250000002</v>
      </c>
    </row>
    <row r="8" spans="1:15" x14ac:dyDescent="0.4">
      <c r="A8" s="11" t="s">
        <v>6</v>
      </c>
      <c r="B8" s="8">
        <v>194022</v>
      </c>
      <c r="C8" s="8">
        <v>194082</v>
      </c>
      <c r="D8" s="8">
        <v>194102</v>
      </c>
      <c r="E8" s="8">
        <v>188851</v>
      </c>
      <c r="F8" s="8">
        <v>178242</v>
      </c>
      <c r="G8" s="8">
        <v>185182</v>
      </c>
      <c r="H8" s="8">
        <v>187382</v>
      </c>
      <c r="I8" s="8">
        <v>193892</v>
      </c>
      <c r="J8" s="8">
        <v>201102</v>
      </c>
      <c r="K8" s="8">
        <v>194542</v>
      </c>
      <c r="L8" s="8"/>
      <c r="M8" s="18">
        <f t="array" ref="M8">LOOKUP(9^9,B8:L8) - INDEX(B8:L8,MATCH(LOOKUP(9^9,B8:L8),B8:L8,0)-1)</f>
        <v>-6560</v>
      </c>
      <c r="N8" s="6">
        <f t="shared" si="1"/>
        <v>-6560</v>
      </c>
      <c r="O8" s="4">
        <f t="shared" si="2"/>
        <v>-194542</v>
      </c>
    </row>
    <row r="9" spans="1:15" x14ac:dyDescent="0.4">
      <c r="A9" s="12" t="s">
        <v>7</v>
      </c>
      <c r="B9" s="2">
        <v>57326</v>
      </c>
      <c r="C9" s="2">
        <v>12643</v>
      </c>
      <c r="D9" s="2">
        <v>13689</v>
      </c>
      <c r="E9" s="2">
        <v>10427</v>
      </c>
      <c r="F9" s="2">
        <v>15346</v>
      </c>
      <c r="G9" s="2">
        <v>17201</v>
      </c>
      <c r="H9" s="2">
        <v>7644</v>
      </c>
      <c r="I9" s="2">
        <v>10576</v>
      </c>
      <c r="J9" s="2">
        <v>8884</v>
      </c>
      <c r="K9" s="2">
        <v>11682</v>
      </c>
      <c r="L9" s="2"/>
      <c r="M9" s="18">
        <f t="array" ref="M9">LOOKUP(9^9,B9:L9) - INDEX(B9:L9,MATCH(LOOKUP(9^9,B9:L9),B9:L9,0)-1)</f>
        <v>2798</v>
      </c>
      <c r="N9" s="6">
        <f t="shared" si="1"/>
        <v>2798</v>
      </c>
      <c r="O9" s="4">
        <f t="shared" si="2"/>
        <v>-11682</v>
      </c>
    </row>
    <row r="10" spans="1:15" x14ac:dyDescent="0.4">
      <c r="A10" s="13" t="s">
        <v>8</v>
      </c>
      <c r="B10" s="3">
        <v>137105</v>
      </c>
      <c r="C10" s="3">
        <v>137959</v>
      </c>
      <c r="D10" s="3">
        <v>129784</v>
      </c>
      <c r="E10" s="3">
        <v>128845.00000825</v>
      </c>
      <c r="F10" s="3">
        <v>127827.00000075001</v>
      </c>
      <c r="G10" s="3">
        <v>133770.99999225</v>
      </c>
      <c r="H10" s="3">
        <v>136478.00000100001</v>
      </c>
      <c r="I10" s="3">
        <v>134377</v>
      </c>
      <c r="J10" s="3">
        <v>128291</v>
      </c>
      <c r="K10" s="3">
        <v>131787</v>
      </c>
      <c r="L10" s="3"/>
      <c r="M10" s="18">
        <f t="array" ref="M10">LOOKUP(9^9,B10:L10) - INDEX(B10:L10,MATCH(LOOKUP(9^9,B10:L10),B10:L10,0)-1)</f>
        <v>3496</v>
      </c>
      <c r="N10" s="6">
        <f t="shared" si="1"/>
        <v>3496</v>
      </c>
      <c r="O10" s="4">
        <f t="shared" si="2"/>
        <v>-131787</v>
      </c>
    </row>
    <row r="11" spans="1:15" x14ac:dyDescent="0.4">
      <c r="A11" s="14" t="s">
        <v>24</v>
      </c>
      <c r="B11" s="9">
        <f t="shared" ref="B11:L11" si="5">IF(SUM(B8:B10)="","",SUM(B8:B10))</f>
        <v>388453</v>
      </c>
      <c r="C11" s="9">
        <f t="shared" si="5"/>
        <v>344684</v>
      </c>
      <c r="D11" s="9">
        <f t="shared" si="5"/>
        <v>337575</v>
      </c>
      <c r="E11" s="9">
        <f t="shared" si="5"/>
        <v>328123.00000825</v>
      </c>
      <c r="F11" s="9">
        <f t="shared" si="5"/>
        <v>321415.00000075001</v>
      </c>
      <c r="G11" s="9">
        <f t="shared" si="5"/>
        <v>336153.99999225</v>
      </c>
      <c r="H11" s="9">
        <f t="shared" si="5"/>
        <v>331504.00000100001</v>
      </c>
      <c r="I11" s="9">
        <f t="shared" si="5"/>
        <v>338845</v>
      </c>
      <c r="J11" s="9">
        <f t="shared" si="5"/>
        <v>338277</v>
      </c>
      <c r="K11" s="9">
        <f t="shared" si="5"/>
        <v>338011</v>
      </c>
      <c r="L11" s="9">
        <f t="shared" si="5"/>
        <v>0</v>
      </c>
      <c r="M11" s="18">
        <f t="array" ref="M11">LOOKUP(9^9,B11:L11) - INDEX(B11:L11,MATCH(LOOKUP(9^9,B11:L11),B11:L11,0)-1)</f>
        <v>-338011</v>
      </c>
      <c r="N11" s="6">
        <f t="shared" si="1"/>
        <v>-266</v>
      </c>
      <c r="O11" s="4">
        <f t="shared" si="2"/>
        <v>-338011</v>
      </c>
    </row>
    <row r="12" spans="1:15" x14ac:dyDescent="0.4">
      <c r="A12" s="7" t="s">
        <v>9</v>
      </c>
      <c r="B12" s="1">
        <v>28640.270830000001</v>
      </c>
      <c r="C12" s="1">
        <v>30291</v>
      </c>
      <c r="D12" s="1">
        <v>29877</v>
      </c>
      <c r="E12" s="1">
        <v>29195.225689999999</v>
      </c>
      <c r="F12" s="1">
        <v>29456.611110000002</v>
      </c>
      <c r="G12" s="1">
        <v>27043.431939999999</v>
      </c>
      <c r="H12" s="1">
        <v>26784.458330000001</v>
      </c>
      <c r="I12" s="1">
        <v>26690.06249998862</v>
      </c>
      <c r="J12" s="1">
        <v>25992.827083439275</v>
      </c>
      <c r="K12" s="1">
        <v>27278</v>
      </c>
      <c r="L12" s="1"/>
      <c r="M12" s="18">
        <f t="array" ref="M12">LOOKUP(9^9,B12:L12) - INDEX(B12:L12,MATCH(LOOKUP(9^9,B12:L12),B12:L12,0)-1)</f>
        <v>1285.1729165607248</v>
      </c>
      <c r="N12" s="6">
        <f t="shared" si="1"/>
        <v>1285.1729165607248</v>
      </c>
      <c r="O12" s="4">
        <f t="shared" si="2"/>
        <v>-27278</v>
      </c>
    </row>
    <row r="13" spans="1:15" x14ac:dyDescent="0.4">
      <c r="A13" s="12" t="s">
        <v>10</v>
      </c>
      <c r="B13" s="2">
        <v>0</v>
      </c>
      <c r="C13" s="2">
        <v>31372</v>
      </c>
      <c r="D13" s="2">
        <v>23654.916669999999</v>
      </c>
      <c r="E13" s="2">
        <v>28340.733329999999</v>
      </c>
      <c r="F13" s="2">
        <v>29233</v>
      </c>
      <c r="G13" s="2">
        <v>29233</v>
      </c>
      <c r="H13" s="2">
        <v>29233</v>
      </c>
      <c r="I13" s="2">
        <v>29233</v>
      </c>
      <c r="J13" s="2">
        <v>27123.866666776245</v>
      </c>
      <c r="K13" s="2">
        <v>29233</v>
      </c>
      <c r="L13" s="2"/>
      <c r="M13" s="18">
        <f t="array" ref="M13">LOOKUP(9^9,B13:L13) - INDEX(B13:L13,MATCH(LOOKUP(9^9,B13:L13),B13:L13,0)-1)</f>
        <v>892.26667000000089</v>
      </c>
      <c r="N13" s="6">
        <f t="shared" si="1"/>
        <v>2109.1333332237555</v>
      </c>
      <c r="O13" s="4">
        <f t="shared" si="2"/>
        <v>-29233</v>
      </c>
    </row>
    <row r="14" spans="1:15" x14ac:dyDescent="0.4">
      <c r="A14" s="12" t="s">
        <v>11</v>
      </c>
      <c r="B14" s="2">
        <v>43032</v>
      </c>
      <c r="C14" s="2">
        <v>43032</v>
      </c>
      <c r="D14" s="2">
        <v>43032</v>
      </c>
      <c r="E14" s="2">
        <v>41882</v>
      </c>
      <c r="F14" s="2">
        <v>41054</v>
      </c>
      <c r="G14" s="2">
        <v>41054</v>
      </c>
      <c r="H14" s="2">
        <v>41054</v>
      </c>
      <c r="I14" s="2">
        <v>40868.50000000617</v>
      </c>
      <c r="J14" s="2">
        <v>41054</v>
      </c>
      <c r="K14" s="2">
        <v>40686</v>
      </c>
      <c r="L14" s="2"/>
      <c r="M14" s="18">
        <f t="array" ref="M14">LOOKUP(9^9,B14:L14) - INDEX(B14:L14,MATCH(LOOKUP(9^9,B14:L14),B14:L14,0)-1)</f>
        <v>-368</v>
      </c>
      <c r="N14" s="6">
        <f t="shared" si="1"/>
        <v>-368</v>
      </c>
      <c r="O14" s="4">
        <f t="shared" si="2"/>
        <v>-40686</v>
      </c>
    </row>
    <row r="15" spans="1:15" x14ac:dyDescent="0.4">
      <c r="A15" s="12" t="s">
        <v>12</v>
      </c>
      <c r="B15" s="2">
        <v>18492</v>
      </c>
      <c r="C15" s="2">
        <v>18492</v>
      </c>
      <c r="D15" s="2">
        <v>18492</v>
      </c>
      <c r="E15" s="2">
        <v>18492</v>
      </c>
      <c r="F15" s="2">
        <v>18492</v>
      </c>
      <c r="G15" s="2">
        <v>19067</v>
      </c>
      <c r="H15" s="2">
        <v>18492</v>
      </c>
      <c r="I15" s="2">
        <v>18067.00000000291</v>
      </c>
      <c r="J15" s="2">
        <v>17917</v>
      </c>
      <c r="K15" s="2">
        <v>17527</v>
      </c>
      <c r="L15" s="2"/>
      <c r="M15" s="18">
        <f t="array" ref="M15">LOOKUP(9^9,B15:L15) - INDEX(B15:L15,MATCH(LOOKUP(9^9,B15:L15),B15:L15,0)-1)</f>
        <v>-390</v>
      </c>
      <c r="N15" s="6">
        <f t="shared" si="1"/>
        <v>-390</v>
      </c>
      <c r="O15" s="4">
        <f t="shared" si="2"/>
        <v>-17527</v>
      </c>
    </row>
    <row r="16" spans="1:15" x14ac:dyDescent="0.4">
      <c r="A16" s="12" t="s">
        <v>13</v>
      </c>
      <c r="B16" s="2">
        <v>38088</v>
      </c>
      <c r="C16" s="2">
        <v>38088</v>
      </c>
      <c r="D16" s="2">
        <v>38088</v>
      </c>
      <c r="E16" s="2">
        <v>37763</v>
      </c>
      <c r="F16" s="2">
        <v>36731</v>
      </c>
      <c r="G16" s="2">
        <v>36731</v>
      </c>
      <c r="H16" s="2">
        <v>36731</v>
      </c>
      <c r="I16" s="2">
        <v>35665.000000003027</v>
      </c>
      <c r="J16" s="2">
        <v>35535</v>
      </c>
      <c r="K16" s="2">
        <v>35535</v>
      </c>
      <c r="L16" s="2"/>
      <c r="M16" s="18">
        <f t="array" ref="M16">LOOKUP(9^9,B16:L16) - INDEX(B16:L16,MATCH(LOOKUP(9^9,B16:L16),B16:L16,0)-1)</f>
        <v>-130.0000000030268</v>
      </c>
      <c r="N16" s="6">
        <f t="shared" si="1"/>
        <v>0</v>
      </c>
      <c r="O16" s="4">
        <f t="shared" si="2"/>
        <v>-35535</v>
      </c>
    </row>
    <row r="17" spans="1:15" x14ac:dyDescent="0.4">
      <c r="A17" s="13" t="s">
        <v>14</v>
      </c>
      <c r="B17" s="3">
        <v>165329.06030000001</v>
      </c>
      <c r="C17" s="3">
        <v>165055.81890000001</v>
      </c>
      <c r="D17" s="3">
        <v>164236.0343</v>
      </c>
      <c r="E17" s="3">
        <v>161716.95250000001</v>
      </c>
      <c r="F17" s="3">
        <v>158329.4332</v>
      </c>
      <c r="G17" s="3">
        <v>157517.76439999999</v>
      </c>
      <c r="H17" s="3">
        <v>158295.07819999999</v>
      </c>
      <c r="I17" s="3">
        <v>158758.43749999927</v>
      </c>
      <c r="J17" s="3">
        <v>158026.30624978448</v>
      </c>
      <c r="K17" s="3">
        <v>158980.6318</v>
      </c>
      <c r="L17" s="3"/>
      <c r="M17" s="18">
        <f t="array" ref="M17">LOOKUP(9^9,B17:L17) - INDEX(B17:L17,MATCH(LOOKUP(9^9,B17:L17),B17:L17,0)-1)</f>
        <v>954.32555021552253</v>
      </c>
      <c r="N17" s="6">
        <f t="shared" si="1"/>
        <v>954.32555021552253</v>
      </c>
      <c r="O17" s="4">
        <f t="shared" si="2"/>
        <v>-158980.6318</v>
      </c>
    </row>
    <row r="18" spans="1:15" x14ac:dyDescent="0.4">
      <c r="A18" s="14" t="s">
        <v>25</v>
      </c>
      <c r="B18" s="9">
        <f t="shared" ref="B18:L18" si="6">IF(SUM(B12:B17)="","",SUM(B12:B17))</f>
        <v>293581.33113000001</v>
      </c>
      <c r="C18" s="9">
        <f t="shared" si="6"/>
        <v>326330.81890000001</v>
      </c>
      <c r="D18" s="9">
        <f t="shared" si="6"/>
        <v>317379.95097000001</v>
      </c>
      <c r="E18" s="9">
        <f t="shared" si="6"/>
        <v>317389.91152000002</v>
      </c>
      <c r="F18" s="9">
        <f t="shared" si="6"/>
        <v>313296.04431000003</v>
      </c>
      <c r="G18" s="9">
        <f t="shared" si="6"/>
        <v>310646.19633999997</v>
      </c>
      <c r="H18" s="9">
        <f t="shared" si="6"/>
        <v>310589.53652999998</v>
      </c>
      <c r="I18" s="9">
        <f t="shared" si="6"/>
        <v>309282</v>
      </c>
      <c r="J18" s="9">
        <f t="shared" si="6"/>
        <v>305649</v>
      </c>
      <c r="K18" s="9">
        <f t="shared" si="6"/>
        <v>309239.63179999997</v>
      </c>
      <c r="L18" s="9">
        <f t="shared" si="6"/>
        <v>0</v>
      </c>
      <c r="M18" s="18">
        <f t="array" ref="M18">LOOKUP(9^9,B18:L18) - INDEX(B18:L18,MATCH(LOOKUP(9^9,B18:L18),B18:L18,0)-1)</f>
        <v>-309239.63179999997</v>
      </c>
      <c r="N18" s="6">
        <f t="shared" si="1"/>
        <v>3590.6317999999737</v>
      </c>
      <c r="O18" s="4">
        <f t="shared" si="2"/>
        <v>-309239.63179999997</v>
      </c>
    </row>
    <row r="19" spans="1:15" x14ac:dyDescent="0.4">
      <c r="A19" s="7" t="s">
        <v>15</v>
      </c>
      <c r="B19" s="1">
        <v>200391</v>
      </c>
      <c r="C19" s="1">
        <v>200414</v>
      </c>
      <c r="D19" s="1">
        <v>200089</v>
      </c>
      <c r="E19" s="1">
        <v>200952</v>
      </c>
      <c r="F19" s="1">
        <v>200408</v>
      </c>
      <c r="G19" s="1">
        <v>200591</v>
      </c>
      <c r="H19" s="1">
        <v>195137</v>
      </c>
      <c r="I19" s="1">
        <v>200199</v>
      </c>
      <c r="J19" s="1">
        <v>201335</v>
      </c>
      <c r="K19" s="1">
        <f>100860+99385</f>
        <v>200245</v>
      </c>
      <c r="L19" s="1"/>
      <c r="M19" s="18">
        <f t="array" ref="M19">LOOKUP(9^9,B19:L19) - INDEX(B19:L19,MATCH(LOOKUP(9^9,B19:L19),B19:L19,0)-1)</f>
        <v>-1090</v>
      </c>
      <c r="N19" s="6">
        <f t="shared" si="1"/>
        <v>-1090</v>
      </c>
      <c r="O19" s="4">
        <f t="shared" si="2"/>
        <v>-200245</v>
      </c>
    </row>
    <row r="20" spans="1:15" x14ac:dyDescent="0.4">
      <c r="A20" s="12" t="s">
        <v>16</v>
      </c>
      <c r="B20" s="2">
        <v>59630</v>
      </c>
      <c r="C20" s="2">
        <v>59819</v>
      </c>
      <c r="D20" s="2">
        <v>59677</v>
      </c>
      <c r="E20" s="2">
        <v>62250</v>
      </c>
      <c r="F20" s="2">
        <v>59188</v>
      </c>
      <c r="G20" s="2">
        <v>60362</v>
      </c>
      <c r="H20" s="2">
        <v>61134</v>
      </c>
      <c r="I20" s="2">
        <v>60266</v>
      </c>
      <c r="J20" s="2">
        <v>62028</v>
      </c>
      <c r="K20" s="2">
        <v>60892</v>
      </c>
      <c r="L20" s="2"/>
      <c r="M20" s="18">
        <f t="array" ref="M20">LOOKUP(9^9,B20:L20) - INDEX(B20:L20,MATCH(LOOKUP(9^9,B20:L20),B20:L20,0)-1)</f>
        <v>-1136</v>
      </c>
      <c r="N20" s="6">
        <f t="shared" si="1"/>
        <v>-1136</v>
      </c>
      <c r="O20" s="4">
        <f t="shared" si="2"/>
        <v>-60892</v>
      </c>
    </row>
    <row r="21" spans="1:15" x14ac:dyDescent="0.4">
      <c r="A21" s="12" t="s">
        <v>17</v>
      </c>
      <c r="B21" s="2">
        <v>48550</v>
      </c>
      <c r="C21" s="2">
        <v>48879</v>
      </c>
      <c r="D21" s="2">
        <v>46908</v>
      </c>
      <c r="E21" s="2">
        <v>50268</v>
      </c>
      <c r="F21" s="2">
        <v>49402</v>
      </c>
      <c r="G21" s="2">
        <v>44356</v>
      </c>
      <c r="H21" s="2">
        <v>49704</v>
      </c>
      <c r="I21" s="2">
        <v>49642</v>
      </c>
      <c r="J21" s="2">
        <v>48870</v>
      </c>
      <c r="K21" s="2">
        <v>48948</v>
      </c>
      <c r="L21" s="2"/>
      <c r="M21" s="18">
        <f t="array" ref="M21">LOOKUP(9^9,B21:L21) - INDEX(B21:L21,MATCH(LOOKUP(9^9,B21:L21),B21:L21,0)-1)</f>
        <v>78</v>
      </c>
      <c r="N21" s="6">
        <f t="shared" si="1"/>
        <v>78</v>
      </c>
      <c r="O21" s="4">
        <f t="shared" si="2"/>
        <v>-48948</v>
      </c>
    </row>
    <row r="22" spans="1:15" x14ac:dyDescent="0.4">
      <c r="A22" s="12" t="s">
        <v>18</v>
      </c>
      <c r="B22" s="2">
        <v>0.1</v>
      </c>
      <c r="C22" s="2">
        <v>0</v>
      </c>
      <c r="D22" s="2">
        <v>0</v>
      </c>
      <c r="E22" s="2">
        <v>0</v>
      </c>
      <c r="F22" s="2">
        <v>0.1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/>
      <c r="M22" s="18">
        <f t="array" ref="M22">LOOKUP(9^9,B22:L22) - INDEX(B22:L22,MATCH(LOOKUP(9^9,B22:L22),B22:L22,0)-1)</f>
        <v>-0.1</v>
      </c>
      <c r="N22" s="6">
        <f t="shared" si="1"/>
        <v>0</v>
      </c>
      <c r="O22" s="4">
        <f t="shared" si="2"/>
        <v>0</v>
      </c>
    </row>
    <row r="23" spans="1:15" x14ac:dyDescent="0.4">
      <c r="A23" s="12" t="s">
        <v>19</v>
      </c>
      <c r="B23" s="2">
        <v>2473</v>
      </c>
      <c r="C23" s="2">
        <v>2503</v>
      </c>
      <c r="D23" s="2">
        <v>2507</v>
      </c>
      <c r="E23" s="2">
        <v>2504</v>
      </c>
      <c r="F23" s="2">
        <v>2490</v>
      </c>
      <c r="G23" s="2">
        <v>2513</v>
      </c>
      <c r="H23" s="2">
        <v>2511</v>
      </c>
      <c r="I23" s="2">
        <v>3815</v>
      </c>
      <c r="J23" s="2">
        <v>4717</v>
      </c>
      <c r="K23" s="2">
        <v>4857</v>
      </c>
      <c r="L23" s="2"/>
      <c r="M23" s="18">
        <f t="array" ref="M23">LOOKUP(9^9,B23:L23) - INDEX(B23:L23,MATCH(LOOKUP(9^9,B23:L23),B23:L23,0)-1)</f>
        <v>140</v>
      </c>
      <c r="N23" s="6">
        <f t="shared" si="1"/>
        <v>140</v>
      </c>
      <c r="O23" s="4">
        <f t="shared" si="2"/>
        <v>-4857</v>
      </c>
    </row>
    <row r="24" spans="1:15" x14ac:dyDescent="0.4">
      <c r="A24" s="12" t="s">
        <v>20</v>
      </c>
      <c r="B24" s="2">
        <v>5015</v>
      </c>
      <c r="C24" s="2">
        <v>4993</v>
      </c>
      <c r="D24" s="2">
        <v>4999</v>
      </c>
      <c r="E24" s="2">
        <v>7886</v>
      </c>
      <c r="F24" s="2">
        <v>9411</v>
      </c>
      <c r="G24" s="2">
        <v>9961</v>
      </c>
      <c r="H24" s="2">
        <v>9980</v>
      </c>
      <c r="I24" s="2">
        <v>10064</v>
      </c>
      <c r="J24" s="2">
        <v>10078</v>
      </c>
      <c r="K24" s="2">
        <v>9392</v>
      </c>
      <c r="L24" s="2"/>
      <c r="M24" s="18">
        <f t="array" ref="M24">LOOKUP(9^9,B24:L24) - INDEX(B24:L24,MATCH(LOOKUP(9^9,B24:L24),B24:L24,0)-1)</f>
        <v>-686</v>
      </c>
      <c r="N24" s="6">
        <f t="shared" si="1"/>
        <v>-686</v>
      </c>
      <c r="O24" s="4">
        <f t="shared" si="2"/>
        <v>-9392</v>
      </c>
    </row>
    <row r="25" spans="1:15" x14ac:dyDescent="0.4">
      <c r="A25" s="12" t="s">
        <v>21</v>
      </c>
      <c r="B25" s="2">
        <v>6036</v>
      </c>
      <c r="C25" s="2">
        <v>7274</v>
      </c>
      <c r="D25" s="2">
        <v>7713</v>
      </c>
      <c r="E25" s="2">
        <v>7679</v>
      </c>
      <c r="F25" s="2">
        <v>4096</v>
      </c>
      <c r="G25" s="2">
        <v>3659</v>
      </c>
      <c r="H25" s="2">
        <v>392</v>
      </c>
      <c r="I25" s="2">
        <v>4216</v>
      </c>
      <c r="J25" s="2">
        <v>8874</v>
      </c>
      <c r="K25" s="2">
        <v>8883</v>
      </c>
      <c r="L25" s="2"/>
      <c r="M25" s="18">
        <f t="array" ref="M25">LOOKUP(9^9,B25:L25) - INDEX(B25:L25,MATCH(LOOKUP(9^9,B25:L25),B25:L25,0)-1)</f>
        <v>9</v>
      </c>
      <c r="N25" s="6">
        <f t="shared" si="1"/>
        <v>9</v>
      </c>
      <c r="O25" s="4">
        <f t="shared" si="2"/>
        <v>-8883</v>
      </c>
    </row>
    <row r="26" spans="1:15" x14ac:dyDescent="0.4">
      <c r="A26" s="13" t="s">
        <v>22</v>
      </c>
      <c r="B26" s="3">
        <v>10036</v>
      </c>
      <c r="C26" s="3">
        <v>10022</v>
      </c>
      <c r="D26" s="3">
        <v>10018</v>
      </c>
      <c r="E26" s="3">
        <v>10058</v>
      </c>
      <c r="F26" s="3">
        <v>10022</v>
      </c>
      <c r="G26" s="3">
        <v>10021</v>
      </c>
      <c r="H26" s="3">
        <v>10050</v>
      </c>
      <c r="I26" s="3">
        <v>10006</v>
      </c>
      <c r="J26" s="3">
        <v>10060</v>
      </c>
      <c r="K26" s="3">
        <v>9985</v>
      </c>
      <c r="L26" s="3"/>
      <c r="M26" s="18">
        <f t="array" ref="M26">LOOKUP(9^9,B26:L26) - INDEX(B26:L26,MATCH(LOOKUP(9^9,B26:L26),B26:L26,0)-1)</f>
        <v>-75</v>
      </c>
      <c r="N26" s="6">
        <f t="shared" si="1"/>
        <v>-75</v>
      </c>
      <c r="O26" s="4">
        <f t="shared" si="2"/>
        <v>-9985</v>
      </c>
    </row>
    <row r="27" spans="1:15" x14ac:dyDescent="0.4">
      <c r="A27" s="14" t="s">
        <v>26</v>
      </c>
      <c r="B27" s="9">
        <f t="shared" ref="B27:L27" si="7">IF(SUM(B19:B26)="","",SUM(B19:B26))</f>
        <v>332131.09999999998</v>
      </c>
      <c r="C27" s="9">
        <f t="shared" si="7"/>
        <v>333904</v>
      </c>
      <c r="D27" s="9">
        <f t="shared" si="7"/>
        <v>331911</v>
      </c>
      <c r="E27" s="9">
        <f t="shared" si="7"/>
        <v>341597</v>
      </c>
      <c r="F27" s="9">
        <f t="shared" si="7"/>
        <v>335017.09999999998</v>
      </c>
      <c r="G27" s="9">
        <f t="shared" si="7"/>
        <v>331463</v>
      </c>
      <c r="H27" s="9">
        <f t="shared" si="7"/>
        <v>328908</v>
      </c>
      <c r="I27" s="9">
        <f t="shared" si="7"/>
        <v>338208</v>
      </c>
      <c r="J27" s="9">
        <f t="shared" si="7"/>
        <v>345962</v>
      </c>
      <c r="K27" s="9">
        <f t="shared" si="7"/>
        <v>343202</v>
      </c>
      <c r="L27" s="9">
        <f t="shared" si="7"/>
        <v>0</v>
      </c>
      <c r="M27" s="18">
        <f t="array" ref="M27">LOOKUP(9^9,B27:L27) - INDEX(B27:L27,MATCH(LOOKUP(9^9,B27:L27),B27:L27,0)-1)</f>
        <v>-343202</v>
      </c>
      <c r="N27" s="6">
        <f t="shared" si="1"/>
        <v>-2760</v>
      </c>
      <c r="O27" s="4">
        <f t="shared" si="2"/>
        <v>-343202</v>
      </c>
    </row>
    <row r="28" spans="1:15" x14ac:dyDescent="0.4">
      <c r="A28" s="15" t="s">
        <v>27</v>
      </c>
      <c r="B28" s="10">
        <f t="shared" ref="B28:L28" si="8">IF(SUM(B11,B18,B27)="0","",SUM(B11,B18,B27))</f>
        <v>1014165.43113</v>
      </c>
      <c r="C28" s="10">
        <f t="shared" si="8"/>
        <v>1004918.8189000001</v>
      </c>
      <c r="D28" s="10">
        <f t="shared" si="8"/>
        <v>986865.95097000001</v>
      </c>
      <c r="E28" s="10">
        <f t="shared" si="8"/>
        <v>987109.91152824997</v>
      </c>
      <c r="F28" s="10">
        <f t="shared" si="8"/>
        <v>969728.14431074995</v>
      </c>
      <c r="G28" s="10">
        <f t="shared" si="8"/>
        <v>978263.19633225002</v>
      </c>
      <c r="H28" s="10">
        <f t="shared" si="8"/>
        <v>971001.53653099993</v>
      </c>
      <c r="I28" s="10">
        <f t="shared" si="8"/>
        <v>986335</v>
      </c>
      <c r="J28" s="10">
        <f t="shared" si="8"/>
        <v>989888</v>
      </c>
      <c r="K28" s="10">
        <f t="shared" si="8"/>
        <v>990452.63179999997</v>
      </c>
      <c r="L28" s="10">
        <f t="shared" si="8"/>
        <v>0</v>
      </c>
      <c r="M28" s="18">
        <f t="array" ref="M28">LOOKUP(9^9,B28:L28) - INDEX(B28:L28,MATCH(LOOKUP(9^9,B28:L28),B28:L28,0)-1)</f>
        <v>-990452.63179999997</v>
      </c>
      <c r="N28" s="6">
        <f t="shared" si="1"/>
        <v>564.63179999997374</v>
      </c>
      <c r="O28" s="4">
        <f t="shared" si="2"/>
        <v>-990452.63179999997</v>
      </c>
    </row>
    <row r="29" spans="1:15" x14ac:dyDescent="0.4">
      <c r="A29" s="14" t="s">
        <v>23</v>
      </c>
      <c r="B29" s="9">
        <f>B28-B7</f>
        <v>979030.83640500007</v>
      </c>
      <c r="C29" s="9">
        <f t="shared" ref="C29:L29" si="9">C28-C7</f>
        <v>962209.32455000002</v>
      </c>
      <c r="D29" s="9">
        <f t="shared" si="9"/>
        <v>951377.69117000001</v>
      </c>
      <c r="E29" s="9">
        <f t="shared" si="9"/>
        <v>953297.42045324994</v>
      </c>
      <c r="F29" s="9">
        <f t="shared" si="9"/>
        <v>924516.98581074993</v>
      </c>
      <c r="G29" s="9">
        <f t="shared" si="9"/>
        <v>937659.71604475006</v>
      </c>
      <c r="H29" s="9">
        <f t="shared" si="9"/>
        <v>942144.07220599998</v>
      </c>
      <c r="I29" s="9">
        <f t="shared" si="9"/>
        <v>938094.42630000005</v>
      </c>
      <c r="J29" s="9">
        <f t="shared" si="9"/>
        <v>954070.51175000006</v>
      </c>
      <c r="K29" s="9">
        <f t="shared" si="9"/>
        <v>951898.01854999992</v>
      </c>
      <c r="L29" s="9">
        <f t="shared" si="9"/>
        <v>0</v>
      </c>
      <c r="M29" s="18">
        <f t="array" ref="M29">LOOKUP(9^9,B29:L29) - INDEX(B29:L29,MATCH(LOOKUP(9^9,B29:L29),B29:L29,0)-1)</f>
        <v>-951898.01854999992</v>
      </c>
      <c r="N29" s="6">
        <f t="shared" si="1"/>
        <v>-2172.4932000001427</v>
      </c>
      <c r="O29" s="4">
        <f t="shared" si="2"/>
        <v>-951898.01854999992</v>
      </c>
    </row>
    <row r="35" spans="4:6" x14ac:dyDescent="0.4">
      <c r="D35" s="3">
        <v>131787</v>
      </c>
      <c r="E35" s="3">
        <v>133185</v>
      </c>
      <c r="F35" s="6">
        <f>E35-D35</f>
        <v>1398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N11"/>
  <sheetViews>
    <sheetView tabSelected="1" topLeftCell="IQ1" workbookViewId="0">
      <selection activeCell="NN8" sqref="NN8"/>
    </sheetView>
  </sheetViews>
  <sheetFormatPr baseColWidth="10" defaultRowHeight="16.8" x14ac:dyDescent="0.4"/>
  <cols>
    <col min="1" max="1" width="39.5" bestFit="1" customWidth="1"/>
    <col min="2" max="250" width="0" hidden="1" customWidth="1"/>
    <col min="262" max="373" width="0" hidden="1" customWidth="1"/>
  </cols>
  <sheetData>
    <row r="2" spans="1:378" ht="67.2" x14ac:dyDescent="0.4">
      <c r="A2" s="36" t="s">
        <v>32</v>
      </c>
      <c r="B2" s="5">
        <v>44556</v>
      </c>
      <c r="C2" s="5">
        <v>44557</v>
      </c>
      <c r="D2" s="5">
        <v>44558</v>
      </c>
      <c r="E2" s="5">
        <v>44559</v>
      </c>
      <c r="F2" s="5">
        <v>44560</v>
      </c>
      <c r="G2" s="5">
        <v>44561</v>
      </c>
      <c r="H2" s="5">
        <v>44562</v>
      </c>
      <c r="I2" s="5">
        <v>44563</v>
      </c>
      <c r="J2" s="5">
        <v>44564</v>
      </c>
      <c r="K2" s="5">
        <v>44565</v>
      </c>
      <c r="L2" s="5">
        <v>44566</v>
      </c>
      <c r="M2" s="5">
        <v>44567</v>
      </c>
      <c r="N2" s="5">
        <v>44568</v>
      </c>
      <c r="O2" s="5">
        <v>44569</v>
      </c>
      <c r="P2" s="5">
        <v>44570</v>
      </c>
      <c r="Q2" s="5">
        <v>44571</v>
      </c>
      <c r="R2" s="5">
        <v>44572</v>
      </c>
      <c r="S2" s="5">
        <v>44573</v>
      </c>
      <c r="T2" s="5">
        <v>44574</v>
      </c>
      <c r="U2" s="5">
        <v>44575</v>
      </c>
      <c r="V2" s="5">
        <v>44576</v>
      </c>
      <c r="W2" s="5">
        <v>44577</v>
      </c>
      <c r="X2" s="5">
        <v>44578</v>
      </c>
      <c r="Y2" s="5">
        <v>44579</v>
      </c>
      <c r="Z2" s="5">
        <v>44580</v>
      </c>
      <c r="AA2" s="5">
        <v>44581</v>
      </c>
      <c r="AB2" s="5">
        <v>44582</v>
      </c>
      <c r="AC2" s="5">
        <v>44583</v>
      </c>
      <c r="AD2" s="5">
        <v>44584</v>
      </c>
      <c r="AE2" s="5">
        <v>44585</v>
      </c>
      <c r="AF2" s="5">
        <v>44586</v>
      </c>
      <c r="AG2" s="5">
        <v>44587</v>
      </c>
      <c r="AH2" s="5">
        <v>44588</v>
      </c>
      <c r="AI2" s="5">
        <v>44589</v>
      </c>
      <c r="AJ2" s="5">
        <v>44590</v>
      </c>
      <c r="AK2" s="5">
        <v>44591</v>
      </c>
      <c r="AL2" s="5">
        <v>44592</v>
      </c>
      <c r="AM2" s="5">
        <v>44593</v>
      </c>
      <c r="AN2" s="5">
        <v>44594</v>
      </c>
      <c r="AO2" s="5">
        <v>44595</v>
      </c>
      <c r="AP2" s="5">
        <v>44596</v>
      </c>
      <c r="AQ2" s="5">
        <v>44597</v>
      </c>
      <c r="AR2" s="5">
        <v>44598</v>
      </c>
      <c r="AS2" s="5">
        <v>44599</v>
      </c>
      <c r="AT2" s="5">
        <v>44600</v>
      </c>
      <c r="AU2" s="5">
        <v>44601</v>
      </c>
      <c r="AV2" s="5">
        <v>44602</v>
      </c>
      <c r="AW2" s="5">
        <v>44603</v>
      </c>
      <c r="AX2" s="5">
        <v>44604</v>
      </c>
      <c r="AY2" s="5">
        <v>44605</v>
      </c>
      <c r="AZ2" s="5">
        <v>44606</v>
      </c>
      <c r="BA2" s="5">
        <v>44607</v>
      </c>
      <c r="BB2" s="5">
        <v>44608</v>
      </c>
      <c r="BC2" s="5">
        <v>44609</v>
      </c>
      <c r="BD2" s="5">
        <v>44610</v>
      </c>
      <c r="BE2" s="5">
        <v>44611</v>
      </c>
      <c r="BF2" s="5">
        <v>44612</v>
      </c>
      <c r="BG2" s="5">
        <v>44613</v>
      </c>
      <c r="BH2" s="5">
        <v>44614</v>
      </c>
      <c r="BI2" s="5">
        <v>44615</v>
      </c>
      <c r="BJ2" s="5">
        <v>44616</v>
      </c>
      <c r="BK2" s="5">
        <v>44617</v>
      </c>
      <c r="BL2" s="5">
        <v>44618</v>
      </c>
      <c r="BM2" s="5">
        <v>44619</v>
      </c>
      <c r="BN2" s="5">
        <v>44620</v>
      </c>
      <c r="BO2" s="5">
        <v>44621</v>
      </c>
      <c r="BP2" s="5">
        <v>44622</v>
      </c>
      <c r="BQ2" s="5">
        <v>44623</v>
      </c>
      <c r="BR2" s="5">
        <v>44624</v>
      </c>
      <c r="BS2" s="5">
        <v>44625</v>
      </c>
      <c r="BT2" s="5">
        <v>44626</v>
      </c>
      <c r="BU2" s="5">
        <v>44627</v>
      </c>
      <c r="BV2" s="5">
        <v>44628</v>
      </c>
      <c r="BW2" s="5">
        <v>44629</v>
      </c>
      <c r="BX2" s="5">
        <v>44630</v>
      </c>
      <c r="BY2" s="5">
        <v>44631</v>
      </c>
      <c r="BZ2" s="5">
        <v>44632</v>
      </c>
      <c r="CA2" s="5">
        <v>44633</v>
      </c>
      <c r="CB2" s="5">
        <v>44634</v>
      </c>
      <c r="CC2" s="5">
        <v>44635</v>
      </c>
      <c r="CD2" s="5">
        <v>44636</v>
      </c>
      <c r="CE2" s="5">
        <v>44637</v>
      </c>
      <c r="CF2" s="5">
        <v>44638</v>
      </c>
      <c r="CG2" s="5">
        <v>44639</v>
      </c>
      <c r="CH2" s="5">
        <v>44640</v>
      </c>
      <c r="CI2" s="5">
        <v>44641</v>
      </c>
      <c r="CJ2" s="5">
        <v>44642</v>
      </c>
      <c r="CK2" s="5">
        <v>44643</v>
      </c>
      <c r="CL2" s="5">
        <v>44644</v>
      </c>
      <c r="CM2" s="5">
        <v>44645</v>
      </c>
      <c r="CN2" s="5">
        <v>44646</v>
      </c>
      <c r="CO2" s="5">
        <v>44647</v>
      </c>
      <c r="CP2" s="5">
        <v>44648</v>
      </c>
      <c r="CQ2" s="5">
        <v>44649</v>
      </c>
      <c r="CR2" s="5">
        <v>44650</v>
      </c>
      <c r="CS2" s="5">
        <v>44651</v>
      </c>
      <c r="CT2" s="5">
        <v>44652</v>
      </c>
      <c r="CU2" s="5">
        <v>44653</v>
      </c>
      <c r="CV2" s="5">
        <v>44654</v>
      </c>
      <c r="CW2" s="5">
        <v>44655</v>
      </c>
      <c r="CX2" s="5">
        <v>44656</v>
      </c>
      <c r="CY2" s="5">
        <v>44657</v>
      </c>
      <c r="CZ2" s="5">
        <v>44658</v>
      </c>
      <c r="DA2" s="5">
        <v>44659</v>
      </c>
      <c r="DB2" s="5">
        <v>44660</v>
      </c>
      <c r="DC2" s="5">
        <v>44661</v>
      </c>
      <c r="DD2" s="5">
        <v>44662</v>
      </c>
      <c r="DE2" s="5">
        <v>44663</v>
      </c>
      <c r="DF2" s="5">
        <v>44664</v>
      </c>
      <c r="DG2" s="5">
        <v>44665</v>
      </c>
      <c r="DH2" s="5">
        <v>44666</v>
      </c>
      <c r="DI2" s="5">
        <v>44667</v>
      </c>
      <c r="DJ2" s="5">
        <v>44668</v>
      </c>
      <c r="DK2" s="5">
        <v>44669</v>
      </c>
      <c r="DL2" s="5">
        <v>44670</v>
      </c>
      <c r="DM2" s="5">
        <v>44671</v>
      </c>
      <c r="DN2" s="5">
        <v>44672</v>
      </c>
      <c r="DO2" s="5">
        <v>44673</v>
      </c>
      <c r="DP2" s="5">
        <v>44674</v>
      </c>
      <c r="DQ2" s="5">
        <v>44675</v>
      </c>
      <c r="DR2" s="5">
        <v>44676</v>
      </c>
      <c r="DS2" s="5">
        <v>44677</v>
      </c>
      <c r="DT2" s="5">
        <v>44678</v>
      </c>
      <c r="DU2" s="5">
        <v>44679</v>
      </c>
      <c r="DV2" s="5">
        <v>44680</v>
      </c>
      <c r="DW2" s="5">
        <v>44681</v>
      </c>
      <c r="DX2" s="5">
        <v>44682</v>
      </c>
      <c r="DY2" s="5">
        <v>44683</v>
      </c>
      <c r="DZ2" s="5">
        <v>44684</v>
      </c>
      <c r="EA2" s="5">
        <v>44685</v>
      </c>
      <c r="EB2" s="5">
        <v>44686</v>
      </c>
      <c r="EC2" s="5">
        <v>44687</v>
      </c>
      <c r="ED2" s="5">
        <v>44688</v>
      </c>
      <c r="EE2" s="5">
        <v>44689</v>
      </c>
      <c r="EF2" s="5">
        <v>44690</v>
      </c>
      <c r="EG2" s="5">
        <v>44691</v>
      </c>
      <c r="EH2" s="5">
        <v>44692</v>
      </c>
      <c r="EI2" s="5">
        <v>44693</v>
      </c>
      <c r="EJ2" s="5">
        <v>44694</v>
      </c>
      <c r="EK2" s="5">
        <v>44695</v>
      </c>
      <c r="EL2" s="5">
        <v>44696</v>
      </c>
      <c r="EM2" s="5">
        <v>44697</v>
      </c>
      <c r="EN2" s="5">
        <v>44698</v>
      </c>
      <c r="EO2" s="5">
        <v>44699</v>
      </c>
      <c r="EP2" s="5">
        <v>44700</v>
      </c>
      <c r="EQ2" s="5">
        <v>44701</v>
      </c>
      <c r="ER2" s="5">
        <v>44702</v>
      </c>
      <c r="ES2" s="5">
        <v>44703</v>
      </c>
      <c r="ET2" s="5">
        <v>44704</v>
      </c>
      <c r="EU2" s="5">
        <v>44705</v>
      </c>
      <c r="EV2" s="5">
        <v>44706</v>
      </c>
      <c r="EW2" s="5">
        <v>44707</v>
      </c>
      <c r="EX2" s="5">
        <v>44708</v>
      </c>
      <c r="EY2" s="5">
        <v>44709</v>
      </c>
      <c r="EZ2" s="5">
        <v>44710</v>
      </c>
      <c r="FA2" s="5">
        <v>44711</v>
      </c>
      <c r="FB2" s="5">
        <v>44712</v>
      </c>
      <c r="FC2" s="5">
        <v>44713</v>
      </c>
      <c r="FD2" s="5">
        <v>44714</v>
      </c>
      <c r="FE2" s="5">
        <v>44715</v>
      </c>
      <c r="FF2" s="5">
        <v>44716</v>
      </c>
      <c r="FG2" s="5">
        <v>44717</v>
      </c>
      <c r="FH2" s="5">
        <v>44718</v>
      </c>
      <c r="FI2" s="5">
        <v>44719</v>
      </c>
      <c r="FJ2" s="5">
        <v>44720</v>
      </c>
      <c r="FK2" s="5">
        <v>44721</v>
      </c>
      <c r="FL2" s="5">
        <v>44722</v>
      </c>
      <c r="FM2" s="5">
        <v>44723</v>
      </c>
      <c r="FN2" s="5">
        <v>44724</v>
      </c>
      <c r="FO2" s="5">
        <v>44725</v>
      </c>
      <c r="FP2" s="5">
        <v>44726</v>
      </c>
      <c r="FQ2" s="5">
        <v>44727</v>
      </c>
      <c r="FR2" s="5">
        <v>44728</v>
      </c>
      <c r="FS2" s="5">
        <v>44729</v>
      </c>
      <c r="FT2" s="5">
        <v>44730</v>
      </c>
      <c r="FU2" s="5">
        <v>44731</v>
      </c>
      <c r="FV2" s="5">
        <v>44732</v>
      </c>
      <c r="FW2" s="5">
        <v>44733</v>
      </c>
      <c r="FX2" s="5">
        <v>44734</v>
      </c>
      <c r="FY2" s="5">
        <v>44735</v>
      </c>
      <c r="FZ2" s="5">
        <v>44736</v>
      </c>
      <c r="GA2" s="5">
        <v>44737</v>
      </c>
      <c r="GB2" s="5">
        <v>44738</v>
      </c>
      <c r="GC2" s="5">
        <v>44739</v>
      </c>
      <c r="GD2" s="5">
        <v>44740</v>
      </c>
      <c r="GE2" s="5">
        <v>44741</v>
      </c>
      <c r="GF2" s="5">
        <v>44742</v>
      </c>
      <c r="GG2" s="5">
        <v>44743</v>
      </c>
      <c r="GH2" s="5">
        <v>44744</v>
      </c>
      <c r="GI2" s="5">
        <v>44745</v>
      </c>
      <c r="GJ2" s="5">
        <v>44746</v>
      </c>
      <c r="GK2" s="5">
        <v>44747</v>
      </c>
      <c r="GL2" s="5">
        <v>44748</v>
      </c>
      <c r="GM2" s="5">
        <v>44749</v>
      </c>
      <c r="GN2" s="5">
        <v>44750</v>
      </c>
      <c r="GO2" s="5">
        <v>44751</v>
      </c>
      <c r="GP2" s="5">
        <v>44752</v>
      </c>
      <c r="GQ2" s="5">
        <v>44753</v>
      </c>
      <c r="GR2" s="5">
        <v>44754</v>
      </c>
      <c r="GS2" s="5">
        <v>44755</v>
      </c>
      <c r="GT2" s="5">
        <v>44756</v>
      </c>
      <c r="GU2" s="5">
        <v>44757</v>
      </c>
      <c r="GV2" s="5">
        <v>44758</v>
      </c>
      <c r="GW2" s="5">
        <v>44759</v>
      </c>
      <c r="GX2" s="5">
        <v>44760</v>
      </c>
      <c r="GY2" s="5">
        <v>44761</v>
      </c>
      <c r="GZ2" s="5">
        <v>44762</v>
      </c>
      <c r="HA2" s="5">
        <v>44763</v>
      </c>
      <c r="HB2" s="5">
        <v>44764</v>
      </c>
      <c r="HC2" s="5">
        <v>44765</v>
      </c>
      <c r="HD2" s="5">
        <v>44766</v>
      </c>
      <c r="HE2" s="5">
        <v>44767</v>
      </c>
      <c r="HF2" s="5">
        <v>44768</v>
      </c>
      <c r="HG2" s="5">
        <v>44769</v>
      </c>
      <c r="HH2" s="5">
        <v>44770</v>
      </c>
      <c r="HI2" s="5">
        <v>44771</v>
      </c>
      <c r="HJ2" s="5">
        <v>44772</v>
      </c>
      <c r="HK2" s="5">
        <v>44773</v>
      </c>
      <c r="HL2" s="5">
        <v>44774</v>
      </c>
      <c r="HM2" s="5">
        <v>44775</v>
      </c>
      <c r="HN2" s="5">
        <v>44776</v>
      </c>
      <c r="HO2" s="5">
        <v>44777</v>
      </c>
      <c r="HP2" s="5">
        <v>44778</v>
      </c>
      <c r="HQ2" s="5">
        <v>44779</v>
      </c>
      <c r="HR2" s="5">
        <v>44780</v>
      </c>
      <c r="HS2" s="5">
        <v>44781</v>
      </c>
      <c r="HT2" s="5">
        <v>44782</v>
      </c>
      <c r="HU2" s="5">
        <v>44783</v>
      </c>
      <c r="HV2" s="5">
        <v>44784</v>
      </c>
      <c r="HW2" s="5">
        <v>44785</v>
      </c>
      <c r="HX2" s="5">
        <v>44786</v>
      </c>
      <c r="HY2" s="5">
        <v>44787</v>
      </c>
      <c r="HZ2" s="5">
        <v>44788</v>
      </c>
      <c r="IA2" s="5">
        <v>44789</v>
      </c>
      <c r="IB2" s="5">
        <v>44790</v>
      </c>
      <c r="IC2" s="5">
        <v>44791</v>
      </c>
      <c r="ID2" s="5">
        <v>44792</v>
      </c>
      <c r="IE2" s="5">
        <v>44793</v>
      </c>
      <c r="IF2" s="5">
        <v>44794</v>
      </c>
      <c r="IG2" s="5">
        <v>44795</v>
      </c>
      <c r="IH2" s="5">
        <v>44796</v>
      </c>
      <c r="II2" s="5">
        <v>44797</v>
      </c>
      <c r="IJ2" s="5">
        <v>44798</v>
      </c>
      <c r="IK2" s="5">
        <v>44799</v>
      </c>
      <c r="IL2" s="5">
        <v>44800</v>
      </c>
      <c r="IM2" s="5">
        <v>44801</v>
      </c>
      <c r="IN2" s="5">
        <v>44802</v>
      </c>
      <c r="IO2" s="5">
        <v>44803</v>
      </c>
      <c r="IP2" s="5">
        <v>44804</v>
      </c>
      <c r="IQ2" s="5">
        <v>44805</v>
      </c>
      <c r="IR2" s="5">
        <v>44806</v>
      </c>
      <c r="IS2" s="5">
        <v>44807</v>
      </c>
      <c r="IT2" s="5">
        <v>44808</v>
      </c>
      <c r="IU2" s="5">
        <v>44809</v>
      </c>
      <c r="IV2" s="5">
        <v>44810</v>
      </c>
      <c r="IW2" s="5">
        <v>44811</v>
      </c>
      <c r="IX2" s="5">
        <v>44812</v>
      </c>
      <c r="IY2" s="5">
        <v>44813</v>
      </c>
      <c r="IZ2" s="5">
        <v>44814</v>
      </c>
      <c r="JA2" s="5">
        <v>44815</v>
      </c>
      <c r="JB2" s="5">
        <v>44816</v>
      </c>
      <c r="JC2" s="5">
        <v>44817</v>
      </c>
      <c r="JD2" s="5">
        <v>44818</v>
      </c>
      <c r="JE2" s="5">
        <v>44819</v>
      </c>
      <c r="JF2" s="5">
        <v>44820</v>
      </c>
      <c r="JG2" s="5">
        <v>44821</v>
      </c>
      <c r="JH2" s="5">
        <v>44822</v>
      </c>
      <c r="JI2" s="5">
        <v>44823</v>
      </c>
      <c r="JJ2" s="5">
        <v>44824</v>
      </c>
      <c r="JK2" s="5">
        <v>44825</v>
      </c>
      <c r="JL2" s="5">
        <v>44826</v>
      </c>
      <c r="JM2" s="5">
        <v>44827</v>
      </c>
      <c r="JN2" s="5">
        <v>44828</v>
      </c>
      <c r="JO2" s="5">
        <v>44829</v>
      </c>
      <c r="JP2" s="5">
        <v>44830</v>
      </c>
      <c r="JQ2" s="5">
        <v>44831</v>
      </c>
      <c r="JR2" s="5">
        <v>44832</v>
      </c>
      <c r="JS2" s="5">
        <v>44833</v>
      </c>
      <c r="JT2" s="5">
        <v>44834</v>
      </c>
      <c r="JU2" s="5">
        <v>44835</v>
      </c>
      <c r="JV2" s="5">
        <v>44836</v>
      </c>
      <c r="JW2" s="5">
        <v>44837</v>
      </c>
      <c r="JX2" s="5">
        <v>44838</v>
      </c>
      <c r="JY2" s="5">
        <v>44839</v>
      </c>
      <c r="JZ2" s="5">
        <v>44840</v>
      </c>
      <c r="KA2" s="5">
        <v>44841</v>
      </c>
      <c r="KB2" s="5">
        <v>44842</v>
      </c>
      <c r="KC2" s="5">
        <v>44843</v>
      </c>
      <c r="KD2" s="5">
        <v>44844</v>
      </c>
      <c r="KE2" s="5">
        <v>44845</v>
      </c>
      <c r="KF2" s="5">
        <v>44846</v>
      </c>
      <c r="KG2" s="5">
        <v>44847</v>
      </c>
      <c r="KH2" s="5">
        <v>44848</v>
      </c>
      <c r="KI2" s="5">
        <v>44849</v>
      </c>
      <c r="KJ2" s="5">
        <v>44850</v>
      </c>
      <c r="KK2" s="5">
        <v>44851</v>
      </c>
      <c r="KL2" s="5">
        <v>44852</v>
      </c>
      <c r="KM2" s="5">
        <v>44853</v>
      </c>
      <c r="KN2" s="5">
        <v>44854</v>
      </c>
      <c r="KO2" s="5">
        <v>44855</v>
      </c>
      <c r="KP2" s="5">
        <v>44856</v>
      </c>
      <c r="KQ2" s="5">
        <v>44857</v>
      </c>
      <c r="KR2" s="5">
        <v>44858</v>
      </c>
      <c r="KS2" s="5">
        <v>44859</v>
      </c>
      <c r="KT2" s="5">
        <v>44860</v>
      </c>
      <c r="KU2" s="5">
        <v>44861</v>
      </c>
      <c r="KV2" s="5">
        <v>44862</v>
      </c>
      <c r="KW2" s="5">
        <v>44863</v>
      </c>
      <c r="KX2" s="5">
        <v>44864</v>
      </c>
      <c r="KY2" s="5">
        <v>44865</v>
      </c>
      <c r="KZ2" s="5">
        <v>44866</v>
      </c>
      <c r="LA2" s="5">
        <v>44867</v>
      </c>
      <c r="LB2" s="5">
        <v>44868</v>
      </c>
      <c r="LC2" s="5">
        <v>44869</v>
      </c>
      <c r="LD2" s="5">
        <v>44870</v>
      </c>
      <c r="LE2" s="5">
        <v>44871</v>
      </c>
      <c r="LF2" s="5">
        <v>44872</v>
      </c>
      <c r="LG2" s="5">
        <v>44873</v>
      </c>
      <c r="LH2" s="5">
        <v>44874</v>
      </c>
      <c r="LI2" s="5">
        <v>44875</v>
      </c>
      <c r="LJ2" s="5">
        <v>44876</v>
      </c>
      <c r="LK2" s="5">
        <v>44877</v>
      </c>
      <c r="LL2" s="5">
        <v>44878</v>
      </c>
      <c r="LM2" s="5">
        <v>44879</v>
      </c>
      <c r="LN2" s="5">
        <v>44880</v>
      </c>
      <c r="LO2" s="5">
        <v>44881</v>
      </c>
      <c r="LP2" s="5">
        <v>44882</v>
      </c>
      <c r="LQ2" s="5">
        <v>44883</v>
      </c>
      <c r="LR2" s="5">
        <v>44884</v>
      </c>
      <c r="LS2" s="5">
        <v>44885</v>
      </c>
      <c r="LT2" s="5">
        <v>44886</v>
      </c>
      <c r="LU2" s="5">
        <v>44887</v>
      </c>
      <c r="LV2" s="5">
        <v>44888</v>
      </c>
      <c r="LW2" s="5">
        <v>44889</v>
      </c>
      <c r="LX2" s="5">
        <v>44890</v>
      </c>
      <c r="LY2" s="5">
        <v>44891</v>
      </c>
      <c r="LZ2" s="5">
        <v>44892</v>
      </c>
      <c r="MA2" s="5">
        <v>44893</v>
      </c>
      <c r="MB2" s="5">
        <v>44894</v>
      </c>
      <c r="MC2" s="5">
        <v>44895</v>
      </c>
      <c r="MD2" s="5">
        <v>44896</v>
      </c>
      <c r="ME2" s="5">
        <v>44897</v>
      </c>
      <c r="MF2" s="5">
        <v>44898</v>
      </c>
      <c r="MG2" s="5">
        <v>44899</v>
      </c>
      <c r="MH2" s="5">
        <v>44900</v>
      </c>
      <c r="MI2" s="5">
        <v>44901</v>
      </c>
      <c r="MJ2" s="5">
        <v>44902</v>
      </c>
      <c r="MK2" s="5">
        <v>44903</v>
      </c>
      <c r="ML2" s="5">
        <v>44904</v>
      </c>
      <c r="MM2" s="5">
        <v>44905</v>
      </c>
      <c r="MN2" s="5">
        <v>44906</v>
      </c>
      <c r="MO2" s="5">
        <v>44907</v>
      </c>
      <c r="MP2" s="5">
        <v>44908</v>
      </c>
      <c r="MQ2" s="5">
        <v>44909</v>
      </c>
      <c r="MR2" s="5">
        <v>44910</v>
      </c>
      <c r="MS2" s="5">
        <v>44911</v>
      </c>
      <c r="MT2" s="5">
        <v>44912</v>
      </c>
      <c r="MU2" s="5">
        <v>44913</v>
      </c>
      <c r="MV2" s="5">
        <v>44914</v>
      </c>
      <c r="MW2" s="5">
        <v>44915</v>
      </c>
      <c r="MX2" s="5">
        <v>44916</v>
      </c>
      <c r="MY2" s="5">
        <v>44917</v>
      </c>
      <c r="MZ2" s="5">
        <v>44918</v>
      </c>
      <c r="NA2" s="5">
        <v>44919</v>
      </c>
      <c r="NB2" s="5">
        <v>44920</v>
      </c>
      <c r="NC2" s="5">
        <v>44921</v>
      </c>
      <c r="ND2" s="5">
        <v>44922</v>
      </c>
      <c r="NE2" s="5">
        <v>44923</v>
      </c>
      <c r="NF2" s="5">
        <v>44924</v>
      </c>
      <c r="NG2" s="5">
        <v>44925</v>
      </c>
      <c r="NH2" s="5">
        <v>44926</v>
      </c>
      <c r="NI2" s="5">
        <v>44927</v>
      </c>
      <c r="NJ2" s="5" t="s">
        <v>33</v>
      </c>
      <c r="NK2" s="5" t="s">
        <v>34</v>
      </c>
      <c r="NL2" s="5" t="s">
        <v>35</v>
      </c>
      <c r="NM2" s="37"/>
      <c r="NN2" s="37" t="s">
        <v>36</v>
      </c>
    </row>
    <row r="3" spans="1:378" ht="20.399999999999999" x14ac:dyDescent="0.4">
      <c r="A3" s="19" t="s">
        <v>37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  <c r="BU3" s="1">
        <v>0</v>
      </c>
      <c r="BV3" s="1">
        <v>0</v>
      </c>
      <c r="BW3" s="1">
        <v>0</v>
      </c>
      <c r="BX3" s="1">
        <v>0</v>
      </c>
      <c r="BY3" s="1">
        <v>0</v>
      </c>
      <c r="BZ3" s="1">
        <v>0</v>
      </c>
      <c r="CA3" s="1">
        <v>0</v>
      </c>
      <c r="CB3" s="1">
        <v>0</v>
      </c>
      <c r="CC3" s="1">
        <v>0</v>
      </c>
      <c r="CD3" s="1">
        <v>0</v>
      </c>
      <c r="CE3" s="1">
        <v>0</v>
      </c>
      <c r="CF3" s="1">
        <v>0</v>
      </c>
      <c r="CG3" s="1">
        <v>0</v>
      </c>
      <c r="CH3" s="1">
        <v>0</v>
      </c>
      <c r="CI3" s="1">
        <v>0</v>
      </c>
      <c r="CJ3" s="1">
        <v>0</v>
      </c>
      <c r="CK3" s="1">
        <v>0</v>
      </c>
      <c r="CL3" s="1">
        <v>0</v>
      </c>
      <c r="CM3" s="1">
        <v>0</v>
      </c>
      <c r="CN3" s="1">
        <v>0</v>
      </c>
      <c r="CO3" s="1">
        <v>0</v>
      </c>
      <c r="CP3" s="1">
        <v>0</v>
      </c>
      <c r="CQ3" s="1">
        <v>0</v>
      </c>
      <c r="CR3" s="1">
        <v>0</v>
      </c>
      <c r="CS3" s="1">
        <v>0</v>
      </c>
      <c r="CT3" s="1">
        <v>0</v>
      </c>
      <c r="CU3" s="1">
        <v>0</v>
      </c>
      <c r="CV3" s="1">
        <v>0</v>
      </c>
      <c r="CW3" s="1">
        <v>0</v>
      </c>
      <c r="CX3" s="1">
        <v>0</v>
      </c>
      <c r="CY3" s="1">
        <v>0</v>
      </c>
      <c r="CZ3" s="1">
        <v>0</v>
      </c>
      <c r="DA3" s="1">
        <v>0</v>
      </c>
      <c r="DB3" s="1">
        <v>0</v>
      </c>
      <c r="DC3" s="1">
        <v>0</v>
      </c>
      <c r="DD3" s="1">
        <v>0</v>
      </c>
      <c r="DE3" s="1">
        <v>0</v>
      </c>
      <c r="DF3" s="1">
        <v>0</v>
      </c>
      <c r="DG3" s="1">
        <v>0</v>
      </c>
      <c r="DH3" s="1">
        <v>0</v>
      </c>
      <c r="DI3" s="1">
        <v>2290</v>
      </c>
      <c r="DJ3" s="1">
        <v>2880</v>
      </c>
      <c r="DK3" s="1">
        <v>3190</v>
      </c>
      <c r="DL3" s="1">
        <v>3170</v>
      </c>
      <c r="DM3" s="1">
        <v>130</v>
      </c>
      <c r="DN3" s="1">
        <v>4380</v>
      </c>
      <c r="DO3" s="1">
        <v>0</v>
      </c>
      <c r="DP3" s="1">
        <v>3580</v>
      </c>
      <c r="DQ3" s="1">
        <v>0</v>
      </c>
      <c r="DR3" s="1">
        <v>3660</v>
      </c>
      <c r="DS3" s="1">
        <v>0</v>
      </c>
      <c r="DT3" s="1">
        <v>3680</v>
      </c>
      <c r="DU3" s="1">
        <v>0</v>
      </c>
      <c r="DV3" s="1">
        <v>3030</v>
      </c>
      <c r="DW3" s="1">
        <v>2700</v>
      </c>
      <c r="DX3" s="1">
        <v>2430</v>
      </c>
      <c r="DY3" s="1">
        <v>2550</v>
      </c>
      <c r="DZ3" s="1">
        <v>0</v>
      </c>
      <c r="EA3" s="1">
        <v>0</v>
      </c>
      <c r="EB3" s="1">
        <v>0</v>
      </c>
      <c r="EC3" s="1">
        <v>3340</v>
      </c>
      <c r="ED3" s="1">
        <v>0</v>
      </c>
      <c r="EE3" s="1">
        <v>3180</v>
      </c>
      <c r="EF3" s="1">
        <v>0</v>
      </c>
      <c r="EG3" s="1">
        <v>3380</v>
      </c>
      <c r="EH3" s="1">
        <v>0</v>
      </c>
      <c r="EI3" s="1">
        <v>2760</v>
      </c>
      <c r="EJ3" s="1">
        <v>0</v>
      </c>
      <c r="EK3" s="1">
        <v>3320</v>
      </c>
      <c r="EL3" s="1">
        <v>0</v>
      </c>
      <c r="EM3" s="1">
        <v>960</v>
      </c>
      <c r="EN3" s="1">
        <v>0</v>
      </c>
      <c r="EO3" s="1">
        <v>2190</v>
      </c>
      <c r="EP3" s="1">
        <v>0</v>
      </c>
      <c r="EQ3" s="1">
        <v>2140</v>
      </c>
      <c r="ER3" s="1">
        <v>0</v>
      </c>
      <c r="ES3" s="1">
        <v>1810</v>
      </c>
      <c r="ET3" s="1">
        <v>0</v>
      </c>
      <c r="EU3" s="1">
        <v>2210</v>
      </c>
      <c r="EV3" s="1">
        <v>0</v>
      </c>
      <c r="EW3" s="1">
        <v>2310</v>
      </c>
      <c r="EX3" s="1">
        <v>0</v>
      </c>
      <c r="EY3" s="1">
        <v>2120</v>
      </c>
      <c r="EZ3" s="1">
        <v>0</v>
      </c>
      <c r="FA3" s="1">
        <v>1740</v>
      </c>
      <c r="FB3" s="1">
        <v>0</v>
      </c>
      <c r="FC3" s="1">
        <v>2940</v>
      </c>
      <c r="FD3" s="1">
        <v>0</v>
      </c>
      <c r="FE3" s="1">
        <v>3000</v>
      </c>
      <c r="FF3" s="1">
        <v>0</v>
      </c>
      <c r="FG3" s="1">
        <v>3080</v>
      </c>
      <c r="FH3" s="1">
        <v>0</v>
      </c>
      <c r="FI3" s="1">
        <v>2920</v>
      </c>
      <c r="FJ3" s="1">
        <v>0</v>
      </c>
      <c r="FK3" s="1">
        <v>3200</v>
      </c>
      <c r="FL3" s="1">
        <v>0</v>
      </c>
      <c r="FM3" s="1">
        <v>3090</v>
      </c>
      <c r="FN3" s="1">
        <v>0</v>
      </c>
      <c r="FO3" s="1">
        <v>3310</v>
      </c>
      <c r="FP3" s="1">
        <v>0</v>
      </c>
      <c r="FQ3" s="1">
        <v>3200</v>
      </c>
      <c r="FR3" s="1">
        <v>0</v>
      </c>
      <c r="FS3" s="1">
        <v>4810</v>
      </c>
      <c r="FT3" s="1">
        <v>0</v>
      </c>
      <c r="FU3" s="1">
        <v>3140</v>
      </c>
      <c r="FV3" s="1">
        <v>0</v>
      </c>
      <c r="FW3" s="1">
        <v>2680</v>
      </c>
      <c r="FX3" s="1">
        <v>0</v>
      </c>
      <c r="FY3" s="1">
        <v>2760</v>
      </c>
      <c r="FZ3" s="1">
        <v>0</v>
      </c>
      <c r="GA3" s="1">
        <v>3170</v>
      </c>
      <c r="GB3" s="1">
        <v>0</v>
      </c>
      <c r="GC3" s="1">
        <v>3190</v>
      </c>
      <c r="GD3" s="1">
        <v>0</v>
      </c>
      <c r="GE3" s="1">
        <v>0</v>
      </c>
      <c r="GF3" s="1">
        <v>0</v>
      </c>
      <c r="GG3" s="1">
        <v>2850</v>
      </c>
      <c r="GH3" s="1">
        <v>0</v>
      </c>
      <c r="GI3" s="1">
        <v>3150</v>
      </c>
      <c r="GJ3" s="1">
        <v>0</v>
      </c>
      <c r="GK3" s="1">
        <v>3371</v>
      </c>
      <c r="GL3" s="1">
        <v>0</v>
      </c>
      <c r="GM3" s="1"/>
      <c r="GN3" s="1">
        <v>0</v>
      </c>
      <c r="GO3" s="1">
        <v>3406</v>
      </c>
      <c r="GP3" s="1">
        <v>2235</v>
      </c>
      <c r="GQ3" s="1">
        <v>0</v>
      </c>
      <c r="GR3" s="1">
        <v>0</v>
      </c>
      <c r="GS3" s="1">
        <v>2810</v>
      </c>
      <c r="GT3" s="1">
        <v>0</v>
      </c>
      <c r="GU3" s="1">
        <v>3080</v>
      </c>
      <c r="GV3" s="1">
        <v>0</v>
      </c>
      <c r="GW3" s="1">
        <v>2440</v>
      </c>
      <c r="GX3" s="1">
        <v>0</v>
      </c>
      <c r="GY3" s="1">
        <v>1630</v>
      </c>
      <c r="GZ3" s="1">
        <v>0</v>
      </c>
      <c r="HA3" s="1">
        <v>1680</v>
      </c>
      <c r="HB3" s="1">
        <v>0</v>
      </c>
      <c r="HC3" s="1">
        <v>1870</v>
      </c>
      <c r="HD3" s="1">
        <v>0</v>
      </c>
      <c r="HE3" s="1">
        <v>1450</v>
      </c>
      <c r="HF3" s="1">
        <v>0</v>
      </c>
      <c r="HG3" s="1">
        <v>1740</v>
      </c>
      <c r="HH3" s="1">
        <v>0</v>
      </c>
      <c r="HI3" s="1"/>
      <c r="HJ3" s="1"/>
      <c r="HK3" s="1"/>
      <c r="HL3" s="1">
        <v>0</v>
      </c>
      <c r="HM3" s="1">
        <v>1680</v>
      </c>
      <c r="HN3" s="1">
        <v>0</v>
      </c>
      <c r="HO3" s="1">
        <v>1980</v>
      </c>
      <c r="HP3" s="1">
        <v>0</v>
      </c>
      <c r="HQ3" s="1">
        <v>1560</v>
      </c>
      <c r="HR3" s="1">
        <v>0</v>
      </c>
      <c r="HS3" s="1">
        <v>1720</v>
      </c>
      <c r="HT3" s="1">
        <v>0</v>
      </c>
      <c r="HU3" s="1">
        <v>2050</v>
      </c>
      <c r="HV3" s="1">
        <v>0</v>
      </c>
      <c r="HW3" s="1">
        <v>1720</v>
      </c>
      <c r="HX3" s="1">
        <v>0</v>
      </c>
      <c r="HY3" s="1">
        <v>1690</v>
      </c>
      <c r="HZ3" s="1">
        <v>0</v>
      </c>
      <c r="IA3" s="1">
        <v>1520</v>
      </c>
      <c r="IB3" s="1">
        <v>0</v>
      </c>
      <c r="IC3" s="1">
        <v>1880</v>
      </c>
      <c r="ID3" s="1">
        <v>0</v>
      </c>
      <c r="IE3" s="1">
        <v>1800</v>
      </c>
      <c r="IF3" s="1">
        <v>0</v>
      </c>
      <c r="IG3" s="1">
        <v>2020</v>
      </c>
      <c r="IH3" s="1">
        <v>0</v>
      </c>
      <c r="II3" s="1">
        <v>1880</v>
      </c>
      <c r="IJ3" s="1">
        <v>0</v>
      </c>
      <c r="IK3" s="1">
        <v>1900</v>
      </c>
      <c r="IL3" s="1">
        <v>0</v>
      </c>
      <c r="IM3" s="1">
        <v>2020</v>
      </c>
      <c r="IN3" s="1">
        <v>0</v>
      </c>
      <c r="IO3" s="1">
        <v>1870</v>
      </c>
      <c r="IP3" s="1">
        <v>0</v>
      </c>
      <c r="IQ3" s="1">
        <v>1560</v>
      </c>
      <c r="IR3" s="1">
        <v>0</v>
      </c>
      <c r="IS3" s="1">
        <v>1870</v>
      </c>
      <c r="IT3" s="1">
        <v>0</v>
      </c>
      <c r="IU3" s="1">
        <v>1990</v>
      </c>
      <c r="IV3" s="1">
        <v>0</v>
      </c>
      <c r="IW3" s="1">
        <v>1830</v>
      </c>
      <c r="IX3" s="1">
        <v>0</v>
      </c>
      <c r="IY3" s="1">
        <v>1830</v>
      </c>
      <c r="IZ3" s="1">
        <v>0</v>
      </c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20" t="s">
        <v>28</v>
      </c>
      <c r="NK3" s="21" t="str">
        <f t="shared" ref="NK3" si="0">IFERROR(IF(AND(LOOKUP(9^9,B3:NI3)-1="",LOOKUP(9^9,B3:NI3)=""),"",IF(LOOKUP(9^9,B3:NI3) - INDEX(B3:NI3,MATCH(LOOKUP(9^9,B3:NI3),B3:NI3,0)-1)=0,$NR$47,IF(LOOKUP(9^9,B3:NI3) - INDEX(B3:NI3,MATCH(LOOKUP(9^9,B3:NI3),B3:NI3,0)-1)&gt;0,$NS$47,$NT$47))),"")</f>
        <v/>
      </c>
      <c r="NL3" s="22" t="str">
        <f t="array" ref="NL3">IFERROR(IF(AND(NJ3="",LOOKUP(9^9,B3:NH3)=""),"",IF(LOOKUP(9^9,B3:NH3-NJ3)=0,$NR$47,IF(LOOKUP(9^9,B3:NH3-NJ3)&gt;0,$NS$47,$NT$47))),"")</f>
        <v/>
      </c>
      <c r="NM3" s="21" t="str">
        <f t="shared" ref="NM3:NM7" si="1">IFERROR(IF(AND(NJ3="",LOOKUP(9^9,B3:NI3)=""),"",IF(NJ3-LOOKUP(9^9,A3:NH3)=0,$NR$47,IF(LOOKUP(9^9,B3:NH3)-NJ3&gt;0,$NS$47,$NT$47))),"")</f>
        <v/>
      </c>
      <c r="NN3" s="4">
        <f t="array" ref="NN3">LOOKUP(9^9,B3:NI3) - INDEX(B3:NI3,MATCH(LOOKUP(9^9,B3:NI3),B3:NI3,0)-1)</f>
        <v>0</v>
      </c>
    </row>
    <row r="4" spans="1:378" ht="20.399999999999999" x14ac:dyDescent="0.4">
      <c r="A4" s="23" t="s">
        <v>38</v>
      </c>
      <c r="B4" s="2">
        <v>8750.9758000000002</v>
      </c>
      <c r="C4" s="2">
        <v>8673.0025000000005</v>
      </c>
      <c r="D4" s="2">
        <v>8672.9642500000009</v>
      </c>
      <c r="E4" s="2">
        <v>8634.0147500000003</v>
      </c>
      <c r="F4" s="2">
        <v>8864.7674999999999</v>
      </c>
      <c r="G4" s="2">
        <v>8870.6808000000001</v>
      </c>
      <c r="H4" s="2">
        <v>7376.7091575000004</v>
      </c>
      <c r="I4" s="2">
        <v>9338.7910250000004</v>
      </c>
      <c r="J4" s="2">
        <v>8789.7693374999999</v>
      </c>
      <c r="K4" s="2">
        <v>9296.5995000000003</v>
      </c>
      <c r="L4" s="2">
        <v>8762.9501249999994</v>
      </c>
      <c r="M4" s="2">
        <v>9338.8263325000007</v>
      </c>
      <c r="N4" s="2">
        <v>8588.9997500000009</v>
      </c>
      <c r="O4" s="2">
        <v>9125.8878000000004</v>
      </c>
      <c r="P4" s="2">
        <v>8640.0045050000008</v>
      </c>
      <c r="Q4" s="2">
        <v>8928.0558500000006</v>
      </c>
      <c r="R4" s="2">
        <v>8609.9037000000008</v>
      </c>
      <c r="S4" s="2">
        <v>9233.7298750000009</v>
      </c>
      <c r="T4" s="2">
        <v>8459.6771750000007</v>
      </c>
      <c r="U4" s="2">
        <v>8816.4699000000001</v>
      </c>
      <c r="V4" s="2">
        <v>8561.7222750000001</v>
      </c>
      <c r="W4" s="2">
        <v>9092.8902500000004</v>
      </c>
      <c r="X4" s="2">
        <v>7496.7570999999998</v>
      </c>
      <c r="Y4" s="2">
        <v>9134.7368499999993</v>
      </c>
      <c r="Z4" s="2">
        <v>8849.8133500000004</v>
      </c>
      <c r="AA4" s="2">
        <v>9065.8046575000008</v>
      </c>
      <c r="AB4" s="2">
        <v>8381.6657049999994</v>
      </c>
      <c r="AC4" s="2">
        <v>8483.48</v>
      </c>
      <c r="AD4" s="2">
        <v>8501.5625749999999</v>
      </c>
      <c r="AE4" s="2">
        <v>9095.9040000000005</v>
      </c>
      <c r="AF4" s="2">
        <v>7025.7493000000004</v>
      </c>
      <c r="AG4" s="2">
        <v>8447.7760125000004</v>
      </c>
      <c r="AH4" s="2">
        <v>8285.6476500000008</v>
      </c>
      <c r="AI4" s="2">
        <v>7811.6260574999997</v>
      </c>
      <c r="AJ4" s="2">
        <v>7355.610275</v>
      </c>
      <c r="AK4" s="2">
        <v>4802.8147799999997</v>
      </c>
      <c r="AL4" s="2">
        <v>7175.7833499999997</v>
      </c>
      <c r="AM4" s="2">
        <v>8426.7954750000008</v>
      </c>
      <c r="AN4" s="2">
        <v>8522.8510124999993</v>
      </c>
      <c r="AO4" s="2">
        <v>8609.9432500000003</v>
      </c>
      <c r="AP4" s="2">
        <v>8165.7120500000001</v>
      </c>
      <c r="AQ4" s="2">
        <v>8819.8680000000004</v>
      </c>
      <c r="AR4" s="2">
        <v>8552.7580624999991</v>
      </c>
      <c r="AS4" s="2">
        <v>9047.8761749999994</v>
      </c>
      <c r="AT4" s="2">
        <v>8714.6552749999992</v>
      </c>
      <c r="AU4" s="2">
        <v>8768.8644850000001</v>
      </c>
      <c r="AV4" s="2">
        <v>8969.7872375000006</v>
      </c>
      <c r="AW4" s="2">
        <v>9080.7970000000005</v>
      </c>
      <c r="AX4" s="2">
        <v>8750.7431749999996</v>
      </c>
      <c r="AY4" s="2">
        <v>8612.9179574999998</v>
      </c>
      <c r="AZ4" s="2">
        <v>8561.7219499999992</v>
      </c>
      <c r="BA4" s="2">
        <v>9068.6650000000009</v>
      </c>
      <c r="BB4" s="2">
        <v>9332.7231499999998</v>
      </c>
      <c r="BC4" s="2">
        <v>8945.9850000000006</v>
      </c>
      <c r="BD4" s="2">
        <v>8984.8947750000007</v>
      </c>
      <c r="BE4" s="2">
        <v>8831.9230000000007</v>
      </c>
      <c r="BF4" s="2">
        <v>8714.6167750000004</v>
      </c>
      <c r="BG4" s="2">
        <v>8591.9755000000005</v>
      </c>
      <c r="BH4" s="2">
        <v>8564.9282500000008</v>
      </c>
      <c r="BI4" s="2">
        <v>8625.1265750000002</v>
      </c>
      <c r="BJ4" s="2">
        <v>8597.9258000000009</v>
      </c>
      <c r="BK4" s="2">
        <v>8595.0657499999998</v>
      </c>
      <c r="BL4" s="2">
        <v>8522.8894500000006</v>
      </c>
      <c r="BM4" s="2">
        <v>9037.0832945833008</v>
      </c>
      <c r="BN4" s="2">
        <v>8797.2833250000003</v>
      </c>
      <c r="BO4" s="2">
        <v>8702.8695250000001</v>
      </c>
      <c r="BP4" s="2">
        <v>8670.0267999999996</v>
      </c>
      <c r="BQ4" s="2">
        <v>8687.9179999999997</v>
      </c>
      <c r="BR4" s="2">
        <v>8670.1024749999997</v>
      </c>
      <c r="BS4" s="2">
        <v>8631.0009050000008</v>
      </c>
      <c r="BT4" s="2">
        <v>8720.9921250000007</v>
      </c>
      <c r="BU4" s="2">
        <v>9570.1913375000004</v>
      </c>
      <c r="BV4" s="2">
        <v>7310.9431000000004</v>
      </c>
      <c r="BW4" s="2">
        <v>8699.8576250000006</v>
      </c>
      <c r="BX4" s="2">
        <v>8816.8564000000006</v>
      </c>
      <c r="BY4" s="2">
        <v>8555.8101449999995</v>
      </c>
      <c r="BZ4" s="2">
        <v>8666.8577750000004</v>
      </c>
      <c r="CA4" s="2">
        <v>8717.8228999999992</v>
      </c>
      <c r="CB4" s="2">
        <v>8609.9042750000008</v>
      </c>
      <c r="CC4" s="2">
        <v>8555.8870000000006</v>
      </c>
      <c r="CD4" s="2">
        <v>8519.6449250000005</v>
      </c>
      <c r="CE4" s="2">
        <v>8555.8870000000006</v>
      </c>
      <c r="CF4" s="2">
        <v>8540.9334500000004</v>
      </c>
      <c r="CG4" s="2">
        <v>8628.0251575000002</v>
      </c>
      <c r="CH4" s="2">
        <v>8477.9139500000001</v>
      </c>
      <c r="CI4" s="2">
        <v>5075.9901499999996</v>
      </c>
      <c r="CJ4" s="2">
        <v>12434.96125</v>
      </c>
      <c r="CK4" s="2">
        <v>8834.8977500000001</v>
      </c>
      <c r="CL4" s="2">
        <v>8765.85095</v>
      </c>
      <c r="CM4" s="2">
        <v>8552.8732500000006</v>
      </c>
      <c r="CN4" s="2">
        <v>8720.9915000000001</v>
      </c>
      <c r="CO4" s="2">
        <v>8613.11</v>
      </c>
      <c r="CP4" s="2">
        <v>8708.8610250000002</v>
      </c>
      <c r="CQ4" s="2">
        <v>8516.97595</v>
      </c>
      <c r="CR4" s="2">
        <v>8600.9402499999997</v>
      </c>
      <c r="CS4" s="2">
        <v>8619.0609999999997</v>
      </c>
      <c r="CT4" s="2">
        <v>12532.023962499999</v>
      </c>
      <c r="CU4" s="2">
        <v>8866.3499625000004</v>
      </c>
      <c r="CV4" s="2">
        <v>17342.911530000001</v>
      </c>
      <c r="CW4" s="2">
        <v>13127.454250000001</v>
      </c>
      <c r="CX4" s="2">
        <v>12648.05408</v>
      </c>
      <c r="CY4" s="2">
        <v>12533.574000000001</v>
      </c>
      <c r="CZ4" s="2">
        <v>12422.9066</v>
      </c>
      <c r="DA4" s="2">
        <v>12821.54925</v>
      </c>
      <c r="DB4" s="2">
        <v>12443.694299999999</v>
      </c>
      <c r="DC4" s="2">
        <v>12581.752157499999</v>
      </c>
      <c r="DD4" s="2">
        <v>11837.837525000001</v>
      </c>
      <c r="DE4" s="2">
        <v>12839.554249999999</v>
      </c>
      <c r="DF4" s="2">
        <v>12378.198315</v>
      </c>
      <c r="DG4" s="2">
        <v>12431.91085</v>
      </c>
      <c r="DH4" s="2">
        <v>12530.521914999999</v>
      </c>
      <c r="DI4" s="2">
        <v>12441.10475</v>
      </c>
      <c r="DJ4" s="2">
        <v>12443.617550000001</v>
      </c>
      <c r="DK4" s="2">
        <v>12575.994325</v>
      </c>
      <c r="DL4" s="2">
        <v>12380.944675000001</v>
      </c>
      <c r="DM4" s="2">
        <v>12512.745500000001</v>
      </c>
      <c r="DN4" s="2">
        <v>12354.012000000001</v>
      </c>
      <c r="DO4" s="2">
        <v>12494.9666</v>
      </c>
      <c r="DP4" s="2">
        <v>12680.746825</v>
      </c>
      <c r="DQ4" s="2">
        <v>12479.97495</v>
      </c>
      <c r="DR4" s="2">
        <v>12416.80265</v>
      </c>
      <c r="DS4" s="2">
        <v>12513</v>
      </c>
      <c r="DT4" s="2">
        <v>12486</v>
      </c>
      <c r="DU4" s="2">
        <v>12849</v>
      </c>
      <c r="DV4" s="2">
        <v>12357</v>
      </c>
      <c r="DW4" s="2">
        <v>12471</v>
      </c>
      <c r="DX4" s="2">
        <v>20785</v>
      </c>
      <c r="DY4" s="2">
        <v>20393</v>
      </c>
      <c r="DZ4" s="2">
        <v>19689</v>
      </c>
      <c r="EA4" s="2">
        <v>17464</v>
      </c>
      <c r="EB4" s="2">
        <v>17229</v>
      </c>
      <c r="EC4" s="2">
        <v>17164</v>
      </c>
      <c r="ED4" s="2">
        <v>16639</v>
      </c>
      <c r="EE4" s="2">
        <v>18006</v>
      </c>
      <c r="EF4" s="2">
        <v>17727</v>
      </c>
      <c r="EG4" s="2">
        <v>17920</v>
      </c>
      <c r="EH4" s="2">
        <v>17185</v>
      </c>
      <c r="EI4" s="2">
        <v>17659</v>
      </c>
      <c r="EJ4" s="2">
        <v>17707</v>
      </c>
      <c r="EK4" s="2">
        <v>17716</v>
      </c>
      <c r="EL4" s="2">
        <v>17429</v>
      </c>
      <c r="EM4" s="2">
        <v>17503</v>
      </c>
      <c r="EN4" s="2">
        <v>17299</v>
      </c>
      <c r="EO4" s="2">
        <v>17974</v>
      </c>
      <c r="EP4" s="2">
        <v>17495</v>
      </c>
      <c r="EQ4" s="2">
        <v>17656</v>
      </c>
      <c r="ER4" s="2">
        <v>17476</v>
      </c>
      <c r="ES4" s="2">
        <v>17589</v>
      </c>
      <c r="ET4" s="2">
        <v>17433</v>
      </c>
      <c r="EU4" s="2">
        <v>15322</v>
      </c>
      <c r="EV4" s="2">
        <v>17810.830875</v>
      </c>
      <c r="EW4" s="2">
        <v>18415.31725</v>
      </c>
      <c r="EX4" s="2">
        <v>17242.470249999998</v>
      </c>
      <c r="EY4" s="2">
        <v>15011.55955</v>
      </c>
      <c r="EZ4" s="2">
        <v>17461.282999999999</v>
      </c>
      <c r="FA4" s="2">
        <v>17887.356500000002</v>
      </c>
      <c r="FB4" s="2">
        <v>17527.5095</v>
      </c>
      <c r="FC4" s="2">
        <v>17558.675500000001</v>
      </c>
      <c r="FD4" s="2">
        <v>17755.074049999999</v>
      </c>
      <c r="FE4" s="2">
        <v>17641.3609</v>
      </c>
      <c r="FF4" s="2">
        <v>17639.985937500001</v>
      </c>
      <c r="FG4" s="2">
        <v>17512.039937500002</v>
      </c>
      <c r="FH4" s="2">
        <v>17393.703624999998</v>
      </c>
      <c r="FI4" s="2">
        <v>18040.612874999999</v>
      </c>
      <c r="FJ4" s="2">
        <v>16689.14025</v>
      </c>
      <c r="FK4" s="2">
        <v>17174</v>
      </c>
      <c r="FL4" s="2">
        <v>15361</v>
      </c>
      <c r="FM4" s="2">
        <v>20232</v>
      </c>
      <c r="FN4" s="2">
        <v>20449.21025</v>
      </c>
      <c r="FO4" s="2">
        <v>18060.164250000002</v>
      </c>
      <c r="FP4" s="2">
        <v>17570.726875</v>
      </c>
      <c r="FQ4" s="2">
        <v>17987.359874999998</v>
      </c>
      <c r="FR4" s="2">
        <v>17467</v>
      </c>
      <c r="FS4" s="2">
        <v>17690</v>
      </c>
      <c r="FT4" s="2">
        <v>16846.478790000001</v>
      </c>
      <c r="FU4" s="2">
        <v>18481.752087500001</v>
      </c>
      <c r="FV4" s="2">
        <v>15950.7527125</v>
      </c>
      <c r="FW4" s="2">
        <v>19253.7595</v>
      </c>
      <c r="FX4" s="2">
        <v>17056.403774999999</v>
      </c>
      <c r="FY4" s="2">
        <v>16893.076099999998</v>
      </c>
      <c r="FZ4" s="2">
        <v>20930.788522222199</v>
      </c>
      <c r="GA4" s="2">
        <v>18678.079750000001</v>
      </c>
      <c r="GB4" s="2">
        <v>17779.606475000001</v>
      </c>
      <c r="GC4" s="2">
        <v>20109</v>
      </c>
      <c r="GD4" s="2">
        <v>20054.705249999999</v>
      </c>
      <c r="GE4" s="2">
        <v>20195.892749999999</v>
      </c>
      <c r="GF4" s="2">
        <v>19609.083857500002</v>
      </c>
      <c r="GG4" s="2">
        <v>21076.566900000002</v>
      </c>
      <c r="GH4" s="2">
        <v>20636.873449999999</v>
      </c>
      <c r="GI4" s="2">
        <v>20547.727900000002</v>
      </c>
      <c r="GJ4" s="2">
        <v>19479.826249999998</v>
      </c>
      <c r="GK4" s="2">
        <v>20318.57545</v>
      </c>
      <c r="GL4" s="2">
        <v>21632.948</v>
      </c>
      <c r="GM4" s="2">
        <v>27505.227224999999</v>
      </c>
      <c r="GN4" s="2">
        <v>28855.574975</v>
      </c>
      <c r="GO4" s="2">
        <v>25942.21125</v>
      </c>
      <c r="GP4" s="2">
        <v>28996.116000000002</v>
      </c>
      <c r="GQ4" s="2">
        <v>21128.558499999999</v>
      </c>
      <c r="GR4" s="2">
        <v>19877.662157499999</v>
      </c>
      <c r="GS4" s="2">
        <v>17672.732499999998</v>
      </c>
      <c r="GT4" s="2">
        <v>22971.163250000001</v>
      </c>
      <c r="GU4" s="2">
        <v>18842.738099999999</v>
      </c>
      <c r="GV4" s="2">
        <v>22443.101350000001</v>
      </c>
      <c r="GW4" s="2">
        <v>19948.120425000001</v>
      </c>
      <c r="GX4" s="2">
        <v>20611.206225000002</v>
      </c>
      <c r="GY4" s="2">
        <v>16905.946625</v>
      </c>
      <c r="GZ4" s="2">
        <v>21471.165850000001</v>
      </c>
      <c r="HA4" s="2">
        <v>19828.319875000001</v>
      </c>
      <c r="HB4" s="2">
        <v>21719.542425</v>
      </c>
      <c r="HC4" s="2">
        <v>16475.893</v>
      </c>
      <c r="HD4" s="2">
        <v>21179.638449999999</v>
      </c>
      <c r="HE4" s="2">
        <v>17998.035625</v>
      </c>
      <c r="HF4" s="2">
        <v>19954.209825000002</v>
      </c>
      <c r="HG4" s="2">
        <v>18964.161625000001</v>
      </c>
      <c r="HH4" s="2">
        <v>21334</v>
      </c>
      <c r="HI4" s="2"/>
      <c r="HJ4" s="2"/>
      <c r="HK4" s="2"/>
      <c r="HL4" s="2">
        <v>20143.536199999999</v>
      </c>
      <c r="HM4" s="2">
        <v>20372.742750000001</v>
      </c>
      <c r="HN4" s="2">
        <v>19982.950112499999</v>
      </c>
      <c r="HO4" s="2">
        <v>23069.6593225</v>
      </c>
      <c r="HP4" s="2">
        <v>19190.912400000001</v>
      </c>
      <c r="HQ4" s="2">
        <v>20825.379199999999</v>
      </c>
      <c r="HR4" s="2">
        <v>19538.836749999999</v>
      </c>
      <c r="HS4" s="2">
        <v>19736.482</v>
      </c>
      <c r="HT4" s="2">
        <v>20291.947424999998</v>
      </c>
      <c r="HU4" s="2">
        <v>19040.438525000001</v>
      </c>
      <c r="HV4" s="2">
        <v>20797.134750000001</v>
      </c>
      <c r="HW4" s="2">
        <v>23188.18435</v>
      </c>
      <c r="HX4" s="2">
        <v>20422.144550000001</v>
      </c>
      <c r="HY4" s="2">
        <v>22163.486124999999</v>
      </c>
      <c r="HZ4" s="2">
        <v>21893.569500000001</v>
      </c>
      <c r="IA4" s="2">
        <v>20895.991050000001</v>
      </c>
      <c r="IB4" s="2">
        <v>24191.750394999999</v>
      </c>
      <c r="IC4" s="2">
        <v>22724.787349999999</v>
      </c>
      <c r="ID4" s="2">
        <v>17509.252375</v>
      </c>
      <c r="IE4" s="2">
        <v>23804.609949999998</v>
      </c>
      <c r="IF4" s="2">
        <v>21896.755850000001</v>
      </c>
      <c r="IG4" s="2">
        <v>22893.87975</v>
      </c>
      <c r="IH4" s="2">
        <v>22057.608499999998</v>
      </c>
      <c r="II4" s="2">
        <v>22667.338175000001</v>
      </c>
      <c r="IJ4" s="2">
        <v>20557.395675</v>
      </c>
      <c r="IK4" s="2">
        <v>22018.218625000001</v>
      </c>
      <c r="IL4" s="2">
        <v>22133.615425</v>
      </c>
      <c r="IM4" s="2">
        <v>21302.875475000001</v>
      </c>
      <c r="IN4" s="2">
        <v>22157.802175000001</v>
      </c>
      <c r="IO4" s="2">
        <v>23285.406625</v>
      </c>
      <c r="IP4" s="2">
        <v>19919.4894475</v>
      </c>
      <c r="IQ4" s="2">
        <v>21065.594724999999</v>
      </c>
      <c r="IR4" s="2">
        <v>24947.494350000001</v>
      </c>
      <c r="IS4" s="2">
        <v>21109.2598</v>
      </c>
      <c r="IT4" s="2">
        <v>16414.341075</v>
      </c>
      <c r="IU4" s="2">
        <v>30712.158500000001</v>
      </c>
      <c r="IV4" s="2">
        <v>21652.330287500001</v>
      </c>
      <c r="IW4" s="2">
        <v>14518.464325000001</v>
      </c>
      <c r="IX4" s="2">
        <v>30328.3737</v>
      </c>
      <c r="IY4" s="2">
        <v>21478.488249999999</v>
      </c>
      <c r="IZ4" s="2">
        <v>20645.213250000001</v>
      </c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4" t="s">
        <v>28</v>
      </c>
      <c r="NK4" s="25" t="str">
        <f t="array" ref="NK4">IFERROR(IF(AND(LOOKUP(9^9,B4:NI4)-1="",LOOKUP(9^9,B4:NI4)=""),"",IF(LOOKUP(9^9,B4:NI4) - INDEX(B4:NI4,MATCH(LOOKUP(9^9,B4:NI4),B4:NI4,0)-1)=0,$A$11,IF(LOOKUP(9^9,B4:NI4) - INDEX(B4:NI4,MATCH(LOOKUP(9^9,B4:NI4),B4:NI4,0)-1)&gt;0,$B$11,$C$11))),"")</f>
        <v>q</v>
      </c>
      <c r="NL4" s="26" t="str">
        <f t="array" ref="NL4">IFERROR(IF(AND(NJ4="",LOOKUP(9^9,B4:NH4)=""),"",IF(LOOKUP(9^9,B4:NH4-NJ4)=0,$NR$47,IF(LOOKUP(9^9,B4:NH4-NJ4)&gt;0,$NS$47,$NT$47))),"")</f>
        <v/>
      </c>
      <c r="NM4" s="21" t="str">
        <f t="shared" si="1"/>
        <v/>
      </c>
      <c r="NN4" s="4">
        <f t="array" ref="NN4">LOOKUP(9^9,B4:NI4) - INDEX(B4:NI4,MATCH(LOOKUP(9^9,B4:NI4),B4:NI4,0)-1)</f>
        <v>-833.27499999999782</v>
      </c>
    </row>
    <row r="5" spans="1:378" ht="20.399999999999999" x14ac:dyDescent="0.4">
      <c r="A5" s="23" t="s">
        <v>39</v>
      </c>
      <c r="B5" s="2">
        <v>11601.71</v>
      </c>
      <c r="C5" s="2">
        <v>11601.71</v>
      </c>
      <c r="D5" s="2">
        <v>11601.71</v>
      </c>
      <c r="E5" s="2">
        <v>11601.71</v>
      </c>
      <c r="F5" s="2">
        <v>11601.71</v>
      </c>
      <c r="G5" s="2">
        <v>11601.71</v>
      </c>
      <c r="H5" s="2">
        <v>11601.71</v>
      </c>
      <c r="I5" s="2">
        <v>11601.71</v>
      </c>
      <c r="J5" s="2">
        <v>11601.71</v>
      </c>
      <c r="K5" s="2">
        <v>11601.71</v>
      </c>
      <c r="L5" s="2">
        <v>11601.71</v>
      </c>
      <c r="M5" s="2">
        <v>11601.71</v>
      </c>
      <c r="N5" s="2">
        <v>11601.71</v>
      </c>
      <c r="O5" s="2">
        <v>11601.71</v>
      </c>
      <c r="P5" s="2">
        <v>11601.71</v>
      </c>
      <c r="Q5" s="2">
        <v>11601.71</v>
      </c>
      <c r="R5" s="2">
        <v>11601.71</v>
      </c>
      <c r="S5" s="2">
        <v>11601.71</v>
      </c>
      <c r="T5" s="2">
        <v>11601.71</v>
      </c>
      <c r="U5" s="2">
        <v>11601.71</v>
      </c>
      <c r="V5" s="2">
        <v>11601.71</v>
      </c>
      <c r="W5" s="2">
        <v>11601.71</v>
      </c>
      <c r="X5" s="2">
        <v>11601.71</v>
      </c>
      <c r="Y5" s="2">
        <v>11601.71</v>
      </c>
      <c r="Z5" s="2">
        <v>11601.71</v>
      </c>
      <c r="AA5" s="2">
        <v>11601.71</v>
      </c>
      <c r="AB5" s="2">
        <v>11601.71</v>
      </c>
      <c r="AC5" s="2">
        <v>11601.71</v>
      </c>
      <c r="AD5" s="2">
        <v>11601.71</v>
      </c>
      <c r="AE5" s="2">
        <v>11601.71</v>
      </c>
      <c r="AF5" s="2">
        <v>11601.71</v>
      </c>
      <c r="AG5" s="2">
        <v>8862</v>
      </c>
      <c r="AH5" s="2">
        <v>8862</v>
      </c>
      <c r="AI5" s="2">
        <v>8862</v>
      </c>
      <c r="AJ5" s="2">
        <v>8862</v>
      </c>
      <c r="AK5" s="2">
        <v>8862</v>
      </c>
      <c r="AL5" s="2">
        <v>8862</v>
      </c>
      <c r="AM5" s="2">
        <v>8862</v>
      </c>
      <c r="AN5" s="2">
        <v>8862</v>
      </c>
      <c r="AO5" s="2">
        <v>8862</v>
      </c>
      <c r="AP5" s="2">
        <v>8862</v>
      </c>
      <c r="AQ5" s="2">
        <v>8862</v>
      </c>
      <c r="AR5" s="2">
        <v>8862</v>
      </c>
      <c r="AS5" s="2">
        <v>8862</v>
      </c>
      <c r="AT5" s="2">
        <v>8862</v>
      </c>
      <c r="AU5" s="2">
        <v>8862</v>
      </c>
      <c r="AV5" s="2">
        <v>8862</v>
      </c>
      <c r="AW5" s="2">
        <v>8862</v>
      </c>
      <c r="AX5" s="2">
        <v>8862</v>
      </c>
      <c r="AY5" s="2">
        <v>8862</v>
      </c>
      <c r="AZ5" s="2">
        <v>8862</v>
      </c>
      <c r="BA5" s="2">
        <v>8862</v>
      </c>
      <c r="BB5" s="2">
        <v>8862</v>
      </c>
      <c r="BC5" s="2">
        <v>8862</v>
      </c>
      <c r="BD5" s="2">
        <v>8862</v>
      </c>
      <c r="BE5" s="2">
        <v>8862</v>
      </c>
      <c r="BF5" s="2">
        <v>8862</v>
      </c>
      <c r="BG5" s="2">
        <v>8862</v>
      </c>
      <c r="BH5" s="2">
        <v>8862</v>
      </c>
      <c r="BI5" s="2">
        <v>8862</v>
      </c>
      <c r="BJ5" s="2">
        <v>8862</v>
      </c>
      <c r="BK5" s="2">
        <v>8862</v>
      </c>
      <c r="BL5" s="2">
        <v>9178.6428571428569</v>
      </c>
      <c r="BM5" s="2">
        <v>9178.6428571428569</v>
      </c>
      <c r="BN5" s="2">
        <v>9178.6428571428605</v>
      </c>
      <c r="BO5" s="2">
        <v>9178.6428571428605</v>
      </c>
      <c r="BP5" s="2">
        <v>9178.6428571428605</v>
      </c>
      <c r="BQ5" s="2">
        <v>9178.6428571428605</v>
      </c>
      <c r="BR5" s="2">
        <v>9178.6428571428605</v>
      </c>
      <c r="BS5" s="2">
        <v>9178.6428571428605</v>
      </c>
      <c r="BT5" s="2">
        <v>9178.6428571428605</v>
      </c>
      <c r="BU5" s="2">
        <v>9178.6428571428605</v>
      </c>
      <c r="BV5" s="2">
        <v>9178.6428571428605</v>
      </c>
      <c r="BW5" s="2">
        <v>9178.6428571428605</v>
      </c>
      <c r="BX5" s="2">
        <v>9178.6428571428605</v>
      </c>
      <c r="BY5" s="2">
        <v>9178.6428571428605</v>
      </c>
      <c r="BZ5" s="2">
        <v>9178.6428571428605</v>
      </c>
      <c r="CA5" s="2">
        <v>9178.6428571428605</v>
      </c>
      <c r="CB5" s="2">
        <v>9178.6428571428605</v>
      </c>
      <c r="CC5" s="2">
        <v>9178.6428571428605</v>
      </c>
      <c r="CD5" s="2">
        <v>9178.6428571428605</v>
      </c>
      <c r="CE5" s="2">
        <v>9178.6428571428605</v>
      </c>
      <c r="CF5" s="2">
        <v>9178.6428571428605</v>
      </c>
      <c r="CG5" s="2">
        <v>9178.6428571428605</v>
      </c>
      <c r="CH5" s="2">
        <v>9178.6428571428605</v>
      </c>
      <c r="CI5" s="2">
        <v>9178.6428571428605</v>
      </c>
      <c r="CJ5" s="2">
        <v>9178.6428571428605</v>
      </c>
      <c r="CK5" s="2">
        <v>9178.6428571428605</v>
      </c>
      <c r="CL5" s="2">
        <v>9178.6428571428605</v>
      </c>
      <c r="CM5" s="2">
        <v>9178.6428571428605</v>
      </c>
      <c r="CN5" s="2">
        <v>7361.5161290322603</v>
      </c>
      <c r="CO5" s="2">
        <v>7361.5161290322603</v>
      </c>
      <c r="CP5" s="2">
        <v>7361.5161290322603</v>
      </c>
      <c r="CQ5" s="2">
        <v>7361.5161290322603</v>
      </c>
      <c r="CR5" s="2">
        <v>7361.5161290322603</v>
      </c>
      <c r="CS5" s="2">
        <v>7361.5161290322603</v>
      </c>
      <c r="CT5" s="2">
        <v>7361.5161290322603</v>
      </c>
      <c r="CU5" s="2">
        <v>7361.5161290322603</v>
      </c>
      <c r="CV5" s="2">
        <v>7361.5161290322603</v>
      </c>
      <c r="CW5" s="2">
        <v>7361.5161290322603</v>
      </c>
      <c r="CX5" s="2">
        <v>7361.5161290322603</v>
      </c>
      <c r="CY5" s="2">
        <v>7361.5161290322603</v>
      </c>
      <c r="CZ5" s="2">
        <v>7361.5161290322603</v>
      </c>
      <c r="DA5" s="2">
        <v>7361.5161290322603</v>
      </c>
      <c r="DB5" s="2">
        <v>7361.5161290322603</v>
      </c>
      <c r="DC5" s="2">
        <v>7361.5161290322603</v>
      </c>
      <c r="DD5" s="2">
        <v>7361.5161290322603</v>
      </c>
      <c r="DE5" s="2">
        <v>7361.5161290322603</v>
      </c>
      <c r="DF5" s="2">
        <v>7361.5161290322603</v>
      </c>
      <c r="DG5" s="2">
        <v>7361.5161290322603</v>
      </c>
      <c r="DH5" s="2">
        <v>7361.5161290322603</v>
      </c>
      <c r="DI5" s="2">
        <v>7361.5161290322603</v>
      </c>
      <c r="DJ5" s="2">
        <v>7361.5161290322603</v>
      </c>
      <c r="DK5" s="2">
        <v>7361.5161290322603</v>
      </c>
      <c r="DL5" s="2">
        <v>7361.5161290322603</v>
      </c>
      <c r="DM5" s="2">
        <v>7361.5161290322603</v>
      </c>
      <c r="DN5" s="2">
        <v>7361.5161290322603</v>
      </c>
      <c r="DO5" s="2">
        <v>7361.5161290322603</v>
      </c>
      <c r="DP5" s="2">
        <v>7361.5161290322603</v>
      </c>
      <c r="DQ5" s="2">
        <v>7361.5161290322603</v>
      </c>
      <c r="DR5" s="2">
        <v>7361.5161290322603</v>
      </c>
      <c r="DS5" s="2">
        <v>9199</v>
      </c>
      <c r="DT5" s="2">
        <v>9199</v>
      </c>
      <c r="DU5" s="2">
        <v>9199</v>
      </c>
      <c r="DV5" s="2">
        <v>9199</v>
      </c>
      <c r="DW5" s="2">
        <v>9199</v>
      </c>
      <c r="DX5" s="2">
        <v>9199</v>
      </c>
      <c r="DY5" s="2">
        <v>9199</v>
      </c>
      <c r="DZ5" s="2">
        <v>9199</v>
      </c>
      <c r="EA5" s="2">
        <v>9199</v>
      </c>
      <c r="EB5" s="2">
        <v>9199</v>
      </c>
      <c r="EC5" s="2">
        <v>9199</v>
      </c>
      <c r="ED5" s="2">
        <v>9199</v>
      </c>
      <c r="EE5" s="2">
        <v>9199</v>
      </c>
      <c r="EF5" s="2">
        <v>9199</v>
      </c>
      <c r="EG5" s="2">
        <v>9199</v>
      </c>
      <c r="EH5" s="2">
        <v>9199</v>
      </c>
      <c r="EI5" s="2">
        <v>9199</v>
      </c>
      <c r="EJ5" s="2">
        <v>9199</v>
      </c>
      <c r="EK5" s="2">
        <v>9199</v>
      </c>
      <c r="EL5" s="2">
        <v>9199</v>
      </c>
      <c r="EM5" s="2">
        <v>9199</v>
      </c>
      <c r="EN5" s="2">
        <v>9199</v>
      </c>
      <c r="EO5" s="2">
        <v>9199</v>
      </c>
      <c r="EP5" s="2">
        <v>9199</v>
      </c>
      <c r="EQ5" s="2">
        <v>9199</v>
      </c>
      <c r="ER5" s="2">
        <v>9199</v>
      </c>
      <c r="ES5" s="2">
        <v>9199</v>
      </c>
      <c r="ET5" s="2">
        <v>9199</v>
      </c>
      <c r="EU5" s="2">
        <v>9199</v>
      </c>
      <c r="EV5" s="2">
        <v>9198.7419354838694</v>
      </c>
      <c r="EW5" s="2">
        <v>9198.7419354838694</v>
      </c>
      <c r="EX5" s="2">
        <v>9198.7419354838694</v>
      </c>
      <c r="EY5" s="2">
        <v>9198.7419354838694</v>
      </c>
      <c r="EZ5" s="2">
        <v>9198.7419354838694</v>
      </c>
      <c r="FA5" s="2">
        <v>9198.7419354838694</v>
      </c>
      <c r="FB5" s="2">
        <v>9198.7419354838694</v>
      </c>
      <c r="FC5" s="2">
        <v>9198.7419354838694</v>
      </c>
      <c r="FD5" s="2">
        <v>9198.7419354838694</v>
      </c>
      <c r="FE5" s="2">
        <v>9198.7419354838694</v>
      </c>
      <c r="FF5" s="2">
        <v>9198.7419354838694</v>
      </c>
      <c r="FG5" s="2">
        <v>9198.7419354838694</v>
      </c>
      <c r="FH5" s="2">
        <v>9198.7419354838694</v>
      </c>
      <c r="FI5" s="2">
        <v>9198.7419354838694</v>
      </c>
      <c r="FJ5" s="2">
        <v>9198.7419354838694</v>
      </c>
      <c r="FK5" s="2">
        <v>9198.7419354838694</v>
      </c>
      <c r="FL5" s="2">
        <v>9198.7419354838694</v>
      </c>
      <c r="FM5" s="2">
        <v>9198.7419354838694</v>
      </c>
      <c r="FN5" s="2">
        <v>9198.7419354838694</v>
      </c>
      <c r="FO5" s="2">
        <v>9198.7419354838694</v>
      </c>
      <c r="FP5" s="2">
        <v>9198.7419354838694</v>
      </c>
      <c r="FQ5" s="2">
        <v>9198.7419354838694</v>
      </c>
      <c r="FR5" s="2">
        <v>9199</v>
      </c>
      <c r="FS5" s="2">
        <v>9199</v>
      </c>
      <c r="FT5" s="2">
        <v>9199</v>
      </c>
      <c r="FU5" s="2">
        <v>9199</v>
      </c>
      <c r="FV5" s="2">
        <v>9199</v>
      </c>
      <c r="FW5" s="2">
        <v>9199</v>
      </c>
      <c r="FX5" s="2">
        <v>9199</v>
      </c>
      <c r="FY5" s="2">
        <v>9199</v>
      </c>
      <c r="FZ5" s="2">
        <v>9199</v>
      </c>
      <c r="GA5" s="2">
        <v>9199</v>
      </c>
      <c r="GB5" s="2">
        <v>9199</v>
      </c>
      <c r="GC5" s="2">
        <v>9199</v>
      </c>
      <c r="GD5" s="2">
        <v>9199</v>
      </c>
      <c r="GE5" s="2">
        <v>9199</v>
      </c>
      <c r="GF5" s="2">
        <v>9199</v>
      </c>
      <c r="GG5" s="2">
        <v>9199</v>
      </c>
      <c r="GH5" s="2">
        <v>9199</v>
      </c>
      <c r="GI5" s="2">
        <v>9199</v>
      </c>
      <c r="GJ5" s="2">
        <v>9199</v>
      </c>
      <c r="GK5" s="2">
        <v>9199</v>
      </c>
      <c r="GL5" s="2">
        <v>9199</v>
      </c>
      <c r="GM5" s="2">
        <v>9199</v>
      </c>
      <c r="GN5" s="2">
        <v>9199</v>
      </c>
      <c r="GO5" s="2">
        <v>9199</v>
      </c>
      <c r="GP5" s="2">
        <v>9199</v>
      </c>
      <c r="GQ5" s="2">
        <v>9199</v>
      </c>
      <c r="GR5" s="2">
        <v>9199</v>
      </c>
      <c r="GS5" s="2">
        <v>9199</v>
      </c>
      <c r="GT5" s="2">
        <v>9199</v>
      </c>
      <c r="GU5" s="2">
        <v>9199</v>
      </c>
      <c r="GV5" s="2">
        <v>9199</v>
      </c>
      <c r="GW5" s="2">
        <v>9199</v>
      </c>
      <c r="GX5" s="2">
        <v>9199</v>
      </c>
      <c r="GY5" s="2">
        <v>9199</v>
      </c>
      <c r="GZ5" s="2">
        <v>9199</v>
      </c>
      <c r="HA5" s="2">
        <v>9199</v>
      </c>
      <c r="HB5" s="2">
        <v>9199</v>
      </c>
      <c r="HC5" s="2">
        <v>9199</v>
      </c>
      <c r="HD5" s="2">
        <v>9199</v>
      </c>
      <c r="HE5" s="2">
        <v>9199</v>
      </c>
      <c r="HF5" s="2">
        <v>9199</v>
      </c>
      <c r="HG5" s="2">
        <v>9199</v>
      </c>
      <c r="HH5" s="2">
        <v>9199</v>
      </c>
      <c r="HI5" s="2"/>
      <c r="HJ5" s="2"/>
      <c r="HK5" s="2"/>
      <c r="HL5" s="2">
        <v>9199</v>
      </c>
      <c r="HM5" s="2">
        <v>9199</v>
      </c>
      <c r="HN5" s="2">
        <v>9199</v>
      </c>
      <c r="HO5" s="2">
        <v>9199</v>
      </c>
      <c r="HP5" s="2">
        <v>9199</v>
      </c>
      <c r="HQ5" s="2">
        <v>9199</v>
      </c>
      <c r="HR5" s="2">
        <v>9199</v>
      </c>
      <c r="HS5" s="2">
        <v>9199</v>
      </c>
      <c r="HT5" s="2">
        <v>9199</v>
      </c>
      <c r="HU5" s="2">
        <v>9199</v>
      </c>
      <c r="HV5" s="2">
        <v>9199</v>
      </c>
      <c r="HW5" s="2">
        <v>9199</v>
      </c>
      <c r="HX5" s="2">
        <v>9199</v>
      </c>
      <c r="HY5" s="2">
        <v>9199</v>
      </c>
      <c r="HZ5" s="2">
        <v>9199</v>
      </c>
      <c r="IA5" s="2">
        <v>9199</v>
      </c>
      <c r="IB5" s="2">
        <v>9199</v>
      </c>
      <c r="IC5" s="2">
        <v>9199</v>
      </c>
      <c r="ID5" s="2">
        <v>9199</v>
      </c>
      <c r="IE5" s="2">
        <v>9199</v>
      </c>
      <c r="IF5" s="2">
        <v>9199</v>
      </c>
      <c r="IG5" s="2">
        <v>9199</v>
      </c>
      <c r="IH5" s="2">
        <v>9199</v>
      </c>
      <c r="II5" s="2">
        <v>9199</v>
      </c>
      <c r="IJ5" s="2">
        <v>9199</v>
      </c>
      <c r="IK5" s="2">
        <v>9199</v>
      </c>
      <c r="IL5" s="2">
        <v>9199</v>
      </c>
      <c r="IM5" s="2">
        <v>9199</v>
      </c>
      <c r="IN5" s="2">
        <v>9199</v>
      </c>
      <c r="IO5" s="2">
        <v>9199</v>
      </c>
      <c r="IP5" s="2">
        <v>9199</v>
      </c>
      <c r="IQ5" s="2">
        <v>9199</v>
      </c>
      <c r="IR5" s="2">
        <v>9199</v>
      </c>
      <c r="IS5" s="2">
        <v>9199</v>
      </c>
      <c r="IT5" s="2">
        <v>9199</v>
      </c>
      <c r="IU5" s="2">
        <v>9199</v>
      </c>
      <c r="IV5" s="2">
        <v>9199</v>
      </c>
      <c r="IW5" s="2">
        <v>9199</v>
      </c>
      <c r="IX5" s="2">
        <v>9199</v>
      </c>
      <c r="IY5" s="2">
        <v>9199</v>
      </c>
      <c r="IZ5" s="2">
        <v>9199</v>
      </c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7" t="s">
        <v>28</v>
      </c>
      <c r="NK5" s="25" t="str">
        <f t="array" ref="NK5">IFERROR(IF(AND(LOOKUP(9^9,B5:NI5)-1="",LOOKUP(9^9,B5:NI5)=""),"",IF(LOOKUP(9^9,B5:NI5) - INDEX(B5:NI5,MATCH(LOOKUP(9^9,B5:NI5),B5:NI5,0)-1)=0,$A$11,IF(LOOKUP(9^9,B5:NI5) - INDEX(B5:NI5,MATCH(LOOKUP(9^9,B5:NI5),B5:NI5,0)-1)&gt;0,$B$11,$C$11))),"")</f>
        <v>p</v>
      </c>
      <c r="NL5" s="26" t="str">
        <f t="array" ref="NL5">IFERROR(IF(AND(NJ5="",LOOKUP(9^9,B5:NH5)=""),"",IF(LOOKUP(9^9,B5:NH5-NJ5)=0,$NR$47,IF(LOOKUP(9^9,B5:NH5-NJ5)&gt;0,$NS$47,$NT$47))),"")</f>
        <v/>
      </c>
      <c r="NM5" s="21" t="str">
        <f t="shared" si="1"/>
        <v/>
      </c>
      <c r="NN5" s="4">
        <f t="array" ref="NN5">LOOKUP(9^9,B5:NI5) - INDEX(B5:NI5,MATCH(LOOKUP(9^9,B5:NI5),B5:NI5,0)-1)</f>
        <v>1837.4838709677397</v>
      </c>
    </row>
    <row r="6" spans="1:378" ht="20.399999999999999" x14ac:dyDescent="0.4">
      <c r="A6" s="23" t="s">
        <v>40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>
        <v>1784.1</v>
      </c>
      <c r="BP6" s="2">
        <v>2790.8</v>
      </c>
      <c r="BQ6" s="2">
        <v>318.55000137500002</v>
      </c>
      <c r="BR6" s="2">
        <v>3627.7500008749998</v>
      </c>
      <c r="BS6" s="2">
        <v>4447.95</v>
      </c>
      <c r="BT6" s="2">
        <v>544.10000312499994</v>
      </c>
      <c r="BU6" s="2">
        <v>6804.0000011250004</v>
      </c>
      <c r="BV6" s="2">
        <v>427.15000375</v>
      </c>
      <c r="BW6" s="2">
        <v>4899</v>
      </c>
      <c r="BX6" s="2">
        <v>121</v>
      </c>
      <c r="BY6" s="2">
        <v>5105</v>
      </c>
      <c r="BZ6" s="2">
        <v>213.95000537499999</v>
      </c>
      <c r="CA6" s="2">
        <v>5000</v>
      </c>
      <c r="CB6" s="2">
        <v>0</v>
      </c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>
        <v>4025</v>
      </c>
      <c r="DT6" s="2">
        <v>0</v>
      </c>
      <c r="DU6" s="2">
        <v>4387</v>
      </c>
      <c r="DV6" s="2">
        <v>0</v>
      </c>
      <c r="DW6" s="2">
        <v>4614</v>
      </c>
      <c r="DX6" s="2">
        <v>7552</v>
      </c>
      <c r="DY6" s="2">
        <v>1417</v>
      </c>
      <c r="DZ6" s="2">
        <v>2941</v>
      </c>
      <c r="EA6" s="2">
        <v>0</v>
      </c>
      <c r="EB6" s="2">
        <v>3931</v>
      </c>
      <c r="EC6" s="2">
        <v>0</v>
      </c>
      <c r="ED6" s="2">
        <v>4082</v>
      </c>
      <c r="EE6" s="2">
        <v>4101</v>
      </c>
      <c r="EF6" s="2">
        <v>5702</v>
      </c>
      <c r="EG6" s="2">
        <v>253</v>
      </c>
      <c r="EH6" s="2">
        <v>3166</v>
      </c>
      <c r="EI6" s="2">
        <v>3166</v>
      </c>
      <c r="EJ6" s="2">
        <v>0</v>
      </c>
      <c r="EK6" s="2">
        <v>4929</v>
      </c>
      <c r="EL6" s="2">
        <v>5159</v>
      </c>
      <c r="EM6" s="2">
        <v>1458</v>
      </c>
      <c r="EN6" s="2">
        <v>3658</v>
      </c>
      <c r="EO6" s="2">
        <v>1319</v>
      </c>
      <c r="EP6" s="2">
        <v>2671</v>
      </c>
      <c r="EQ6" s="2">
        <v>160</v>
      </c>
      <c r="ER6" s="2">
        <v>6450</v>
      </c>
      <c r="ES6" s="2">
        <v>687</v>
      </c>
      <c r="ET6" s="2">
        <v>4539</v>
      </c>
      <c r="EU6" s="2">
        <v>182</v>
      </c>
      <c r="EV6" s="2">
        <v>4260.7999997500001</v>
      </c>
      <c r="EW6" s="2">
        <v>2365.2499997499999</v>
      </c>
      <c r="EX6" s="2">
        <v>4144.45</v>
      </c>
      <c r="EY6" s="2">
        <v>333.30000024999998</v>
      </c>
      <c r="EZ6" s="2">
        <v>3231.2000005</v>
      </c>
      <c r="FA6" s="2">
        <v>598.30000512499998</v>
      </c>
      <c r="FB6" s="2">
        <v>3082.6500013750001</v>
      </c>
      <c r="FC6" s="2">
        <v>1784.1</v>
      </c>
      <c r="FD6" s="2">
        <v>2790.8</v>
      </c>
      <c r="FE6" s="2">
        <v>318.55000137500002</v>
      </c>
      <c r="FF6" s="2">
        <v>3627.7500008749998</v>
      </c>
      <c r="FG6" s="2">
        <v>4447.1000000000004</v>
      </c>
      <c r="FH6" s="2">
        <v>544.10000312499994</v>
      </c>
      <c r="FI6" s="2">
        <v>6804.0000011250004</v>
      </c>
      <c r="FJ6" s="2">
        <v>427.15000375</v>
      </c>
      <c r="FK6" s="2">
        <v>4899</v>
      </c>
      <c r="FL6" s="2">
        <v>121</v>
      </c>
      <c r="FM6" s="2">
        <v>5105</v>
      </c>
      <c r="FN6" s="2">
        <v>213.95000537499999</v>
      </c>
      <c r="FO6" s="2">
        <v>5000</v>
      </c>
      <c r="FP6" s="2">
        <v>0</v>
      </c>
      <c r="FQ6" s="2">
        <v>5000</v>
      </c>
      <c r="FR6" s="2">
        <v>0</v>
      </c>
      <c r="FS6" s="2">
        <v>3200</v>
      </c>
      <c r="FT6" s="2">
        <v>0</v>
      </c>
      <c r="FU6" s="2">
        <v>5000</v>
      </c>
      <c r="FV6" s="2">
        <v>0</v>
      </c>
      <c r="FW6" s="2">
        <v>5000</v>
      </c>
      <c r="FX6" s="2">
        <v>0</v>
      </c>
      <c r="FY6" s="2">
        <v>5000</v>
      </c>
      <c r="FZ6" s="2">
        <v>0</v>
      </c>
      <c r="GA6" s="2">
        <v>5000</v>
      </c>
      <c r="GB6" s="2">
        <v>0</v>
      </c>
      <c r="GC6" s="2">
        <v>5000</v>
      </c>
      <c r="GD6" s="2">
        <v>0</v>
      </c>
      <c r="GE6" s="2">
        <v>5000</v>
      </c>
      <c r="GF6" s="2">
        <v>0</v>
      </c>
      <c r="GG6" s="2">
        <v>5000</v>
      </c>
      <c r="GH6" s="2">
        <v>0</v>
      </c>
      <c r="GI6" s="2">
        <v>5000</v>
      </c>
      <c r="GJ6" s="2">
        <v>0</v>
      </c>
      <c r="GK6" s="2">
        <v>5000</v>
      </c>
      <c r="GL6" s="2">
        <v>0</v>
      </c>
      <c r="GM6" s="2">
        <v>5000</v>
      </c>
      <c r="GN6" s="2">
        <v>0</v>
      </c>
      <c r="GO6" s="2">
        <v>5000</v>
      </c>
      <c r="GP6" s="2">
        <v>0</v>
      </c>
      <c r="GQ6" s="2">
        <v>0</v>
      </c>
      <c r="GR6" s="2">
        <v>3000</v>
      </c>
      <c r="GS6" s="2">
        <v>0</v>
      </c>
      <c r="GT6" s="2">
        <v>5000</v>
      </c>
      <c r="GU6" s="2">
        <v>0</v>
      </c>
      <c r="GV6" s="2">
        <v>5000</v>
      </c>
      <c r="GW6" s="2">
        <v>0</v>
      </c>
      <c r="GX6" s="2">
        <v>4000</v>
      </c>
      <c r="GY6" s="2">
        <v>0</v>
      </c>
      <c r="GZ6" s="2">
        <v>5589.7000017500004</v>
      </c>
      <c r="HA6" s="2">
        <v>0</v>
      </c>
      <c r="HB6" s="2">
        <v>5081.3500002500004</v>
      </c>
      <c r="HC6" s="2">
        <v>0</v>
      </c>
      <c r="HD6" s="2">
        <v>5198.7000005</v>
      </c>
      <c r="HE6" s="2">
        <v>0</v>
      </c>
      <c r="HF6" s="2">
        <v>5513.9000018750003</v>
      </c>
      <c r="HG6" s="2">
        <v>0</v>
      </c>
      <c r="HH6" s="2">
        <v>6669</v>
      </c>
      <c r="HI6" s="2"/>
      <c r="HJ6" s="2"/>
      <c r="HK6" s="2"/>
      <c r="HL6" s="2">
        <v>6319.95</v>
      </c>
      <c r="HM6" s="2">
        <v>0</v>
      </c>
      <c r="HN6" s="2">
        <v>4678.1499999999996</v>
      </c>
      <c r="HO6" s="2">
        <v>0</v>
      </c>
      <c r="HP6" s="2">
        <v>6169.3</v>
      </c>
      <c r="HQ6" s="2">
        <v>0</v>
      </c>
      <c r="HR6" s="2">
        <v>5843.6</v>
      </c>
      <c r="HS6" s="2">
        <v>0</v>
      </c>
      <c r="HT6" s="2">
        <v>4552.2</v>
      </c>
      <c r="HU6" s="2">
        <v>0</v>
      </c>
      <c r="HV6" s="2">
        <v>5827.65</v>
      </c>
      <c r="HW6" s="2">
        <v>0</v>
      </c>
      <c r="HX6" s="2">
        <v>6268.05</v>
      </c>
      <c r="HY6" s="2">
        <v>0</v>
      </c>
      <c r="HZ6" s="2">
        <v>5576.35</v>
      </c>
      <c r="IA6" s="2">
        <v>0</v>
      </c>
      <c r="IB6" s="2">
        <v>6652.85</v>
      </c>
      <c r="IC6" s="2">
        <v>0</v>
      </c>
      <c r="ID6" s="2">
        <v>5566.6</v>
      </c>
      <c r="IE6" s="2">
        <v>0</v>
      </c>
      <c r="IF6" s="2">
        <v>4854</v>
      </c>
      <c r="IG6" s="2">
        <v>0</v>
      </c>
      <c r="IH6" s="2">
        <v>5878</v>
      </c>
      <c r="II6" s="2">
        <v>0</v>
      </c>
      <c r="IJ6" s="2">
        <v>5361.5</v>
      </c>
      <c r="IK6" s="2">
        <v>0</v>
      </c>
      <c r="IL6" s="2">
        <v>5439.05</v>
      </c>
      <c r="IM6" s="2">
        <v>0</v>
      </c>
      <c r="IN6" s="2">
        <v>5479.15</v>
      </c>
      <c r="IO6" s="2">
        <v>0</v>
      </c>
      <c r="IP6" s="2">
        <v>5061.75</v>
      </c>
      <c r="IQ6" s="2">
        <v>0</v>
      </c>
      <c r="IR6" s="2">
        <v>5253</v>
      </c>
      <c r="IS6" s="2">
        <v>0</v>
      </c>
      <c r="IT6" s="2">
        <v>4889.1499999999996</v>
      </c>
      <c r="IU6" s="2">
        <v>0</v>
      </c>
      <c r="IV6" s="2">
        <v>6442.15</v>
      </c>
      <c r="IW6" s="2">
        <v>0</v>
      </c>
      <c r="IX6" s="2">
        <v>5403.2</v>
      </c>
      <c r="IY6" s="2">
        <v>0</v>
      </c>
      <c r="IZ6" s="2">
        <v>5400.4</v>
      </c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7" t="s">
        <v>28</v>
      </c>
      <c r="NK6" s="25" t="str">
        <f t="array" ref="NK6">IFERROR(IF(AND(LOOKUP(9^9,B6:NI6)-1="",LOOKUP(9^9,B6:NI6)=""),"",IF(LOOKUP(9^9,B6:NI6) - INDEX(B6:NI6,MATCH(LOOKUP(9^9,B6:NI6),B6:NI6,0)-1)=0,$A$11,IF(LOOKUP(9^9,B6:NI6) - INDEX(B6:NI6,MATCH(LOOKUP(9^9,B6:NI6),B6:NI6,0)-1)&gt;0,$B$11,$C$11))),"")</f>
        <v>p</v>
      </c>
      <c r="NL6" s="26" t="str">
        <f t="array" ref="NL6">IFERROR(IF(AND(NJ6="",LOOKUP(9^9,B6:NH6)=""),"",IF(LOOKUP(9^9,B6:NH6-NJ6)=0,$NR$47,IF(LOOKUP(9^9,B6:NH6-NJ6)&gt;0,$NS$47,$NT$47))),"")</f>
        <v/>
      </c>
      <c r="NM6" s="21" t="str">
        <f t="shared" si="1"/>
        <v/>
      </c>
      <c r="NN6" s="4">
        <f t="array" ref="NN6">LOOKUP(9^9,B6:NI6) - INDEX(B6:NI6,MATCH(LOOKUP(9^9,B6:NI6),B6:NI6,0)-1)</f>
        <v>5400.4</v>
      </c>
    </row>
    <row r="7" spans="1:378" ht="20.399999999999999" x14ac:dyDescent="0.4">
      <c r="A7" s="28" t="s">
        <v>41</v>
      </c>
      <c r="B7" s="3">
        <v>3680.24</v>
      </c>
      <c r="C7" s="3">
        <v>3680.24</v>
      </c>
      <c r="D7" s="3">
        <v>3680.24</v>
      </c>
      <c r="E7" s="3">
        <v>3680.24</v>
      </c>
      <c r="F7" s="3">
        <v>3680.24</v>
      </c>
      <c r="G7" s="3">
        <v>3680.24</v>
      </c>
      <c r="H7" s="3">
        <v>3680.24</v>
      </c>
      <c r="I7" s="3">
        <v>3680.24</v>
      </c>
      <c r="J7" s="3">
        <v>3680.24</v>
      </c>
      <c r="K7" s="3">
        <v>3680.24</v>
      </c>
      <c r="L7" s="3">
        <v>3680.24</v>
      </c>
      <c r="M7" s="3">
        <v>3680.24</v>
      </c>
      <c r="N7" s="3">
        <v>3680.24</v>
      </c>
      <c r="O7" s="3">
        <v>3680.24</v>
      </c>
      <c r="P7" s="3">
        <v>3680.24</v>
      </c>
      <c r="Q7" s="3">
        <v>3680.24</v>
      </c>
      <c r="R7" s="3">
        <v>3680.24</v>
      </c>
      <c r="S7" s="3">
        <v>3680.24</v>
      </c>
      <c r="T7" s="3">
        <v>3680.24</v>
      </c>
      <c r="U7" s="3">
        <v>3680.24</v>
      </c>
      <c r="V7" s="3">
        <v>3680.24</v>
      </c>
      <c r="W7" s="3">
        <v>3680.24</v>
      </c>
      <c r="X7" s="3">
        <v>3680.24</v>
      </c>
      <c r="Y7" s="3">
        <v>3680.24</v>
      </c>
      <c r="Z7" s="3">
        <v>3680.24</v>
      </c>
      <c r="AA7" s="3">
        <v>3680.24</v>
      </c>
      <c r="AB7" s="3">
        <v>3680.24</v>
      </c>
      <c r="AC7" s="3">
        <v>3680.24</v>
      </c>
      <c r="AD7" s="3">
        <v>3680.24</v>
      </c>
      <c r="AE7" s="3">
        <v>3680.24</v>
      </c>
      <c r="AF7" s="3">
        <v>3680.24</v>
      </c>
      <c r="AG7" s="3">
        <v>1634.11</v>
      </c>
      <c r="AH7" s="3">
        <v>1634.11</v>
      </c>
      <c r="AI7" s="3">
        <v>1634.11</v>
      </c>
      <c r="AJ7" s="3">
        <v>1634.11</v>
      </c>
      <c r="AK7" s="3">
        <v>1634.11</v>
      </c>
      <c r="AL7" s="3">
        <v>1634.11</v>
      </c>
      <c r="AM7" s="3">
        <v>1634.11</v>
      </c>
      <c r="AN7" s="3">
        <v>1634.11</v>
      </c>
      <c r="AO7" s="3">
        <v>1634.11</v>
      </c>
      <c r="AP7" s="3">
        <v>1634.11</v>
      </c>
      <c r="AQ7" s="3">
        <v>1634.11</v>
      </c>
      <c r="AR7" s="3">
        <v>1634.11</v>
      </c>
      <c r="AS7" s="3">
        <v>1634.11</v>
      </c>
      <c r="AT7" s="3">
        <v>1634.11</v>
      </c>
      <c r="AU7" s="3">
        <v>1634.11</v>
      </c>
      <c r="AV7" s="3">
        <v>1634.11</v>
      </c>
      <c r="AW7" s="3">
        <v>1634.11</v>
      </c>
      <c r="AX7" s="3">
        <v>1634.11</v>
      </c>
      <c r="AY7" s="3">
        <v>1634.11</v>
      </c>
      <c r="AZ7" s="3">
        <v>1634.11</v>
      </c>
      <c r="BA7" s="3">
        <v>1634.11</v>
      </c>
      <c r="BB7" s="3">
        <v>1634.11</v>
      </c>
      <c r="BC7" s="3">
        <v>1634.11</v>
      </c>
      <c r="BD7" s="3">
        <v>1634.11</v>
      </c>
      <c r="BE7" s="3">
        <v>1634.11</v>
      </c>
      <c r="BF7" s="3">
        <v>1634.11</v>
      </c>
      <c r="BG7" s="3">
        <v>1634.11</v>
      </c>
      <c r="BH7" s="3">
        <v>1634.11</v>
      </c>
      <c r="BI7" s="3">
        <v>1634.11</v>
      </c>
      <c r="BJ7" s="3">
        <v>1634.11</v>
      </c>
      <c r="BK7" s="3">
        <v>1634.11</v>
      </c>
      <c r="BL7" s="3">
        <v>3646.0785714285716</v>
      </c>
      <c r="BM7" s="3">
        <v>3646.0785714285716</v>
      </c>
      <c r="BN7" s="3">
        <v>3646.0785714285698</v>
      </c>
      <c r="BO7" s="3">
        <v>3646.0785714285698</v>
      </c>
      <c r="BP7" s="3">
        <v>3646.0785714285698</v>
      </c>
      <c r="BQ7" s="3">
        <v>3646.0785714285698</v>
      </c>
      <c r="BR7" s="3">
        <v>3646.0785714285698</v>
      </c>
      <c r="BS7" s="3">
        <v>3646.0785714285698</v>
      </c>
      <c r="BT7" s="3">
        <v>3646.0785714285698</v>
      </c>
      <c r="BU7" s="3">
        <v>3646.0785714285698</v>
      </c>
      <c r="BV7" s="3">
        <v>3646.0785714285698</v>
      </c>
      <c r="BW7" s="3">
        <v>3646.0785714285698</v>
      </c>
      <c r="BX7" s="3">
        <v>3646.0785714285698</v>
      </c>
      <c r="BY7" s="3">
        <v>3646.0785714285698</v>
      </c>
      <c r="BZ7" s="3">
        <v>3646.0785714285698</v>
      </c>
      <c r="CA7" s="3">
        <v>3646.0785714285698</v>
      </c>
      <c r="CB7" s="3">
        <v>3646.0785714285698</v>
      </c>
      <c r="CC7" s="3">
        <v>3646.0785714285698</v>
      </c>
      <c r="CD7" s="3">
        <v>3646.0785714285698</v>
      </c>
      <c r="CE7" s="3">
        <v>3646.0785714285698</v>
      </c>
      <c r="CF7" s="3">
        <v>3646.0785714285698</v>
      </c>
      <c r="CG7" s="3">
        <v>3646.0785714285698</v>
      </c>
      <c r="CH7" s="3">
        <v>3646.0785714285698</v>
      </c>
      <c r="CI7" s="3">
        <v>3646.0785714285698</v>
      </c>
      <c r="CJ7" s="3">
        <v>3646.0785714285698</v>
      </c>
      <c r="CK7" s="3">
        <v>3646.0785714285698</v>
      </c>
      <c r="CL7" s="3">
        <v>3646.0785714285698</v>
      </c>
      <c r="CM7" s="3">
        <v>3646.0785714285698</v>
      </c>
      <c r="CN7" s="3">
        <v>3051.9967741935502</v>
      </c>
      <c r="CO7" s="3">
        <v>3051.9967741935502</v>
      </c>
      <c r="CP7" s="3">
        <v>3051.9967741935502</v>
      </c>
      <c r="CQ7" s="3">
        <v>3051.9967741935502</v>
      </c>
      <c r="CR7" s="3">
        <v>3051.9967741935502</v>
      </c>
      <c r="CS7" s="3">
        <v>3051.9967741935502</v>
      </c>
      <c r="CT7" s="3">
        <v>3051.9967741935502</v>
      </c>
      <c r="CU7" s="3">
        <v>3051.9967741935502</v>
      </c>
      <c r="CV7" s="3">
        <v>3051.9967741935502</v>
      </c>
      <c r="CW7" s="3">
        <v>3051.9967741935502</v>
      </c>
      <c r="CX7" s="3">
        <v>3051.9967741935502</v>
      </c>
      <c r="CY7" s="3">
        <v>3051.9967741935502</v>
      </c>
      <c r="CZ7" s="3">
        <v>3051.9967741935502</v>
      </c>
      <c r="DA7" s="3">
        <v>3051.9967741935502</v>
      </c>
      <c r="DB7" s="3">
        <v>3051.9967741935502</v>
      </c>
      <c r="DC7" s="3">
        <v>3051.9967741935502</v>
      </c>
      <c r="DD7" s="3">
        <v>3051.9967741935502</v>
      </c>
      <c r="DE7" s="3">
        <v>3051.9967741935502</v>
      </c>
      <c r="DF7" s="3">
        <v>3051.9967741935502</v>
      </c>
      <c r="DG7" s="3">
        <v>3051.9967741935502</v>
      </c>
      <c r="DH7" s="3">
        <v>3051.9967741935502</v>
      </c>
      <c r="DI7" s="3">
        <v>3051.9967741935502</v>
      </c>
      <c r="DJ7" s="3">
        <v>3051.9967741935502</v>
      </c>
      <c r="DK7" s="3">
        <v>3051.9967741935502</v>
      </c>
      <c r="DL7" s="3">
        <v>3051.9967741935502</v>
      </c>
      <c r="DM7" s="3">
        <v>3051.9967741935502</v>
      </c>
      <c r="DN7" s="3">
        <v>3051.9967741935502</v>
      </c>
      <c r="DO7" s="3">
        <v>3051.9967741935502</v>
      </c>
      <c r="DP7" s="3">
        <v>3051.9967741935502</v>
      </c>
      <c r="DQ7" s="3">
        <v>3051.9967741935502</v>
      </c>
      <c r="DR7" s="3">
        <v>3051.9967741935502</v>
      </c>
      <c r="DS7" s="3">
        <v>3310</v>
      </c>
      <c r="DT7" s="3">
        <v>3310</v>
      </c>
      <c r="DU7" s="3">
        <v>3310</v>
      </c>
      <c r="DV7" s="3">
        <v>3310</v>
      </c>
      <c r="DW7" s="3">
        <v>3310</v>
      </c>
      <c r="DX7" s="3">
        <v>3310</v>
      </c>
      <c r="DY7" s="3">
        <v>3310</v>
      </c>
      <c r="DZ7" s="3">
        <v>3310</v>
      </c>
      <c r="EA7" s="3">
        <v>3310</v>
      </c>
      <c r="EB7" s="3">
        <v>3310</v>
      </c>
      <c r="EC7" s="3">
        <v>3310</v>
      </c>
      <c r="ED7" s="3">
        <v>3310</v>
      </c>
      <c r="EE7" s="3">
        <v>3310</v>
      </c>
      <c r="EF7" s="3">
        <v>3310</v>
      </c>
      <c r="EG7" s="3">
        <v>3310</v>
      </c>
      <c r="EH7" s="3">
        <v>3310</v>
      </c>
      <c r="EI7" s="3">
        <v>3310</v>
      </c>
      <c r="EJ7" s="3">
        <v>3310</v>
      </c>
      <c r="EK7" s="3">
        <v>3310</v>
      </c>
      <c r="EL7" s="3">
        <v>3310</v>
      </c>
      <c r="EM7" s="3">
        <v>3310</v>
      </c>
      <c r="EN7" s="3">
        <v>3310</v>
      </c>
      <c r="EO7" s="3">
        <v>3310</v>
      </c>
      <c r="EP7" s="3">
        <v>3310</v>
      </c>
      <c r="EQ7" s="3">
        <v>3310</v>
      </c>
      <c r="ER7" s="3">
        <v>3310</v>
      </c>
      <c r="ES7" s="3">
        <v>3310</v>
      </c>
      <c r="ET7" s="3">
        <v>3310</v>
      </c>
      <c r="EU7" s="3">
        <v>3310</v>
      </c>
      <c r="EV7" s="3">
        <v>3309.83870967742</v>
      </c>
      <c r="EW7" s="3">
        <v>3309.83870967742</v>
      </c>
      <c r="EX7" s="3">
        <v>3309.83870967742</v>
      </c>
      <c r="EY7" s="3">
        <v>3309.83870967742</v>
      </c>
      <c r="EZ7" s="3">
        <v>3309.83870967742</v>
      </c>
      <c r="FA7" s="3">
        <v>3309.83870967742</v>
      </c>
      <c r="FB7" s="3">
        <v>3309.83870967742</v>
      </c>
      <c r="FC7" s="3">
        <v>3309.83870967742</v>
      </c>
      <c r="FD7" s="3">
        <v>3309.83870967742</v>
      </c>
      <c r="FE7" s="3">
        <v>3309.83870967742</v>
      </c>
      <c r="FF7" s="3">
        <v>3309.83870967742</v>
      </c>
      <c r="FG7" s="3">
        <v>3309.83870967742</v>
      </c>
      <c r="FH7" s="3">
        <v>3309.83870967742</v>
      </c>
      <c r="FI7" s="3">
        <v>3309.83870967742</v>
      </c>
      <c r="FJ7" s="3">
        <v>3309.83870967742</v>
      </c>
      <c r="FK7" s="3">
        <v>3309.83870967742</v>
      </c>
      <c r="FL7" s="3">
        <v>3309.83870967742</v>
      </c>
      <c r="FM7" s="3">
        <v>3309.83870967742</v>
      </c>
      <c r="FN7" s="3">
        <v>3309.83870967742</v>
      </c>
      <c r="FO7" s="3">
        <v>3309.83870967742</v>
      </c>
      <c r="FP7" s="3">
        <v>3309.83870967742</v>
      </c>
      <c r="FQ7" s="3">
        <v>3309.83870967742</v>
      </c>
      <c r="FR7" s="3">
        <v>3310</v>
      </c>
      <c r="FS7" s="3">
        <v>3310</v>
      </c>
      <c r="FT7" s="3">
        <v>3310</v>
      </c>
      <c r="FU7" s="3">
        <v>3310</v>
      </c>
      <c r="FV7" s="3">
        <v>3310</v>
      </c>
      <c r="FW7" s="3">
        <v>3310</v>
      </c>
      <c r="FX7" s="3">
        <v>3310</v>
      </c>
      <c r="FY7" s="3">
        <v>3310</v>
      </c>
      <c r="FZ7" s="3">
        <v>3310</v>
      </c>
      <c r="GA7" s="3">
        <v>3310</v>
      </c>
      <c r="GB7" s="3">
        <v>3310</v>
      </c>
      <c r="GC7" s="3">
        <v>3310</v>
      </c>
      <c r="GD7" s="3">
        <v>3310</v>
      </c>
      <c r="GE7" s="3">
        <v>3310</v>
      </c>
      <c r="GF7" s="3">
        <v>3310</v>
      </c>
      <c r="GG7" s="3">
        <v>3310</v>
      </c>
      <c r="GH7" s="3">
        <v>3310</v>
      </c>
      <c r="GI7" s="3">
        <v>3310</v>
      </c>
      <c r="GJ7" s="3">
        <v>3310</v>
      </c>
      <c r="GK7" s="3">
        <v>3310</v>
      </c>
      <c r="GL7" s="3">
        <v>3310</v>
      </c>
      <c r="GM7" s="3">
        <v>3310</v>
      </c>
      <c r="GN7" s="3">
        <v>3310</v>
      </c>
      <c r="GO7" s="3">
        <v>3310</v>
      </c>
      <c r="GP7" s="3">
        <v>3310</v>
      </c>
      <c r="GQ7" s="3">
        <v>3310</v>
      </c>
      <c r="GR7" s="3">
        <v>3310</v>
      </c>
      <c r="GS7" s="3">
        <v>3310</v>
      </c>
      <c r="GT7" s="3">
        <v>3310</v>
      </c>
      <c r="GU7" s="3">
        <v>3310</v>
      </c>
      <c r="GV7" s="3">
        <v>3310</v>
      </c>
      <c r="GW7" s="3">
        <v>3310</v>
      </c>
      <c r="GX7" s="3">
        <v>3310</v>
      </c>
      <c r="GY7" s="3">
        <v>3310</v>
      </c>
      <c r="GZ7" s="3">
        <v>3310</v>
      </c>
      <c r="HA7" s="3">
        <v>3310</v>
      </c>
      <c r="HB7" s="3">
        <v>3310</v>
      </c>
      <c r="HC7" s="3">
        <v>3310</v>
      </c>
      <c r="HD7" s="3">
        <v>3310</v>
      </c>
      <c r="HE7" s="3">
        <v>3310</v>
      </c>
      <c r="HF7" s="3">
        <v>3310</v>
      </c>
      <c r="HG7" s="3">
        <v>3310</v>
      </c>
      <c r="HH7" s="3">
        <v>3310</v>
      </c>
      <c r="HI7" s="3"/>
      <c r="HJ7" s="3"/>
      <c r="HK7" s="3"/>
      <c r="HL7" s="3">
        <v>3310</v>
      </c>
      <c r="HM7" s="3">
        <v>3310</v>
      </c>
      <c r="HN7" s="3">
        <v>3310</v>
      </c>
      <c r="HO7" s="3">
        <v>3310</v>
      </c>
      <c r="HP7" s="3">
        <v>3310</v>
      </c>
      <c r="HQ7" s="3">
        <v>3310</v>
      </c>
      <c r="HR7" s="3">
        <v>3310</v>
      </c>
      <c r="HS7" s="3">
        <v>3310</v>
      </c>
      <c r="HT7" s="3">
        <v>3310</v>
      </c>
      <c r="HU7" s="3">
        <v>3310</v>
      </c>
      <c r="HV7" s="3">
        <v>3310</v>
      </c>
      <c r="HW7" s="3">
        <v>3310</v>
      </c>
      <c r="HX7" s="3">
        <v>3310</v>
      </c>
      <c r="HY7" s="3">
        <v>3310</v>
      </c>
      <c r="HZ7" s="3">
        <v>3310</v>
      </c>
      <c r="IA7" s="3">
        <v>3310</v>
      </c>
      <c r="IB7" s="3">
        <v>3310</v>
      </c>
      <c r="IC7" s="3">
        <v>3310</v>
      </c>
      <c r="ID7" s="3">
        <v>3310</v>
      </c>
      <c r="IE7" s="3">
        <v>3310</v>
      </c>
      <c r="IF7" s="3">
        <v>3310</v>
      </c>
      <c r="IG7" s="3">
        <v>3310</v>
      </c>
      <c r="IH7" s="3">
        <v>3310</v>
      </c>
      <c r="II7" s="3">
        <v>3310</v>
      </c>
      <c r="IJ7" s="3">
        <v>3310</v>
      </c>
      <c r="IK7" s="3">
        <v>3310</v>
      </c>
      <c r="IL7" s="3">
        <v>3310</v>
      </c>
      <c r="IM7" s="3">
        <v>3310</v>
      </c>
      <c r="IN7" s="3">
        <v>3310</v>
      </c>
      <c r="IO7" s="3">
        <v>3310</v>
      </c>
      <c r="IP7" s="3">
        <v>3310</v>
      </c>
      <c r="IQ7" s="3">
        <v>3310</v>
      </c>
      <c r="IR7" s="3">
        <v>3310</v>
      </c>
      <c r="IS7" s="3">
        <v>3310</v>
      </c>
      <c r="IT7" s="3">
        <v>3310</v>
      </c>
      <c r="IU7" s="3">
        <v>3310</v>
      </c>
      <c r="IV7" s="3">
        <v>3310</v>
      </c>
      <c r="IW7" s="3">
        <v>3310</v>
      </c>
      <c r="IX7" s="3">
        <v>3310</v>
      </c>
      <c r="IY7" s="3">
        <v>3310</v>
      </c>
      <c r="IZ7" s="3">
        <v>3310</v>
      </c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29" t="s">
        <v>28</v>
      </c>
      <c r="NK7" s="25" t="str">
        <f t="array" ref="NK7">IFERROR(IF(AND(LOOKUP(9^9,B7:NI7)-1="",LOOKUP(9^9,B7:NI7)=""),"",IF(LOOKUP(9^9,B7:NI7) - INDEX(B7:NI7,MATCH(LOOKUP(9^9,B7:NI7),B7:NI7,0)-1)=0,$A$11,IF(LOOKUP(9^9,B7:NI7) - INDEX(B7:NI7,MATCH(LOOKUP(9^9,B7:NI7),B7:NI7,0)-1)&gt;0,$B$11,$C$11))),"")</f>
        <v>p</v>
      </c>
      <c r="NL7" s="26" t="str">
        <f t="array" ref="NL7">IFERROR(IF(AND(NJ7="",LOOKUP(9^9,B7:NH7)=""),"",IF(LOOKUP(9^9,B7:NH7-NJ7)=0,$NR$47,IF(LOOKUP(9^9,B7:NH7-NJ7)&gt;0,$NS$47,$NT$47))),"")</f>
        <v/>
      </c>
      <c r="NM7" s="21" t="str">
        <f t="shared" si="1"/>
        <v/>
      </c>
      <c r="NN7" s="4">
        <f t="array" ref="NN7">LOOKUP(9^9,B7:NI7) - INDEX(B7:NI7,MATCH(LOOKUP(9^9,B7:NI7),B7:NI7,0)-1)</f>
        <v>258.00322580644979</v>
      </c>
    </row>
    <row r="8" spans="1:378" ht="20.399999999999999" x14ac:dyDescent="0.4">
      <c r="A8" s="30" t="s">
        <v>42</v>
      </c>
      <c r="B8" s="16">
        <f t="shared" ref="B8:AF8" si="2">SUM(B3:B6)</f>
        <v>20352.685799999999</v>
      </c>
      <c r="C8" s="16">
        <f t="shared" si="2"/>
        <v>20274.712500000001</v>
      </c>
      <c r="D8" s="16">
        <f t="shared" si="2"/>
        <v>20274.67425</v>
      </c>
      <c r="E8" s="16">
        <f t="shared" si="2"/>
        <v>20235.724750000001</v>
      </c>
      <c r="F8" s="16">
        <f t="shared" si="2"/>
        <v>20466.477500000001</v>
      </c>
      <c r="G8" s="16">
        <f t="shared" si="2"/>
        <v>20472.390800000001</v>
      </c>
      <c r="H8" s="16">
        <f t="shared" si="2"/>
        <v>18978.4191575</v>
      </c>
      <c r="I8" s="16">
        <f t="shared" si="2"/>
        <v>20940.501024999998</v>
      </c>
      <c r="J8" s="16">
        <f t="shared" si="2"/>
        <v>20391.479337500001</v>
      </c>
      <c r="K8" s="16">
        <f t="shared" si="2"/>
        <v>20898.309499999999</v>
      </c>
      <c r="L8" s="16">
        <f t="shared" si="2"/>
        <v>20364.660124999999</v>
      </c>
      <c r="M8" s="16">
        <f t="shared" si="2"/>
        <v>20940.5363325</v>
      </c>
      <c r="N8" s="16">
        <f t="shared" si="2"/>
        <v>20190.709750000002</v>
      </c>
      <c r="O8" s="16">
        <f t="shared" si="2"/>
        <v>20727.5978</v>
      </c>
      <c r="P8" s="16">
        <f t="shared" si="2"/>
        <v>20241.714505</v>
      </c>
      <c r="Q8" s="16">
        <f t="shared" si="2"/>
        <v>20529.76585</v>
      </c>
      <c r="R8" s="16">
        <f t="shared" si="2"/>
        <v>20211.613700000002</v>
      </c>
      <c r="S8" s="16">
        <f t="shared" si="2"/>
        <v>20835.439875</v>
      </c>
      <c r="T8" s="16">
        <f t="shared" si="2"/>
        <v>20061.387175</v>
      </c>
      <c r="U8" s="16">
        <f t="shared" si="2"/>
        <v>20418.179899999999</v>
      </c>
      <c r="V8" s="16">
        <f t="shared" si="2"/>
        <v>20163.432274999999</v>
      </c>
      <c r="W8" s="16">
        <f t="shared" si="2"/>
        <v>20694.60025</v>
      </c>
      <c r="X8" s="16">
        <f t="shared" si="2"/>
        <v>19098.467099999998</v>
      </c>
      <c r="Y8" s="16">
        <f t="shared" si="2"/>
        <v>20736.44685</v>
      </c>
      <c r="Z8" s="16">
        <f t="shared" si="2"/>
        <v>20451.523349999999</v>
      </c>
      <c r="AA8" s="16">
        <f t="shared" si="2"/>
        <v>20667.5146575</v>
      </c>
      <c r="AB8" s="16">
        <f t="shared" si="2"/>
        <v>19983.375704999999</v>
      </c>
      <c r="AC8" s="16">
        <f t="shared" si="2"/>
        <v>20085.189999999999</v>
      </c>
      <c r="AD8" s="16">
        <f t="shared" si="2"/>
        <v>20103.272574999999</v>
      </c>
      <c r="AE8" s="16">
        <f t="shared" si="2"/>
        <v>20697.614000000001</v>
      </c>
      <c r="AF8" s="16">
        <f t="shared" si="2"/>
        <v>18627.459299999999</v>
      </c>
      <c r="AG8" s="16">
        <f t="shared" ref="AG8:CR8" si="3">SUM(AG3:AG6)</f>
        <v>17309.776012499999</v>
      </c>
      <c r="AH8" s="16">
        <f t="shared" si="3"/>
        <v>17147.647649999999</v>
      </c>
      <c r="AI8" s="16">
        <f t="shared" si="3"/>
        <v>16673.626057499998</v>
      </c>
      <c r="AJ8" s="16">
        <f t="shared" si="3"/>
        <v>16217.610274999999</v>
      </c>
      <c r="AK8" s="16">
        <f t="shared" si="3"/>
        <v>13664.814780000001</v>
      </c>
      <c r="AL8" s="16">
        <f t="shared" si="3"/>
        <v>16037.78335</v>
      </c>
      <c r="AM8" s="16">
        <f t="shared" si="3"/>
        <v>17288.795474999999</v>
      </c>
      <c r="AN8" s="16">
        <f t="shared" si="3"/>
        <v>17384.851012499999</v>
      </c>
      <c r="AO8" s="16">
        <f t="shared" si="3"/>
        <v>17471.94325</v>
      </c>
      <c r="AP8" s="16">
        <f t="shared" si="3"/>
        <v>17027.712050000002</v>
      </c>
      <c r="AQ8" s="16">
        <f t="shared" si="3"/>
        <v>17681.868000000002</v>
      </c>
      <c r="AR8" s="16">
        <f t="shared" si="3"/>
        <v>17414.758062499997</v>
      </c>
      <c r="AS8" s="16">
        <f t="shared" si="3"/>
        <v>17909.876174999998</v>
      </c>
      <c r="AT8" s="16">
        <f t="shared" si="3"/>
        <v>17576.655274999997</v>
      </c>
      <c r="AU8" s="16">
        <f t="shared" si="3"/>
        <v>17630.864484999998</v>
      </c>
      <c r="AV8" s="16">
        <f t="shared" si="3"/>
        <v>17831.787237500001</v>
      </c>
      <c r="AW8" s="16">
        <f t="shared" si="3"/>
        <v>17942.796999999999</v>
      </c>
      <c r="AX8" s="16">
        <f t="shared" si="3"/>
        <v>17612.743175</v>
      </c>
      <c r="AY8" s="16">
        <f t="shared" si="3"/>
        <v>17474.917957500002</v>
      </c>
      <c r="AZ8" s="16">
        <f t="shared" si="3"/>
        <v>17423.721949999999</v>
      </c>
      <c r="BA8" s="16">
        <f t="shared" si="3"/>
        <v>17930.665000000001</v>
      </c>
      <c r="BB8" s="16">
        <f t="shared" si="3"/>
        <v>18194.723149999998</v>
      </c>
      <c r="BC8" s="16">
        <f t="shared" si="3"/>
        <v>17807.985000000001</v>
      </c>
      <c r="BD8" s="16">
        <f t="shared" si="3"/>
        <v>17846.894775000001</v>
      </c>
      <c r="BE8" s="16">
        <f t="shared" si="3"/>
        <v>17693.923000000003</v>
      </c>
      <c r="BF8" s="16">
        <f t="shared" si="3"/>
        <v>17576.616775000002</v>
      </c>
      <c r="BG8" s="16">
        <f t="shared" si="3"/>
        <v>17453.9755</v>
      </c>
      <c r="BH8" s="16">
        <f t="shared" si="3"/>
        <v>17426.928250000001</v>
      </c>
      <c r="BI8" s="16">
        <f t="shared" si="3"/>
        <v>17487.126575000002</v>
      </c>
      <c r="BJ8" s="16">
        <f t="shared" si="3"/>
        <v>17459.925800000001</v>
      </c>
      <c r="BK8" s="16">
        <f t="shared" si="3"/>
        <v>17457.065750000002</v>
      </c>
      <c r="BL8" s="16">
        <f t="shared" si="3"/>
        <v>17701.532307142857</v>
      </c>
      <c r="BM8" s="16">
        <f t="shared" si="3"/>
        <v>18215.726151726158</v>
      </c>
      <c r="BN8" s="16">
        <f t="shared" si="3"/>
        <v>17975.926182142859</v>
      </c>
      <c r="BO8" s="16">
        <f t="shared" si="3"/>
        <v>19665.612382142859</v>
      </c>
      <c r="BP8" s="16">
        <f t="shared" si="3"/>
        <v>20639.469657142861</v>
      </c>
      <c r="BQ8" s="16">
        <f t="shared" si="3"/>
        <v>18185.110858517859</v>
      </c>
      <c r="BR8" s="16">
        <f t="shared" si="3"/>
        <v>21476.495333017861</v>
      </c>
      <c r="BS8" s="16">
        <f t="shared" si="3"/>
        <v>22257.593762142864</v>
      </c>
      <c r="BT8" s="16">
        <f t="shared" si="3"/>
        <v>18443.73498526786</v>
      </c>
      <c r="BU8" s="16">
        <f t="shared" si="3"/>
        <v>25552.834195767864</v>
      </c>
      <c r="BV8" s="16">
        <f t="shared" si="3"/>
        <v>16916.73596089286</v>
      </c>
      <c r="BW8" s="16">
        <f t="shared" si="3"/>
        <v>22777.500482142859</v>
      </c>
      <c r="BX8" s="16">
        <f t="shared" si="3"/>
        <v>18116.499257142859</v>
      </c>
      <c r="BY8" s="16">
        <f t="shared" si="3"/>
        <v>22839.453002142858</v>
      </c>
      <c r="BZ8" s="16">
        <f t="shared" si="3"/>
        <v>18059.450637517861</v>
      </c>
      <c r="CA8" s="16">
        <f t="shared" si="3"/>
        <v>22896.465757142862</v>
      </c>
      <c r="CB8" s="16">
        <f t="shared" si="3"/>
        <v>17788.547132142863</v>
      </c>
      <c r="CC8" s="16">
        <f t="shared" si="3"/>
        <v>17734.529857142861</v>
      </c>
      <c r="CD8" s="16">
        <f t="shared" si="3"/>
        <v>17698.287782142863</v>
      </c>
      <c r="CE8" s="16">
        <f t="shared" si="3"/>
        <v>17734.529857142861</v>
      </c>
      <c r="CF8" s="16">
        <f t="shared" si="3"/>
        <v>17719.576307142859</v>
      </c>
      <c r="CG8" s="16">
        <f t="shared" si="3"/>
        <v>17806.668014642863</v>
      </c>
      <c r="CH8" s="16">
        <f t="shared" si="3"/>
        <v>17656.556807142861</v>
      </c>
      <c r="CI8" s="16">
        <f t="shared" si="3"/>
        <v>14254.63300714286</v>
      </c>
      <c r="CJ8" s="16">
        <f t="shared" si="3"/>
        <v>21613.604107142863</v>
      </c>
      <c r="CK8" s="16">
        <f t="shared" si="3"/>
        <v>18013.540607142859</v>
      </c>
      <c r="CL8" s="16">
        <f t="shared" si="3"/>
        <v>17944.493807142862</v>
      </c>
      <c r="CM8" s="16">
        <f t="shared" si="3"/>
        <v>17731.516107142859</v>
      </c>
      <c r="CN8" s="16">
        <f t="shared" si="3"/>
        <v>16082.507629032261</v>
      </c>
      <c r="CO8" s="16">
        <f t="shared" si="3"/>
        <v>15974.626129032262</v>
      </c>
      <c r="CP8" s="16">
        <f t="shared" si="3"/>
        <v>16070.37715403226</v>
      </c>
      <c r="CQ8" s="16">
        <f t="shared" si="3"/>
        <v>15878.492079032261</v>
      </c>
      <c r="CR8" s="16">
        <f t="shared" si="3"/>
        <v>15962.456379032261</v>
      </c>
      <c r="CS8" s="16">
        <f t="shared" ref="CS8:DR8" si="4">SUM(CS3:CS6)</f>
        <v>15980.577129032259</v>
      </c>
      <c r="CT8" s="16">
        <f t="shared" si="4"/>
        <v>19893.540091532261</v>
      </c>
      <c r="CU8" s="16">
        <f t="shared" si="4"/>
        <v>16227.866091532262</v>
      </c>
      <c r="CV8" s="16">
        <f t="shared" si="4"/>
        <v>24704.427659032262</v>
      </c>
      <c r="CW8" s="16">
        <f t="shared" si="4"/>
        <v>20488.97037903226</v>
      </c>
      <c r="CX8" s="16">
        <f t="shared" si="4"/>
        <v>20009.570209032259</v>
      </c>
      <c r="CY8" s="16">
        <f t="shared" si="4"/>
        <v>19895.090129032262</v>
      </c>
      <c r="CZ8" s="16">
        <f t="shared" si="4"/>
        <v>19784.42272903226</v>
      </c>
      <c r="DA8" s="16">
        <f t="shared" si="4"/>
        <v>20183.065379032261</v>
      </c>
      <c r="DB8" s="16">
        <f t="shared" si="4"/>
        <v>19805.21042903226</v>
      </c>
      <c r="DC8" s="16">
        <f t="shared" si="4"/>
        <v>19943.26828653226</v>
      </c>
      <c r="DD8" s="16">
        <f t="shared" si="4"/>
        <v>19199.35365403226</v>
      </c>
      <c r="DE8" s="16">
        <f t="shared" si="4"/>
        <v>20201.070379032259</v>
      </c>
      <c r="DF8" s="16">
        <f t="shared" si="4"/>
        <v>19739.714444032259</v>
      </c>
      <c r="DG8" s="16">
        <f t="shared" si="4"/>
        <v>19793.426979032261</v>
      </c>
      <c r="DH8" s="16">
        <f t="shared" si="4"/>
        <v>19892.038044032259</v>
      </c>
      <c r="DI8" s="16">
        <f t="shared" si="4"/>
        <v>22092.62087903226</v>
      </c>
      <c r="DJ8" s="16">
        <f t="shared" si="4"/>
        <v>22685.13367903226</v>
      </c>
      <c r="DK8" s="16">
        <f t="shared" si="4"/>
        <v>23127.510454032261</v>
      </c>
      <c r="DL8" s="16">
        <f t="shared" si="4"/>
        <v>22912.46080403226</v>
      </c>
      <c r="DM8" s="16">
        <f t="shared" si="4"/>
        <v>20004.261629032262</v>
      </c>
      <c r="DN8" s="16">
        <f t="shared" si="4"/>
        <v>24095.528129032264</v>
      </c>
      <c r="DO8" s="16">
        <f t="shared" si="4"/>
        <v>19856.482729032261</v>
      </c>
      <c r="DP8" s="16">
        <f t="shared" si="4"/>
        <v>23622.26295403226</v>
      </c>
      <c r="DQ8" s="16">
        <f t="shared" si="4"/>
        <v>19841.491079032261</v>
      </c>
      <c r="DR8" s="16">
        <f t="shared" si="4"/>
        <v>23438.318779032259</v>
      </c>
      <c r="DS8" s="16">
        <f>SUM(DS3:DS7)</f>
        <v>29047</v>
      </c>
      <c r="DT8" s="16">
        <f t="shared" ref="DT8:GE8" si="5">SUM(DT3:DT7)</f>
        <v>28675</v>
      </c>
      <c r="DU8" s="16">
        <f t="shared" si="5"/>
        <v>29745</v>
      </c>
      <c r="DV8" s="16">
        <f t="shared" si="5"/>
        <v>27896</v>
      </c>
      <c r="DW8" s="16">
        <f t="shared" si="5"/>
        <v>32294</v>
      </c>
      <c r="DX8" s="16">
        <f t="shared" si="5"/>
        <v>43276</v>
      </c>
      <c r="DY8" s="16">
        <f t="shared" si="5"/>
        <v>36869</v>
      </c>
      <c r="DZ8" s="16">
        <f t="shared" si="5"/>
        <v>35139</v>
      </c>
      <c r="EA8" s="16">
        <f t="shared" si="5"/>
        <v>29973</v>
      </c>
      <c r="EB8" s="16">
        <f t="shared" si="5"/>
        <v>33669</v>
      </c>
      <c r="EC8" s="16">
        <f t="shared" si="5"/>
        <v>33013</v>
      </c>
      <c r="ED8" s="16">
        <f t="shared" si="5"/>
        <v>33230</v>
      </c>
      <c r="EE8" s="16">
        <f t="shared" si="5"/>
        <v>37796</v>
      </c>
      <c r="EF8" s="16">
        <f t="shared" si="5"/>
        <v>35938</v>
      </c>
      <c r="EG8" s="16">
        <f t="shared" si="5"/>
        <v>34062</v>
      </c>
      <c r="EH8" s="16">
        <f t="shared" si="5"/>
        <v>32860</v>
      </c>
      <c r="EI8" s="16">
        <f t="shared" si="5"/>
        <v>36094</v>
      </c>
      <c r="EJ8" s="16">
        <f t="shared" si="5"/>
        <v>30216</v>
      </c>
      <c r="EK8" s="16">
        <f t="shared" si="5"/>
        <v>38474</v>
      </c>
      <c r="EL8" s="16">
        <f t="shared" si="5"/>
        <v>35097</v>
      </c>
      <c r="EM8" s="16">
        <f t="shared" si="5"/>
        <v>32430</v>
      </c>
      <c r="EN8" s="16">
        <f t="shared" si="5"/>
        <v>33466</v>
      </c>
      <c r="EO8" s="16">
        <f t="shared" si="5"/>
        <v>33992</v>
      </c>
      <c r="EP8" s="16">
        <f t="shared" si="5"/>
        <v>32675</v>
      </c>
      <c r="EQ8" s="16">
        <f t="shared" si="5"/>
        <v>32465</v>
      </c>
      <c r="ER8" s="16">
        <f t="shared" si="5"/>
        <v>36435</v>
      </c>
      <c r="ES8" s="16">
        <f t="shared" si="5"/>
        <v>32595</v>
      </c>
      <c r="ET8" s="16">
        <f t="shared" si="5"/>
        <v>34481</v>
      </c>
      <c r="EU8" s="16">
        <f t="shared" si="5"/>
        <v>30223</v>
      </c>
      <c r="EV8" s="16">
        <f t="shared" si="5"/>
        <v>34580.211519911289</v>
      </c>
      <c r="EW8" s="16">
        <f t="shared" si="5"/>
        <v>35599.147894911286</v>
      </c>
      <c r="EX8" s="16">
        <f t="shared" si="5"/>
        <v>33895.500895161291</v>
      </c>
      <c r="EY8" s="16">
        <f t="shared" si="5"/>
        <v>29973.440195411291</v>
      </c>
      <c r="EZ8" s="16">
        <f t="shared" si="5"/>
        <v>33201.063645661285</v>
      </c>
      <c r="FA8" s="16">
        <f t="shared" si="5"/>
        <v>32734.237150286292</v>
      </c>
      <c r="FB8" s="16">
        <f t="shared" si="5"/>
        <v>33118.740146536293</v>
      </c>
      <c r="FC8" s="16">
        <f t="shared" si="5"/>
        <v>34791.356145161284</v>
      </c>
      <c r="FD8" s="16">
        <f t="shared" si="5"/>
        <v>33054.454695161287</v>
      </c>
      <c r="FE8" s="16">
        <f t="shared" si="5"/>
        <v>33468.491546536286</v>
      </c>
      <c r="FF8" s="16">
        <f t="shared" si="5"/>
        <v>33776.316583536289</v>
      </c>
      <c r="FG8" s="16">
        <f t="shared" si="5"/>
        <v>37547.720582661284</v>
      </c>
      <c r="FH8" s="16">
        <f t="shared" si="5"/>
        <v>30446.384273286287</v>
      </c>
      <c r="FI8" s="16">
        <f t="shared" si="5"/>
        <v>40273.193521286288</v>
      </c>
      <c r="FJ8" s="16">
        <f t="shared" si="5"/>
        <v>29624.870898911289</v>
      </c>
      <c r="FK8" s="16">
        <f t="shared" si="5"/>
        <v>37781.580645161288</v>
      </c>
      <c r="FL8" s="16">
        <f t="shared" si="5"/>
        <v>27990.580645161292</v>
      </c>
      <c r="FM8" s="16">
        <f t="shared" si="5"/>
        <v>40935.580645161288</v>
      </c>
      <c r="FN8" s="16">
        <f t="shared" si="5"/>
        <v>33171.740900536286</v>
      </c>
      <c r="FO8" s="16">
        <f t="shared" si="5"/>
        <v>38878.74489516129</v>
      </c>
      <c r="FP8" s="16">
        <f t="shared" si="5"/>
        <v>30079.307520161292</v>
      </c>
      <c r="FQ8" s="16">
        <f>IF(SUM(FQ3:FQ7)="","",SUM(FQ3:FQ7))</f>
        <v>38695.940520161283</v>
      </c>
      <c r="FR8" s="16">
        <f t="shared" si="5"/>
        <v>29976</v>
      </c>
      <c r="FS8" s="16">
        <f t="shared" si="5"/>
        <v>38209</v>
      </c>
      <c r="FT8" s="16">
        <f t="shared" si="5"/>
        <v>29355.478790000001</v>
      </c>
      <c r="FU8" s="16">
        <f t="shared" si="5"/>
        <v>39130.752087500005</v>
      </c>
      <c r="FV8" s="16">
        <f t="shared" si="5"/>
        <v>28459.752712499998</v>
      </c>
      <c r="FW8" s="16">
        <f t="shared" si="5"/>
        <v>39442.7595</v>
      </c>
      <c r="FX8" s="16">
        <f t="shared" si="5"/>
        <v>29565.403774999999</v>
      </c>
      <c r="FY8" s="16">
        <f t="shared" si="5"/>
        <v>37162.076099999998</v>
      </c>
      <c r="FZ8" s="16">
        <f t="shared" si="5"/>
        <v>33439.788522222196</v>
      </c>
      <c r="GA8" s="16">
        <f t="shared" si="5"/>
        <v>39357.079750000004</v>
      </c>
      <c r="GB8" s="16">
        <f t="shared" si="5"/>
        <v>30288.606475000001</v>
      </c>
      <c r="GC8" s="16">
        <f t="shared" si="5"/>
        <v>40808</v>
      </c>
      <c r="GD8" s="16">
        <f t="shared" si="5"/>
        <v>32563.705249999999</v>
      </c>
      <c r="GE8" s="16">
        <f t="shared" si="5"/>
        <v>37704.892749999999</v>
      </c>
      <c r="GF8" s="16">
        <f t="shared" ref="GF8:IQ8" si="6">SUM(GF3:GF7)</f>
        <v>32118.083857500002</v>
      </c>
      <c r="GG8" s="16">
        <f t="shared" si="6"/>
        <v>41435.566900000005</v>
      </c>
      <c r="GH8" s="16">
        <f t="shared" si="6"/>
        <v>33145.873449999999</v>
      </c>
      <c r="GI8" s="16">
        <f t="shared" si="6"/>
        <v>41206.727899999998</v>
      </c>
      <c r="GJ8" s="16">
        <f t="shared" si="6"/>
        <v>31988.826249999998</v>
      </c>
      <c r="GK8" s="16">
        <f t="shared" si="6"/>
        <v>41198.575450000004</v>
      </c>
      <c r="GL8" s="16">
        <f t="shared" si="6"/>
        <v>34141.948000000004</v>
      </c>
      <c r="GM8" s="16">
        <f t="shared" si="6"/>
        <v>45014.227224999995</v>
      </c>
      <c r="GN8" s="16">
        <f t="shared" si="6"/>
        <v>41364.574974999996</v>
      </c>
      <c r="GO8" s="16">
        <f t="shared" si="6"/>
        <v>46857.21125</v>
      </c>
      <c r="GP8" s="16">
        <f t="shared" si="6"/>
        <v>43740.116000000002</v>
      </c>
      <c r="GQ8" s="16">
        <f t="shared" si="6"/>
        <v>33637.558499999999</v>
      </c>
      <c r="GR8" s="16">
        <f t="shared" si="6"/>
        <v>35386.662157500003</v>
      </c>
      <c r="GS8" s="16">
        <f t="shared" si="6"/>
        <v>32991.732499999998</v>
      </c>
      <c r="GT8" s="16">
        <f t="shared" si="6"/>
        <v>40480.163249999998</v>
      </c>
      <c r="GU8" s="16">
        <f t="shared" si="6"/>
        <v>34431.738100000002</v>
      </c>
      <c r="GV8" s="16">
        <f t="shared" si="6"/>
        <v>39952.101349999997</v>
      </c>
      <c r="GW8" s="16">
        <f t="shared" si="6"/>
        <v>34897.120425000001</v>
      </c>
      <c r="GX8" s="16">
        <f t="shared" si="6"/>
        <v>37120.206225000002</v>
      </c>
      <c r="GY8" s="16">
        <f t="shared" si="6"/>
        <v>31044.946625</v>
      </c>
      <c r="GZ8" s="16">
        <f t="shared" si="6"/>
        <v>39569.865851750001</v>
      </c>
      <c r="HA8" s="16">
        <f t="shared" si="6"/>
        <v>34017.319875000001</v>
      </c>
      <c r="HB8" s="16">
        <f t="shared" si="6"/>
        <v>39309.89242525</v>
      </c>
      <c r="HC8" s="16">
        <f t="shared" si="6"/>
        <v>30854.893</v>
      </c>
      <c r="HD8" s="16">
        <f t="shared" si="6"/>
        <v>38887.338450499999</v>
      </c>
      <c r="HE8" s="16">
        <f t="shared" si="6"/>
        <v>31957.035625</v>
      </c>
      <c r="HF8" s="16">
        <f t="shared" si="6"/>
        <v>37977.109826874999</v>
      </c>
      <c r="HG8" s="16">
        <f t="shared" si="6"/>
        <v>33213.161625000001</v>
      </c>
      <c r="HH8" s="16">
        <f t="shared" si="6"/>
        <v>40512</v>
      </c>
      <c r="HI8" s="16">
        <f t="shared" si="6"/>
        <v>0</v>
      </c>
      <c r="HJ8" s="16">
        <f t="shared" si="6"/>
        <v>0</v>
      </c>
      <c r="HK8" s="16">
        <f t="shared" si="6"/>
        <v>0</v>
      </c>
      <c r="HL8" s="16">
        <f t="shared" si="6"/>
        <v>38972.486199999999</v>
      </c>
      <c r="HM8" s="16">
        <f t="shared" si="6"/>
        <v>34561.742750000005</v>
      </c>
      <c r="HN8" s="16">
        <f t="shared" si="6"/>
        <v>37170.100112499997</v>
      </c>
      <c r="HO8" s="16">
        <f t="shared" si="6"/>
        <v>37558.659322499996</v>
      </c>
      <c r="HP8" s="16">
        <f t="shared" si="6"/>
        <v>37869.212400000004</v>
      </c>
      <c r="HQ8" s="16">
        <f t="shared" si="6"/>
        <v>34894.379199999996</v>
      </c>
      <c r="HR8" s="16">
        <f t="shared" si="6"/>
        <v>37891.436750000001</v>
      </c>
      <c r="HS8" s="16">
        <f t="shared" si="6"/>
        <v>33965.482000000004</v>
      </c>
      <c r="HT8" s="16">
        <f t="shared" si="6"/>
        <v>37353.147424999996</v>
      </c>
      <c r="HU8" s="16">
        <f t="shared" si="6"/>
        <v>33599.438525000005</v>
      </c>
      <c r="HV8" s="16">
        <f t="shared" si="6"/>
        <v>39133.784749999999</v>
      </c>
      <c r="HW8" s="16">
        <f t="shared" si="6"/>
        <v>37417.184349999996</v>
      </c>
      <c r="HX8" s="16">
        <f t="shared" si="6"/>
        <v>39199.19455</v>
      </c>
      <c r="HY8" s="16">
        <f t="shared" si="6"/>
        <v>36362.486124999996</v>
      </c>
      <c r="HZ8" s="16">
        <f t="shared" si="6"/>
        <v>39978.919500000004</v>
      </c>
      <c r="IA8" s="16">
        <f t="shared" si="6"/>
        <v>34924.991049999997</v>
      </c>
      <c r="IB8" s="16">
        <f t="shared" si="6"/>
        <v>43353.600394999994</v>
      </c>
      <c r="IC8" s="16">
        <f t="shared" si="6"/>
        <v>37113.787349999999</v>
      </c>
      <c r="ID8" s="16">
        <f t="shared" si="6"/>
        <v>35584.852375000002</v>
      </c>
      <c r="IE8" s="16">
        <f t="shared" si="6"/>
        <v>38113.609949999998</v>
      </c>
      <c r="IF8" s="16">
        <f t="shared" si="6"/>
        <v>39259.755850000001</v>
      </c>
      <c r="IG8" s="16">
        <f t="shared" si="6"/>
        <v>37422.87975</v>
      </c>
      <c r="IH8" s="16">
        <f t="shared" si="6"/>
        <v>40444.608500000002</v>
      </c>
      <c r="II8" s="16">
        <f t="shared" si="6"/>
        <v>37056.338174999997</v>
      </c>
      <c r="IJ8" s="16">
        <f t="shared" si="6"/>
        <v>38427.895675</v>
      </c>
      <c r="IK8" s="16">
        <f t="shared" si="6"/>
        <v>36427.218625000001</v>
      </c>
      <c r="IL8" s="16">
        <f t="shared" si="6"/>
        <v>40081.665424999999</v>
      </c>
      <c r="IM8" s="16">
        <f t="shared" si="6"/>
        <v>35831.875475000001</v>
      </c>
      <c r="IN8" s="16">
        <f t="shared" si="6"/>
        <v>40145.952174999999</v>
      </c>
      <c r="IO8" s="16">
        <f t="shared" si="6"/>
        <v>37664.406625000003</v>
      </c>
      <c r="IP8" s="16">
        <f t="shared" si="6"/>
        <v>37490.239447500004</v>
      </c>
      <c r="IQ8" s="16">
        <f t="shared" si="6"/>
        <v>35134.594725000003</v>
      </c>
      <c r="IR8" s="16">
        <f t="shared" ref="IR8:LC8" si="7">SUM(IR3:IR7)</f>
        <v>42709.494350000001</v>
      </c>
      <c r="IS8" s="16">
        <f t="shared" si="7"/>
        <v>35488.2598</v>
      </c>
      <c r="IT8" s="16">
        <f t="shared" si="7"/>
        <v>33812.491074999998</v>
      </c>
      <c r="IU8" s="16">
        <f t="shared" si="7"/>
        <v>45211.158500000005</v>
      </c>
      <c r="IV8" s="16">
        <f t="shared" si="7"/>
        <v>40603.480287500002</v>
      </c>
      <c r="IW8" s="16">
        <f t="shared" si="7"/>
        <v>28857.464325000001</v>
      </c>
      <c r="IX8" s="16">
        <f t="shared" si="7"/>
        <v>48240.573699999994</v>
      </c>
      <c r="IY8" s="16">
        <f t="shared" si="7"/>
        <v>35817.488249999995</v>
      </c>
      <c r="IZ8" s="16">
        <f t="shared" si="7"/>
        <v>38554.613250000002</v>
      </c>
      <c r="JA8" s="16">
        <f t="shared" si="7"/>
        <v>0</v>
      </c>
      <c r="JB8" s="16">
        <f t="shared" si="7"/>
        <v>0</v>
      </c>
      <c r="JC8" s="16">
        <f t="shared" si="7"/>
        <v>0</v>
      </c>
      <c r="JD8" s="16">
        <f t="shared" si="7"/>
        <v>0</v>
      </c>
      <c r="JE8" s="16">
        <f t="shared" si="7"/>
        <v>0</v>
      </c>
      <c r="JF8" s="16">
        <f t="shared" si="7"/>
        <v>0</v>
      </c>
      <c r="JG8" s="16">
        <f t="shared" si="7"/>
        <v>0</v>
      </c>
      <c r="JH8" s="16">
        <f t="shared" si="7"/>
        <v>0</v>
      </c>
      <c r="JI8" s="16">
        <f t="shared" si="7"/>
        <v>0</v>
      </c>
      <c r="JJ8" s="16">
        <f t="shared" si="7"/>
        <v>0</v>
      </c>
      <c r="JK8" s="16">
        <f t="shared" si="7"/>
        <v>0</v>
      </c>
      <c r="JL8" s="16">
        <f t="shared" si="7"/>
        <v>0</v>
      </c>
      <c r="JM8" s="16">
        <f t="shared" si="7"/>
        <v>0</v>
      </c>
      <c r="JN8" s="16">
        <f t="shared" si="7"/>
        <v>0</v>
      </c>
      <c r="JO8" s="16">
        <f t="shared" si="7"/>
        <v>0</v>
      </c>
      <c r="JP8" s="16">
        <f t="shared" si="7"/>
        <v>0</v>
      </c>
      <c r="JQ8" s="16">
        <f t="shared" si="7"/>
        <v>0</v>
      </c>
      <c r="JR8" s="16">
        <f t="shared" si="7"/>
        <v>0</v>
      </c>
      <c r="JS8" s="16">
        <f t="shared" si="7"/>
        <v>0</v>
      </c>
      <c r="JT8" s="16">
        <f t="shared" si="7"/>
        <v>0</v>
      </c>
      <c r="JU8" s="16">
        <f t="shared" si="7"/>
        <v>0</v>
      </c>
      <c r="JV8" s="16">
        <f t="shared" si="7"/>
        <v>0</v>
      </c>
      <c r="JW8" s="16">
        <f t="shared" si="7"/>
        <v>0</v>
      </c>
      <c r="JX8" s="16">
        <f t="shared" si="7"/>
        <v>0</v>
      </c>
      <c r="JY8" s="16">
        <f t="shared" si="7"/>
        <v>0</v>
      </c>
      <c r="JZ8" s="16">
        <f t="shared" si="7"/>
        <v>0</v>
      </c>
      <c r="KA8" s="16">
        <f t="shared" si="7"/>
        <v>0</v>
      </c>
      <c r="KB8" s="16">
        <f t="shared" si="7"/>
        <v>0</v>
      </c>
      <c r="KC8" s="16">
        <f t="shared" si="7"/>
        <v>0</v>
      </c>
      <c r="KD8" s="16">
        <f t="shared" si="7"/>
        <v>0</v>
      </c>
      <c r="KE8" s="16">
        <f t="shared" si="7"/>
        <v>0</v>
      </c>
      <c r="KF8" s="16">
        <f t="shared" si="7"/>
        <v>0</v>
      </c>
      <c r="KG8" s="16">
        <f t="shared" si="7"/>
        <v>0</v>
      </c>
      <c r="KH8" s="16">
        <f t="shared" si="7"/>
        <v>0</v>
      </c>
      <c r="KI8" s="16">
        <f t="shared" si="7"/>
        <v>0</v>
      </c>
      <c r="KJ8" s="16">
        <f t="shared" si="7"/>
        <v>0</v>
      </c>
      <c r="KK8" s="16">
        <f t="shared" si="7"/>
        <v>0</v>
      </c>
      <c r="KL8" s="16">
        <f t="shared" si="7"/>
        <v>0</v>
      </c>
      <c r="KM8" s="16">
        <f t="shared" si="7"/>
        <v>0</v>
      </c>
      <c r="KN8" s="16">
        <f t="shared" si="7"/>
        <v>0</v>
      </c>
      <c r="KO8" s="16">
        <f t="shared" si="7"/>
        <v>0</v>
      </c>
      <c r="KP8" s="16">
        <f t="shared" si="7"/>
        <v>0</v>
      </c>
      <c r="KQ8" s="16">
        <f t="shared" si="7"/>
        <v>0</v>
      </c>
      <c r="KR8" s="16">
        <f t="shared" si="7"/>
        <v>0</v>
      </c>
      <c r="KS8" s="16">
        <f t="shared" si="7"/>
        <v>0</v>
      </c>
      <c r="KT8" s="16">
        <f t="shared" si="7"/>
        <v>0</v>
      </c>
      <c r="KU8" s="16">
        <f t="shared" si="7"/>
        <v>0</v>
      </c>
      <c r="KV8" s="16">
        <f t="shared" si="7"/>
        <v>0</v>
      </c>
      <c r="KW8" s="16">
        <f t="shared" si="7"/>
        <v>0</v>
      </c>
      <c r="KX8" s="16">
        <f t="shared" si="7"/>
        <v>0</v>
      </c>
      <c r="KY8" s="16">
        <f t="shared" si="7"/>
        <v>0</v>
      </c>
      <c r="KZ8" s="16">
        <f t="shared" si="7"/>
        <v>0</v>
      </c>
      <c r="LA8" s="16">
        <f t="shared" si="7"/>
        <v>0</v>
      </c>
      <c r="LB8" s="16">
        <f t="shared" si="7"/>
        <v>0</v>
      </c>
      <c r="LC8" s="16">
        <f t="shared" si="7"/>
        <v>0</v>
      </c>
      <c r="LD8" s="16">
        <f t="shared" ref="LD8:NI8" si="8">SUM(LD3:LD7)</f>
        <v>0</v>
      </c>
      <c r="LE8" s="16">
        <f t="shared" si="8"/>
        <v>0</v>
      </c>
      <c r="LF8" s="16">
        <f t="shared" si="8"/>
        <v>0</v>
      </c>
      <c r="LG8" s="16">
        <f t="shared" si="8"/>
        <v>0</v>
      </c>
      <c r="LH8" s="16">
        <f t="shared" si="8"/>
        <v>0</v>
      </c>
      <c r="LI8" s="16">
        <f t="shared" si="8"/>
        <v>0</v>
      </c>
      <c r="LJ8" s="16">
        <f t="shared" si="8"/>
        <v>0</v>
      </c>
      <c r="LK8" s="16">
        <f t="shared" si="8"/>
        <v>0</v>
      </c>
      <c r="LL8" s="16">
        <f t="shared" si="8"/>
        <v>0</v>
      </c>
      <c r="LM8" s="16">
        <f t="shared" si="8"/>
        <v>0</v>
      </c>
      <c r="LN8" s="16">
        <f t="shared" si="8"/>
        <v>0</v>
      </c>
      <c r="LO8" s="16">
        <f t="shared" si="8"/>
        <v>0</v>
      </c>
      <c r="LP8" s="16">
        <f t="shared" si="8"/>
        <v>0</v>
      </c>
      <c r="LQ8" s="16">
        <f t="shared" si="8"/>
        <v>0</v>
      </c>
      <c r="LR8" s="16">
        <f t="shared" si="8"/>
        <v>0</v>
      </c>
      <c r="LS8" s="16">
        <f t="shared" si="8"/>
        <v>0</v>
      </c>
      <c r="LT8" s="16">
        <f t="shared" si="8"/>
        <v>0</v>
      </c>
      <c r="LU8" s="16">
        <f t="shared" si="8"/>
        <v>0</v>
      </c>
      <c r="LV8" s="16">
        <f t="shared" si="8"/>
        <v>0</v>
      </c>
      <c r="LW8" s="16">
        <f t="shared" si="8"/>
        <v>0</v>
      </c>
      <c r="LX8" s="16">
        <f t="shared" si="8"/>
        <v>0</v>
      </c>
      <c r="LY8" s="16">
        <f t="shared" si="8"/>
        <v>0</v>
      </c>
      <c r="LZ8" s="16">
        <f t="shared" si="8"/>
        <v>0</v>
      </c>
      <c r="MA8" s="16">
        <f t="shared" si="8"/>
        <v>0</v>
      </c>
      <c r="MB8" s="16">
        <f t="shared" si="8"/>
        <v>0</v>
      </c>
      <c r="MC8" s="16">
        <f t="shared" si="8"/>
        <v>0</v>
      </c>
      <c r="MD8" s="16">
        <f t="shared" si="8"/>
        <v>0</v>
      </c>
      <c r="ME8" s="16">
        <f t="shared" si="8"/>
        <v>0</v>
      </c>
      <c r="MF8" s="16">
        <f t="shared" si="8"/>
        <v>0</v>
      </c>
      <c r="MG8" s="16">
        <f t="shared" si="8"/>
        <v>0</v>
      </c>
      <c r="MH8" s="16">
        <f t="shared" si="8"/>
        <v>0</v>
      </c>
      <c r="MI8" s="16">
        <f t="shared" si="8"/>
        <v>0</v>
      </c>
      <c r="MJ8" s="16">
        <f t="shared" si="8"/>
        <v>0</v>
      </c>
      <c r="MK8" s="16">
        <f t="shared" si="8"/>
        <v>0</v>
      </c>
      <c r="ML8" s="16">
        <f t="shared" si="8"/>
        <v>0</v>
      </c>
      <c r="MM8" s="16">
        <f t="shared" si="8"/>
        <v>0</v>
      </c>
      <c r="MN8" s="16">
        <f t="shared" si="8"/>
        <v>0</v>
      </c>
      <c r="MO8" s="16">
        <f t="shared" si="8"/>
        <v>0</v>
      </c>
      <c r="MP8" s="16">
        <f t="shared" si="8"/>
        <v>0</v>
      </c>
      <c r="MQ8" s="16">
        <f t="shared" si="8"/>
        <v>0</v>
      </c>
      <c r="MR8" s="16">
        <f t="shared" si="8"/>
        <v>0</v>
      </c>
      <c r="MS8" s="16">
        <f t="shared" si="8"/>
        <v>0</v>
      </c>
      <c r="MT8" s="16">
        <f t="shared" si="8"/>
        <v>0</v>
      </c>
      <c r="MU8" s="16">
        <f t="shared" si="8"/>
        <v>0</v>
      </c>
      <c r="MV8" s="16">
        <f t="shared" si="8"/>
        <v>0</v>
      </c>
      <c r="MW8" s="16">
        <f t="shared" si="8"/>
        <v>0</v>
      </c>
      <c r="MX8" s="16">
        <f t="shared" si="8"/>
        <v>0</v>
      </c>
      <c r="MY8" s="16">
        <f t="shared" si="8"/>
        <v>0</v>
      </c>
      <c r="MZ8" s="16">
        <f t="shared" si="8"/>
        <v>0</v>
      </c>
      <c r="NA8" s="16">
        <f t="shared" si="8"/>
        <v>0</v>
      </c>
      <c r="NB8" s="16">
        <f t="shared" si="8"/>
        <v>0</v>
      </c>
      <c r="NC8" s="16">
        <f t="shared" si="8"/>
        <v>0</v>
      </c>
      <c r="ND8" s="16">
        <f t="shared" si="8"/>
        <v>0</v>
      </c>
      <c r="NE8" s="16">
        <f t="shared" si="8"/>
        <v>0</v>
      </c>
      <c r="NF8" s="16">
        <f t="shared" si="8"/>
        <v>0</v>
      </c>
      <c r="NG8" s="16">
        <f t="shared" si="8"/>
        <v>0</v>
      </c>
      <c r="NH8" s="16">
        <f t="shared" si="8"/>
        <v>0</v>
      </c>
      <c r="NI8" s="16">
        <f t="shared" si="8"/>
        <v>0</v>
      </c>
      <c r="NJ8" s="31"/>
      <c r="NK8" s="25" t="str">
        <f t="array" ref="NK8">IFERROR(IF(AND(LOOKUP(9^9,B8:NI8)-1="",LOOKUP(9^9,B8:NI8)=""),"",IF(LOOKUP(9^9,B8:NI8) - INDEX(B8:NI8,MATCH(LOOKUP(9^9,B8:NI8),B8:NI8,0)-1)=0,$A$11,IF(LOOKUP(9^9,B8:NI8) - INDEX(B8:NI8,MATCH(LOOKUP(9^9,B8:NI8),B8:NI8,0)-1)&gt;0,$B$11,$C$11))),"")</f>
        <v>q</v>
      </c>
      <c r="NL8" s="25" t="str">
        <f t="array" ref="NL8">IFERROR(IF(AND(LOOKUP(9^9,C8:NJ8)-1="",LOOKUP(9^9,C8:NJ8)=""),"",IF(LOOKUP(9^9,C8:NJ8) - INDEX(C8:NJ8,MATCH(LOOKUP(9^9,C8:NJ8),C8:NJ8,0)-1)=0,$A$11,IF(LOOKUP(9^9,C8:NJ8) - INDEX(C8:NJ8,MATCH(LOOKUP(9^9,C8:NJ8),C8:NJ8,0)-1)&gt;0,$B$11,$C$11))),"")</f>
        <v>q</v>
      </c>
      <c r="NM8" s="25" t="str">
        <f t="array" ref="NM8">IFERROR(IF(AND(LOOKUP(9^9,D8:NK8)-1="",LOOKUP(9^9,D8:NK8)=""),"",IF(LOOKUP(9^9,D8:NK8) - INDEX(D8:NK8,MATCH(LOOKUP(9^9,D8:NK8),D8:NK8,0)-1)=0,$A$11,IF(LOOKUP(9^9,D8:NK8) - INDEX(D8:NK8,MATCH(LOOKUP(9^9,D8:NK8),D8:NK8,0)-1)&gt;0,$B$11,$C$11))),"")</f>
        <v>q</v>
      </c>
      <c r="NN8" s="32">
        <f>INDEX(B8:NJ8,SUMPRODUCT(MAX((B8:NJ8&gt;0)*(COLUMN(B8:NJ8))))-1)-INDEX(B8:NJ8,SUMPRODUCT(MAX((B8:NJ8&gt;0)*(COLUMN(B8:NJ8))))-2)</f>
        <v>2737.1250000000073</v>
      </c>
    </row>
    <row r="9" spans="1:378" x14ac:dyDescent="0.4">
      <c r="NN9" s="38"/>
    </row>
    <row r="10" spans="1:378" x14ac:dyDescent="0.4">
      <c r="NN10" s="38"/>
    </row>
    <row r="11" spans="1:378" ht="22.8" hidden="1" x14ac:dyDescent="0.4">
      <c r="A11" s="33" t="s">
        <v>29</v>
      </c>
      <c r="B11" s="34" t="s">
        <v>30</v>
      </c>
      <c r="C11" s="35" t="s">
        <v>31</v>
      </c>
    </row>
  </sheetData>
  <conditionalFormatting sqref="NL3:NL7">
    <cfRule type="cellIs" dxfId="11" priority="13" operator="equal">
      <formula>$NT$47</formula>
    </cfRule>
    <cfRule type="cellIs" dxfId="10" priority="14" operator="equal">
      <formula>$NS$47</formula>
    </cfRule>
    <cfRule type="cellIs" dxfId="9" priority="15" operator="equal">
      <formula>$NR$45</formula>
    </cfRule>
  </conditionalFormatting>
  <conditionalFormatting sqref="NM3:NM7">
    <cfRule type="cellIs" dxfId="8" priority="10" operator="equal">
      <formula>$NT$47</formula>
    </cfRule>
    <cfRule type="cellIs" dxfId="7" priority="11" operator="equal">
      <formula>$NS$47</formula>
    </cfRule>
    <cfRule type="cellIs" dxfId="6" priority="12" operator="equal">
      <formula>$NR$45</formula>
    </cfRule>
  </conditionalFormatting>
  <conditionalFormatting sqref="NK3">
    <cfRule type="cellIs" dxfId="5" priority="4" operator="equal">
      <formula>$NT$47</formula>
    </cfRule>
    <cfRule type="cellIs" dxfId="4" priority="5" operator="equal">
      <formula>$NS$47</formula>
    </cfRule>
    <cfRule type="cellIs" dxfId="3" priority="6" operator="equal">
      <formula>$NR$45</formula>
    </cfRule>
  </conditionalFormatting>
  <conditionalFormatting sqref="NK4:NK8 NL8:NM8">
    <cfRule type="cellIs" dxfId="2" priority="1" operator="equal">
      <formula>$C$11</formula>
    </cfRule>
    <cfRule type="cellIs" dxfId="1" priority="2" operator="equal">
      <formula>$B$11</formula>
    </cfRule>
    <cfRule type="cellIs" dxfId="0" priority="3" operator="equal">
      <formula>$A$11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Production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NASSEUR</dc:creator>
  <cp:lastModifiedBy>mdo100</cp:lastModifiedBy>
  <dcterms:created xsi:type="dcterms:W3CDTF">2022-09-12T09:03:26Z</dcterms:created>
  <dcterms:modified xsi:type="dcterms:W3CDTF">2022-09-12T13:41:20Z</dcterms:modified>
</cp:coreProperties>
</file>