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showInkAnnotation="0"/>
  <bookViews>
    <workbookView xWindow="324" yWindow="564" windowWidth="22176" windowHeight="9204"/>
  </bookViews>
  <sheets>
    <sheet name="Feuil1" sheetId="1" r:id="rId1"/>
    <sheet name="Feuil2" sheetId="2" r:id="rId2"/>
  </sheets>
  <definedNames>
    <definedName name="_xlnm._FilterDatabase" localSheetId="0" hidden="1">Feuil1!$A$1:$K$137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0" i="1" l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3" i="1" l="1"/>
  <c r="L4" i="1"/>
  <c r="L5" i="1"/>
  <c r="L6" i="1"/>
  <c r="L7" i="1"/>
  <c r="L8" i="1"/>
  <c r="L9" i="1"/>
  <c r="L2" i="1"/>
  <c r="K11" i="1" l="1"/>
  <c r="K10" i="1"/>
  <c r="K9" i="1"/>
  <c r="K8" i="1"/>
  <c r="K7" i="1"/>
  <c r="K6" i="1"/>
  <c r="K5" i="1"/>
  <c r="K4" i="1"/>
  <c r="K3" i="1"/>
  <c r="K2" i="1"/>
  <c r="B2" i="1"/>
  <c r="J138" i="1"/>
  <c r="D137" i="1"/>
  <c r="B137" i="1"/>
  <c r="J137" i="1"/>
  <c r="D136" i="1"/>
  <c r="B136" i="1"/>
  <c r="J136" i="1"/>
  <c r="D135" i="1"/>
  <c r="B135" i="1"/>
  <c r="J135" i="1"/>
  <c r="D134" i="1"/>
  <c r="B134" i="1"/>
  <c r="J134" i="1"/>
  <c r="D133" i="1"/>
  <c r="B133" i="1"/>
  <c r="J133" i="1"/>
  <c r="D132" i="1"/>
  <c r="B132" i="1"/>
  <c r="J132" i="1"/>
  <c r="D131" i="1"/>
  <c r="B131" i="1"/>
  <c r="J131" i="1"/>
  <c r="D130" i="1"/>
  <c r="B130" i="1"/>
  <c r="J130" i="1"/>
  <c r="D129" i="1"/>
  <c r="B129" i="1"/>
  <c r="J129" i="1"/>
  <c r="D128" i="1"/>
  <c r="B128" i="1"/>
  <c r="J128" i="1"/>
  <c r="D127" i="1"/>
  <c r="B127" i="1"/>
  <c r="J127" i="1"/>
  <c r="D126" i="1"/>
  <c r="B126" i="1"/>
  <c r="J126" i="1"/>
  <c r="D125" i="1"/>
  <c r="B125" i="1"/>
  <c r="J125" i="1"/>
  <c r="D124" i="1"/>
  <c r="B124" i="1"/>
  <c r="J124" i="1"/>
  <c r="D123" i="1"/>
  <c r="B123" i="1"/>
  <c r="J123" i="1"/>
  <c r="D122" i="1"/>
  <c r="B122" i="1"/>
  <c r="J122" i="1"/>
  <c r="D121" i="1"/>
  <c r="B121" i="1"/>
  <c r="J121" i="1"/>
  <c r="D120" i="1"/>
  <c r="B120" i="1"/>
  <c r="J120" i="1"/>
  <c r="D119" i="1"/>
  <c r="B119" i="1"/>
  <c r="J119" i="1"/>
  <c r="D118" i="1"/>
  <c r="B118" i="1"/>
  <c r="J118" i="1"/>
  <c r="D117" i="1"/>
  <c r="B117" i="1"/>
  <c r="J117" i="1"/>
  <c r="D116" i="1"/>
  <c r="B116" i="1"/>
  <c r="J116" i="1"/>
  <c r="D115" i="1"/>
  <c r="B115" i="1"/>
  <c r="J115" i="1"/>
  <c r="D114" i="1"/>
  <c r="B114" i="1"/>
  <c r="J114" i="1"/>
  <c r="D113" i="1"/>
  <c r="B113" i="1"/>
  <c r="J113" i="1"/>
  <c r="D112" i="1"/>
  <c r="B112" i="1"/>
  <c r="J112" i="1"/>
  <c r="D111" i="1"/>
  <c r="B111" i="1"/>
  <c r="J111" i="1"/>
  <c r="D110" i="1"/>
  <c r="B110" i="1"/>
  <c r="J110" i="1"/>
  <c r="D109" i="1"/>
  <c r="B109" i="1"/>
  <c r="J109" i="1"/>
  <c r="D108" i="1"/>
  <c r="B108" i="1"/>
  <c r="J108" i="1"/>
  <c r="D107" i="1"/>
  <c r="B107" i="1"/>
  <c r="J107" i="1"/>
  <c r="D106" i="1"/>
  <c r="B106" i="1"/>
  <c r="J106" i="1"/>
  <c r="D105" i="1"/>
  <c r="B105" i="1"/>
  <c r="J105" i="1"/>
  <c r="D104" i="1"/>
  <c r="B104" i="1"/>
  <c r="J104" i="1"/>
  <c r="D103" i="1"/>
  <c r="B103" i="1"/>
  <c r="J103" i="1"/>
  <c r="D102" i="1"/>
  <c r="B102" i="1"/>
  <c r="J102" i="1"/>
  <c r="D101" i="1"/>
  <c r="B101" i="1"/>
  <c r="J101" i="1"/>
  <c r="D100" i="1"/>
  <c r="B100" i="1"/>
  <c r="J100" i="1"/>
  <c r="D99" i="1"/>
  <c r="B99" i="1"/>
  <c r="J99" i="1"/>
  <c r="D98" i="1"/>
  <c r="B98" i="1"/>
  <c r="J98" i="1"/>
  <c r="D97" i="1"/>
  <c r="B97" i="1"/>
  <c r="J97" i="1"/>
  <c r="D96" i="1"/>
  <c r="B96" i="1"/>
  <c r="J96" i="1"/>
  <c r="D95" i="1"/>
  <c r="B95" i="1"/>
  <c r="J95" i="1"/>
  <c r="D94" i="1"/>
  <c r="B94" i="1"/>
  <c r="J94" i="1"/>
  <c r="D93" i="1"/>
  <c r="B93" i="1"/>
  <c r="J93" i="1"/>
  <c r="D92" i="1"/>
  <c r="B92" i="1"/>
  <c r="J92" i="1"/>
  <c r="D91" i="1"/>
  <c r="B91" i="1"/>
  <c r="J91" i="1"/>
  <c r="D90" i="1"/>
  <c r="B90" i="1"/>
  <c r="J90" i="1"/>
  <c r="D89" i="1"/>
  <c r="B89" i="1"/>
  <c r="J89" i="1"/>
  <c r="D88" i="1"/>
  <c r="B88" i="1"/>
  <c r="J88" i="1"/>
  <c r="D87" i="1"/>
  <c r="B87" i="1"/>
  <c r="J87" i="1"/>
  <c r="B86" i="1"/>
  <c r="J86" i="1"/>
  <c r="B85" i="1"/>
  <c r="J85" i="1"/>
  <c r="B84" i="1"/>
  <c r="J84" i="1"/>
  <c r="B83" i="1"/>
  <c r="J83" i="1"/>
  <c r="B82" i="1"/>
  <c r="J82" i="1"/>
  <c r="B81" i="1"/>
  <c r="J81" i="1"/>
  <c r="B80" i="1"/>
  <c r="J80" i="1"/>
  <c r="B79" i="1"/>
  <c r="J79" i="1"/>
  <c r="B78" i="1"/>
  <c r="J78" i="1"/>
  <c r="B77" i="1"/>
  <c r="J77" i="1"/>
  <c r="B76" i="1"/>
  <c r="J76" i="1"/>
  <c r="B75" i="1"/>
  <c r="J75" i="1"/>
  <c r="B74" i="1"/>
  <c r="J74" i="1"/>
  <c r="B73" i="1"/>
  <c r="J73" i="1"/>
  <c r="B72" i="1"/>
  <c r="J72" i="1"/>
  <c r="B71" i="1"/>
  <c r="J71" i="1"/>
  <c r="B70" i="1"/>
  <c r="J70" i="1"/>
  <c r="B69" i="1"/>
  <c r="J69" i="1"/>
  <c r="B68" i="1"/>
  <c r="J68" i="1"/>
  <c r="B67" i="1"/>
  <c r="J67" i="1"/>
  <c r="B66" i="1"/>
  <c r="J66" i="1"/>
  <c r="B65" i="1"/>
  <c r="J65" i="1"/>
  <c r="B64" i="1"/>
  <c r="J64" i="1"/>
  <c r="B63" i="1"/>
  <c r="J63" i="1"/>
  <c r="B62" i="1"/>
  <c r="J62" i="1"/>
  <c r="B61" i="1"/>
  <c r="J61" i="1"/>
  <c r="B60" i="1"/>
  <c r="J60" i="1"/>
  <c r="B59" i="1"/>
  <c r="J59" i="1"/>
  <c r="B58" i="1"/>
  <c r="J58" i="1"/>
  <c r="B57" i="1"/>
  <c r="J57" i="1"/>
  <c r="B56" i="1"/>
  <c r="J56" i="1"/>
  <c r="B55" i="1"/>
  <c r="J55" i="1"/>
  <c r="B54" i="1"/>
  <c r="J54" i="1"/>
  <c r="B53" i="1"/>
  <c r="J53" i="1"/>
  <c r="B52" i="1"/>
  <c r="J52" i="1"/>
  <c r="B51" i="1"/>
  <c r="J51" i="1"/>
  <c r="B50" i="1"/>
  <c r="J50" i="1"/>
  <c r="B49" i="1"/>
  <c r="J49" i="1"/>
  <c r="B48" i="1"/>
  <c r="J48" i="1"/>
  <c r="B47" i="1"/>
  <c r="J47" i="1"/>
  <c r="B46" i="1"/>
  <c r="J46" i="1"/>
  <c r="B45" i="1"/>
  <c r="J45" i="1"/>
  <c r="B44" i="1"/>
  <c r="J44" i="1"/>
  <c r="B43" i="1"/>
  <c r="J43" i="1"/>
  <c r="B42" i="1"/>
  <c r="J42" i="1"/>
  <c r="B41" i="1"/>
  <c r="J41" i="1"/>
  <c r="B40" i="1"/>
  <c r="J40" i="1"/>
  <c r="B39" i="1"/>
  <c r="J39" i="1"/>
  <c r="B38" i="1"/>
  <c r="J38" i="1"/>
  <c r="B37" i="1"/>
  <c r="J37" i="1"/>
  <c r="B36" i="1"/>
  <c r="J36" i="1"/>
  <c r="B35" i="1"/>
  <c r="J35" i="1"/>
  <c r="B34" i="1"/>
  <c r="J34" i="1"/>
  <c r="B33" i="1"/>
  <c r="J33" i="1"/>
  <c r="B32" i="1"/>
  <c r="J32" i="1"/>
  <c r="B31" i="1"/>
  <c r="J31" i="1"/>
  <c r="B30" i="1"/>
  <c r="J30" i="1"/>
  <c r="B29" i="1"/>
  <c r="J29" i="1"/>
  <c r="B28" i="1"/>
  <c r="J28" i="1"/>
  <c r="B27" i="1"/>
  <c r="J27" i="1"/>
  <c r="B26" i="1"/>
  <c r="J26" i="1"/>
  <c r="B25" i="1"/>
  <c r="J25" i="1"/>
  <c r="B24" i="1"/>
  <c r="J24" i="1"/>
  <c r="B23" i="1"/>
  <c r="J23" i="1"/>
  <c r="B22" i="1"/>
  <c r="J22" i="1"/>
  <c r="B21" i="1"/>
  <c r="J21" i="1"/>
  <c r="B20" i="1"/>
  <c r="J20" i="1"/>
  <c r="B19" i="1"/>
  <c r="J19" i="1"/>
  <c r="B18" i="1"/>
  <c r="J18" i="1"/>
  <c r="B17" i="1"/>
  <c r="J17" i="1"/>
  <c r="B16" i="1"/>
  <c r="J16" i="1"/>
  <c r="B15" i="1"/>
  <c r="J15" i="1"/>
  <c r="B14" i="1"/>
  <c r="J14" i="1"/>
  <c r="B13" i="1"/>
  <c r="J13" i="1"/>
  <c r="B12" i="1"/>
  <c r="J12" i="1"/>
  <c r="B11" i="1"/>
  <c r="J11" i="1"/>
  <c r="B10" i="1"/>
  <c r="J10" i="1"/>
  <c r="B9" i="1"/>
  <c r="J9" i="1"/>
  <c r="B8" i="1"/>
  <c r="J8" i="1"/>
  <c r="B7" i="1"/>
  <c r="J7" i="1"/>
  <c r="B6" i="1"/>
  <c r="J6" i="1"/>
  <c r="B5" i="1"/>
  <c r="J5" i="1"/>
  <c r="B4" i="1"/>
  <c r="J4" i="1"/>
  <c r="B3" i="1"/>
  <c r="J3" i="1"/>
  <c r="J2" i="1"/>
  <c r="H58" i="1"/>
  <c r="H54" i="1"/>
  <c r="H51" i="1"/>
  <c r="H29" i="1"/>
  <c r="H17" i="1"/>
  <c r="H13" i="1"/>
  <c r="H11" i="1"/>
  <c r="H10" i="1"/>
  <c r="H6" i="1"/>
  <c r="H5" i="1"/>
  <c r="H2" i="1"/>
  <c r="F2" i="1"/>
  <c r="B2" i="2"/>
  <c r="G2" i="1"/>
  <c r="G5" i="1"/>
  <c r="G6" i="1"/>
  <c r="G10" i="1"/>
  <c r="G11" i="1"/>
  <c r="G13" i="1"/>
  <c r="G17" i="1"/>
  <c r="G29" i="1"/>
  <c r="G51" i="1"/>
  <c r="G54" i="1"/>
  <c r="G58" i="1"/>
  <c r="G32" i="1"/>
  <c r="G44" i="1"/>
  <c r="G3" i="1"/>
  <c r="G4" i="1"/>
  <c r="G87" i="1"/>
  <c r="G88" i="1"/>
  <c r="G89" i="1"/>
  <c r="G90" i="1"/>
  <c r="G91" i="1"/>
  <c r="G92" i="1"/>
  <c r="G93" i="1"/>
  <c r="G7" i="1"/>
  <c r="G8" i="1"/>
  <c r="G9" i="1"/>
  <c r="G12" i="1"/>
  <c r="G94" i="1"/>
  <c r="G14" i="1"/>
  <c r="G95" i="1"/>
  <c r="G96" i="1"/>
  <c r="G97" i="1"/>
  <c r="G98" i="1"/>
  <c r="G15" i="1"/>
  <c r="G99" i="1"/>
  <c r="G16" i="1"/>
  <c r="G100" i="1"/>
  <c r="G101" i="1"/>
  <c r="G18" i="1"/>
  <c r="G19" i="1"/>
  <c r="G102" i="1"/>
  <c r="G20" i="1"/>
  <c r="G21" i="1"/>
  <c r="G22" i="1"/>
  <c r="G23" i="1"/>
  <c r="G24" i="1"/>
  <c r="G103" i="1"/>
  <c r="G25" i="1"/>
  <c r="G26" i="1"/>
  <c r="G27" i="1"/>
  <c r="G28" i="1"/>
  <c r="G104" i="1"/>
  <c r="G105" i="1"/>
  <c r="G106" i="1"/>
  <c r="G30" i="1"/>
  <c r="G31" i="1"/>
  <c r="G33" i="1"/>
  <c r="G34" i="1"/>
  <c r="G35" i="1"/>
  <c r="G67" i="1"/>
  <c r="G36" i="1"/>
  <c r="G37" i="1"/>
  <c r="G38" i="1"/>
  <c r="G107" i="1"/>
  <c r="G108" i="1"/>
  <c r="G39" i="1"/>
  <c r="G109" i="1"/>
  <c r="G40" i="1"/>
  <c r="G110" i="1"/>
  <c r="G41" i="1"/>
  <c r="G111" i="1"/>
  <c r="G42" i="1"/>
  <c r="G112" i="1"/>
  <c r="G43" i="1"/>
  <c r="G113" i="1"/>
  <c r="G114" i="1"/>
  <c r="G45" i="1"/>
  <c r="G115" i="1"/>
  <c r="G116" i="1"/>
  <c r="G46" i="1"/>
  <c r="G47" i="1"/>
  <c r="G48" i="1"/>
  <c r="G49" i="1"/>
  <c r="G50" i="1"/>
  <c r="G117" i="1"/>
  <c r="G118" i="1"/>
  <c r="G74" i="1"/>
  <c r="G75" i="1"/>
  <c r="G52" i="1"/>
  <c r="G53" i="1"/>
  <c r="G119" i="1"/>
  <c r="G55" i="1"/>
  <c r="G56" i="1"/>
  <c r="G57" i="1"/>
  <c r="G120" i="1"/>
  <c r="G59" i="1"/>
  <c r="G60" i="1"/>
  <c r="G121" i="1"/>
  <c r="G122" i="1"/>
  <c r="G61" i="1"/>
  <c r="G62" i="1"/>
  <c r="G63" i="1"/>
  <c r="G64" i="1"/>
  <c r="G65" i="1"/>
  <c r="G66" i="1"/>
  <c r="G123" i="1"/>
  <c r="G124" i="1"/>
  <c r="G68" i="1"/>
  <c r="G69" i="1"/>
  <c r="G125" i="1"/>
  <c r="G126" i="1"/>
  <c r="G127" i="1"/>
  <c r="G70" i="1"/>
  <c r="G86" i="1"/>
  <c r="G71" i="1"/>
  <c r="G72" i="1"/>
  <c r="G73" i="1"/>
  <c r="G128" i="1"/>
  <c r="G76" i="1"/>
  <c r="G129" i="1"/>
  <c r="G77" i="1"/>
  <c r="G130" i="1"/>
  <c r="G78" i="1"/>
  <c r="G131" i="1"/>
  <c r="G132" i="1"/>
  <c r="G133" i="1"/>
  <c r="G134" i="1"/>
  <c r="G135" i="1"/>
  <c r="G79" i="1"/>
  <c r="G136" i="1"/>
  <c r="G80" i="1"/>
  <c r="G81" i="1"/>
  <c r="G82" i="1"/>
  <c r="G83" i="1"/>
  <c r="G137" i="1"/>
  <c r="G84" i="1"/>
  <c r="G85" i="1"/>
</calcChain>
</file>

<file path=xl/sharedStrings.xml><?xml version="1.0" encoding="utf-8"?>
<sst xmlns="http://schemas.openxmlformats.org/spreadsheetml/2006/main" count="580" uniqueCount="476">
  <si>
    <t>Atsinas(Grosventresdesprairies)</t>
  </si>
  <si>
    <t>Cheyennes (Tsitsistas Sutai)</t>
  </si>
  <si>
    <t>Chiricahua (Apaches)</t>
  </si>
  <si>
    <t>Coeurd’alene(Skitswish)</t>
  </si>
  <si>
    <t>Columbian(ouWenatchi)</t>
  </si>
  <si>
    <t>Cris (Crees ) desplaines</t>
  </si>
  <si>
    <t>Goshutes (Gosiutes)</t>
  </si>
  <si>
    <t>Kiowas (Apaches des plaines)</t>
  </si>
  <si>
    <t>Ottawas (OdawasOutaouais)</t>
  </si>
  <si>
    <t>Passamaquoddy (Etchemins)</t>
  </si>
  <si>
    <t>Pieds noirs (Gens du sang)</t>
  </si>
  <si>
    <t>Kootenays (Ktunaxa)</t>
  </si>
  <si>
    <t>NezPercés (Nimíipuu)</t>
  </si>
  <si>
    <t>Brûlé (Sichangus Sicangus) Lakotas</t>
  </si>
  <si>
    <t>Catawbas (Catobas)</t>
  </si>
  <si>
    <t>Palouses(Palus)</t>
  </si>
  <si>
    <t>Cayuses(Umatilla)</t>
  </si>
  <si>
    <t>Chalahgawtha(Chillicothe)</t>
  </si>
  <si>
    <t>Chaouanons(ShawanoShawnees)</t>
  </si>
  <si>
    <t>Chickasaws(Chicachas)</t>
  </si>
  <si>
    <t>Chippewa(Ojibwe)/Annishinabe</t>
  </si>
  <si>
    <t>Choctaws(Chactas)</t>
  </si>
  <si>
    <t>Clalskanie (See Oregon)</t>
  </si>
  <si>
    <t>Coahuiltecans (Paikawa)</t>
  </si>
  <si>
    <t>Cocopah (CucapaKwapas)</t>
  </si>
  <si>
    <t>Coyotero (White mountain)</t>
  </si>
  <si>
    <t>Creeks(Muskogee)</t>
  </si>
  <si>
    <t>Delaware (Lenapes Lennis Loups)</t>
  </si>
  <si>
    <t>DeneduDehCho(esclavesdusud)</t>
  </si>
  <si>
    <t>DeneSuline(Chipewyan)</t>
  </si>
  <si>
    <t>Dunneza(Tsattine)</t>
  </si>
  <si>
    <t>Erie(Chat)</t>
  </si>
  <si>
    <t xml:space="preserve">Flancsdechien(TlichosDogribs T'atsaot'ine) Couteaux jaunes </t>
  </si>
  <si>
    <t>Flathead(Salish)</t>
  </si>
  <si>
    <t>Fox ( Meshkwahkihawi)</t>
  </si>
  <si>
    <t>Gwich’in(Loucheux)</t>
  </si>
  <si>
    <t>Hare(Kawchottine)</t>
  </si>
  <si>
    <t>Hathawekela (Shawnee)</t>
  </si>
  <si>
    <t>Heiltsuk (Bella Bella)</t>
  </si>
  <si>
    <t>Hidatsas(GrosVentresduMissouri)Minnetaris</t>
  </si>
  <si>
    <t>Hunkpati (Lakotas)</t>
  </si>
  <si>
    <t>Innus (Montagnais Naskapi)</t>
  </si>
  <si>
    <t>Inupiats(Inupik inupiaks) inuits</t>
  </si>
  <si>
    <t>Iowas (Ioway)</t>
  </si>
  <si>
    <t>Iroquois (Haudenosanee) (les cinq nations)</t>
  </si>
  <si>
    <t>IsletadelSur(Tigua)</t>
  </si>
  <si>
    <t>Itazipacolas (sans sarc)</t>
  </si>
  <si>
    <t>Kadohadacho (Caddo)</t>
  </si>
  <si>
    <t>Kainai (Blood) Piedsnoirs</t>
  </si>
  <si>
    <t>Kansa (Kaws)</t>
  </si>
  <si>
    <t>Pend’oreille(Kalispel)</t>
  </si>
  <si>
    <t>Kato(Cahto)</t>
  </si>
  <si>
    <t>Piikunisdusud(Peigans)Piedsnoirs</t>
  </si>
  <si>
    <t>Kispokotha Kispoko (Shawnee)</t>
  </si>
  <si>
    <t>Koasati (Coushatta)</t>
  </si>
  <si>
    <t>Kotsoteka (Comanche)</t>
  </si>
  <si>
    <t>Kwahadi Quahadi (Comanches)</t>
  </si>
  <si>
    <t>Laguna (Pueblos)</t>
  </si>
  <si>
    <t>Shoshones (Snakes)</t>
  </si>
  <si>
    <t>Llano (Tonkawa)</t>
  </si>
  <si>
    <t>Malécites Maliseet (Wolastoqiyk)</t>
  </si>
  <si>
    <t>Mascouten (Mascoutins)</t>
  </si>
  <si>
    <t>Menominee(Manomini)</t>
  </si>
  <si>
    <t>Siksika(PiedsnoirBlackfoot)</t>
  </si>
  <si>
    <t>Metan (Dakota du Nord)</t>
  </si>
  <si>
    <t>Mikasuki(Miccosukee)Mikasuki</t>
  </si>
  <si>
    <t>Miniconjou (Sioux Lakota Teton)</t>
  </si>
  <si>
    <t>Miwoks(Me-wuk)</t>
  </si>
  <si>
    <t>Mohave( Mojave)</t>
  </si>
  <si>
    <t>Mohawks(Agniers)</t>
  </si>
  <si>
    <t>Mohicans (Mahicans Loups)</t>
  </si>
  <si>
    <t>Montauks(Montauketts)</t>
  </si>
  <si>
    <t>Moratok  (Moratoc)</t>
  </si>
  <si>
    <t>Stoney(Nakodas)</t>
  </si>
  <si>
    <t>Nooktas(Nuu-chah-nulth)</t>
  </si>
  <si>
    <t>Nottaways (Cheroenhaka)</t>
  </si>
  <si>
    <t>Nuuchahnulth(Nooktas)</t>
  </si>
  <si>
    <t>Nuxalk(BellaCoola)</t>
  </si>
  <si>
    <t>Obispeno (Chumash)</t>
  </si>
  <si>
    <t>Ochethi (Sakowin)</t>
  </si>
  <si>
    <t>Ofo (Ofogoulas)</t>
  </si>
  <si>
    <t>Oglalas (Lakota Teton)</t>
  </si>
  <si>
    <t>Oneida (Onneiouts)</t>
  </si>
  <si>
    <t>Oohenonpa(Two-Kettle)</t>
  </si>
  <si>
    <t>Paipai(Akwa'ala)</t>
  </si>
  <si>
    <t>Te-Moak (Shoshone)</t>
  </si>
  <si>
    <t>Têtes Plates (Salish)</t>
  </si>
  <si>
    <t>Pamlicos (Secotans)</t>
  </si>
  <si>
    <t>Papago (Tohono O’odham)</t>
  </si>
  <si>
    <t>Pawnees(ParikiPanis)</t>
  </si>
  <si>
    <t>Peau de liévre (Kha-tchô-Gottiné) Hare Hareskin Sahtu Esclaves du nord</t>
  </si>
  <si>
    <t>Pekowi (Shawnee)</t>
  </si>
  <si>
    <t>Penobscots (Pentagouets)</t>
  </si>
  <si>
    <t>Pétuns(Tionontatis)</t>
  </si>
  <si>
    <t>Pieds noirs Blackfeet/Niitsitap i(Pikuni)</t>
  </si>
  <si>
    <t>Potawatomis (Potéouatamis)</t>
  </si>
  <si>
    <t>Potomacs(Patawomecks)</t>
  </si>
  <si>
    <t>Quapaw (Arkansas)</t>
  </si>
  <si>
    <t>Quapaws (Arkansas)</t>
  </si>
  <si>
    <t>Ramapough Lenape Indian Nation (Ramapough Mountain)</t>
  </si>
  <si>
    <t>Santees (Dakotas de l’est)</t>
  </si>
  <si>
    <t>Santo Domingo (Kewa)</t>
  </si>
  <si>
    <t>Sauks (Sacs Asakiwaki) Fox</t>
  </si>
  <si>
    <t>Shawnee (Chaouanons)</t>
  </si>
  <si>
    <t>Utes(Païutes)</t>
  </si>
  <si>
    <t>Shuswap(Secwepemc)</t>
  </si>
  <si>
    <t>Sicangus (Shicahu Brûlé)</t>
  </si>
  <si>
    <t>Sihasapa( Piedsnoirs )Sioux Lakota</t>
  </si>
  <si>
    <t>Yampas(Utes)</t>
  </si>
  <si>
    <t>Sotaae'o(Cheyennes)</t>
  </si>
  <si>
    <t>Stadaconans(Laurentins)</t>
  </si>
  <si>
    <t>Stockbridge-Munsee (Housatonic)</t>
  </si>
  <si>
    <t>Yumas Yumans Yums  (Quechuans)</t>
  </si>
  <si>
    <t>Susquehannocks (Andastes)</t>
  </si>
  <si>
    <t>Tache Tachi (Yokuts)</t>
  </si>
  <si>
    <t xml:space="preserve">Taidnapam  (Upper Cowlitz) </t>
  </si>
  <si>
    <t>Tanaina(dena’ina)</t>
  </si>
  <si>
    <t>Tetons(Lakotas Titunwans)</t>
  </si>
  <si>
    <t>Thompson(Nlaka'pamux)</t>
  </si>
  <si>
    <t>Timucua (Utinas)</t>
  </si>
  <si>
    <t>Tipai(Kumeyaay)</t>
  </si>
  <si>
    <t>Tontos (Mogollon)</t>
  </si>
  <si>
    <t>Tsitsistas(SutasCheyennes)</t>
  </si>
  <si>
    <t>TsuuT’ina(SarsiSarcee)</t>
  </si>
  <si>
    <t>TwoKeettles(OoheNopa)</t>
  </si>
  <si>
    <t>UpperKushkokwim(Kolchan)</t>
  </si>
  <si>
    <t>kwakwaka'wakw(Kwakiult)</t>
  </si>
  <si>
    <t>Wampanoag (Pokanoket Nauset Sakonnet)</t>
  </si>
  <si>
    <t>Mesquakies(FoxRenard)</t>
  </si>
  <si>
    <t>Wichita (Kitikiti'sh)</t>
  </si>
  <si>
    <t>Winnebagos (Puants)</t>
  </si>
  <si>
    <t>Wyandot (Hurons-Wendats)</t>
  </si>
  <si>
    <t>Wyandots (Ontario Michigan)</t>
  </si>
  <si>
    <t>Yakamas(Yakimas)</t>
  </si>
  <si>
    <t>Yakina (Yakona)</t>
  </si>
  <si>
    <t>Yamparikas (Comanches)</t>
  </si>
  <si>
    <t>Nom 2</t>
  </si>
  <si>
    <t>Coeurd’alene (Skitswish)</t>
  </si>
  <si>
    <t>Columbian (Wenatchi)</t>
  </si>
  <si>
    <t>Cris (Crees ) des plaines</t>
  </si>
  <si>
    <t>Palouses (Palus)</t>
  </si>
  <si>
    <t>Chalahgawtha (Chillicothe)</t>
  </si>
  <si>
    <t>Chaouanons (ShawanoShawnees)</t>
  </si>
  <si>
    <t>Chickasaws (Chicachas)</t>
  </si>
  <si>
    <t>Chippewa (Ojibwe)/Annishinabe</t>
  </si>
  <si>
    <t>Choctaws (Chactas)</t>
  </si>
  <si>
    <t>Creeks (Muskogee)</t>
  </si>
  <si>
    <t>DeneduDehCho (esclavesdusud)</t>
  </si>
  <si>
    <t>DeneSuline (Chipewyan)</t>
  </si>
  <si>
    <t>Dunneza (Tsattine)</t>
  </si>
  <si>
    <t>Eri e(Chat)</t>
  </si>
  <si>
    <t>Flathead (Salish)</t>
  </si>
  <si>
    <t>Gwich’in (Loucheux)</t>
  </si>
  <si>
    <t>Hare (Kawchottine)</t>
  </si>
  <si>
    <t>Inupiats (Inupik inupiaks) inuits</t>
  </si>
  <si>
    <t>IsletadelSur (Tigua)</t>
  </si>
  <si>
    <t>Pend’oreille (Kalispel)</t>
  </si>
  <si>
    <t>Kato (Cahto)</t>
  </si>
  <si>
    <t>Piikunisdusud (Peigans)Piedsnoirs</t>
  </si>
  <si>
    <t>Siksika (PiedsnoirBlackfoot)</t>
  </si>
  <si>
    <t>Mikasuki( Miccosukee)Mikasuki</t>
  </si>
  <si>
    <t>Miwoks (Me-wuk)</t>
  </si>
  <si>
    <t>Mohawks (Agniers)</t>
  </si>
  <si>
    <t>Montauks (Montauketts)</t>
  </si>
  <si>
    <t>Stoney (Nakodas)</t>
  </si>
  <si>
    <t>Nooktas (Nuu-chah-nulth)</t>
  </si>
  <si>
    <t>Nuuchahnulth (Nooktas)</t>
  </si>
  <si>
    <t>Oohenonpa (Two-Kettle)</t>
  </si>
  <si>
    <t>Paipai (Akwa'ala)</t>
  </si>
  <si>
    <t>Pawnees (ParikiPanis)</t>
  </si>
  <si>
    <t>Pétuns (Tionontatis)</t>
  </si>
  <si>
    <t>Potomacs (Patawomecks)</t>
  </si>
  <si>
    <t>Utes (Païutes)</t>
  </si>
  <si>
    <t>Shuswap (Secwepemc)</t>
  </si>
  <si>
    <t>Sihasapa ( Piedsnoirs )Sioux Lakota</t>
  </si>
  <si>
    <t>Yampas (Utes)</t>
  </si>
  <si>
    <t>Sotaae'o (Cheyennes)</t>
  </si>
  <si>
    <t>Stadaconans (Laurentins)</t>
  </si>
  <si>
    <t>Tanaina (dena’ina)</t>
  </si>
  <si>
    <t>Teton s(Lakotas Titunwans)</t>
  </si>
  <si>
    <t>Thompson (Nlaka'pamux)</t>
  </si>
  <si>
    <t>Tipai (Kumeyaay)</t>
  </si>
  <si>
    <t>Tsitsistas (SutasCheyennes)</t>
  </si>
  <si>
    <t>TsuuT’ina (SarsiSarcee)</t>
  </si>
  <si>
    <t>TwoKeettles (OoheNopa)</t>
  </si>
  <si>
    <t>UpperKushkokwim (Kolchan)</t>
  </si>
  <si>
    <t>kwakwaka'wakw (Kwakiult)</t>
  </si>
  <si>
    <t>Mesquakies (FoxRenard)</t>
  </si>
  <si>
    <t>Yakamas (Yakimas)</t>
  </si>
  <si>
    <t>Nom 1</t>
  </si>
  <si>
    <t>Formule 1° mot</t>
  </si>
  <si>
    <t>Atsinas (Grosventresdesprairies)</t>
  </si>
  <si>
    <t>Cayuses (Umatilla)</t>
  </si>
  <si>
    <t>Menominee (Manomini)</t>
  </si>
  <si>
    <t>Mohave (Mojave)</t>
  </si>
  <si>
    <t>Nuxalk (BellaCoola)</t>
  </si>
  <si>
    <t xml:space="preserve">Flancs de chien (TlichosDogribs T'atsaot'ine) Couteaux jaunes </t>
  </si>
  <si>
    <t>Hidatsas (GrosVentresduMissouri)Minnetaris</t>
  </si>
  <si>
    <t xml:space="preserve"> Grosventresdesprairies</t>
  </si>
  <si>
    <t xml:space="preserve"> Tsitsistas Sutai</t>
  </si>
  <si>
    <t xml:space="preserve"> Apaches</t>
  </si>
  <si>
    <t xml:space="preserve"> Skitswish</t>
  </si>
  <si>
    <t xml:space="preserve"> Wenatchi</t>
  </si>
  <si>
    <t xml:space="preserve"> Crees  des plaines</t>
  </si>
  <si>
    <t xml:space="preserve"> Gosiutes</t>
  </si>
  <si>
    <t xml:space="preserve"> Apaches des plaines</t>
  </si>
  <si>
    <t xml:space="preserve"> OdawasOutaouais</t>
  </si>
  <si>
    <t xml:space="preserve"> Etchemins</t>
  </si>
  <si>
    <t xml:space="preserve"> noirs Gens du sang</t>
  </si>
  <si>
    <t xml:space="preserve"> Ktunaxa</t>
  </si>
  <si>
    <t xml:space="preserve"> Nimíipuu</t>
  </si>
  <si>
    <t xml:space="preserve"> Sichangus Sicangus Lakotas</t>
  </si>
  <si>
    <t xml:space="preserve"> Catobas</t>
  </si>
  <si>
    <t xml:space="preserve"> Palus</t>
  </si>
  <si>
    <t xml:space="preserve"> Umatilla</t>
  </si>
  <si>
    <t xml:space="preserve"> Chillicothe</t>
  </si>
  <si>
    <t xml:space="preserve"> ShawanoShawnees</t>
  </si>
  <si>
    <t xml:space="preserve"> Chicachas</t>
  </si>
  <si>
    <t xml:space="preserve"> Ojibwe/Annishinabe</t>
  </si>
  <si>
    <t xml:space="preserve"> Chactas</t>
  </si>
  <si>
    <t xml:space="preserve"> See Oregon</t>
  </si>
  <si>
    <t xml:space="preserve"> Paikawa</t>
  </si>
  <si>
    <t xml:space="preserve"> CucapaKwapas</t>
  </si>
  <si>
    <t xml:space="preserve"> White mountain</t>
  </si>
  <si>
    <t xml:space="preserve"> Muskogee</t>
  </si>
  <si>
    <t xml:space="preserve"> Lenapes Lennis Loups</t>
  </si>
  <si>
    <t xml:space="preserve"> esclavesdusud</t>
  </si>
  <si>
    <t xml:space="preserve"> Chipewyan</t>
  </si>
  <si>
    <t xml:space="preserve"> Tsattine</t>
  </si>
  <si>
    <t xml:space="preserve"> eChat</t>
  </si>
  <si>
    <t xml:space="preserve"> de chien TlichosDogribs T'atsaot'ine Couteaux jaunes </t>
  </si>
  <si>
    <t xml:space="preserve"> Salish</t>
  </si>
  <si>
    <t xml:space="preserve">  Meshkwahkihawi</t>
  </si>
  <si>
    <t xml:space="preserve"> Loucheux</t>
  </si>
  <si>
    <t xml:space="preserve"> Kawchottine</t>
  </si>
  <si>
    <t xml:space="preserve"> Shawnee</t>
  </si>
  <si>
    <t xml:space="preserve"> Bella Bella</t>
  </si>
  <si>
    <t xml:space="preserve"> GrosVentresduMissouriMinnetaris</t>
  </si>
  <si>
    <t xml:space="preserve"> Lakotas</t>
  </si>
  <si>
    <t xml:space="preserve"> Montagnais Naskapi</t>
  </si>
  <si>
    <t xml:space="preserve"> Inupik inupiaks inuits</t>
  </si>
  <si>
    <t xml:space="preserve"> Ioway</t>
  </si>
  <si>
    <t xml:space="preserve"> Haudenosanee les cinq nations</t>
  </si>
  <si>
    <t xml:space="preserve"> Tigua</t>
  </si>
  <si>
    <t xml:space="preserve"> sans sarc</t>
  </si>
  <si>
    <t xml:space="preserve"> Caddo</t>
  </si>
  <si>
    <t xml:space="preserve"> Blood Piedsnoirs</t>
  </si>
  <si>
    <t xml:space="preserve"> Kaws</t>
  </si>
  <si>
    <t xml:space="preserve"> Kalispel</t>
  </si>
  <si>
    <t xml:space="preserve"> Cahto</t>
  </si>
  <si>
    <t xml:space="preserve"> PeigansPiedsnoirs</t>
  </si>
  <si>
    <t xml:space="preserve"> Kispoko Shawnee</t>
  </si>
  <si>
    <t xml:space="preserve"> Coushatta</t>
  </si>
  <si>
    <t xml:space="preserve"> Comanche</t>
  </si>
  <si>
    <t xml:space="preserve"> Quahadi Comanches</t>
  </si>
  <si>
    <t xml:space="preserve"> Pueblos</t>
  </si>
  <si>
    <t xml:space="preserve"> Snakes</t>
  </si>
  <si>
    <t xml:space="preserve"> Tonkawa</t>
  </si>
  <si>
    <t xml:space="preserve"> Maliseet Wolastoqiyk</t>
  </si>
  <si>
    <t xml:space="preserve"> Mascoutins</t>
  </si>
  <si>
    <t xml:space="preserve"> Manomini</t>
  </si>
  <si>
    <t xml:space="preserve"> PiedsnoirBlackfoot</t>
  </si>
  <si>
    <t xml:space="preserve"> Dakota du Nord</t>
  </si>
  <si>
    <t xml:space="preserve"> MiccosukeeMikasuki</t>
  </si>
  <si>
    <t xml:space="preserve"> Sioux Lakota Teton</t>
  </si>
  <si>
    <t xml:space="preserve"> Me-wuk</t>
  </si>
  <si>
    <t xml:space="preserve"> Mojave</t>
  </si>
  <si>
    <t xml:space="preserve"> Agniers</t>
  </si>
  <si>
    <t xml:space="preserve"> Mahicans Loups</t>
  </si>
  <si>
    <t xml:space="preserve"> Montauketts</t>
  </si>
  <si>
    <t xml:space="preserve">  Moratoc</t>
  </si>
  <si>
    <t xml:space="preserve"> Nakodas</t>
  </si>
  <si>
    <t xml:space="preserve"> Nuu-chah-nulth</t>
  </si>
  <si>
    <t xml:space="preserve"> Cheroenhaka</t>
  </si>
  <si>
    <t xml:space="preserve"> Nooktas</t>
  </si>
  <si>
    <t xml:space="preserve"> BellaCoola</t>
  </si>
  <si>
    <t xml:space="preserve"> Chumash</t>
  </si>
  <si>
    <t xml:space="preserve"> Sakowin</t>
  </si>
  <si>
    <t xml:space="preserve"> Ofogoulas</t>
  </si>
  <si>
    <t xml:space="preserve"> Lakota Teton</t>
  </si>
  <si>
    <t xml:space="preserve"> Onneiouts</t>
  </si>
  <si>
    <t xml:space="preserve"> Two-Kettle</t>
  </si>
  <si>
    <t xml:space="preserve"> Akwa'ala</t>
  </si>
  <si>
    <t xml:space="preserve"> Shoshone</t>
  </si>
  <si>
    <t xml:space="preserve"> Plates Salish</t>
  </si>
  <si>
    <t xml:space="preserve"> Secotans</t>
  </si>
  <si>
    <t xml:space="preserve"> Tohono O’odham</t>
  </si>
  <si>
    <t xml:space="preserve"> ParikiPanis</t>
  </si>
  <si>
    <t xml:space="preserve"> de liévre Kha-tchô-Gottiné Hare Hareskin Sahtu Esclaves du nord</t>
  </si>
  <si>
    <t xml:space="preserve"> Pentagouets</t>
  </si>
  <si>
    <t xml:space="preserve"> Tionontatis</t>
  </si>
  <si>
    <t xml:space="preserve"> noirs Blackfeet/Niitsitap iPikuni</t>
  </si>
  <si>
    <t xml:space="preserve"> Potéouatamis</t>
  </si>
  <si>
    <t xml:space="preserve"> Patawomecks</t>
  </si>
  <si>
    <t xml:space="preserve"> Arkansas</t>
  </si>
  <si>
    <t xml:space="preserve"> Lenape Indian Nation Ramapough Mountain</t>
  </si>
  <si>
    <t xml:space="preserve"> Dakotas de l’est</t>
  </si>
  <si>
    <t xml:space="preserve"> Domingo Kewa</t>
  </si>
  <si>
    <t xml:space="preserve"> Sacs Asakiwaki Fox</t>
  </si>
  <si>
    <t xml:space="preserve"> Chaouanons</t>
  </si>
  <si>
    <t xml:space="preserve"> Païutes</t>
  </si>
  <si>
    <t xml:space="preserve"> Secwepemc</t>
  </si>
  <si>
    <t xml:space="preserve"> Shicahu Brûlé</t>
  </si>
  <si>
    <t xml:space="preserve">  Piedsnoirs Sioux Lakota</t>
  </si>
  <si>
    <t xml:space="preserve"> Utes</t>
  </si>
  <si>
    <t xml:space="preserve"> Cheyennes</t>
  </si>
  <si>
    <t xml:space="preserve"> Laurentins</t>
  </si>
  <si>
    <t xml:space="preserve"> Housatonic</t>
  </si>
  <si>
    <t xml:space="preserve"> Yumans Yums  Quechuans</t>
  </si>
  <si>
    <t xml:space="preserve"> Andastes</t>
  </si>
  <si>
    <t xml:space="preserve"> Tachi Yokuts</t>
  </si>
  <si>
    <t xml:space="preserve">  Upper Cowlitz </t>
  </si>
  <si>
    <t xml:space="preserve"> dena’ina</t>
  </si>
  <si>
    <t xml:space="preserve"> sLakotas Titunwans</t>
  </si>
  <si>
    <t xml:space="preserve"> Nlaka'pamux</t>
  </si>
  <si>
    <t xml:space="preserve"> Utinas</t>
  </si>
  <si>
    <t xml:space="preserve"> Kumeyaay</t>
  </si>
  <si>
    <t xml:space="preserve"> Mogollon</t>
  </si>
  <si>
    <t xml:space="preserve"> SutasCheyennes</t>
  </si>
  <si>
    <t xml:space="preserve"> SarsiSarcee</t>
  </si>
  <si>
    <t xml:space="preserve"> OoheNopa</t>
  </si>
  <si>
    <t xml:space="preserve"> Kolchan</t>
  </si>
  <si>
    <t xml:space="preserve"> Kwakiult</t>
  </si>
  <si>
    <t xml:space="preserve"> Pokanoket Nauset Sakonnet</t>
  </si>
  <si>
    <t xml:space="preserve"> FoxRenard</t>
  </si>
  <si>
    <t xml:space="preserve"> Kitikiti'sh</t>
  </si>
  <si>
    <t xml:space="preserve"> Puants</t>
  </si>
  <si>
    <t xml:space="preserve"> Hurons-Wendats</t>
  </si>
  <si>
    <t xml:space="preserve"> Ontario Michigan</t>
  </si>
  <si>
    <t xml:space="preserve"> Yakimas</t>
  </si>
  <si>
    <t xml:space="preserve"> Yakona</t>
  </si>
  <si>
    <t xml:space="preserve"> Comanches</t>
  </si>
  <si>
    <t>Formule suppr.  1° mot</t>
  </si>
  <si>
    <t>Formule afficher 1° mot seul</t>
  </si>
  <si>
    <t>=Trouve(" ";B2)</t>
  </si>
  <si>
    <t>Columbian (ouWenatchi)</t>
  </si>
  <si>
    <t xml:space="preserve">Formule inserer espace dev. parenthèse </t>
  </si>
  <si>
    <t>Supprim1°mot</t>
  </si>
  <si>
    <t>supprim. dernier mot</t>
  </si>
  <si>
    <t xml:space="preserve">Suppress parentheses </t>
  </si>
  <si>
    <t>Atsinas Grosventresdesprairies</t>
  </si>
  <si>
    <t>Brûlé Sichangus Sicangus Lakotas</t>
  </si>
  <si>
    <t>Catawbas Catobas</t>
  </si>
  <si>
    <t>Cheyennes Tsitsistas Sutai</t>
  </si>
  <si>
    <t>Chiricahua Apaches</t>
  </si>
  <si>
    <t>Clalskanie See Oregon</t>
  </si>
  <si>
    <t>Coahuiltecans Paikawa</t>
  </si>
  <si>
    <t>Cocopah CucapaKwapas</t>
  </si>
  <si>
    <t>Coeurd’alene Skitswish</t>
  </si>
  <si>
    <t>Columbian ouWenatchi</t>
  </si>
  <si>
    <t>Coyotero White mountain</t>
  </si>
  <si>
    <t>Cris Crees  desplaines</t>
  </si>
  <si>
    <t>Delaware Lenapes Lennis Loups</t>
  </si>
  <si>
    <t xml:space="preserve">FlancsdechienTlichosDogribs T'atsaot'ine Couteaux jaunes </t>
  </si>
  <si>
    <t>Fox  Meshkwahkihawi</t>
  </si>
  <si>
    <t>Goshutes Gosiutes</t>
  </si>
  <si>
    <t>Hathawekela Shawnee</t>
  </si>
  <si>
    <t>Heiltsuk Bella Bella</t>
  </si>
  <si>
    <t>Hunkpati Lakotas</t>
  </si>
  <si>
    <t>Innus Montagnais Naskapi</t>
  </si>
  <si>
    <t>InupiatsInupik inupiaks inuits</t>
  </si>
  <si>
    <t>Iowas Ioway</t>
  </si>
  <si>
    <t>Iroquois Haudenosanee les cinq nations</t>
  </si>
  <si>
    <t>Itazipacolas sans sarc</t>
  </si>
  <si>
    <t>Kadohadacho Caddo</t>
  </si>
  <si>
    <t>Kainai Blood Piedsnoirs</t>
  </si>
  <si>
    <t>Kansa Kaws</t>
  </si>
  <si>
    <t>Kiowas Apaches des plaines</t>
  </si>
  <si>
    <t>Kispokotha Kispoko Shawnee</t>
  </si>
  <si>
    <t>Koasati Coushatta</t>
  </si>
  <si>
    <t>Kootenays Ktunaxa</t>
  </si>
  <si>
    <t>Kotsoteka Comanche</t>
  </si>
  <si>
    <t>Kwahadi Quahadi Comanches</t>
  </si>
  <si>
    <t>Laguna Pueblos</t>
  </si>
  <si>
    <t>Llano Tonkawa</t>
  </si>
  <si>
    <t>Malécites Maliseet Wolastoqiyk</t>
  </si>
  <si>
    <t>Mascouten Mascoutins</t>
  </si>
  <si>
    <t>Metan Dakota du Nord</t>
  </si>
  <si>
    <t>Miniconjou Sioux Lakota Teton</t>
  </si>
  <si>
    <t>Mohave Mojave</t>
  </si>
  <si>
    <t>Mohicans Mahicans Loups</t>
  </si>
  <si>
    <t>Moratok  Moratoc</t>
  </si>
  <si>
    <t>NezPercés Nimíipuu</t>
  </si>
  <si>
    <t>Nottaways Cheroenhaka</t>
  </si>
  <si>
    <t>Obispeno Chumash</t>
  </si>
  <si>
    <t>Ochethi Sakowin</t>
  </si>
  <si>
    <t>Ofo Ofogoulas</t>
  </si>
  <si>
    <t>Oglalas Lakota Teton</t>
  </si>
  <si>
    <t>Oneida Onneiouts</t>
  </si>
  <si>
    <t>Ottawas OdawasOutaouais</t>
  </si>
  <si>
    <t>Pamlicos Secotans</t>
  </si>
  <si>
    <t>Papago Tohono O’odham</t>
  </si>
  <si>
    <t>Passamaquoddy Etchemins</t>
  </si>
  <si>
    <t>Peau de liévre Kha-tchô-Gottiné Hare Hareskin Sahtu Esclaves du nord</t>
  </si>
  <si>
    <t>Pekowi Shawnee</t>
  </si>
  <si>
    <t>Penobscots Pentagouets</t>
  </si>
  <si>
    <t>Pieds noirs Gens du sang</t>
  </si>
  <si>
    <t>Pieds noirs Blackfeet/Niitsitap iPikuni</t>
  </si>
  <si>
    <t>Potawatomis Potéouatamis</t>
  </si>
  <si>
    <t>Quapaws Arkansas</t>
  </si>
  <si>
    <t>Ramapough Lenape Indian Nation Ramapough Mountain</t>
  </si>
  <si>
    <t>Santees Dakotas de l’est</t>
  </si>
  <si>
    <t>Santo Domingo Kewa</t>
  </si>
  <si>
    <t>Sauks Sacs Asakiwaki Fox</t>
  </si>
  <si>
    <t>Shawnee Chaouanons</t>
  </si>
  <si>
    <t>Shoshones Snakes</t>
  </si>
  <si>
    <t>Sicangus Shicahu Brûlé</t>
  </si>
  <si>
    <t>Sihasapa Piedsnoirs Sioux Lakota</t>
  </si>
  <si>
    <t>Stockbridge-Munsee Housatonic</t>
  </si>
  <si>
    <t>Susquehannocks Andastes</t>
  </si>
  <si>
    <t>Tache Tachi Yokuts</t>
  </si>
  <si>
    <t xml:space="preserve">Taidnapam  Upper Cowlitz </t>
  </si>
  <si>
    <t>Te-Moak Shoshone</t>
  </si>
  <si>
    <t>Têtes Plates Salish</t>
  </si>
  <si>
    <t>TetonsLakotas Titunwans</t>
  </si>
  <si>
    <t>Timucua Utinas</t>
  </si>
  <si>
    <t>Tontos Mogollon</t>
  </si>
  <si>
    <t>Wampanoag Pokanoket Nauset Sakonnet</t>
  </si>
  <si>
    <t>Wichita Kitikiti'sh</t>
  </si>
  <si>
    <t>Winnebagos Puants</t>
  </si>
  <si>
    <t>Wyandot Hurons-Wendats</t>
  </si>
  <si>
    <t>Wyandots Ontario Michigan</t>
  </si>
  <si>
    <t>Yakina Yakona</t>
  </si>
  <si>
    <t>Yamparikas Comanches</t>
  </si>
  <si>
    <t>Yumas Yumans Yums  Quechuans</t>
  </si>
  <si>
    <t>PalousesPalus</t>
  </si>
  <si>
    <t>CayusesUmatilla</t>
  </si>
  <si>
    <t>ChalahgawthaChillicothe</t>
  </si>
  <si>
    <t>ChaouanonsShawanoShawnees</t>
  </si>
  <si>
    <t>ChickasawsChicachas</t>
  </si>
  <si>
    <t>ChippewaOjibwe/Annishinabe</t>
  </si>
  <si>
    <t>ChoctawsChactas</t>
  </si>
  <si>
    <t>CreeksMuskogee</t>
  </si>
  <si>
    <t>DeneduDehChoesclavesdusud</t>
  </si>
  <si>
    <t>DeneSulineChipewyan</t>
  </si>
  <si>
    <t>DunnezaTsattine</t>
  </si>
  <si>
    <t>ErieChat</t>
  </si>
  <si>
    <t>FlatheadSalish</t>
  </si>
  <si>
    <t>Gwich’inLoucheux</t>
  </si>
  <si>
    <t>HareKawchottine</t>
  </si>
  <si>
    <t>HidatsasGrosVentresduMissouriMinnetaris</t>
  </si>
  <si>
    <t>IsletadelSurTigua</t>
  </si>
  <si>
    <t>Pend’oreilleKalispel</t>
  </si>
  <si>
    <t>KatoCahto</t>
  </si>
  <si>
    <t>PiikunisdusudPeigansPiedsnoirs</t>
  </si>
  <si>
    <t>MenomineeManomini</t>
  </si>
  <si>
    <t>SiksikaPiedsnoirBlackfoot</t>
  </si>
  <si>
    <t>MikasukiMiccosukeeMikasuki</t>
  </si>
  <si>
    <t>MiwoksMe-wuk</t>
  </si>
  <si>
    <t>MohawksAgniers</t>
  </si>
  <si>
    <t>MontauksMontauketts</t>
  </si>
  <si>
    <t>StoneyNakodas</t>
  </si>
  <si>
    <t>NooktasNuu-chah-nulth</t>
  </si>
  <si>
    <t>NuuchahnulthNooktas</t>
  </si>
  <si>
    <t>NuxalkBellaCoola</t>
  </si>
  <si>
    <t>OohenonpaTwo-Kettle</t>
  </si>
  <si>
    <t>PaipaiAkwa'ala</t>
  </si>
  <si>
    <t>PawneesParikiPanis</t>
  </si>
  <si>
    <t>PétunsTionontatis</t>
  </si>
  <si>
    <t>PotomacsPatawomecks</t>
  </si>
  <si>
    <t>Quapaw Arkansas</t>
  </si>
  <si>
    <t>UtesPaïutes</t>
  </si>
  <si>
    <t>ShuswapSecwepemc</t>
  </si>
  <si>
    <t>YampasUtes</t>
  </si>
  <si>
    <t>Sotaae'oCheyennes</t>
  </si>
  <si>
    <t>StadaconansLaurentins</t>
  </si>
  <si>
    <t>Tanainadena’ina</t>
  </si>
  <si>
    <t>ThompsonNlaka'pamux</t>
  </si>
  <si>
    <t>TipaiKumeyaay</t>
  </si>
  <si>
    <t>TsitsistasSutasCheyennes</t>
  </si>
  <si>
    <t>TsuuT’inaSarsiSarcee</t>
  </si>
  <si>
    <t>TwoKeettlesOoheNopa</t>
  </si>
  <si>
    <t>UpperKushkokwimKolchan</t>
  </si>
  <si>
    <t>kwakwaka'wakwKwakiult</t>
  </si>
  <si>
    <t>MesquakiesFoxRenard</t>
  </si>
  <si>
    <t>YakamasYakimas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</si>
</sst>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Helvetica Neue"/>
      <charset val="1"/>
    </font>
    <font>
      <sz val="10"/>
      <color rgb="FF00B0F0"/>
      <name val="Helvetica Neue"/>
      <charset val="1"/>
    </font>
    <font>
      <sz val="11"/>
      <color rgb="FF00B0F0"/>
      <name val="Calibri"/>
      <family val="2"/>
      <scheme val="minor"/>
    </font>
    <font>
      <sz val="10"/>
      <color rgb="FF0070C0"/>
      <name val="Helvetica Neue"/>
      <charset val="1"/>
    </font>
    <font>
      <sz val="10"/>
      <color rgb="FF000000"/>
      <name val="Helvetica Neue"/>
      <charset val="1"/>
    </font>
    <font>
      <sz val="11"/>
      <color rgb="FF000000"/>
      <name val="Calibri"/>
      <family val="2"/>
      <scheme val="minor"/>
    </font>
    <font>
      <sz val="10"/>
      <color rgb="FFFF0000"/>
      <name val="Helvetica Neue"/>
      <charset val="1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3" fillId="2" borderId="1" xfId="1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5" fillId="2" borderId="3" xfId="0" applyFont="1" applyFill="1" applyBorder="1" applyAlignment="1">
      <alignment wrapText="1"/>
    </xf>
    <xf numFmtId="0" fontId="5" fillId="2" borderId="4" xfId="0" applyFont="1" applyFill="1" applyBorder="1" applyAlignment="1">
      <alignment wrapText="1"/>
    </xf>
    <xf numFmtId="0" fontId="0" fillId="0" borderId="0" xfId="0" quotePrefix="1" applyNumberFormat="1"/>
    <xf numFmtId="0" fontId="2" fillId="3" borderId="1" xfId="0" applyFont="1" applyFill="1" applyBorder="1"/>
    <xf numFmtId="0" fontId="2" fillId="4" borderId="1" xfId="0" applyFont="1" applyFill="1" applyBorder="1"/>
    <xf numFmtId="0" fontId="4" fillId="2" borderId="6" xfId="0" applyFont="1" applyFill="1" applyBorder="1" applyAlignment="1">
      <alignment wrapText="1"/>
    </xf>
    <xf numFmtId="0" fontId="12" fillId="0" borderId="0" xfId="0" applyFont="1"/>
    <xf numFmtId="0" fontId="12" fillId="3" borderId="1" xfId="0" applyFont="1" applyFill="1" applyBorder="1"/>
    <xf numFmtId="0" fontId="0" fillId="0" borderId="0" xfId="0" applyNumberFormat="1"/>
    <xf numFmtId="0" fontId="2" fillId="5" borderId="1" xfId="0" applyFont="1" applyFill="1" applyBorder="1"/>
    <xf numFmtId="0" fontId="0" fillId="0" borderId="0" xfId="0" quotePrefix="1"/>
    <xf numFmtId="0" fontId="4" fillId="2" borderId="5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2" fillId="3" borderId="0" xfId="0" applyFont="1" applyFill="1" applyBorder="1"/>
    <xf numFmtId="0" fontId="4" fillId="2" borderId="0" xfId="0" applyFont="1" applyFill="1" applyBorder="1" applyAlignment="1">
      <alignment wrapText="1"/>
    </xf>
    <xf numFmtId="0" fontId="6" fillId="2" borderId="0" xfId="0" applyFont="1" applyFill="1" applyBorder="1" applyAlignment="1">
      <alignment wrapText="1"/>
    </xf>
    <xf numFmtId="0" fontId="7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9" fillId="2" borderId="0" xfId="0" applyFont="1" applyFill="1" applyBorder="1" applyAlignment="1">
      <alignment wrapText="1"/>
    </xf>
    <xf numFmtId="0" fontId="3" fillId="2" borderId="0" xfId="1" applyFont="1" applyFill="1" applyBorder="1" applyAlignment="1">
      <alignment wrapText="1"/>
    </xf>
    <xf numFmtId="0" fontId="10" fillId="2" borderId="0" xfId="0" applyFont="1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11" fillId="2" borderId="0" xfId="0" applyFont="1" applyFill="1" applyBorder="1" applyAlignment="1">
      <alignment wrapText="1"/>
    </xf>
    <xf numFmtId="0" fontId="0" fillId="6" borderId="0" xfId="0" applyFill="1"/>
    <xf numFmtId="0" fontId="0" fillId="7" borderId="0" xfId="0" applyFill="1"/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ccessgenealogy.com/native/kadohadacho-tribe.htm" TargetMode="External"/><Relationship Id="rId2" Type="http://schemas.openxmlformats.org/officeDocument/2006/relationships/hyperlink" Target="http://www.accessgenealogy.com/native/kadohadacho-tribe.htm" TargetMode="External"/><Relationship Id="rId1" Type="http://schemas.openxmlformats.org/officeDocument/2006/relationships/hyperlink" Target="http://www.accessgenealogy.com/native/kadohadacho-tribe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tabSelected="1" topLeftCell="I1" zoomScaleNormal="150" zoomScaleSheetLayoutView="100" workbookViewId="0">
      <selection activeCell="L2" sqref="L2"/>
    </sheetView>
  </sheetViews>
  <sheetFormatPr baseColWidth="10" defaultColWidth="8.88671875" defaultRowHeight="14.4"/>
  <cols>
    <col min="1" max="1" width="34.44140625" bestFit="1" customWidth="1"/>
    <col min="2" max="2" width="45.33203125" customWidth="1"/>
    <col min="3" max="3" width="52.5546875" customWidth="1"/>
    <col min="4" max="4" width="34.44140625" customWidth="1"/>
    <col min="5" max="5" width="33.21875" customWidth="1"/>
    <col min="6" max="6" width="36" customWidth="1"/>
    <col min="7" max="7" width="42.6640625" customWidth="1"/>
    <col min="8" max="8" width="60.88671875" customWidth="1"/>
    <col min="9" max="9" width="21.77734375" customWidth="1"/>
    <col min="10" max="10" width="46.77734375" customWidth="1"/>
    <col min="11" max="11" width="52.88671875" customWidth="1"/>
    <col min="12" max="12" width="42.77734375" customWidth="1"/>
    <col min="13" max="13" width="33.21875" customWidth="1"/>
    <col min="14" max="14" width="36.6640625" customWidth="1"/>
  </cols>
  <sheetData>
    <row r="1" spans="1:13">
      <c r="A1" s="20" t="s">
        <v>189</v>
      </c>
      <c r="B1" s="22" t="s">
        <v>333</v>
      </c>
      <c r="C1" s="19" t="s">
        <v>136</v>
      </c>
      <c r="D1" s="26" t="s">
        <v>336</v>
      </c>
      <c r="E1" s="16" t="s">
        <v>136</v>
      </c>
      <c r="F1" s="17" t="s">
        <v>190</v>
      </c>
      <c r="G1" s="17" t="s">
        <v>332</v>
      </c>
      <c r="H1" s="22" t="s">
        <v>333</v>
      </c>
      <c r="J1" t="s">
        <v>337</v>
      </c>
      <c r="K1" s="36" t="s">
        <v>338</v>
      </c>
      <c r="L1" s="36" t="s">
        <v>338</v>
      </c>
      <c r="M1" s="37" t="s">
        <v>339</v>
      </c>
    </row>
    <row r="2" spans="1:13">
      <c r="A2" s="18" t="s">
        <v>191</v>
      </c>
      <c r="B2" s="21" t="str">
        <f t="shared" ref="B2:B33" si="0">LEFT(A2,FIND(" ",A2,1)-1)</f>
        <v>Atsinas</v>
      </c>
      <c r="C2" t="s">
        <v>198</v>
      </c>
      <c r="D2" s="27"/>
      <c r="E2" s="18" t="s">
        <v>191</v>
      </c>
      <c r="F2" s="15" t="str">
        <f>RIGHT(C2,LEN(C2)-FIND(" ",C2))</f>
        <v>Grosventresdesprairies</v>
      </c>
      <c r="G2" t="str">
        <f t="shared" ref="G2:G33" si="1">MID(E2,FIND(" ",E2),999)</f>
        <v xml:space="preserve"> (Grosventresdesprairies)</v>
      </c>
      <c r="H2" s="21" t="str">
        <f>LEFT(A2,SEARCH(" ",A2,1))</f>
        <v xml:space="preserve">Atsinas </v>
      </c>
      <c r="I2" s="23" t="s">
        <v>334</v>
      </c>
      <c r="J2" s="23" t="str">
        <f>MID(B2,1+FIND("",B2),999)</f>
        <v>tsinas</v>
      </c>
      <c r="K2" t="str">
        <f>RIGHT(A2,FIND(" ",A2,1)-1)</f>
        <v>airies)</v>
      </c>
      <c r="L2" s="23" t="str">
        <f>LEFT(TRIM(M2),FIND("§",SUBSTITUTE(M2," ","§",LEN(TRIM(M2))-LEN(SUBSTITUTE(TRIM(M2)," ",""))))-1)</f>
        <v>Atsinas</v>
      </c>
      <c r="M2" s="18" t="s">
        <v>340</v>
      </c>
    </row>
    <row r="3" spans="1:13">
      <c r="A3" s="4" t="s">
        <v>13</v>
      </c>
      <c r="B3" s="21" t="str">
        <f t="shared" si="0"/>
        <v>Brûlé</v>
      </c>
      <c r="C3" t="s">
        <v>211</v>
      </c>
      <c r="D3" s="28"/>
      <c r="E3" s="4" t="s">
        <v>13</v>
      </c>
      <c r="G3" t="str">
        <f t="shared" si="1"/>
        <v xml:space="preserve"> (Sichangus Sicangus) Lakotas</v>
      </c>
      <c r="J3" s="23" t="str">
        <f t="shared" ref="J3:J66" si="2">MID(B3,1+FIND("",B3),999)</f>
        <v>rûlé</v>
      </c>
      <c r="K3" t="str">
        <f t="shared" ref="K3:K11" si="3">RIGHT(A3,FIND(" ",A3,1)-1)</f>
        <v>kotas</v>
      </c>
      <c r="L3" s="23" t="str">
        <f t="shared" ref="L3:L66" si="4">LEFT(TRIM(M3),FIND("§",SUBSTITUTE(M3," ","§",LEN(TRIM(M3))-LEN(SUBSTITUTE(TRIM(M3)," ",""))))-1)</f>
        <v>Brûlé Sichangus Sicangus</v>
      </c>
      <c r="M3" s="4" t="s">
        <v>341</v>
      </c>
    </row>
    <row r="4" spans="1:13">
      <c r="A4" s="5" t="s">
        <v>14</v>
      </c>
      <c r="B4" s="21" t="str">
        <f t="shared" si="0"/>
        <v>Catawbas</v>
      </c>
      <c r="C4" t="s">
        <v>212</v>
      </c>
      <c r="D4" s="29"/>
      <c r="E4" s="5" t="s">
        <v>14</v>
      </c>
      <c r="G4" t="str">
        <f t="shared" si="1"/>
        <v xml:space="preserve"> (Catobas)</v>
      </c>
      <c r="J4" s="23" t="str">
        <f t="shared" si="2"/>
        <v>atawbas</v>
      </c>
      <c r="K4" t="str">
        <f t="shared" si="3"/>
        <v>Catobas)</v>
      </c>
      <c r="L4" s="23" t="str">
        <f t="shared" si="4"/>
        <v>Catawbas</v>
      </c>
      <c r="M4" s="5" t="s">
        <v>342</v>
      </c>
    </row>
    <row r="5" spans="1:13">
      <c r="A5" s="3" t="s">
        <v>1</v>
      </c>
      <c r="B5" s="21" t="str">
        <f t="shared" si="0"/>
        <v>Cheyennes</v>
      </c>
      <c r="C5" t="s">
        <v>199</v>
      </c>
      <c r="D5" s="30"/>
      <c r="E5" s="3" t="s">
        <v>1</v>
      </c>
      <c r="G5" t="str">
        <f t="shared" si="1"/>
        <v xml:space="preserve"> (Tsitsistas Sutai)</v>
      </c>
      <c r="H5" s="21" t="str">
        <f>LEFT(A5,SEARCH(" ",A5,1))</f>
        <v xml:space="preserve">Cheyennes </v>
      </c>
      <c r="J5" s="23" t="str">
        <f t="shared" si="2"/>
        <v>heyennes</v>
      </c>
      <c r="K5" t="str">
        <f t="shared" si="3"/>
        <v>as Sutai)</v>
      </c>
      <c r="L5" s="23" t="str">
        <f t="shared" si="4"/>
        <v>Cheyennes Tsitsistas</v>
      </c>
      <c r="M5" s="3" t="s">
        <v>343</v>
      </c>
    </row>
    <row r="6" spans="1:13">
      <c r="A6" s="2" t="s">
        <v>2</v>
      </c>
      <c r="B6" s="21" t="str">
        <f t="shared" si="0"/>
        <v>Chiricahua</v>
      </c>
      <c r="C6" t="s">
        <v>200</v>
      </c>
      <c r="D6" s="27"/>
      <c r="E6" s="2" t="s">
        <v>2</v>
      </c>
      <c r="G6" t="str">
        <f t="shared" si="1"/>
        <v xml:space="preserve"> (Apaches)</v>
      </c>
      <c r="H6" s="21" t="str">
        <f>LEFT(A6,SEARCH(" ",A6,1))</f>
        <v xml:space="preserve">Chiricahua </v>
      </c>
      <c r="J6" s="23" t="str">
        <f t="shared" si="2"/>
        <v>hiricahua</v>
      </c>
      <c r="K6" t="str">
        <f t="shared" si="3"/>
        <v xml:space="preserve"> (Apaches)</v>
      </c>
      <c r="L6" s="23" t="str">
        <f t="shared" si="4"/>
        <v>Chiricahua</v>
      </c>
      <c r="M6" s="2" t="s">
        <v>344</v>
      </c>
    </row>
    <row r="7" spans="1:13">
      <c r="A7" s="3" t="s">
        <v>22</v>
      </c>
      <c r="B7" s="21" t="str">
        <f t="shared" si="0"/>
        <v>Clalskanie</v>
      </c>
      <c r="C7" t="s">
        <v>220</v>
      </c>
      <c r="D7" s="30"/>
      <c r="E7" s="3" t="s">
        <v>22</v>
      </c>
      <c r="G7" t="str">
        <f t="shared" si="1"/>
        <v xml:space="preserve"> (See Oregon)</v>
      </c>
      <c r="J7" s="23" t="str">
        <f t="shared" si="2"/>
        <v>lalskanie</v>
      </c>
      <c r="K7" t="str">
        <f t="shared" si="3"/>
        <v>ee Oregon)</v>
      </c>
      <c r="L7" s="23" t="str">
        <f t="shared" si="4"/>
        <v>Clalskanie See</v>
      </c>
      <c r="M7" s="3" t="s">
        <v>345</v>
      </c>
    </row>
    <row r="8" spans="1:13">
      <c r="A8" s="3" t="s">
        <v>23</v>
      </c>
      <c r="B8" s="21" t="str">
        <f t="shared" si="0"/>
        <v>Coahuiltecans</v>
      </c>
      <c r="C8" t="s">
        <v>221</v>
      </c>
      <c r="D8" s="30"/>
      <c r="E8" s="3" t="s">
        <v>23</v>
      </c>
      <c r="G8" t="str">
        <f t="shared" si="1"/>
        <v xml:space="preserve"> (Paikawa)</v>
      </c>
      <c r="J8" s="23" t="str">
        <f t="shared" si="2"/>
        <v>oahuiltecans</v>
      </c>
      <c r="K8" t="str">
        <f t="shared" si="3"/>
        <v>ans (Paikawa)</v>
      </c>
      <c r="L8" s="23" t="str">
        <f t="shared" si="4"/>
        <v>Coahuiltecans</v>
      </c>
      <c r="M8" s="3" t="s">
        <v>346</v>
      </c>
    </row>
    <row r="9" spans="1:13">
      <c r="A9" s="3" t="s">
        <v>24</v>
      </c>
      <c r="B9" s="21" t="str">
        <f t="shared" si="0"/>
        <v>Cocopah</v>
      </c>
      <c r="C9" t="s">
        <v>222</v>
      </c>
      <c r="D9" s="30"/>
      <c r="E9" s="3" t="s">
        <v>24</v>
      </c>
      <c r="G9" t="str">
        <f t="shared" si="1"/>
        <v xml:space="preserve"> (CucapaKwapas)</v>
      </c>
      <c r="J9" s="23" t="str">
        <f t="shared" si="2"/>
        <v>ocopah</v>
      </c>
      <c r="K9" t="str">
        <f t="shared" si="3"/>
        <v>Kwapas)</v>
      </c>
      <c r="L9" s="23" t="str">
        <f t="shared" si="4"/>
        <v>Cocopah</v>
      </c>
      <c r="M9" s="3" t="s">
        <v>347</v>
      </c>
    </row>
    <row r="10" spans="1:13">
      <c r="A10" s="3" t="s">
        <v>137</v>
      </c>
      <c r="B10" s="21" t="str">
        <f t="shared" si="0"/>
        <v>Coeurd’alene</v>
      </c>
      <c r="C10" t="s">
        <v>201</v>
      </c>
      <c r="D10" s="30"/>
      <c r="E10" s="3" t="s">
        <v>137</v>
      </c>
      <c r="G10" t="str">
        <f t="shared" si="1"/>
        <v xml:space="preserve"> (Skitswish)</v>
      </c>
      <c r="H10" s="21" t="str">
        <f>LEFT(A10,SEARCH(" ",A10,1))</f>
        <v xml:space="preserve">Coeurd’alene </v>
      </c>
      <c r="J10" s="23" t="str">
        <f t="shared" si="2"/>
        <v>oeurd’alene</v>
      </c>
      <c r="K10" t="str">
        <f t="shared" si="3"/>
        <v xml:space="preserve"> (Skitswish)</v>
      </c>
      <c r="L10" s="23" t="str">
        <f t="shared" si="4"/>
        <v>Coeurd’alene</v>
      </c>
      <c r="M10" s="3" t="s">
        <v>348</v>
      </c>
    </row>
    <row r="11" spans="1:13">
      <c r="A11" s="3" t="s">
        <v>335</v>
      </c>
      <c r="B11" s="21" t="str">
        <f t="shared" si="0"/>
        <v>Columbian</v>
      </c>
      <c r="C11" t="s">
        <v>202</v>
      </c>
      <c r="D11" s="30"/>
      <c r="E11" s="3" t="s">
        <v>138</v>
      </c>
      <c r="G11" t="str">
        <f t="shared" si="1"/>
        <v xml:space="preserve"> (Wenatchi)</v>
      </c>
      <c r="H11" s="21" t="str">
        <f>LEFT(A11,SEARCH(" ",A11,1))</f>
        <v xml:space="preserve">Columbian </v>
      </c>
      <c r="J11" s="23" t="str">
        <f t="shared" si="2"/>
        <v>olumbian</v>
      </c>
      <c r="K11" t="str">
        <f t="shared" si="3"/>
        <v>Wenatchi)</v>
      </c>
      <c r="L11" s="23" t="str">
        <f t="shared" si="4"/>
        <v>Columbian</v>
      </c>
      <c r="M11" s="3" t="s">
        <v>349</v>
      </c>
    </row>
    <row r="12" spans="1:13">
      <c r="A12" s="2" t="s">
        <v>25</v>
      </c>
      <c r="B12" s="21" t="str">
        <f t="shared" si="0"/>
        <v>Coyotero</v>
      </c>
      <c r="C12" t="s">
        <v>223</v>
      </c>
      <c r="D12" s="27"/>
      <c r="E12" s="2" t="s">
        <v>25</v>
      </c>
      <c r="G12" t="str">
        <f t="shared" si="1"/>
        <v xml:space="preserve"> (White mountain)</v>
      </c>
      <c r="J12" s="23" t="str">
        <f t="shared" si="2"/>
        <v>oyotero</v>
      </c>
      <c r="L12" s="23" t="str">
        <f t="shared" si="4"/>
        <v>Coyotero White</v>
      </c>
      <c r="M12" s="2" t="s">
        <v>350</v>
      </c>
    </row>
    <row r="13" spans="1:13">
      <c r="A13" s="2" t="s">
        <v>5</v>
      </c>
      <c r="B13" s="21" t="str">
        <f t="shared" si="0"/>
        <v>Cris</v>
      </c>
      <c r="C13" t="s">
        <v>203</v>
      </c>
      <c r="D13" s="27"/>
      <c r="E13" s="2" t="s">
        <v>139</v>
      </c>
      <c r="G13" t="str">
        <f t="shared" si="1"/>
        <v xml:space="preserve"> (Crees ) des plaines</v>
      </c>
      <c r="H13" s="21" t="str">
        <f>LEFT(A13,SEARCH(" ",A13,1))</f>
        <v xml:space="preserve">Cris </v>
      </c>
      <c r="J13" s="23" t="str">
        <f t="shared" si="2"/>
        <v>ris</v>
      </c>
      <c r="L13" s="23" t="str">
        <f t="shared" si="4"/>
        <v>Cris Crees</v>
      </c>
      <c r="M13" s="2" t="s">
        <v>351</v>
      </c>
    </row>
    <row r="14" spans="1:13">
      <c r="A14" s="2" t="s">
        <v>27</v>
      </c>
      <c r="B14" s="21" t="str">
        <f t="shared" si="0"/>
        <v>Delaware</v>
      </c>
      <c r="C14" t="s">
        <v>225</v>
      </c>
      <c r="D14" s="27"/>
      <c r="E14" s="2" t="s">
        <v>27</v>
      </c>
      <c r="G14" t="str">
        <f t="shared" si="1"/>
        <v xml:space="preserve"> (Lenapes Lennis Loups)</v>
      </c>
      <c r="J14" s="23" t="str">
        <f t="shared" si="2"/>
        <v>elaware</v>
      </c>
      <c r="L14" s="23" t="str">
        <f t="shared" si="4"/>
        <v>Delaware Lenapes Lennis</v>
      </c>
      <c r="M14" s="2" t="s">
        <v>352</v>
      </c>
    </row>
    <row r="15" spans="1:13" ht="27">
      <c r="A15" s="3" t="s">
        <v>32</v>
      </c>
      <c r="B15" s="21" t="str">
        <f t="shared" si="0"/>
        <v>Flancsdechien(TlichosDogribs</v>
      </c>
      <c r="C15" t="s">
        <v>230</v>
      </c>
      <c r="D15" s="30"/>
      <c r="E15" s="3" t="s">
        <v>196</v>
      </c>
      <c r="G15" t="str">
        <f t="shared" si="1"/>
        <v xml:space="preserve"> de chien (TlichosDogribs T'atsaot'ine) Couteaux jaunes </v>
      </c>
      <c r="J15" s="23" t="str">
        <f t="shared" si="2"/>
        <v>lancsdechien(TlichosDogribs</v>
      </c>
      <c r="L15" s="23" t="str">
        <f t="shared" si="4"/>
        <v>FlancsdechienTlichosDogribs T'atsaot'ine Couteaux</v>
      </c>
      <c r="M15" s="3" t="s">
        <v>353</v>
      </c>
    </row>
    <row r="16" spans="1:13">
      <c r="A16" s="8" t="s">
        <v>34</v>
      </c>
      <c r="B16" s="21" t="str">
        <f t="shared" si="0"/>
        <v>Fox</v>
      </c>
      <c r="C16" t="s">
        <v>232</v>
      </c>
      <c r="D16" s="31"/>
      <c r="E16" s="8" t="s">
        <v>34</v>
      </c>
      <c r="G16" t="str">
        <f t="shared" si="1"/>
        <v xml:space="preserve"> ( Meshkwahkihawi)</v>
      </c>
      <c r="J16" s="23" t="str">
        <f t="shared" si="2"/>
        <v>ox</v>
      </c>
      <c r="L16" s="23" t="str">
        <f t="shared" si="4"/>
        <v>Fox</v>
      </c>
      <c r="M16" s="8" t="s">
        <v>354</v>
      </c>
    </row>
    <row r="17" spans="1:13">
      <c r="A17" s="3" t="s">
        <v>6</v>
      </c>
      <c r="B17" s="21" t="str">
        <f t="shared" si="0"/>
        <v>Goshutes</v>
      </c>
      <c r="C17" t="s">
        <v>204</v>
      </c>
      <c r="D17" s="30"/>
      <c r="E17" s="3" t="s">
        <v>6</v>
      </c>
      <c r="G17" t="str">
        <f t="shared" si="1"/>
        <v xml:space="preserve"> (Gosiutes)</v>
      </c>
      <c r="H17" s="21" t="str">
        <f>LEFT(A17,SEARCH(" ",A17,1))</f>
        <v xml:space="preserve">Goshutes </v>
      </c>
      <c r="J17" s="23" t="str">
        <f t="shared" si="2"/>
        <v>oshutes</v>
      </c>
      <c r="L17" s="23" t="str">
        <f t="shared" si="4"/>
        <v>Goshutes</v>
      </c>
      <c r="M17" s="3" t="s">
        <v>355</v>
      </c>
    </row>
    <row r="18" spans="1:13">
      <c r="A18" s="2" t="s">
        <v>37</v>
      </c>
      <c r="B18" s="21" t="str">
        <f t="shared" si="0"/>
        <v>Hathawekela</v>
      </c>
      <c r="C18" t="s">
        <v>235</v>
      </c>
      <c r="D18" s="27"/>
      <c r="E18" s="2" t="s">
        <v>37</v>
      </c>
      <c r="G18" t="str">
        <f t="shared" si="1"/>
        <v xml:space="preserve"> (Shawnee)</v>
      </c>
      <c r="J18" s="23" t="str">
        <f t="shared" si="2"/>
        <v>athawekela</v>
      </c>
      <c r="L18" s="23" t="str">
        <f t="shared" si="4"/>
        <v>Hathawekela</v>
      </c>
      <c r="M18" s="2" t="s">
        <v>356</v>
      </c>
    </row>
    <row r="19" spans="1:13">
      <c r="A19" s="2" t="s">
        <v>38</v>
      </c>
      <c r="B19" s="21" t="str">
        <f t="shared" si="0"/>
        <v>Heiltsuk</v>
      </c>
      <c r="C19" t="s">
        <v>236</v>
      </c>
      <c r="D19" s="27"/>
      <c r="E19" s="2" t="s">
        <v>38</v>
      </c>
      <c r="G19" t="str">
        <f t="shared" si="1"/>
        <v xml:space="preserve"> (Bella Bella)</v>
      </c>
      <c r="J19" s="23" t="str">
        <f t="shared" si="2"/>
        <v>eiltsuk</v>
      </c>
      <c r="L19" s="23" t="str">
        <f t="shared" si="4"/>
        <v>Heiltsuk Bella</v>
      </c>
      <c r="M19" s="2" t="s">
        <v>357</v>
      </c>
    </row>
    <row r="20" spans="1:13">
      <c r="A20" s="2" t="s">
        <v>40</v>
      </c>
      <c r="B20" s="21" t="str">
        <f t="shared" si="0"/>
        <v>Hunkpati</v>
      </c>
      <c r="C20" t="s">
        <v>238</v>
      </c>
      <c r="D20" s="27"/>
      <c r="E20" s="2" t="s">
        <v>40</v>
      </c>
      <c r="G20" t="str">
        <f t="shared" si="1"/>
        <v xml:space="preserve"> (Lakotas)</v>
      </c>
      <c r="J20" s="23" t="str">
        <f t="shared" si="2"/>
        <v>unkpati</v>
      </c>
      <c r="L20" s="23" t="str">
        <f t="shared" si="4"/>
        <v>Hunkpati</v>
      </c>
      <c r="M20" s="2" t="s">
        <v>358</v>
      </c>
    </row>
    <row r="21" spans="1:13">
      <c r="A21" s="2" t="s">
        <v>41</v>
      </c>
      <c r="B21" s="21" t="str">
        <f t="shared" si="0"/>
        <v>Innus</v>
      </c>
      <c r="C21" t="s">
        <v>239</v>
      </c>
      <c r="D21" s="27"/>
      <c r="E21" s="2" t="s">
        <v>41</v>
      </c>
      <c r="G21" t="str">
        <f t="shared" si="1"/>
        <v xml:space="preserve"> (Montagnais Naskapi)</v>
      </c>
      <c r="J21" s="23" t="str">
        <f t="shared" si="2"/>
        <v>nnus</v>
      </c>
      <c r="L21" s="23" t="str">
        <f t="shared" si="4"/>
        <v>Innus Montagnais</v>
      </c>
      <c r="M21" s="2" t="s">
        <v>359</v>
      </c>
    </row>
    <row r="22" spans="1:13">
      <c r="A22" s="2" t="s">
        <v>42</v>
      </c>
      <c r="B22" s="21" t="str">
        <f t="shared" si="0"/>
        <v>Inupiats(Inupik</v>
      </c>
      <c r="C22" t="s">
        <v>240</v>
      </c>
      <c r="D22" s="27"/>
      <c r="E22" s="2" t="s">
        <v>154</v>
      </c>
      <c r="G22" t="str">
        <f t="shared" si="1"/>
        <v xml:space="preserve"> (Inupik inupiaks) inuits</v>
      </c>
      <c r="J22" s="23" t="str">
        <f t="shared" si="2"/>
        <v>nupiats(Inupik</v>
      </c>
      <c r="L22" s="23" t="str">
        <f t="shared" si="4"/>
        <v>InupiatsInupik inupiaks</v>
      </c>
      <c r="M22" s="2" t="s">
        <v>360</v>
      </c>
    </row>
    <row r="23" spans="1:13">
      <c r="A23" s="2" t="s">
        <v>43</v>
      </c>
      <c r="B23" s="21" t="str">
        <f t="shared" si="0"/>
        <v>Iowas</v>
      </c>
      <c r="C23" t="s">
        <v>241</v>
      </c>
      <c r="D23" s="27"/>
      <c r="E23" s="2" t="s">
        <v>43</v>
      </c>
      <c r="G23" t="str">
        <f t="shared" si="1"/>
        <v xml:space="preserve"> (Ioway)</v>
      </c>
      <c r="J23" s="23" t="str">
        <f t="shared" si="2"/>
        <v>owas</v>
      </c>
      <c r="L23" s="23" t="str">
        <f t="shared" si="4"/>
        <v>Iowas</v>
      </c>
      <c r="M23" s="2" t="s">
        <v>361</v>
      </c>
    </row>
    <row r="24" spans="1:13" ht="28.8">
      <c r="A24" s="2" t="s">
        <v>44</v>
      </c>
      <c r="B24" s="21" t="str">
        <f t="shared" si="0"/>
        <v>Iroquois</v>
      </c>
      <c r="C24" t="s">
        <v>242</v>
      </c>
      <c r="D24" s="27"/>
      <c r="E24" s="2" t="s">
        <v>44</v>
      </c>
      <c r="G24" t="str">
        <f t="shared" si="1"/>
        <v xml:space="preserve"> (Haudenosanee) (les cinq nations)</v>
      </c>
      <c r="J24" s="23" t="str">
        <f t="shared" si="2"/>
        <v>roquois</v>
      </c>
      <c r="L24" s="23" t="str">
        <f t="shared" si="4"/>
        <v>Iroquois Haudenosanee les cinq</v>
      </c>
      <c r="M24" s="2" t="s">
        <v>362</v>
      </c>
    </row>
    <row r="25" spans="1:13">
      <c r="A25" s="3" t="s">
        <v>46</v>
      </c>
      <c r="B25" s="21" t="str">
        <f t="shared" si="0"/>
        <v>Itazipacolas</v>
      </c>
      <c r="C25" t="s">
        <v>244</v>
      </c>
      <c r="D25" s="30"/>
      <c r="E25" s="3" t="s">
        <v>46</v>
      </c>
      <c r="G25" t="str">
        <f t="shared" si="1"/>
        <v xml:space="preserve"> (sans sarc)</v>
      </c>
      <c r="J25" s="23" t="str">
        <f t="shared" si="2"/>
        <v>tazipacolas</v>
      </c>
      <c r="L25" s="23" t="str">
        <f t="shared" si="4"/>
        <v>Itazipacolas sans</v>
      </c>
      <c r="M25" s="3" t="s">
        <v>363</v>
      </c>
    </row>
    <row r="26" spans="1:13">
      <c r="A26" s="1" t="s">
        <v>47</v>
      </c>
      <c r="B26" s="21" t="str">
        <f t="shared" si="0"/>
        <v>Kadohadacho</v>
      </c>
      <c r="C26" t="s">
        <v>245</v>
      </c>
      <c r="D26" s="32"/>
      <c r="E26" s="1" t="s">
        <v>47</v>
      </c>
      <c r="G26" t="str">
        <f t="shared" si="1"/>
        <v xml:space="preserve"> (Caddo)</v>
      </c>
      <c r="J26" s="23" t="str">
        <f t="shared" si="2"/>
        <v>adohadacho</v>
      </c>
      <c r="L26" s="23" t="str">
        <f t="shared" si="4"/>
        <v>Kadohadacho</v>
      </c>
      <c r="M26" s="1" t="s">
        <v>364</v>
      </c>
    </row>
    <row r="27" spans="1:13">
      <c r="A27" s="5" t="s">
        <v>48</v>
      </c>
      <c r="B27" s="21" t="str">
        <f t="shared" si="0"/>
        <v>Kainai</v>
      </c>
      <c r="C27" t="s">
        <v>246</v>
      </c>
      <c r="D27" s="29"/>
      <c r="E27" s="5" t="s">
        <v>48</v>
      </c>
      <c r="G27" t="str">
        <f t="shared" si="1"/>
        <v xml:space="preserve"> (Blood) Piedsnoirs</v>
      </c>
      <c r="J27" s="23" t="str">
        <f t="shared" si="2"/>
        <v>ainai</v>
      </c>
      <c r="L27" s="23" t="str">
        <f t="shared" si="4"/>
        <v>Kainai Blood</v>
      </c>
      <c r="M27" s="5" t="s">
        <v>365</v>
      </c>
    </row>
    <row r="28" spans="1:13">
      <c r="A28" s="2" t="s">
        <v>49</v>
      </c>
      <c r="B28" s="21" t="str">
        <f t="shared" si="0"/>
        <v>Kansa</v>
      </c>
      <c r="C28" t="s">
        <v>247</v>
      </c>
      <c r="D28" s="27"/>
      <c r="E28" s="2" t="s">
        <v>49</v>
      </c>
      <c r="G28" t="str">
        <f t="shared" si="1"/>
        <v xml:space="preserve"> (Kaws)</v>
      </c>
      <c r="J28" s="23" t="str">
        <f t="shared" si="2"/>
        <v>ansa</v>
      </c>
      <c r="L28" s="23" t="str">
        <f t="shared" si="4"/>
        <v>Kansa</v>
      </c>
      <c r="M28" s="2" t="s">
        <v>366</v>
      </c>
    </row>
    <row r="29" spans="1:13">
      <c r="A29" s="2" t="s">
        <v>7</v>
      </c>
      <c r="B29" s="21" t="str">
        <f t="shared" si="0"/>
        <v>Kiowas</v>
      </c>
      <c r="C29" t="s">
        <v>205</v>
      </c>
      <c r="D29" s="27"/>
      <c r="E29" s="2" t="s">
        <v>7</v>
      </c>
      <c r="G29" t="str">
        <f t="shared" si="1"/>
        <v xml:space="preserve"> (Apaches des plaines)</v>
      </c>
      <c r="H29" s="21" t="str">
        <f>LEFT(A29,SEARCH(" ",A29,1))</f>
        <v xml:space="preserve">Kiowas </v>
      </c>
      <c r="J29" s="23" t="str">
        <f t="shared" si="2"/>
        <v>iowas</v>
      </c>
      <c r="L29" s="23" t="str">
        <f t="shared" si="4"/>
        <v>Kiowas Apaches des</v>
      </c>
      <c r="M29" s="2" t="s">
        <v>367</v>
      </c>
    </row>
    <row r="30" spans="1:13">
      <c r="A30" s="4" t="s">
        <v>53</v>
      </c>
      <c r="B30" s="21" t="str">
        <f t="shared" si="0"/>
        <v>Kispokotha</v>
      </c>
      <c r="C30" t="s">
        <v>251</v>
      </c>
      <c r="D30" s="28"/>
      <c r="E30" s="4" t="s">
        <v>53</v>
      </c>
      <c r="G30" t="str">
        <f t="shared" si="1"/>
        <v xml:space="preserve"> Kispoko (Shawnee)</v>
      </c>
      <c r="J30" s="23" t="str">
        <f t="shared" si="2"/>
        <v>ispokotha</v>
      </c>
      <c r="L30" s="23" t="str">
        <f t="shared" si="4"/>
        <v>Kispokotha Kispoko</v>
      </c>
      <c r="M30" s="4" t="s">
        <v>368</v>
      </c>
    </row>
    <row r="31" spans="1:13">
      <c r="A31" s="2" t="s">
        <v>54</v>
      </c>
      <c r="B31" s="21" t="str">
        <f t="shared" si="0"/>
        <v>Koasati</v>
      </c>
      <c r="C31" t="s">
        <v>252</v>
      </c>
      <c r="D31" s="27"/>
      <c r="E31" s="2" t="s">
        <v>54</v>
      </c>
      <c r="G31" t="str">
        <f t="shared" si="1"/>
        <v xml:space="preserve"> (Coushatta)</v>
      </c>
      <c r="J31" s="23" t="str">
        <f t="shared" si="2"/>
        <v>oasati</v>
      </c>
      <c r="L31" s="23" t="str">
        <f t="shared" si="4"/>
        <v>Koasati</v>
      </c>
      <c r="M31" s="2" t="s">
        <v>369</v>
      </c>
    </row>
    <row r="32" spans="1:13">
      <c r="A32" s="5" t="s">
        <v>11</v>
      </c>
      <c r="B32" s="21" t="str">
        <f t="shared" si="0"/>
        <v>Kootenays</v>
      </c>
      <c r="C32" t="s">
        <v>209</v>
      </c>
      <c r="D32" s="29"/>
      <c r="E32" s="5" t="s">
        <v>11</v>
      </c>
      <c r="G32" t="str">
        <f t="shared" si="1"/>
        <v xml:space="preserve"> (Ktunaxa)</v>
      </c>
      <c r="J32" s="23" t="str">
        <f t="shared" si="2"/>
        <v>ootenays</v>
      </c>
      <c r="L32" s="23" t="str">
        <f t="shared" si="4"/>
        <v>Kootenays</v>
      </c>
      <c r="M32" s="5" t="s">
        <v>370</v>
      </c>
    </row>
    <row r="33" spans="1:13">
      <c r="A33" s="2" t="s">
        <v>55</v>
      </c>
      <c r="B33" s="21" t="str">
        <f t="shared" si="0"/>
        <v>Kotsoteka</v>
      </c>
      <c r="C33" t="s">
        <v>253</v>
      </c>
      <c r="D33" s="27"/>
      <c r="E33" s="2" t="s">
        <v>55</v>
      </c>
      <c r="G33" t="str">
        <f t="shared" si="1"/>
        <v xml:space="preserve"> (Comanche)</v>
      </c>
      <c r="J33" s="23" t="str">
        <f t="shared" si="2"/>
        <v>otsoteka</v>
      </c>
      <c r="L33" s="23" t="str">
        <f t="shared" si="4"/>
        <v>Kotsoteka</v>
      </c>
      <c r="M33" s="2" t="s">
        <v>371</v>
      </c>
    </row>
    <row r="34" spans="1:13">
      <c r="A34" s="3" t="s">
        <v>56</v>
      </c>
      <c r="B34" s="21" t="str">
        <f t="shared" ref="B34:B65" si="5">LEFT(A34,FIND(" ",A34,1)-1)</f>
        <v>Kwahadi</v>
      </c>
      <c r="C34" t="s">
        <v>254</v>
      </c>
      <c r="D34" s="30"/>
      <c r="E34" s="3" t="s">
        <v>56</v>
      </c>
      <c r="G34" t="str">
        <f t="shared" ref="G34:G65" si="6">MID(E34,FIND(" ",E34),999)</f>
        <v xml:space="preserve"> Quahadi (Comanches)</v>
      </c>
      <c r="J34" s="23" t="str">
        <f t="shared" si="2"/>
        <v>wahadi</v>
      </c>
      <c r="L34" s="23" t="str">
        <f t="shared" si="4"/>
        <v>Kwahadi Quahadi</v>
      </c>
      <c r="M34" s="3" t="s">
        <v>372</v>
      </c>
    </row>
    <row r="35" spans="1:13">
      <c r="A35" s="2" t="s">
        <v>57</v>
      </c>
      <c r="B35" s="21" t="str">
        <f t="shared" si="5"/>
        <v>Laguna</v>
      </c>
      <c r="C35" t="s">
        <v>255</v>
      </c>
      <c r="D35" s="27"/>
      <c r="E35" s="2" t="s">
        <v>57</v>
      </c>
      <c r="G35" t="str">
        <f t="shared" si="6"/>
        <v xml:space="preserve"> (Pueblos)</v>
      </c>
      <c r="J35" s="23" t="str">
        <f t="shared" si="2"/>
        <v>aguna</v>
      </c>
      <c r="L35" s="23" t="str">
        <f t="shared" si="4"/>
        <v>Laguna</v>
      </c>
      <c r="M35" s="2" t="s">
        <v>373</v>
      </c>
    </row>
    <row r="36" spans="1:13">
      <c r="A36" s="9" t="s">
        <v>59</v>
      </c>
      <c r="B36" s="21" t="str">
        <f t="shared" si="5"/>
        <v>Llano</v>
      </c>
      <c r="C36" t="s">
        <v>257</v>
      </c>
      <c r="D36" s="33"/>
      <c r="E36" s="9" t="s">
        <v>59</v>
      </c>
      <c r="G36" t="str">
        <f t="shared" si="6"/>
        <v xml:space="preserve"> (Tonkawa)</v>
      </c>
      <c r="J36" s="23" t="str">
        <f t="shared" si="2"/>
        <v>lano</v>
      </c>
      <c r="L36" s="23" t="str">
        <f t="shared" si="4"/>
        <v>Llano</v>
      </c>
      <c r="M36" s="9" t="s">
        <v>374</v>
      </c>
    </row>
    <row r="37" spans="1:13">
      <c r="A37" s="4" t="s">
        <v>60</v>
      </c>
      <c r="B37" s="21" t="str">
        <f t="shared" si="5"/>
        <v>Malécites</v>
      </c>
      <c r="C37" t="s">
        <v>258</v>
      </c>
      <c r="D37" s="28"/>
      <c r="E37" s="4" t="s">
        <v>60</v>
      </c>
      <c r="G37" t="str">
        <f t="shared" si="6"/>
        <v xml:space="preserve"> Maliseet (Wolastoqiyk)</v>
      </c>
      <c r="J37" s="23" t="str">
        <f t="shared" si="2"/>
        <v>alécites</v>
      </c>
      <c r="L37" s="23" t="str">
        <f t="shared" si="4"/>
        <v>Malécites Maliseet</v>
      </c>
      <c r="M37" s="4" t="s">
        <v>375</v>
      </c>
    </row>
    <row r="38" spans="1:13">
      <c r="A38" s="2" t="s">
        <v>61</v>
      </c>
      <c r="B38" s="21" t="str">
        <f t="shared" si="5"/>
        <v>Mascouten</v>
      </c>
      <c r="C38" t="s">
        <v>259</v>
      </c>
      <c r="D38" s="27"/>
      <c r="E38" s="2" t="s">
        <v>61</v>
      </c>
      <c r="G38" t="str">
        <f t="shared" si="6"/>
        <v xml:space="preserve"> (Mascoutins)</v>
      </c>
      <c r="J38" s="23" t="str">
        <f t="shared" si="2"/>
        <v>ascouten</v>
      </c>
      <c r="L38" s="23" t="str">
        <f t="shared" si="4"/>
        <v>Mascouten</v>
      </c>
      <c r="M38" s="2" t="s">
        <v>376</v>
      </c>
    </row>
    <row r="39" spans="1:13">
      <c r="A39" s="2" t="s">
        <v>64</v>
      </c>
      <c r="B39" s="21" t="str">
        <f t="shared" si="5"/>
        <v>Metan</v>
      </c>
      <c r="C39" t="s">
        <v>262</v>
      </c>
      <c r="D39" s="27"/>
      <c r="E39" s="2" t="s">
        <v>64</v>
      </c>
      <c r="G39" t="str">
        <f t="shared" si="6"/>
        <v xml:space="preserve"> (Dakota du Nord)</v>
      </c>
      <c r="J39" s="23" t="str">
        <f t="shared" si="2"/>
        <v>etan</v>
      </c>
      <c r="L39" s="23" t="str">
        <f t="shared" si="4"/>
        <v>Metan Dakota du</v>
      </c>
      <c r="M39" s="2" t="s">
        <v>377</v>
      </c>
    </row>
    <row r="40" spans="1:13">
      <c r="A40" s="2" t="s">
        <v>66</v>
      </c>
      <c r="B40" s="21" t="str">
        <f t="shared" si="5"/>
        <v>Miniconjou</v>
      </c>
      <c r="C40" t="s">
        <v>264</v>
      </c>
      <c r="D40" s="27"/>
      <c r="E40" s="2" t="s">
        <v>66</v>
      </c>
      <c r="G40" t="str">
        <f t="shared" si="6"/>
        <v xml:space="preserve"> (Sioux Lakota Teton)</v>
      </c>
      <c r="J40" s="23" t="str">
        <f t="shared" si="2"/>
        <v>iniconjou</v>
      </c>
      <c r="L40" s="23" t="str">
        <f t="shared" si="4"/>
        <v>Miniconjou Sioux Lakota</v>
      </c>
      <c r="M40" s="2" t="s">
        <v>378</v>
      </c>
    </row>
    <row r="41" spans="1:13">
      <c r="A41" s="6" t="s">
        <v>68</v>
      </c>
      <c r="B41" s="21" t="str">
        <f t="shared" si="5"/>
        <v>Mohave(</v>
      </c>
      <c r="C41" t="s">
        <v>266</v>
      </c>
      <c r="D41" s="34"/>
      <c r="E41" s="6" t="s">
        <v>194</v>
      </c>
      <c r="G41" t="str">
        <f t="shared" si="6"/>
        <v xml:space="preserve"> (Mojave)</v>
      </c>
      <c r="J41" s="23" t="str">
        <f t="shared" si="2"/>
        <v>ohave(</v>
      </c>
      <c r="L41" s="23" t="str">
        <f t="shared" si="4"/>
        <v>Mohave</v>
      </c>
      <c r="M41" s="6" t="s">
        <v>379</v>
      </c>
    </row>
    <row r="42" spans="1:13">
      <c r="A42" s="5" t="s">
        <v>70</v>
      </c>
      <c r="B42" s="21" t="str">
        <f t="shared" si="5"/>
        <v>Mohicans</v>
      </c>
      <c r="C42" t="s">
        <v>268</v>
      </c>
      <c r="D42" s="29"/>
      <c r="E42" s="5" t="s">
        <v>70</v>
      </c>
      <c r="G42" t="str">
        <f t="shared" si="6"/>
        <v xml:space="preserve"> (Mahicans Loups)</v>
      </c>
      <c r="J42" s="23" t="str">
        <f t="shared" si="2"/>
        <v>ohicans</v>
      </c>
      <c r="L42" s="23" t="str">
        <f t="shared" si="4"/>
        <v>Mohicans Mahicans</v>
      </c>
      <c r="M42" s="5" t="s">
        <v>380</v>
      </c>
    </row>
    <row r="43" spans="1:13">
      <c r="A43" s="3" t="s">
        <v>72</v>
      </c>
      <c r="B43" s="21" t="str">
        <f t="shared" si="5"/>
        <v>Moratok</v>
      </c>
      <c r="C43" t="s">
        <v>270</v>
      </c>
      <c r="D43" s="30"/>
      <c r="E43" s="3" t="s">
        <v>72</v>
      </c>
      <c r="G43" t="str">
        <f t="shared" si="6"/>
        <v xml:space="preserve">  (Moratoc)</v>
      </c>
      <c r="J43" s="23" t="str">
        <f t="shared" si="2"/>
        <v>oratok</v>
      </c>
      <c r="L43" s="23" t="str">
        <f t="shared" si="4"/>
        <v>Moratok</v>
      </c>
      <c r="M43" s="3" t="s">
        <v>381</v>
      </c>
    </row>
    <row r="44" spans="1:13">
      <c r="A44" s="3" t="s">
        <v>12</v>
      </c>
      <c r="B44" s="21" t="str">
        <f t="shared" si="5"/>
        <v>NezPercés</v>
      </c>
      <c r="C44" t="s">
        <v>210</v>
      </c>
      <c r="D44" s="30"/>
      <c r="E44" s="3" t="s">
        <v>12</v>
      </c>
      <c r="G44" t="str">
        <f t="shared" si="6"/>
        <v xml:space="preserve"> (Nimíipuu)</v>
      </c>
      <c r="J44" s="23" t="str">
        <f t="shared" si="2"/>
        <v>ezPercés</v>
      </c>
      <c r="L44" s="23" t="str">
        <f t="shared" si="4"/>
        <v>NezPercés</v>
      </c>
      <c r="M44" s="3" t="s">
        <v>382</v>
      </c>
    </row>
    <row r="45" spans="1:13">
      <c r="A45" s="2" t="s">
        <v>75</v>
      </c>
      <c r="B45" s="21" t="str">
        <f t="shared" si="5"/>
        <v>Nottaways</v>
      </c>
      <c r="C45" t="s">
        <v>273</v>
      </c>
      <c r="D45" s="27"/>
      <c r="E45" s="2" t="s">
        <v>75</v>
      </c>
      <c r="G45" t="str">
        <f t="shared" si="6"/>
        <v xml:space="preserve"> (Cheroenhaka)</v>
      </c>
      <c r="J45" s="23" t="str">
        <f t="shared" si="2"/>
        <v>ottaways</v>
      </c>
      <c r="L45" s="23" t="str">
        <f t="shared" si="4"/>
        <v>Nottaways</v>
      </c>
      <c r="M45" s="2" t="s">
        <v>383</v>
      </c>
    </row>
    <row r="46" spans="1:13">
      <c r="A46" s="6" t="s">
        <v>78</v>
      </c>
      <c r="B46" s="21" t="str">
        <f t="shared" si="5"/>
        <v>Obispeno</v>
      </c>
      <c r="C46" t="s">
        <v>276</v>
      </c>
      <c r="D46" s="34"/>
      <c r="E46" s="6" t="s">
        <v>78</v>
      </c>
      <c r="G46" t="str">
        <f t="shared" si="6"/>
        <v xml:space="preserve"> (Chumash)</v>
      </c>
      <c r="J46" s="23" t="str">
        <f t="shared" si="2"/>
        <v>bispeno</v>
      </c>
      <c r="L46" s="23" t="str">
        <f t="shared" si="4"/>
        <v>Obispeno</v>
      </c>
      <c r="M46" s="6" t="s">
        <v>384</v>
      </c>
    </row>
    <row r="47" spans="1:13">
      <c r="A47" s="3" t="s">
        <v>79</v>
      </c>
      <c r="B47" s="21" t="str">
        <f t="shared" si="5"/>
        <v>Ochethi</v>
      </c>
      <c r="C47" t="s">
        <v>277</v>
      </c>
      <c r="D47" s="30"/>
      <c r="E47" s="3" t="s">
        <v>79</v>
      </c>
      <c r="G47" t="str">
        <f t="shared" si="6"/>
        <v xml:space="preserve"> (Sakowin)</v>
      </c>
      <c r="J47" s="23" t="str">
        <f t="shared" si="2"/>
        <v>chethi</v>
      </c>
      <c r="L47" s="23" t="str">
        <f t="shared" si="4"/>
        <v>Ochethi</v>
      </c>
      <c r="M47" s="3" t="s">
        <v>385</v>
      </c>
    </row>
    <row r="48" spans="1:13">
      <c r="A48" s="3" t="s">
        <v>80</v>
      </c>
      <c r="B48" s="21" t="str">
        <f t="shared" si="5"/>
        <v>Ofo</v>
      </c>
      <c r="C48" t="s">
        <v>278</v>
      </c>
      <c r="D48" s="30"/>
      <c r="E48" s="3" t="s">
        <v>80</v>
      </c>
      <c r="G48" t="str">
        <f t="shared" si="6"/>
        <v xml:space="preserve"> (Ofogoulas)</v>
      </c>
      <c r="J48" s="23" t="str">
        <f t="shared" si="2"/>
        <v>fo</v>
      </c>
      <c r="L48" s="23" t="str">
        <f t="shared" si="4"/>
        <v>Ofo</v>
      </c>
      <c r="M48" s="3" t="s">
        <v>386</v>
      </c>
    </row>
    <row r="49" spans="1:13">
      <c r="A49" s="3" t="s">
        <v>81</v>
      </c>
      <c r="B49" s="21" t="str">
        <f t="shared" si="5"/>
        <v>Oglalas</v>
      </c>
      <c r="C49" t="s">
        <v>279</v>
      </c>
      <c r="D49" s="30"/>
      <c r="E49" s="3" t="s">
        <v>81</v>
      </c>
      <c r="G49" t="str">
        <f t="shared" si="6"/>
        <v xml:space="preserve"> (Lakota Teton)</v>
      </c>
      <c r="J49" s="23" t="str">
        <f t="shared" si="2"/>
        <v>glalas</v>
      </c>
      <c r="L49" s="23" t="str">
        <f t="shared" si="4"/>
        <v>Oglalas Lakota</v>
      </c>
      <c r="M49" s="3" t="s">
        <v>387</v>
      </c>
    </row>
    <row r="50" spans="1:13">
      <c r="A50" s="4" t="s">
        <v>82</v>
      </c>
      <c r="B50" s="21" t="str">
        <f t="shared" si="5"/>
        <v>Oneida</v>
      </c>
      <c r="C50" t="s">
        <v>280</v>
      </c>
      <c r="D50" s="28"/>
      <c r="E50" s="4" t="s">
        <v>82</v>
      </c>
      <c r="G50" t="str">
        <f t="shared" si="6"/>
        <v xml:space="preserve"> (Onneiouts)</v>
      </c>
      <c r="J50" s="23" t="str">
        <f t="shared" si="2"/>
        <v>neida</v>
      </c>
      <c r="L50" s="23" t="str">
        <f t="shared" si="4"/>
        <v>Oneida</v>
      </c>
      <c r="M50" s="4" t="s">
        <v>388</v>
      </c>
    </row>
    <row r="51" spans="1:13">
      <c r="A51" s="4" t="s">
        <v>8</v>
      </c>
      <c r="B51" s="21" t="str">
        <f t="shared" si="5"/>
        <v>Ottawas</v>
      </c>
      <c r="C51" t="s">
        <v>206</v>
      </c>
      <c r="D51" s="28"/>
      <c r="E51" s="4" t="s">
        <v>8</v>
      </c>
      <c r="G51" t="str">
        <f t="shared" si="6"/>
        <v xml:space="preserve"> (OdawasOutaouais)</v>
      </c>
      <c r="H51" s="21" t="str">
        <f>LEFT(A51,SEARCH(" ",A51,1))</f>
        <v xml:space="preserve">Ottawas </v>
      </c>
      <c r="J51" s="23" t="str">
        <f t="shared" si="2"/>
        <v>ttawas</v>
      </c>
      <c r="L51" s="23" t="str">
        <f t="shared" si="4"/>
        <v>Ottawas</v>
      </c>
      <c r="M51" s="4" t="s">
        <v>389</v>
      </c>
    </row>
    <row r="52" spans="1:13">
      <c r="A52" s="3" t="s">
        <v>87</v>
      </c>
      <c r="B52" s="21" t="str">
        <f t="shared" si="5"/>
        <v>Pamlicos</v>
      </c>
      <c r="C52" t="s">
        <v>285</v>
      </c>
      <c r="D52" s="30"/>
      <c r="E52" s="3" t="s">
        <v>87</v>
      </c>
      <c r="G52" t="str">
        <f t="shared" si="6"/>
        <v xml:space="preserve"> (Secotans)</v>
      </c>
      <c r="J52" s="23" t="str">
        <f t="shared" si="2"/>
        <v>amlicos</v>
      </c>
      <c r="L52" s="23" t="str">
        <f t="shared" si="4"/>
        <v>Pamlicos</v>
      </c>
      <c r="M52" s="3" t="s">
        <v>390</v>
      </c>
    </row>
    <row r="53" spans="1:13">
      <c r="A53" s="3" t="s">
        <v>88</v>
      </c>
      <c r="B53" s="21" t="str">
        <f t="shared" si="5"/>
        <v>Papago</v>
      </c>
      <c r="C53" t="s">
        <v>286</v>
      </c>
      <c r="D53" s="30"/>
      <c r="E53" s="3" t="s">
        <v>88</v>
      </c>
      <c r="G53" t="str">
        <f t="shared" si="6"/>
        <v xml:space="preserve"> (Tohono O’odham)</v>
      </c>
      <c r="J53" s="23" t="str">
        <f t="shared" si="2"/>
        <v>apago</v>
      </c>
      <c r="L53" s="23" t="str">
        <f t="shared" si="4"/>
        <v>Papago Tohono</v>
      </c>
      <c r="M53" s="3" t="s">
        <v>391</v>
      </c>
    </row>
    <row r="54" spans="1:13">
      <c r="A54" s="4" t="s">
        <v>9</v>
      </c>
      <c r="B54" s="21" t="str">
        <f t="shared" si="5"/>
        <v>Passamaquoddy</v>
      </c>
      <c r="C54" t="s">
        <v>207</v>
      </c>
      <c r="D54" s="28"/>
      <c r="E54" s="4" t="s">
        <v>9</v>
      </c>
      <c r="G54" t="str">
        <f t="shared" si="6"/>
        <v xml:space="preserve"> (Etchemins)</v>
      </c>
      <c r="H54" s="21" t="str">
        <f>LEFT(A54,SEARCH(" ",A54,1))</f>
        <v xml:space="preserve">Passamaquoddy </v>
      </c>
      <c r="J54" s="23" t="str">
        <f t="shared" si="2"/>
        <v>assamaquoddy</v>
      </c>
      <c r="L54" s="23" t="str">
        <f t="shared" si="4"/>
        <v>Passamaquoddy</v>
      </c>
      <c r="M54" s="4" t="s">
        <v>392</v>
      </c>
    </row>
    <row r="55" spans="1:13" ht="27">
      <c r="A55" s="3" t="s">
        <v>90</v>
      </c>
      <c r="B55" s="21" t="str">
        <f t="shared" si="5"/>
        <v>Peau</v>
      </c>
      <c r="C55" t="s">
        <v>288</v>
      </c>
      <c r="D55" s="30"/>
      <c r="E55" s="3" t="s">
        <v>90</v>
      </c>
      <c r="G55" t="str">
        <f t="shared" si="6"/>
        <v xml:space="preserve"> de liévre (Kha-tchô-Gottiné) Hare Hareskin Sahtu Esclaves du nord</v>
      </c>
      <c r="J55" s="23" t="str">
        <f t="shared" si="2"/>
        <v>eau</v>
      </c>
      <c r="L55" s="23" t="str">
        <f t="shared" si="4"/>
        <v>Peau de liévre Kha-tchô-Gottiné Hare Hareskin Sahtu Esclaves du</v>
      </c>
      <c r="M55" s="3" t="s">
        <v>393</v>
      </c>
    </row>
    <row r="56" spans="1:13">
      <c r="A56" s="4" t="s">
        <v>91</v>
      </c>
      <c r="B56" s="21" t="str">
        <f t="shared" si="5"/>
        <v>Pekowi</v>
      </c>
      <c r="C56" t="s">
        <v>235</v>
      </c>
      <c r="D56" s="28"/>
      <c r="E56" s="4" t="s">
        <v>91</v>
      </c>
      <c r="G56" t="str">
        <f t="shared" si="6"/>
        <v xml:space="preserve"> (Shawnee)</v>
      </c>
      <c r="J56" s="23" t="str">
        <f t="shared" si="2"/>
        <v>ekowi</v>
      </c>
      <c r="L56" s="23" t="str">
        <f t="shared" si="4"/>
        <v>Pekowi</v>
      </c>
      <c r="M56" s="4" t="s">
        <v>394</v>
      </c>
    </row>
    <row r="57" spans="1:13">
      <c r="A57" s="4" t="s">
        <v>92</v>
      </c>
      <c r="B57" s="21" t="str">
        <f t="shared" si="5"/>
        <v>Penobscots</v>
      </c>
      <c r="C57" t="s">
        <v>289</v>
      </c>
      <c r="D57" s="28"/>
      <c r="E57" s="4" t="s">
        <v>92</v>
      </c>
      <c r="G57" t="str">
        <f t="shared" si="6"/>
        <v xml:space="preserve"> (Pentagouets)</v>
      </c>
      <c r="J57" s="23" t="str">
        <f t="shared" si="2"/>
        <v>enobscots</v>
      </c>
      <c r="L57" s="23" t="str">
        <f t="shared" si="4"/>
        <v>Penobscots</v>
      </c>
      <c r="M57" s="4" t="s">
        <v>395</v>
      </c>
    </row>
    <row r="58" spans="1:13">
      <c r="A58" s="3" t="s">
        <v>10</v>
      </c>
      <c r="B58" s="21" t="str">
        <f t="shared" si="5"/>
        <v>Pieds</v>
      </c>
      <c r="C58" t="s">
        <v>208</v>
      </c>
      <c r="D58" s="30"/>
      <c r="E58" s="3" t="s">
        <v>10</v>
      </c>
      <c r="G58" t="str">
        <f t="shared" si="6"/>
        <v xml:space="preserve"> noirs (Gens du sang)</v>
      </c>
      <c r="H58" s="21" t="str">
        <f>LEFT(A58,SEARCH(" ",A58,1))</f>
        <v xml:space="preserve">Pieds </v>
      </c>
      <c r="J58" s="23" t="str">
        <f t="shared" si="2"/>
        <v>ieds</v>
      </c>
      <c r="L58" s="23" t="str">
        <f t="shared" si="4"/>
        <v>Pieds noirs Gens du</v>
      </c>
      <c r="M58" s="3" t="s">
        <v>396</v>
      </c>
    </row>
    <row r="59" spans="1:13">
      <c r="A59" s="3" t="s">
        <v>94</v>
      </c>
      <c r="B59" s="21" t="str">
        <f t="shared" si="5"/>
        <v>Pieds</v>
      </c>
      <c r="C59" t="s">
        <v>291</v>
      </c>
      <c r="D59" s="30"/>
      <c r="E59" s="3" t="s">
        <v>94</v>
      </c>
      <c r="G59" t="str">
        <f t="shared" si="6"/>
        <v xml:space="preserve"> noirs Blackfeet/Niitsitap i(Pikuni)</v>
      </c>
      <c r="J59" s="23" t="str">
        <f t="shared" si="2"/>
        <v>ieds</v>
      </c>
      <c r="L59" s="23" t="str">
        <f t="shared" si="4"/>
        <v>Pieds noirs Blackfeet/Niitsitap</v>
      </c>
      <c r="M59" s="3" t="s">
        <v>397</v>
      </c>
    </row>
    <row r="60" spans="1:13">
      <c r="A60" s="3" t="s">
        <v>95</v>
      </c>
      <c r="B60" s="21" t="str">
        <f t="shared" si="5"/>
        <v>Potawatomis</v>
      </c>
      <c r="C60" t="s">
        <v>292</v>
      </c>
      <c r="D60" s="30"/>
      <c r="E60" s="3" t="s">
        <v>95</v>
      </c>
      <c r="G60" t="str">
        <f t="shared" si="6"/>
        <v xml:space="preserve"> (Potéouatamis)</v>
      </c>
      <c r="J60" s="23" t="str">
        <f t="shared" si="2"/>
        <v>otawatomis</v>
      </c>
      <c r="L60" s="23" t="str">
        <f t="shared" si="4"/>
        <v>Potawatomis</v>
      </c>
      <c r="M60" s="3" t="s">
        <v>398</v>
      </c>
    </row>
    <row r="61" spans="1:13">
      <c r="A61" s="3" t="s">
        <v>98</v>
      </c>
      <c r="B61" s="21" t="str">
        <f t="shared" si="5"/>
        <v>Quapaws</v>
      </c>
      <c r="C61" t="s">
        <v>294</v>
      </c>
      <c r="D61" s="30"/>
      <c r="E61" s="3" t="s">
        <v>98</v>
      </c>
      <c r="G61" t="str">
        <f t="shared" si="6"/>
        <v xml:space="preserve"> (Arkansas)</v>
      </c>
      <c r="J61" s="23" t="str">
        <f t="shared" si="2"/>
        <v>uapaws</v>
      </c>
      <c r="L61" s="23" t="str">
        <f t="shared" si="4"/>
        <v>Quapaws</v>
      </c>
      <c r="M61" s="3" t="s">
        <v>399</v>
      </c>
    </row>
    <row r="62" spans="1:13" ht="27">
      <c r="A62" s="3" t="s">
        <v>99</v>
      </c>
      <c r="B62" s="21" t="str">
        <f t="shared" si="5"/>
        <v>Ramapough</v>
      </c>
      <c r="C62" t="s">
        <v>295</v>
      </c>
      <c r="D62" s="30"/>
      <c r="E62" s="3" t="s">
        <v>99</v>
      </c>
      <c r="G62" t="str">
        <f t="shared" si="6"/>
        <v xml:space="preserve"> Lenape Indian Nation (Ramapough Mountain)</v>
      </c>
      <c r="J62" s="23" t="str">
        <f t="shared" si="2"/>
        <v>amapough</v>
      </c>
      <c r="L62" s="23" t="str">
        <f t="shared" si="4"/>
        <v>Ramapough Lenape Indian Nation Ramapough</v>
      </c>
      <c r="M62" s="3" t="s">
        <v>400</v>
      </c>
    </row>
    <row r="63" spans="1:13">
      <c r="A63" s="3" t="s">
        <v>100</v>
      </c>
      <c r="B63" s="21" t="str">
        <f t="shared" si="5"/>
        <v>Santees</v>
      </c>
      <c r="C63" t="s">
        <v>296</v>
      </c>
      <c r="D63" s="30"/>
      <c r="E63" s="3" t="s">
        <v>100</v>
      </c>
      <c r="G63" t="str">
        <f t="shared" si="6"/>
        <v xml:space="preserve"> (Dakotas de l’est)</v>
      </c>
      <c r="J63" s="23" t="str">
        <f t="shared" si="2"/>
        <v>antees</v>
      </c>
      <c r="L63" s="23" t="str">
        <f t="shared" si="4"/>
        <v>Santees Dakotas de</v>
      </c>
      <c r="M63" s="3" t="s">
        <v>401</v>
      </c>
    </row>
    <row r="64" spans="1:13">
      <c r="A64" s="3" t="s">
        <v>101</v>
      </c>
      <c r="B64" s="21" t="str">
        <f t="shared" si="5"/>
        <v>Santo</v>
      </c>
      <c r="C64" t="s">
        <v>297</v>
      </c>
      <c r="D64" s="30"/>
      <c r="E64" s="3" t="s">
        <v>101</v>
      </c>
      <c r="G64" t="str">
        <f t="shared" si="6"/>
        <v xml:space="preserve"> Domingo (Kewa)</v>
      </c>
      <c r="J64" s="23" t="str">
        <f t="shared" si="2"/>
        <v>anto</v>
      </c>
      <c r="L64" s="23" t="str">
        <f t="shared" si="4"/>
        <v>Santo Domingo</v>
      </c>
      <c r="M64" s="3" t="s">
        <v>402</v>
      </c>
    </row>
    <row r="65" spans="1:13">
      <c r="A65" s="3" t="s">
        <v>102</v>
      </c>
      <c r="B65" s="21" t="str">
        <f t="shared" si="5"/>
        <v>Sauks</v>
      </c>
      <c r="C65" t="s">
        <v>298</v>
      </c>
      <c r="D65" s="30"/>
      <c r="E65" s="3" t="s">
        <v>102</v>
      </c>
      <c r="G65" t="str">
        <f t="shared" si="6"/>
        <v xml:space="preserve"> (Sacs Asakiwaki) Fox</v>
      </c>
      <c r="J65" s="23" t="str">
        <f t="shared" si="2"/>
        <v>auks</v>
      </c>
      <c r="L65" s="23" t="str">
        <f t="shared" si="4"/>
        <v>Sauks Sacs Asakiwaki</v>
      </c>
      <c r="M65" s="3" t="s">
        <v>403</v>
      </c>
    </row>
    <row r="66" spans="1:13">
      <c r="A66" s="2" t="s">
        <v>103</v>
      </c>
      <c r="B66" s="21" t="str">
        <f t="shared" ref="B66:B86" si="7">LEFT(A66,FIND(" ",A66,1)-1)</f>
        <v>Shawnee</v>
      </c>
      <c r="C66" t="s">
        <v>299</v>
      </c>
      <c r="D66" s="27"/>
      <c r="E66" s="2" t="s">
        <v>103</v>
      </c>
      <c r="G66" t="str">
        <f t="shared" ref="G66:G97" si="8">MID(E66,FIND(" ",E66),999)</f>
        <v xml:space="preserve"> (Chaouanons)</v>
      </c>
      <c r="J66" s="23" t="str">
        <f t="shared" si="2"/>
        <v>hawnee</v>
      </c>
      <c r="L66" s="23" t="str">
        <f t="shared" si="4"/>
        <v>Shawnee</v>
      </c>
      <c r="M66" s="2" t="s">
        <v>404</v>
      </c>
    </row>
    <row r="67" spans="1:13">
      <c r="A67" s="3" t="s">
        <v>58</v>
      </c>
      <c r="B67" s="21" t="str">
        <f t="shared" si="7"/>
        <v>Shoshones</v>
      </c>
      <c r="C67" t="s">
        <v>256</v>
      </c>
      <c r="D67" s="30"/>
      <c r="E67" s="3" t="s">
        <v>58</v>
      </c>
      <c r="G67" t="str">
        <f t="shared" si="8"/>
        <v xml:space="preserve"> (Snakes)</v>
      </c>
      <c r="J67" s="23" t="str">
        <f t="shared" ref="J67:J130" si="9">MID(B67,1+FIND("",B67),999)</f>
        <v>hoshones</v>
      </c>
      <c r="L67" s="23" t="str">
        <f t="shared" ref="L67:L130" si="10">LEFT(TRIM(M67),FIND("§",SUBSTITUTE(M67," ","§",LEN(TRIM(M67))-LEN(SUBSTITUTE(TRIM(M67)," ",""))))-1)</f>
        <v>Shoshones</v>
      </c>
      <c r="M67" s="3" t="s">
        <v>405</v>
      </c>
    </row>
    <row r="68" spans="1:13">
      <c r="A68" s="8" t="s">
        <v>106</v>
      </c>
      <c r="B68" s="21" t="str">
        <f t="shared" si="7"/>
        <v>Sicangus</v>
      </c>
      <c r="C68" t="s">
        <v>302</v>
      </c>
      <c r="D68" s="31"/>
      <c r="E68" s="8" t="s">
        <v>106</v>
      </c>
      <c r="G68" t="str">
        <f t="shared" si="8"/>
        <v xml:space="preserve"> (Shicahu Brûlé)</v>
      </c>
      <c r="J68" s="23" t="str">
        <f t="shared" si="9"/>
        <v>icangus</v>
      </c>
      <c r="L68" s="23" t="str">
        <f t="shared" si="10"/>
        <v>Sicangus Shicahu</v>
      </c>
      <c r="M68" s="8" t="s">
        <v>406</v>
      </c>
    </row>
    <row r="69" spans="1:13">
      <c r="A69" s="3" t="s">
        <v>107</v>
      </c>
      <c r="B69" s="21" t="str">
        <f t="shared" si="7"/>
        <v>Sihasapa(</v>
      </c>
      <c r="C69" t="s">
        <v>303</v>
      </c>
      <c r="D69" s="30"/>
      <c r="E69" s="3" t="s">
        <v>174</v>
      </c>
      <c r="G69" t="str">
        <f t="shared" si="8"/>
        <v xml:space="preserve"> ( Piedsnoirs )Sioux Lakota</v>
      </c>
      <c r="J69" s="23" t="str">
        <f t="shared" si="9"/>
        <v>ihasapa(</v>
      </c>
      <c r="L69" s="23" t="str">
        <f t="shared" si="10"/>
        <v>Sihasapa Piedsnoirs Sioux</v>
      </c>
      <c r="M69" s="3" t="s">
        <v>407</v>
      </c>
    </row>
    <row r="70" spans="1:13">
      <c r="A70" s="3" t="s">
        <v>111</v>
      </c>
      <c r="B70" s="21" t="str">
        <f t="shared" si="7"/>
        <v>Stockbridge-Munsee</v>
      </c>
      <c r="C70" t="s">
        <v>307</v>
      </c>
      <c r="D70" s="30"/>
      <c r="E70" s="3" t="s">
        <v>111</v>
      </c>
      <c r="G70" t="str">
        <f t="shared" si="8"/>
        <v xml:space="preserve"> (Housatonic)</v>
      </c>
      <c r="J70" s="23" t="str">
        <f t="shared" si="9"/>
        <v>tockbridge-Munsee</v>
      </c>
      <c r="L70" s="23" t="str">
        <f t="shared" si="10"/>
        <v>Stockbridge-Munsee</v>
      </c>
      <c r="M70" s="3" t="s">
        <v>408</v>
      </c>
    </row>
    <row r="71" spans="1:13">
      <c r="A71" s="3" t="s">
        <v>113</v>
      </c>
      <c r="B71" s="21" t="str">
        <f t="shared" si="7"/>
        <v>Susquehannocks</v>
      </c>
      <c r="C71" t="s">
        <v>309</v>
      </c>
      <c r="D71" s="30"/>
      <c r="E71" s="3" t="s">
        <v>113</v>
      </c>
      <c r="G71" t="str">
        <f t="shared" si="8"/>
        <v xml:space="preserve"> (Andastes)</v>
      </c>
      <c r="J71" s="23" t="str">
        <f t="shared" si="9"/>
        <v>usquehannocks</v>
      </c>
      <c r="L71" s="23" t="str">
        <f t="shared" si="10"/>
        <v>Susquehannocks</v>
      </c>
      <c r="M71" s="3" t="s">
        <v>409</v>
      </c>
    </row>
    <row r="72" spans="1:13">
      <c r="A72" s="2" t="s">
        <v>114</v>
      </c>
      <c r="B72" s="21" t="str">
        <f t="shared" si="7"/>
        <v>Tache</v>
      </c>
      <c r="C72" t="s">
        <v>310</v>
      </c>
      <c r="D72" s="27"/>
      <c r="E72" s="2" t="s">
        <v>114</v>
      </c>
      <c r="G72" t="str">
        <f t="shared" si="8"/>
        <v xml:space="preserve"> Tachi (Yokuts)</v>
      </c>
      <c r="J72" s="23" t="str">
        <f t="shared" si="9"/>
        <v>ache</v>
      </c>
      <c r="L72" s="23" t="str">
        <f t="shared" si="10"/>
        <v>Tache Tachi</v>
      </c>
      <c r="M72" s="2" t="s">
        <v>410</v>
      </c>
    </row>
    <row r="73" spans="1:13">
      <c r="A73" s="3" t="s">
        <v>115</v>
      </c>
      <c r="B73" s="21" t="str">
        <f t="shared" si="7"/>
        <v>Taidnapam</v>
      </c>
      <c r="C73" t="s">
        <v>311</v>
      </c>
      <c r="D73" s="30"/>
      <c r="E73" s="3" t="s">
        <v>115</v>
      </c>
      <c r="G73" t="str">
        <f t="shared" si="8"/>
        <v xml:space="preserve">  (Upper Cowlitz) </v>
      </c>
      <c r="J73" s="23" t="str">
        <f t="shared" si="9"/>
        <v>aidnapam</v>
      </c>
      <c r="L73" s="23" t="str">
        <f t="shared" si="10"/>
        <v xml:space="preserve">Taidnapam </v>
      </c>
      <c r="M73" s="3" t="s">
        <v>411</v>
      </c>
    </row>
    <row r="74" spans="1:13">
      <c r="A74" s="2" t="s">
        <v>85</v>
      </c>
      <c r="B74" s="21" t="str">
        <f t="shared" si="7"/>
        <v>Te-Moak</v>
      </c>
      <c r="C74" t="s">
        <v>283</v>
      </c>
      <c r="D74" s="27"/>
      <c r="E74" s="2" t="s">
        <v>85</v>
      </c>
      <c r="G74" t="str">
        <f t="shared" si="8"/>
        <v xml:space="preserve"> (Shoshone)</v>
      </c>
      <c r="J74" s="23" t="str">
        <f t="shared" si="9"/>
        <v>e-Moak</v>
      </c>
      <c r="L74" s="23" t="str">
        <f t="shared" si="10"/>
        <v>Te-Moak</v>
      </c>
      <c r="M74" s="2" t="s">
        <v>412</v>
      </c>
    </row>
    <row r="75" spans="1:13">
      <c r="A75" s="3" t="s">
        <v>86</v>
      </c>
      <c r="B75" s="21" t="str">
        <f t="shared" si="7"/>
        <v>Têtes</v>
      </c>
      <c r="C75" t="s">
        <v>284</v>
      </c>
      <c r="D75" s="30"/>
      <c r="E75" s="3" t="s">
        <v>86</v>
      </c>
      <c r="G75" t="str">
        <f t="shared" si="8"/>
        <v xml:space="preserve"> Plates (Salish)</v>
      </c>
      <c r="J75" s="23" t="str">
        <f t="shared" si="9"/>
        <v>êtes</v>
      </c>
      <c r="L75" s="23" t="str">
        <f t="shared" si="10"/>
        <v>Têtes Plates</v>
      </c>
      <c r="M75" s="3" t="s">
        <v>413</v>
      </c>
    </row>
    <row r="76" spans="1:13">
      <c r="A76" s="3" t="s">
        <v>117</v>
      </c>
      <c r="B76" s="21" t="str">
        <f t="shared" si="7"/>
        <v>Tetons(Lakotas</v>
      </c>
      <c r="C76" t="s">
        <v>313</v>
      </c>
      <c r="D76" s="30"/>
      <c r="E76" s="3" t="s">
        <v>179</v>
      </c>
      <c r="G76" t="str">
        <f t="shared" si="8"/>
        <v xml:space="preserve"> s(Lakotas Titunwans)</v>
      </c>
      <c r="J76" s="23" t="str">
        <f t="shared" si="9"/>
        <v>etons(Lakotas</v>
      </c>
      <c r="L76" s="23" t="str">
        <f t="shared" si="10"/>
        <v>TetonsLakotas</v>
      </c>
      <c r="M76" s="3" t="s">
        <v>414</v>
      </c>
    </row>
    <row r="77" spans="1:13">
      <c r="A77" s="3" t="s">
        <v>119</v>
      </c>
      <c r="B77" s="21" t="str">
        <f t="shared" si="7"/>
        <v>Timucua</v>
      </c>
      <c r="C77" t="s">
        <v>315</v>
      </c>
      <c r="D77" s="30"/>
      <c r="E77" s="3" t="s">
        <v>119</v>
      </c>
      <c r="G77" t="str">
        <f t="shared" si="8"/>
        <v xml:space="preserve"> (Utinas)</v>
      </c>
      <c r="J77" s="23" t="str">
        <f t="shared" si="9"/>
        <v>imucua</v>
      </c>
      <c r="L77" s="23" t="str">
        <f t="shared" si="10"/>
        <v>Timucua</v>
      </c>
      <c r="M77" s="3" t="s">
        <v>415</v>
      </c>
    </row>
    <row r="78" spans="1:13">
      <c r="A78" s="2" t="s">
        <v>121</v>
      </c>
      <c r="B78" s="21" t="str">
        <f t="shared" si="7"/>
        <v>Tontos</v>
      </c>
      <c r="C78" t="s">
        <v>317</v>
      </c>
      <c r="D78" s="27"/>
      <c r="E78" s="2" t="s">
        <v>121</v>
      </c>
      <c r="G78" t="str">
        <f t="shared" si="8"/>
        <v xml:space="preserve"> (Mogollon)</v>
      </c>
      <c r="J78" s="23" t="str">
        <f t="shared" si="9"/>
        <v>ontos</v>
      </c>
      <c r="L78" s="23" t="str">
        <f t="shared" si="10"/>
        <v>Tontos</v>
      </c>
      <c r="M78" s="2" t="s">
        <v>416</v>
      </c>
    </row>
    <row r="79" spans="1:13" ht="28.8">
      <c r="A79" s="9" t="s">
        <v>127</v>
      </c>
      <c r="B79" s="21" t="str">
        <f t="shared" si="7"/>
        <v>Wampanoag</v>
      </c>
      <c r="C79" t="s">
        <v>323</v>
      </c>
      <c r="D79" s="33"/>
      <c r="E79" s="9" t="s">
        <v>127</v>
      </c>
      <c r="G79" t="str">
        <f t="shared" si="8"/>
        <v xml:space="preserve"> (Pokanoket Nauset Sakonnet)</v>
      </c>
      <c r="J79" s="23" t="str">
        <f t="shared" si="9"/>
        <v>ampanoag</v>
      </c>
      <c r="L79" s="23" t="str">
        <f t="shared" si="10"/>
        <v>Wampanoag Pokanoket Nauset</v>
      </c>
      <c r="M79" s="9" t="s">
        <v>417</v>
      </c>
    </row>
    <row r="80" spans="1:13">
      <c r="A80" s="3" t="s">
        <v>129</v>
      </c>
      <c r="B80" s="21" t="str">
        <f t="shared" si="7"/>
        <v>Wichita</v>
      </c>
      <c r="C80" t="s">
        <v>325</v>
      </c>
      <c r="D80" s="30"/>
      <c r="E80" s="3" t="s">
        <v>129</v>
      </c>
      <c r="G80" t="str">
        <f t="shared" si="8"/>
        <v xml:space="preserve"> (Kitikiti'sh)</v>
      </c>
      <c r="J80" s="23" t="str">
        <f t="shared" si="9"/>
        <v>ichita</v>
      </c>
      <c r="L80" s="23" t="str">
        <f t="shared" si="10"/>
        <v>Wichita</v>
      </c>
      <c r="M80" s="3" t="s">
        <v>418</v>
      </c>
    </row>
    <row r="81" spans="1:13">
      <c r="A81" s="3" t="s">
        <v>130</v>
      </c>
      <c r="B81" s="21" t="str">
        <f t="shared" si="7"/>
        <v>Winnebagos</v>
      </c>
      <c r="C81" t="s">
        <v>326</v>
      </c>
      <c r="D81" s="30"/>
      <c r="E81" s="3" t="s">
        <v>130</v>
      </c>
      <c r="G81" t="str">
        <f t="shared" si="8"/>
        <v xml:space="preserve"> (Puants)</v>
      </c>
      <c r="J81" s="23" t="str">
        <f t="shared" si="9"/>
        <v>innebagos</v>
      </c>
      <c r="L81" s="23" t="str">
        <f t="shared" si="10"/>
        <v>Winnebagos</v>
      </c>
      <c r="M81" s="3" t="s">
        <v>419</v>
      </c>
    </row>
    <row r="82" spans="1:13">
      <c r="A82" s="3" t="s">
        <v>131</v>
      </c>
      <c r="B82" s="21" t="str">
        <f t="shared" si="7"/>
        <v>Wyandot</v>
      </c>
      <c r="C82" t="s">
        <v>327</v>
      </c>
      <c r="D82" s="30"/>
      <c r="E82" s="3" t="s">
        <v>131</v>
      </c>
      <c r="G82" t="str">
        <f t="shared" si="8"/>
        <v xml:space="preserve"> (Hurons-Wendats)</v>
      </c>
      <c r="J82" s="23" t="str">
        <f t="shared" si="9"/>
        <v>yandot</v>
      </c>
      <c r="L82" s="23" t="str">
        <f t="shared" si="10"/>
        <v>Wyandot</v>
      </c>
      <c r="M82" s="3" t="s">
        <v>420</v>
      </c>
    </row>
    <row r="83" spans="1:13">
      <c r="A83" s="10" t="s">
        <v>132</v>
      </c>
      <c r="B83" s="21" t="str">
        <f t="shared" si="7"/>
        <v>Wyandots</v>
      </c>
      <c r="C83" t="s">
        <v>328</v>
      </c>
      <c r="D83" s="35"/>
      <c r="E83" s="10" t="s">
        <v>132</v>
      </c>
      <c r="G83" t="str">
        <f t="shared" si="8"/>
        <v xml:space="preserve"> (Ontario Michigan)</v>
      </c>
      <c r="J83" s="23" t="str">
        <f t="shared" si="9"/>
        <v>yandots</v>
      </c>
      <c r="L83" s="23" t="str">
        <f t="shared" si="10"/>
        <v>Wyandots Ontario</v>
      </c>
      <c r="M83" s="10" t="s">
        <v>421</v>
      </c>
    </row>
    <row r="84" spans="1:13">
      <c r="A84" s="3" t="s">
        <v>134</v>
      </c>
      <c r="B84" s="21" t="str">
        <f t="shared" si="7"/>
        <v>Yakina</v>
      </c>
      <c r="C84" t="s">
        <v>330</v>
      </c>
      <c r="D84" s="30"/>
      <c r="E84" s="3" t="s">
        <v>134</v>
      </c>
      <c r="G84" t="str">
        <f t="shared" si="8"/>
        <v xml:space="preserve"> (Yakona)</v>
      </c>
      <c r="J84" s="23" t="str">
        <f t="shared" si="9"/>
        <v>akina</v>
      </c>
      <c r="L84" s="23" t="str">
        <f t="shared" si="10"/>
        <v>Yakina</v>
      </c>
      <c r="M84" s="3" t="s">
        <v>422</v>
      </c>
    </row>
    <row r="85" spans="1:13">
      <c r="A85" s="4" t="s">
        <v>135</v>
      </c>
      <c r="B85" s="21" t="str">
        <f t="shared" si="7"/>
        <v>Yamparikas</v>
      </c>
      <c r="C85" t="s">
        <v>331</v>
      </c>
      <c r="D85" s="28"/>
      <c r="E85" s="4" t="s">
        <v>135</v>
      </c>
      <c r="G85" t="str">
        <f t="shared" si="8"/>
        <v xml:space="preserve"> (Comanches)</v>
      </c>
      <c r="J85" s="23" t="str">
        <f t="shared" si="9"/>
        <v>amparikas</v>
      </c>
      <c r="L85" s="23" t="str">
        <f t="shared" si="10"/>
        <v>Yamparikas</v>
      </c>
      <c r="M85" s="4" t="s">
        <v>423</v>
      </c>
    </row>
    <row r="86" spans="1:13">
      <c r="A86" s="6" t="s">
        <v>112</v>
      </c>
      <c r="B86" s="21" t="str">
        <f t="shared" si="7"/>
        <v>Yumas</v>
      </c>
      <c r="C86" t="s">
        <v>308</v>
      </c>
      <c r="D86" s="34"/>
      <c r="E86" s="6" t="s">
        <v>112</v>
      </c>
      <c r="G86" t="str">
        <f t="shared" si="8"/>
        <v xml:space="preserve"> Yumans Yums  (Quechuans)</v>
      </c>
      <c r="J86" s="23" t="str">
        <f t="shared" si="9"/>
        <v>umas</v>
      </c>
      <c r="L86" s="23" t="str">
        <f t="shared" si="10"/>
        <v>Yumas Yumans Yums</v>
      </c>
      <c r="M86" s="6" t="s">
        <v>424</v>
      </c>
    </row>
    <row r="87" spans="1:13">
      <c r="A87" s="2" t="s">
        <v>15</v>
      </c>
      <c r="B87" s="21" t="str">
        <f t="shared" ref="B87:B118" si="11">LEFT(D87,FIND(" ",D87,1)-1)</f>
        <v>Palouses</v>
      </c>
      <c r="C87" t="s">
        <v>213</v>
      </c>
      <c r="D87" s="27" t="str">
        <f>SUBSTITUTE(A87,"("," (")</f>
        <v>Palouses (Palus)</v>
      </c>
      <c r="E87" s="2" t="s">
        <v>140</v>
      </c>
      <c r="G87" t="str">
        <f t="shared" si="8"/>
        <v xml:space="preserve"> (Palus)</v>
      </c>
      <c r="J87" s="23" t="str">
        <f t="shared" si="9"/>
        <v>alouses</v>
      </c>
      <c r="L87" s="23" t="e">
        <f t="shared" si="10"/>
        <v>#VALUE!</v>
      </c>
      <c r="M87" s="2" t="s">
        <v>425</v>
      </c>
    </row>
    <row r="88" spans="1:13">
      <c r="A88" s="2" t="s">
        <v>16</v>
      </c>
      <c r="B88" s="21" t="str">
        <f t="shared" si="11"/>
        <v>Cayuses</v>
      </c>
      <c r="C88" t="s">
        <v>214</v>
      </c>
      <c r="D88" s="27" t="str">
        <f t="shared" ref="D88:D137" si="12">SUBSTITUTE(A88,"("," (")</f>
        <v>Cayuses (Umatilla)</v>
      </c>
      <c r="E88" s="2" t="s">
        <v>192</v>
      </c>
      <c r="G88" t="str">
        <f t="shared" si="8"/>
        <v xml:space="preserve"> (Umatilla)</v>
      </c>
      <c r="J88" s="23" t="str">
        <f t="shared" si="9"/>
        <v>ayuses</v>
      </c>
      <c r="L88" s="23" t="e">
        <f t="shared" si="10"/>
        <v>#VALUE!</v>
      </c>
      <c r="M88" s="2" t="s">
        <v>426</v>
      </c>
    </row>
    <row r="89" spans="1:13">
      <c r="A89" s="3" t="s">
        <v>17</v>
      </c>
      <c r="B89" s="21" t="str">
        <f t="shared" si="11"/>
        <v>Chalahgawtha</v>
      </c>
      <c r="C89" t="s">
        <v>215</v>
      </c>
      <c r="D89" s="27" t="str">
        <f t="shared" si="12"/>
        <v>Chalahgawtha (Chillicothe)</v>
      </c>
      <c r="E89" s="3" t="s">
        <v>141</v>
      </c>
      <c r="G89" t="str">
        <f t="shared" si="8"/>
        <v xml:space="preserve"> (Chillicothe)</v>
      </c>
      <c r="J89" s="23" t="str">
        <f t="shared" si="9"/>
        <v>halahgawtha</v>
      </c>
      <c r="L89" s="23" t="e">
        <f t="shared" si="10"/>
        <v>#VALUE!</v>
      </c>
      <c r="M89" s="3" t="s">
        <v>427</v>
      </c>
    </row>
    <row r="90" spans="1:13">
      <c r="A90" s="3" t="s">
        <v>18</v>
      </c>
      <c r="B90" s="21" t="str">
        <f t="shared" si="11"/>
        <v>Chaouanons</v>
      </c>
      <c r="C90" t="s">
        <v>216</v>
      </c>
      <c r="D90" s="27" t="str">
        <f t="shared" si="12"/>
        <v>Chaouanons (ShawanoShawnees)</v>
      </c>
      <c r="E90" s="3" t="s">
        <v>142</v>
      </c>
      <c r="G90" t="str">
        <f t="shared" si="8"/>
        <v xml:space="preserve"> (ShawanoShawnees)</v>
      </c>
      <c r="J90" s="23" t="str">
        <f t="shared" si="9"/>
        <v>haouanons</v>
      </c>
      <c r="L90" s="23" t="e">
        <f t="shared" si="10"/>
        <v>#VALUE!</v>
      </c>
      <c r="M90" s="3" t="s">
        <v>428</v>
      </c>
    </row>
    <row r="91" spans="1:13">
      <c r="A91" s="3" t="s">
        <v>19</v>
      </c>
      <c r="B91" s="21" t="str">
        <f t="shared" si="11"/>
        <v>Chickasaws</v>
      </c>
      <c r="C91" t="s">
        <v>217</v>
      </c>
      <c r="D91" s="27" t="str">
        <f t="shared" si="12"/>
        <v>Chickasaws (Chicachas)</v>
      </c>
      <c r="E91" s="3" t="s">
        <v>143</v>
      </c>
      <c r="G91" t="str">
        <f t="shared" si="8"/>
        <v xml:space="preserve"> (Chicachas)</v>
      </c>
      <c r="J91" s="23" t="str">
        <f t="shared" si="9"/>
        <v>hickasaws</v>
      </c>
      <c r="L91" s="23" t="e">
        <f t="shared" si="10"/>
        <v>#VALUE!</v>
      </c>
      <c r="M91" s="3" t="s">
        <v>429</v>
      </c>
    </row>
    <row r="92" spans="1:13">
      <c r="A92" s="3" t="s">
        <v>20</v>
      </c>
      <c r="B92" s="21" t="str">
        <f t="shared" si="11"/>
        <v>Chippewa</v>
      </c>
      <c r="C92" t="s">
        <v>218</v>
      </c>
      <c r="D92" s="27" t="str">
        <f t="shared" si="12"/>
        <v>Chippewa (Ojibwe)/Annishinabe</v>
      </c>
      <c r="E92" s="3" t="s">
        <v>144</v>
      </c>
      <c r="G92" t="str">
        <f t="shared" si="8"/>
        <v xml:space="preserve"> (Ojibwe)/Annishinabe</v>
      </c>
      <c r="J92" s="23" t="str">
        <f t="shared" si="9"/>
        <v>hippewa</v>
      </c>
      <c r="L92" s="23" t="e">
        <f t="shared" si="10"/>
        <v>#VALUE!</v>
      </c>
      <c r="M92" s="3" t="s">
        <v>430</v>
      </c>
    </row>
    <row r="93" spans="1:13">
      <c r="A93" s="6" t="s">
        <v>21</v>
      </c>
      <c r="B93" s="21" t="str">
        <f t="shared" si="11"/>
        <v>Choctaws</v>
      </c>
      <c r="C93" t="s">
        <v>219</v>
      </c>
      <c r="D93" s="27" t="str">
        <f t="shared" si="12"/>
        <v>Choctaws (Chactas)</v>
      </c>
      <c r="E93" s="6" t="s">
        <v>145</v>
      </c>
      <c r="G93" t="str">
        <f t="shared" si="8"/>
        <v xml:space="preserve"> (Chactas)</v>
      </c>
      <c r="J93" s="23" t="str">
        <f t="shared" si="9"/>
        <v>hoctaws</v>
      </c>
      <c r="L93" s="23" t="e">
        <f t="shared" si="10"/>
        <v>#VALUE!</v>
      </c>
      <c r="M93" s="6" t="s">
        <v>431</v>
      </c>
    </row>
    <row r="94" spans="1:13">
      <c r="A94" s="2" t="s">
        <v>26</v>
      </c>
      <c r="B94" s="21" t="str">
        <f t="shared" si="11"/>
        <v>Creeks</v>
      </c>
      <c r="C94" t="s">
        <v>224</v>
      </c>
      <c r="D94" s="27" t="str">
        <f t="shared" si="12"/>
        <v>Creeks (Muskogee)</v>
      </c>
      <c r="E94" s="2" t="s">
        <v>146</v>
      </c>
      <c r="G94" t="str">
        <f t="shared" si="8"/>
        <v xml:space="preserve"> (Muskogee)</v>
      </c>
      <c r="J94" s="23" t="str">
        <f t="shared" si="9"/>
        <v>reeks</v>
      </c>
      <c r="L94" s="23" t="e">
        <f t="shared" si="10"/>
        <v>#VALUE!</v>
      </c>
      <c r="M94" s="2" t="s">
        <v>432</v>
      </c>
    </row>
    <row r="95" spans="1:13">
      <c r="A95" s="2" t="s">
        <v>28</v>
      </c>
      <c r="B95" s="21" t="str">
        <f t="shared" si="11"/>
        <v>DeneduDehCho</v>
      </c>
      <c r="C95" t="s">
        <v>226</v>
      </c>
      <c r="D95" s="27" t="str">
        <f t="shared" si="12"/>
        <v>DeneduDehCho (esclavesdusud)</v>
      </c>
      <c r="E95" s="2" t="s">
        <v>147</v>
      </c>
      <c r="G95" t="str">
        <f t="shared" si="8"/>
        <v xml:space="preserve"> (esclavesdusud)</v>
      </c>
      <c r="J95" s="23" t="str">
        <f t="shared" si="9"/>
        <v>eneduDehCho</v>
      </c>
      <c r="L95" s="23" t="e">
        <f t="shared" si="10"/>
        <v>#VALUE!</v>
      </c>
      <c r="M95" s="2" t="s">
        <v>433</v>
      </c>
    </row>
    <row r="96" spans="1:13">
      <c r="A96" s="3" t="s">
        <v>29</v>
      </c>
      <c r="B96" s="21" t="str">
        <f t="shared" si="11"/>
        <v>DeneSuline</v>
      </c>
      <c r="C96" t="s">
        <v>227</v>
      </c>
      <c r="D96" s="27" t="str">
        <f t="shared" si="12"/>
        <v>DeneSuline (Chipewyan)</v>
      </c>
      <c r="E96" s="3" t="s">
        <v>148</v>
      </c>
      <c r="G96" t="str">
        <f t="shared" si="8"/>
        <v xml:space="preserve"> (Chipewyan)</v>
      </c>
      <c r="J96" s="23" t="str">
        <f t="shared" si="9"/>
        <v>eneSuline</v>
      </c>
      <c r="L96" s="23" t="e">
        <f t="shared" si="10"/>
        <v>#VALUE!</v>
      </c>
      <c r="M96" s="3" t="s">
        <v>434</v>
      </c>
    </row>
    <row r="97" spans="1:13">
      <c r="A97" s="3" t="s">
        <v>30</v>
      </c>
      <c r="B97" s="21" t="str">
        <f t="shared" si="11"/>
        <v>Dunneza</v>
      </c>
      <c r="C97" t="s">
        <v>228</v>
      </c>
      <c r="D97" s="27" t="str">
        <f t="shared" si="12"/>
        <v>Dunneza (Tsattine)</v>
      </c>
      <c r="E97" s="3" t="s">
        <v>149</v>
      </c>
      <c r="G97" t="str">
        <f t="shared" si="8"/>
        <v xml:space="preserve"> (Tsattine)</v>
      </c>
      <c r="J97" s="23" t="str">
        <f t="shared" si="9"/>
        <v>unneza</v>
      </c>
      <c r="L97" s="23" t="e">
        <f t="shared" si="10"/>
        <v>#VALUE!</v>
      </c>
      <c r="M97" s="3" t="s">
        <v>435</v>
      </c>
    </row>
    <row r="98" spans="1:13">
      <c r="A98" s="2" t="s">
        <v>31</v>
      </c>
      <c r="B98" s="21" t="str">
        <f t="shared" si="11"/>
        <v>Erie</v>
      </c>
      <c r="C98" t="s">
        <v>229</v>
      </c>
      <c r="D98" s="27" t="str">
        <f t="shared" si="12"/>
        <v>Erie (Chat)</v>
      </c>
      <c r="E98" s="2" t="s">
        <v>150</v>
      </c>
      <c r="G98" t="str">
        <f t="shared" ref="G98:G129" si="13">MID(E98,FIND(" ",E98),999)</f>
        <v xml:space="preserve"> e(Chat)</v>
      </c>
      <c r="J98" s="23" t="str">
        <f t="shared" si="9"/>
        <v>rie</v>
      </c>
      <c r="L98" s="23" t="e">
        <f t="shared" si="10"/>
        <v>#VALUE!</v>
      </c>
      <c r="M98" s="2" t="s">
        <v>436</v>
      </c>
    </row>
    <row r="99" spans="1:13">
      <c r="A99" s="7" t="s">
        <v>33</v>
      </c>
      <c r="B99" s="21" t="str">
        <f t="shared" si="11"/>
        <v>Flathead</v>
      </c>
      <c r="C99" t="s">
        <v>231</v>
      </c>
      <c r="D99" s="27" t="str">
        <f t="shared" si="12"/>
        <v>Flathead (Salish)</v>
      </c>
      <c r="E99" s="7" t="s">
        <v>151</v>
      </c>
      <c r="G99" t="str">
        <f t="shared" si="13"/>
        <v xml:space="preserve"> (Salish)</v>
      </c>
      <c r="J99" s="23" t="str">
        <f t="shared" si="9"/>
        <v>lathead</v>
      </c>
      <c r="L99" s="23" t="e">
        <f t="shared" si="10"/>
        <v>#VALUE!</v>
      </c>
      <c r="M99" s="7" t="s">
        <v>437</v>
      </c>
    </row>
    <row r="100" spans="1:13">
      <c r="A100" s="2" t="s">
        <v>35</v>
      </c>
      <c r="B100" s="21" t="str">
        <f t="shared" si="11"/>
        <v>Gwich’in</v>
      </c>
      <c r="C100" t="s">
        <v>233</v>
      </c>
      <c r="D100" s="27" t="str">
        <f t="shared" si="12"/>
        <v>Gwich’in (Loucheux)</v>
      </c>
      <c r="E100" s="2" t="s">
        <v>152</v>
      </c>
      <c r="G100" t="str">
        <f t="shared" si="13"/>
        <v xml:space="preserve"> (Loucheux)</v>
      </c>
      <c r="J100" s="23" t="str">
        <f t="shared" si="9"/>
        <v>wich’in</v>
      </c>
      <c r="L100" s="23" t="e">
        <f t="shared" si="10"/>
        <v>#VALUE!</v>
      </c>
      <c r="M100" s="2" t="s">
        <v>438</v>
      </c>
    </row>
    <row r="101" spans="1:13">
      <c r="A101" s="2" t="s">
        <v>36</v>
      </c>
      <c r="B101" s="21" t="str">
        <f t="shared" si="11"/>
        <v>Hare</v>
      </c>
      <c r="C101" t="s">
        <v>234</v>
      </c>
      <c r="D101" s="27" t="str">
        <f t="shared" si="12"/>
        <v>Hare (Kawchottine)</v>
      </c>
      <c r="E101" s="2" t="s">
        <v>153</v>
      </c>
      <c r="G101" t="str">
        <f t="shared" si="13"/>
        <v xml:space="preserve"> (Kawchottine)</v>
      </c>
      <c r="J101" s="23" t="str">
        <f t="shared" si="9"/>
        <v>are</v>
      </c>
      <c r="L101" s="23" t="e">
        <f t="shared" si="10"/>
        <v>#VALUE!</v>
      </c>
      <c r="M101" s="2" t="s">
        <v>439</v>
      </c>
    </row>
    <row r="102" spans="1:13" ht="28.8">
      <c r="A102" s="2" t="s">
        <v>39</v>
      </c>
      <c r="B102" s="21" t="str">
        <f t="shared" si="11"/>
        <v>Hidatsas</v>
      </c>
      <c r="C102" t="s">
        <v>237</v>
      </c>
      <c r="D102" s="27" t="str">
        <f t="shared" si="12"/>
        <v>Hidatsas (GrosVentresduMissouri)Minnetaris</v>
      </c>
      <c r="E102" s="2" t="s">
        <v>197</v>
      </c>
      <c r="G102" t="str">
        <f t="shared" si="13"/>
        <v xml:space="preserve"> (GrosVentresduMissouri)Minnetaris</v>
      </c>
      <c r="J102" s="23" t="str">
        <f t="shared" si="9"/>
        <v>idatsas</v>
      </c>
      <c r="L102" s="23" t="e">
        <f t="shared" si="10"/>
        <v>#VALUE!</v>
      </c>
      <c r="M102" s="2" t="s">
        <v>440</v>
      </c>
    </row>
    <row r="103" spans="1:13">
      <c r="A103" s="4" t="s">
        <v>45</v>
      </c>
      <c r="B103" s="21" t="str">
        <f t="shared" si="11"/>
        <v>IsletadelSur</v>
      </c>
      <c r="C103" t="s">
        <v>243</v>
      </c>
      <c r="D103" s="27" t="str">
        <f t="shared" si="12"/>
        <v>IsletadelSur (Tigua)</v>
      </c>
      <c r="E103" s="4" t="s">
        <v>155</v>
      </c>
      <c r="G103" t="str">
        <f t="shared" si="13"/>
        <v xml:space="preserve"> (Tigua)</v>
      </c>
      <c r="J103" s="23" t="str">
        <f t="shared" si="9"/>
        <v>sletadelSur</v>
      </c>
      <c r="L103" s="23" t="e">
        <f t="shared" si="10"/>
        <v>#VALUE!</v>
      </c>
      <c r="M103" s="4" t="s">
        <v>441</v>
      </c>
    </row>
    <row r="104" spans="1:13">
      <c r="A104" s="4" t="s">
        <v>50</v>
      </c>
      <c r="B104" s="21" t="str">
        <f t="shared" si="11"/>
        <v>Pend’oreille</v>
      </c>
      <c r="C104" t="s">
        <v>248</v>
      </c>
      <c r="D104" s="27" t="str">
        <f t="shared" si="12"/>
        <v>Pend’oreille (Kalispel)</v>
      </c>
      <c r="E104" s="4" t="s">
        <v>156</v>
      </c>
      <c r="G104" t="str">
        <f t="shared" si="13"/>
        <v xml:space="preserve"> (Kalispel)</v>
      </c>
      <c r="J104" s="23" t="str">
        <f t="shared" si="9"/>
        <v>end’oreille</v>
      </c>
      <c r="L104" s="23" t="e">
        <f t="shared" si="10"/>
        <v>#VALUE!</v>
      </c>
      <c r="M104" s="4" t="s">
        <v>442</v>
      </c>
    </row>
    <row r="105" spans="1:13">
      <c r="A105" s="11" t="s">
        <v>51</v>
      </c>
      <c r="B105" s="21" t="str">
        <f t="shared" si="11"/>
        <v>Kato</v>
      </c>
      <c r="C105" t="s">
        <v>249</v>
      </c>
      <c r="D105" s="27" t="str">
        <f t="shared" si="12"/>
        <v>Kato (Cahto)</v>
      </c>
      <c r="E105" s="11" t="s">
        <v>157</v>
      </c>
      <c r="G105" t="str">
        <f t="shared" si="13"/>
        <v xml:space="preserve"> (Cahto)</v>
      </c>
      <c r="J105" s="23" t="str">
        <f t="shared" si="9"/>
        <v>ato</v>
      </c>
      <c r="L105" s="23" t="e">
        <f t="shared" si="10"/>
        <v>#VALUE!</v>
      </c>
      <c r="M105" s="11" t="s">
        <v>443</v>
      </c>
    </row>
    <row r="106" spans="1:13">
      <c r="A106" s="12" t="s">
        <v>52</v>
      </c>
      <c r="B106" s="21" t="str">
        <f t="shared" si="11"/>
        <v>Piikunisdusud</v>
      </c>
      <c r="C106" t="s">
        <v>250</v>
      </c>
      <c r="D106" s="27" t="str">
        <f t="shared" si="12"/>
        <v>Piikunisdusud (Peigans)Piedsnoirs</v>
      </c>
      <c r="E106" s="12" t="s">
        <v>158</v>
      </c>
      <c r="G106" t="str">
        <f t="shared" si="13"/>
        <v xml:space="preserve"> (Peigans)Piedsnoirs</v>
      </c>
      <c r="J106" s="23" t="str">
        <f t="shared" si="9"/>
        <v>iikunisdusud</v>
      </c>
      <c r="L106" s="23" t="e">
        <f t="shared" si="10"/>
        <v>#VALUE!</v>
      </c>
      <c r="M106" s="12" t="s">
        <v>444</v>
      </c>
    </row>
    <row r="107" spans="1:13">
      <c r="A107" s="12" t="s">
        <v>62</v>
      </c>
      <c r="B107" s="21" t="str">
        <f t="shared" si="11"/>
        <v>Menominee</v>
      </c>
      <c r="C107" t="s">
        <v>260</v>
      </c>
      <c r="D107" s="27" t="str">
        <f t="shared" si="12"/>
        <v>Menominee (Manomini)</v>
      </c>
      <c r="E107" s="12" t="s">
        <v>193</v>
      </c>
      <c r="G107" t="str">
        <f t="shared" si="13"/>
        <v xml:space="preserve"> (Manomini)</v>
      </c>
      <c r="J107" s="23" t="str">
        <f t="shared" si="9"/>
        <v>enominee</v>
      </c>
      <c r="L107" s="23" t="e">
        <f t="shared" si="10"/>
        <v>#VALUE!</v>
      </c>
      <c r="M107" s="12" t="s">
        <v>445</v>
      </c>
    </row>
    <row r="108" spans="1:13">
      <c r="A108" s="12" t="s">
        <v>63</v>
      </c>
      <c r="B108" s="21" t="str">
        <f t="shared" si="11"/>
        <v>Siksika</v>
      </c>
      <c r="C108" t="s">
        <v>261</v>
      </c>
      <c r="D108" s="27" t="str">
        <f t="shared" si="12"/>
        <v>Siksika (PiedsnoirBlackfoot)</v>
      </c>
      <c r="E108" s="12" t="s">
        <v>159</v>
      </c>
      <c r="G108" t="str">
        <f t="shared" si="13"/>
        <v xml:space="preserve"> (PiedsnoirBlackfoot)</v>
      </c>
      <c r="J108" s="23" t="str">
        <f t="shared" si="9"/>
        <v>iksika</v>
      </c>
      <c r="L108" s="23" t="e">
        <f t="shared" si="10"/>
        <v>#VALUE!</v>
      </c>
      <c r="M108" s="12" t="s">
        <v>446</v>
      </c>
    </row>
    <row r="109" spans="1:13">
      <c r="A109" s="12" t="s">
        <v>65</v>
      </c>
      <c r="B109" s="21" t="str">
        <f t="shared" si="11"/>
        <v>Mikasuki</v>
      </c>
      <c r="C109" t="s">
        <v>263</v>
      </c>
      <c r="D109" s="27" t="str">
        <f t="shared" si="12"/>
        <v>Mikasuki (Miccosukee)Mikasuki</v>
      </c>
      <c r="E109" s="12" t="s">
        <v>160</v>
      </c>
      <c r="G109" t="str">
        <f t="shared" si="13"/>
        <v xml:space="preserve"> Miccosukee)Mikasuki</v>
      </c>
      <c r="J109" s="23" t="str">
        <f t="shared" si="9"/>
        <v>ikasuki</v>
      </c>
      <c r="L109" s="23" t="e">
        <f t="shared" si="10"/>
        <v>#VALUE!</v>
      </c>
      <c r="M109" s="12" t="s">
        <v>447</v>
      </c>
    </row>
    <row r="110" spans="1:13">
      <c r="A110" s="25" t="s">
        <v>67</v>
      </c>
      <c r="B110" s="21" t="str">
        <f t="shared" si="11"/>
        <v>Miwoks</v>
      </c>
      <c r="C110" t="s">
        <v>265</v>
      </c>
      <c r="D110" s="27" t="str">
        <f t="shared" si="12"/>
        <v>Miwoks (Me-wuk)</v>
      </c>
      <c r="E110" s="25" t="s">
        <v>161</v>
      </c>
      <c r="G110" t="str">
        <f t="shared" si="13"/>
        <v xml:space="preserve"> (Me-wuk)</v>
      </c>
      <c r="J110" s="23" t="str">
        <f t="shared" si="9"/>
        <v>iwoks</v>
      </c>
      <c r="L110" s="23" t="e">
        <f t="shared" si="10"/>
        <v>#VALUE!</v>
      </c>
      <c r="M110" s="25" t="s">
        <v>448</v>
      </c>
    </row>
    <row r="111" spans="1:13">
      <c r="A111" s="12" t="s">
        <v>69</v>
      </c>
      <c r="B111" s="21" t="str">
        <f t="shared" si="11"/>
        <v>Mohawks</v>
      </c>
      <c r="C111" t="s">
        <v>267</v>
      </c>
      <c r="D111" s="27" t="str">
        <f t="shared" si="12"/>
        <v>Mohawks (Agniers)</v>
      </c>
      <c r="E111" s="12" t="s">
        <v>162</v>
      </c>
      <c r="G111" t="str">
        <f t="shared" si="13"/>
        <v xml:space="preserve"> (Agniers)</v>
      </c>
      <c r="J111" s="23" t="str">
        <f t="shared" si="9"/>
        <v>ohawks</v>
      </c>
      <c r="L111" s="23" t="e">
        <f t="shared" si="10"/>
        <v>#VALUE!</v>
      </c>
      <c r="M111" s="12" t="s">
        <v>449</v>
      </c>
    </row>
    <row r="112" spans="1:13">
      <c r="A112" s="3" t="s">
        <v>71</v>
      </c>
      <c r="B112" s="21" t="str">
        <f t="shared" si="11"/>
        <v>Montauks</v>
      </c>
      <c r="C112" t="s">
        <v>269</v>
      </c>
      <c r="D112" s="27" t="str">
        <f t="shared" si="12"/>
        <v>Montauks (Montauketts)</v>
      </c>
      <c r="E112" s="3" t="s">
        <v>163</v>
      </c>
      <c r="G112" t="str">
        <f t="shared" si="13"/>
        <v xml:space="preserve"> (Montauketts)</v>
      </c>
      <c r="J112" s="23" t="str">
        <f t="shared" si="9"/>
        <v>ontauks</v>
      </c>
      <c r="L112" s="23" t="e">
        <f t="shared" si="10"/>
        <v>#VALUE!</v>
      </c>
      <c r="M112" s="3" t="s">
        <v>450</v>
      </c>
    </row>
    <row r="113" spans="1:13">
      <c r="A113" s="8" t="s">
        <v>73</v>
      </c>
      <c r="B113" s="21" t="str">
        <f t="shared" si="11"/>
        <v>Stoney</v>
      </c>
      <c r="C113" t="s">
        <v>271</v>
      </c>
      <c r="D113" s="27" t="str">
        <f t="shared" si="12"/>
        <v>Stoney (Nakodas)</v>
      </c>
      <c r="E113" s="8" t="s">
        <v>164</v>
      </c>
      <c r="G113" t="str">
        <f t="shared" si="13"/>
        <v xml:space="preserve"> (Nakodas)</v>
      </c>
      <c r="J113" s="23" t="str">
        <f t="shared" si="9"/>
        <v>toney</v>
      </c>
      <c r="L113" s="23" t="e">
        <f t="shared" si="10"/>
        <v>#VALUE!</v>
      </c>
      <c r="M113" s="8" t="s">
        <v>451</v>
      </c>
    </row>
    <row r="114" spans="1:13">
      <c r="A114" s="2" t="s">
        <v>74</v>
      </c>
      <c r="B114" s="21" t="str">
        <f t="shared" si="11"/>
        <v>Nooktas</v>
      </c>
      <c r="C114" t="s">
        <v>272</v>
      </c>
      <c r="D114" s="27" t="str">
        <f t="shared" si="12"/>
        <v>Nooktas (Nuu-chah-nulth)</v>
      </c>
      <c r="E114" s="2" t="s">
        <v>165</v>
      </c>
      <c r="G114" t="str">
        <f t="shared" si="13"/>
        <v xml:space="preserve"> (Nuu-chah-nulth)</v>
      </c>
      <c r="J114" s="23" t="str">
        <f t="shared" si="9"/>
        <v>ooktas</v>
      </c>
      <c r="L114" s="23" t="e">
        <f t="shared" si="10"/>
        <v>#VALUE!</v>
      </c>
      <c r="M114" s="2" t="s">
        <v>452</v>
      </c>
    </row>
    <row r="115" spans="1:13">
      <c r="A115" s="13" t="s">
        <v>76</v>
      </c>
      <c r="B115" s="21" t="str">
        <f t="shared" si="11"/>
        <v>Nuuchahnulth</v>
      </c>
      <c r="C115" t="s">
        <v>274</v>
      </c>
      <c r="D115" s="27" t="str">
        <f t="shared" si="12"/>
        <v>Nuuchahnulth (Nooktas)</v>
      </c>
      <c r="E115" s="13" t="s">
        <v>166</v>
      </c>
      <c r="G115" t="str">
        <f t="shared" si="13"/>
        <v xml:space="preserve"> (Nooktas)</v>
      </c>
      <c r="J115" s="23" t="str">
        <f t="shared" si="9"/>
        <v>uuchahnulth</v>
      </c>
      <c r="L115" s="23" t="e">
        <f t="shared" si="10"/>
        <v>#VALUE!</v>
      </c>
      <c r="M115" s="13" t="s">
        <v>453</v>
      </c>
    </row>
    <row r="116" spans="1:13">
      <c r="A116" s="13" t="s">
        <v>77</v>
      </c>
      <c r="B116" s="21" t="str">
        <f t="shared" si="11"/>
        <v>Nuxalk</v>
      </c>
      <c r="C116" t="s">
        <v>275</v>
      </c>
      <c r="D116" s="27" t="str">
        <f t="shared" si="12"/>
        <v>Nuxalk (BellaCoola)</v>
      </c>
      <c r="E116" s="13" t="s">
        <v>195</v>
      </c>
      <c r="G116" t="str">
        <f t="shared" si="13"/>
        <v xml:space="preserve"> (BellaCoola)</v>
      </c>
      <c r="J116" s="23" t="str">
        <f t="shared" si="9"/>
        <v>uxalk</v>
      </c>
      <c r="L116" s="23" t="e">
        <f t="shared" si="10"/>
        <v>#VALUE!</v>
      </c>
      <c r="M116" s="13" t="s">
        <v>454</v>
      </c>
    </row>
    <row r="117" spans="1:13">
      <c r="A117" s="14" t="s">
        <v>83</v>
      </c>
      <c r="B117" s="21" t="str">
        <f t="shared" si="11"/>
        <v>Oohenonpa</v>
      </c>
      <c r="C117" t="s">
        <v>281</v>
      </c>
      <c r="D117" s="27" t="str">
        <f t="shared" si="12"/>
        <v>Oohenonpa (Two-Kettle)</v>
      </c>
      <c r="E117" s="14" t="s">
        <v>167</v>
      </c>
      <c r="G117" t="str">
        <f t="shared" si="13"/>
        <v xml:space="preserve"> (Two-Kettle)</v>
      </c>
      <c r="J117" s="23" t="str">
        <f t="shared" si="9"/>
        <v>ohenonpa</v>
      </c>
      <c r="L117" s="23" t="e">
        <f t="shared" si="10"/>
        <v>#VALUE!</v>
      </c>
      <c r="M117" s="14" t="s">
        <v>455</v>
      </c>
    </row>
    <row r="118" spans="1:13">
      <c r="A118" s="24" t="s">
        <v>84</v>
      </c>
      <c r="B118" s="21" t="str">
        <f t="shared" si="11"/>
        <v>Paipai</v>
      </c>
      <c r="C118" t="s">
        <v>282</v>
      </c>
      <c r="D118" s="27" t="str">
        <f t="shared" si="12"/>
        <v>Paipai (Akwa'ala)</v>
      </c>
      <c r="E118" s="24" t="s">
        <v>168</v>
      </c>
      <c r="G118" t="str">
        <f t="shared" si="13"/>
        <v xml:space="preserve"> (Akwa'ala)</v>
      </c>
      <c r="J118" s="23" t="str">
        <f t="shared" si="9"/>
        <v>aipai</v>
      </c>
      <c r="L118" s="23" t="e">
        <f t="shared" si="10"/>
        <v>#VALUE!</v>
      </c>
      <c r="M118" s="24" t="s">
        <v>456</v>
      </c>
    </row>
    <row r="119" spans="1:13">
      <c r="A119" s="8" t="s">
        <v>89</v>
      </c>
      <c r="B119" s="21" t="str">
        <f t="shared" ref="B119:B137" si="14">LEFT(D119,FIND(" ",D119,1)-1)</f>
        <v>Pawnees</v>
      </c>
      <c r="C119" t="s">
        <v>287</v>
      </c>
      <c r="D119" s="27" t="str">
        <f t="shared" si="12"/>
        <v>Pawnees (ParikiPanis)</v>
      </c>
      <c r="E119" s="8" t="s">
        <v>169</v>
      </c>
      <c r="G119" t="str">
        <f t="shared" si="13"/>
        <v xml:space="preserve"> (ParikiPanis)</v>
      </c>
      <c r="J119" s="23" t="str">
        <f t="shared" si="9"/>
        <v>awnees</v>
      </c>
      <c r="L119" s="23" t="e">
        <f t="shared" si="10"/>
        <v>#VALUE!</v>
      </c>
      <c r="M119" s="8" t="s">
        <v>457</v>
      </c>
    </row>
    <row r="120" spans="1:13">
      <c r="A120" s="3" t="s">
        <v>93</v>
      </c>
      <c r="B120" s="21" t="str">
        <f t="shared" si="14"/>
        <v>Pétuns</v>
      </c>
      <c r="C120" t="s">
        <v>290</v>
      </c>
      <c r="D120" s="27" t="str">
        <f t="shared" si="12"/>
        <v>Pétuns (Tionontatis)</v>
      </c>
      <c r="E120" s="3" t="s">
        <v>170</v>
      </c>
      <c r="G120" t="str">
        <f t="shared" si="13"/>
        <v xml:space="preserve"> (Tionontatis)</v>
      </c>
      <c r="J120" s="23" t="str">
        <f t="shared" si="9"/>
        <v>étuns</v>
      </c>
      <c r="L120" s="23" t="e">
        <f t="shared" si="10"/>
        <v>#VALUE!</v>
      </c>
      <c r="M120" s="3" t="s">
        <v>458</v>
      </c>
    </row>
    <row r="121" spans="1:13">
      <c r="A121" s="3" t="s">
        <v>96</v>
      </c>
      <c r="B121" s="21" t="str">
        <f t="shared" si="14"/>
        <v>Potomacs</v>
      </c>
      <c r="C121" t="s">
        <v>293</v>
      </c>
      <c r="D121" s="27" t="str">
        <f t="shared" si="12"/>
        <v>Potomacs (Patawomecks)</v>
      </c>
      <c r="E121" s="3" t="s">
        <v>171</v>
      </c>
      <c r="G121" t="str">
        <f t="shared" si="13"/>
        <v xml:space="preserve"> (Patawomecks)</v>
      </c>
      <c r="J121" s="23" t="str">
        <f t="shared" si="9"/>
        <v>otomacs</v>
      </c>
      <c r="L121" s="23" t="e">
        <f t="shared" si="10"/>
        <v>#VALUE!</v>
      </c>
      <c r="M121" s="3" t="s">
        <v>459</v>
      </c>
    </row>
    <row r="122" spans="1:13">
      <c r="A122" s="10" t="s">
        <v>97</v>
      </c>
      <c r="B122" s="21" t="str">
        <f t="shared" si="14"/>
        <v>Quapaw </v>
      </c>
      <c r="C122" t="e">
        <v>#VALUE!</v>
      </c>
      <c r="D122" s="27" t="str">
        <f t="shared" si="12"/>
        <v>Quapaw  (Arkansas)</v>
      </c>
      <c r="E122" s="10" t="s">
        <v>97</v>
      </c>
      <c r="G122" t="e">
        <f t="shared" si="13"/>
        <v>#VALUE!</v>
      </c>
      <c r="J122" s="23" t="str">
        <f t="shared" si="9"/>
        <v>uapaw </v>
      </c>
      <c r="L122" s="23" t="e">
        <f t="shared" si="10"/>
        <v>#VALUE!</v>
      </c>
      <c r="M122" s="10" t="s">
        <v>460</v>
      </c>
    </row>
    <row r="123" spans="1:13">
      <c r="A123" s="3" t="s">
        <v>104</v>
      </c>
      <c r="B123" s="21" t="str">
        <f t="shared" si="14"/>
        <v>Utes</v>
      </c>
      <c r="C123" t="s">
        <v>300</v>
      </c>
      <c r="D123" s="27" t="str">
        <f t="shared" si="12"/>
        <v>Utes (Païutes)</v>
      </c>
      <c r="E123" s="3" t="s">
        <v>172</v>
      </c>
      <c r="G123" t="str">
        <f t="shared" si="13"/>
        <v xml:space="preserve"> (Païutes)</v>
      </c>
      <c r="J123" s="23" t="str">
        <f t="shared" si="9"/>
        <v>tes</v>
      </c>
      <c r="L123" s="23" t="e">
        <f t="shared" si="10"/>
        <v>#VALUE!</v>
      </c>
      <c r="M123" s="3" t="s">
        <v>461</v>
      </c>
    </row>
    <row r="124" spans="1:13">
      <c r="A124" s="2" t="s">
        <v>105</v>
      </c>
      <c r="B124" s="21" t="str">
        <f t="shared" si="14"/>
        <v>Shuswap</v>
      </c>
      <c r="C124" t="s">
        <v>301</v>
      </c>
      <c r="D124" s="27" t="str">
        <f t="shared" si="12"/>
        <v>Shuswap (Secwepemc)</v>
      </c>
      <c r="E124" s="2" t="s">
        <v>173</v>
      </c>
      <c r="G124" t="str">
        <f t="shared" si="13"/>
        <v xml:space="preserve"> (Secwepemc)</v>
      </c>
      <c r="J124" s="23" t="str">
        <f t="shared" si="9"/>
        <v>huswap</v>
      </c>
      <c r="L124" s="23" t="e">
        <f t="shared" si="10"/>
        <v>#VALUE!</v>
      </c>
      <c r="M124" s="2" t="s">
        <v>462</v>
      </c>
    </row>
    <row r="125" spans="1:13">
      <c r="A125" s="3" t="s">
        <v>108</v>
      </c>
      <c r="B125" s="21" t="str">
        <f t="shared" si="14"/>
        <v>Yampas</v>
      </c>
      <c r="C125" t="s">
        <v>304</v>
      </c>
      <c r="D125" s="27" t="str">
        <f t="shared" si="12"/>
        <v>Yampas (Utes)</v>
      </c>
      <c r="E125" s="3" t="s">
        <v>175</v>
      </c>
      <c r="G125" t="str">
        <f t="shared" si="13"/>
        <v xml:space="preserve"> (Utes)</v>
      </c>
      <c r="J125" s="23" t="str">
        <f t="shared" si="9"/>
        <v>ampas</v>
      </c>
      <c r="L125" s="23" t="e">
        <f t="shared" si="10"/>
        <v>#VALUE!</v>
      </c>
      <c r="M125" s="3" t="s">
        <v>463</v>
      </c>
    </row>
    <row r="126" spans="1:13">
      <c r="A126" s="3" t="s">
        <v>109</v>
      </c>
      <c r="B126" s="21" t="str">
        <f t="shared" si="14"/>
        <v>Sotaae'o</v>
      </c>
      <c r="C126" t="s">
        <v>305</v>
      </c>
      <c r="D126" s="27" t="str">
        <f t="shared" si="12"/>
        <v>Sotaae'o (Cheyennes)</v>
      </c>
      <c r="E126" s="3" t="s">
        <v>176</v>
      </c>
      <c r="G126" t="str">
        <f t="shared" si="13"/>
        <v xml:space="preserve"> (Cheyennes)</v>
      </c>
      <c r="J126" s="23" t="str">
        <f t="shared" si="9"/>
        <v>otaae'o</v>
      </c>
      <c r="L126" s="23" t="e">
        <f t="shared" si="10"/>
        <v>#VALUE!</v>
      </c>
      <c r="M126" s="3" t="s">
        <v>464</v>
      </c>
    </row>
    <row r="127" spans="1:13">
      <c r="A127" s="3" t="s">
        <v>110</v>
      </c>
      <c r="B127" s="21" t="str">
        <f t="shared" si="14"/>
        <v>Stadaconans</v>
      </c>
      <c r="C127" t="s">
        <v>306</v>
      </c>
      <c r="D127" s="27" t="str">
        <f t="shared" si="12"/>
        <v>Stadaconans (Laurentins)</v>
      </c>
      <c r="E127" s="3" t="s">
        <v>177</v>
      </c>
      <c r="G127" t="str">
        <f t="shared" si="13"/>
        <v xml:space="preserve"> (Laurentins)</v>
      </c>
      <c r="J127" s="23" t="str">
        <f t="shared" si="9"/>
        <v>tadaconans</v>
      </c>
      <c r="L127" s="23" t="e">
        <f t="shared" si="10"/>
        <v>#VALUE!</v>
      </c>
      <c r="M127" s="3" t="s">
        <v>465</v>
      </c>
    </row>
    <row r="128" spans="1:13">
      <c r="A128" s="3" t="s">
        <v>116</v>
      </c>
      <c r="B128" s="21" t="str">
        <f t="shared" si="14"/>
        <v>Tanaina</v>
      </c>
      <c r="C128" t="s">
        <v>312</v>
      </c>
      <c r="D128" s="27" t="str">
        <f t="shared" si="12"/>
        <v>Tanaina (dena’ina)</v>
      </c>
      <c r="E128" s="3" t="s">
        <v>178</v>
      </c>
      <c r="G128" t="str">
        <f t="shared" si="13"/>
        <v xml:space="preserve"> (dena’ina)</v>
      </c>
      <c r="J128" s="23" t="str">
        <f t="shared" si="9"/>
        <v>anaina</v>
      </c>
      <c r="L128" s="23" t="e">
        <f t="shared" si="10"/>
        <v>#VALUE!</v>
      </c>
      <c r="M128" s="3" t="s">
        <v>466</v>
      </c>
    </row>
    <row r="129" spans="1:13">
      <c r="A129" s="3" t="s">
        <v>118</v>
      </c>
      <c r="B129" s="21" t="str">
        <f t="shared" si="14"/>
        <v>Thompson</v>
      </c>
      <c r="C129" t="s">
        <v>314</v>
      </c>
      <c r="D129" s="27" t="str">
        <f t="shared" si="12"/>
        <v>Thompson (Nlaka'pamux)</v>
      </c>
      <c r="E129" s="3" t="s">
        <v>180</v>
      </c>
      <c r="G129" t="str">
        <f t="shared" si="13"/>
        <v xml:space="preserve"> (Nlaka'pamux)</v>
      </c>
      <c r="J129" s="23" t="str">
        <f t="shared" si="9"/>
        <v>hompson</v>
      </c>
      <c r="L129" s="23" t="e">
        <f t="shared" si="10"/>
        <v>#VALUE!</v>
      </c>
      <c r="M129" s="3" t="s">
        <v>467</v>
      </c>
    </row>
    <row r="130" spans="1:13">
      <c r="A130" s="2" t="s">
        <v>120</v>
      </c>
      <c r="B130" s="21" t="str">
        <f t="shared" si="14"/>
        <v>Tipai</v>
      </c>
      <c r="C130" t="s">
        <v>316</v>
      </c>
      <c r="D130" s="27" t="str">
        <f t="shared" si="12"/>
        <v>Tipai (Kumeyaay)</v>
      </c>
      <c r="E130" s="2" t="s">
        <v>181</v>
      </c>
      <c r="G130" t="str">
        <f t="shared" ref="G130:G137" si="15">MID(E130,FIND(" ",E130),999)</f>
        <v xml:space="preserve"> (Kumeyaay)</v>
      </c>
      <c r="J130" s="23" t="str">
        <f t="shared" si="9"/>
        <v>ipai</v>
      </c>
      <c r="L130" s="23" t="e">
        <f t="shared" si="10"/>
        <v>#VALUE!</v>
      </c>
      <c r="M130" s="2" t="s">
        <v>468</v>
      </c>
    </row>
    <row r="131" spans="1:13">
      <c r="A131" s="3" t="s">
        <v>122</v>
      </c>
      <c r="B131" s="21" t="str">
        <f t="shared" si="14"/>
        <v>Tsitsistas</v>
      </c>
      <c r="C131" t="s">
        <v>318</v>
      </c>
      <c r="D131" s="27" t="str">
        <f t="shared" si="12"/>
        <v>Tsitsistas (SutasCheyennes)</v>
      </c>
      <c r="E131" s="3" t="s">
        <v>182</v>
      </c>
      <c r="G131" t="str">
        <f t="shared" si="15"/>
        <v xml:space="preserve"> (SutasCheyennes)</v>
      </c>
      <c r="J131" s="23" t="str">
        <f t="shared" ref="J131:J138" si="16">MID(B131,1+FIND("",B131),999)</f>
        <v>sitsistas</v>
      </c>
      <c r="L131" s="23" t="e">
        <f t="shared" ref="L131:L138" si="17">LEFT(TRIM(M131),FIND("§",SUBSTITUTE(M131," ","§",LEN(TRIM(M131))-LEN(SUBSTITUTE(TRIM(M131)," ",""))))-1)</f>
        <v>#VALUE!</v>
      </c>
      <c r="M131" s="3" t="s">
        <v>469</v>
      </c>
    </row>
    <row r="132" spans="1:13">
      <c r="A132" s="2" t="s">
        <v>123</v>
      </c>
      <c r="B132" s="21" t="str">
        <f t="shared" si="14"/>
        <v>TsuuT’ina</v>
      </c>
      <c r="C132" t="s">
        <v>319</v>
      </c>
      <c r="D132" s="27" t="str">
        <f t="shared" si="12"/>
        <v>TsuuT’ina (SarsiSarcee)</v>
      </c>
      <c r="E132" s="2" t="s">
        <v>183</v>
      </c>
      <c r="G132" t="str">
        <f t="shared" si="15"/>
        <v xml:space="preserve"> (SarsiSarcee)</v>
      </c>
      <c r="J132" s="23" t="str">
        <f t="shared" si="16"/>
        <v>suuT’ina</v>
      </c>
      <c r="L132" s="23" t="e">
        <f t="shared" si="17"/>
        <v>#VALUE!</v>
      </c>
      <c r="M132" s="2" t="s">
        <v>470</v>
      </c>
    </row>
    <row r="133" spans="1:13">
      <c r="A133" s="3" t="s">
        <v>124</v>
      </c>
      <c r="B133" s="21" t="str">
        <f t="shared" si="14"/>
        <v>TwoKeettles</v>
      </c>
      <c r="C133" t="s">
        <v>320</v>
      </c>
      <c r="D133" s="27" t="str">
        <f t="shared" si="12"/>
        <v>TwoKeettles (OoheNopa)</v>
      </c>
      <c r="E133" s="3" t="s">
        <v>184</v>
      </c>
      <c r="G133" t="str">
        <f t="shared" si="15"/>
        <v xml:space="preserve"> (OoheNopa)</v>
      </c>
      <c r="J133" s="23" t="str">
        <f t="shared" si="16"/>
        <v>woKeettles</v>
      </c>
      <c r="L133" s="23" t="e">
        <f t="shared" si="17"/>
        <v>#VALUE!</v>
      </c>
      <c r="M133" s="3" t="s">
        <v>471</v>
      </c>
    </row>
    <row r="134" spans="1:13">
      <c r="A134" s="3" t="s">
        <v>125</v>
      </c>
      <c r="B134" s="21" t="str">
        <f t="shared" si="14"/>
        <v>UpperKushkokwim</v>
      </c>
      <c r="C134" t="s">
        <v>321</v>
      </c>
      <c r="D134" s="27" t="str">
        <f t="shared" si="12"/>
        <v>UpperKushkokwim (Kolchan)</v>
      </c>
      <c r="E134" s="3" t="s">
        <v>185</v>
      </c>
      <c r="G134" t="str">
        <f t="shared" si="15"/>
        <v xml:space="preserve"> (Kolchan)</v>
      </c>
      <c r="J134" s="23" t="str">
        <f t="shared" si="16"/>
        <v>pperKushkokwim</v>
      </c>
      <c r="L134" s="23" t="e">
        <f t="shared" si="17"/>
        <v>#VALUE!</v>
      </c>
      <c r="M134" s="3" t="s">
        <v>472</v>
      </c>
    </row>
    <row r="135" spans="1:13">
      <c r="A135" s="3" t="s">
        <v>126</v>
      </c>
      <c r="B135" s="21" t="str">
        <f t="shared" si="14"/>
        <v>kwakwaka'wakw</v>
      </c>
      <c r="C135" t="s">
        <v>322</v>
      </c>
      <c r="D135" s="27" t="str">
        <f t="shared" si="12"/>
        <v>kwakwaka'wakw (Kwakiult)</v>
      </c>
      <c r="E135" s="3" t="s">
        <v>186</v>
      </c>
      <c r="G135" t="str">
        <f t="shared" si="15"/>
        <v xml:space="preserve"> (Kwakiult)</v>
      </c>
      <c r="J135" s="23" t="str">
        <f t="shared" si="16"/>
        <v>wakwaka'wakw</v>
      </c>
      <c r="L135" s="23" t="e">
        <f t="shared" si="17"/>
        <v>#VALUE!</v>
      </c>
      <c r="M135" s="3" t="s">
        <v>473</v>
      </c>
    </row>
    <row r="136" spans="1:13">
      <c r="A136" s="2" t="s">
        <v>128</v>
      </c>
      <c r="B136" s="21" t="str">
        <f t="shared" si="14"/>
        <v>Mesquakies</v>
      </c>
      <c r="C136" t="s">
        <v>324</v>
      </c>
      <c r="D136" s="27" t="str">
        <f t="shared" si="12"/>
        <v>Mesquakies (FoxRenard)</v>
      </c>
      <c r="E136" s="2" t="s">
        <v>187</v>
      </c>
      <c r="G136" t="str">
        <f t="shared" si="15"/>
        <v xml:space="preserve"> (FoxRenard)</v>
      </c>
      <c r="J136" s="23" t="str">
        <f t="shared" si="16"/>
        <v>esquakies</v>
      </c>
      <c r="L136" s="23" t="e">
        <f t="shared" si="17"/>
        <v>#VALUE!</v>
      </c>
      <c r="M136" s="2" t="s">
        <v>474</v>
      </c>
    </row>
    <row r="137" spans="1:13">
      <c r="A137" s="3" t="s">
        <v>133</v>
      </c>
      <c r="B137" s="21" t="str">
        <f t="shared" si="14"/>
        <v>Yakamas</v>
      </c>
      <c r="C137" t="s">
        <v>329</v>
      </c>
      <c r="D137" s="27" t="str">
        <f t="shared" si="12"/>
        <v>Yakamas (Yakimas)</v>
      </c>
      <c r="E137" s="3" t="s">
        <v>188</v>
      </c>
      <c r="G137" t="str">
        <f t="shared" si="15"/>
        <v xml:space="preserve"> (Yakimas)</v>
      </c>
      <c r="J137" s="23" t="str">
        <f t="shared" si="16"/>
        <v>akamas</v>
      </c>
      <c r="L137" s="23" t="e">
        <f t="shared" si="17"/>
        <v>#VALUE!</v>
      </c>
      <c r="M137" s="3" t="s">
        <v>475</v>
      </c>
    </row>
    <row r="138" spans="1:13">
      <c r="J138" s="23" t="str">
        <f t="shared" si="16"/>
        <v/>
      </c>
      <c r="L138" s="23" t="e">
        <f t="shared" si="17"/>
        <v>#VALUE!</v>
      </c>
    </row>
  </sheetData>
  <autoFilter ref="A1:K137"/>
  <hyperlinks>
    <hyperlink ref="A26" r:id="rId1"/>
    <hyperlink ref="E26" r:id="rId2"/>
    <hyperlink ref="M26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5"/>
  <sheetViews>
    <sheetView zoomScaleNormal="150" zoomScaleSheetLayoutView="100" workbookViewId="0">
      <selection activeCell="B2" sqref="B2"/>
    </sheetView>
  </sheetViews>
  <sheetFormatPr baseColWidth="10" defaultColWidth="8.88671875" defaultRowHeight="14.4"/>
  <cols>
    <col min="1" max="1" width="64.33203125" customWidth="1"/>
    <col min="2" max="2" width="42.21875" customWidth="1"/>
  </cols>
  <sheetData>
    <row r="2" spans="1:2">
      <c r="A2" s="18" t="s">
        <v>0</v>
      </c>
      <c r="B2" s="23" t="e">
        <f>MID(A2,1+FIND(" ",A2),999)</f>
        <v>#VALUE!</v>
      </c>
    </row>
    <row r="3" spans="1:2">
      <c r="A3" s="3" t="s">
        <v>1</v>
      </c>
    </row>
    <row r="4" spans="1:2">
      <c r="A4" s="2" t="s">
        <v>2</v>
      </c>
    </row>
    <row r="5" spans="1:2">
      <c r="A5" s="3" t="s">
        <v>3</v>
      </c>
    </row>
    <row r="6" spans="1:2">
      <c r="A6" s="3" t="s">
        <v>4</v>
      </c>
    </row>
    <row r="7" spans="1:2">
      <c r="A7" s="2" t="s">
        <v>5</v>
      </c>
    </row>
    <row r="8" spans="1:2">
      <c r="A8" s="3" t="s">
        <v>6</v>
      </c>
    </row>
    <row r="9" spans="1:2">
      <c r="A9" s="2" t="s">
        <v>7</v>
      </c>
    </row>
    <row r="10" spans="1:2">
      <c r="A10" s="4" t="s">
        <v>8</v>
      </c>
    </row>
    <row r="11" spans="1:2">
      <c r="A11" s="4" t="s">
        <v>9</v>
      </c>
    </row>
    <row r="12" spans="1:2">
      <c r="A12" s="3" t="s">
        <v>10</v>
      </c>
    </row>
    <row r="13" spans="1:2">
      <c r="A13" s="5" t="s">
        <v>11</v>
      </c>
    </row>
    <row r="14" spans="1:2">
      <c r="A14" s="3" t="s">
        <v>12</v>
      </c>
    </row>
    <row r="15" spans="1:2">
      <c r="A15" s="4" t="s">
        <v>13</v>
      </c>
    </row>
    <row r="16" spans="1:2">
      <c r="A16" s="5" t="s">
        <v>14</v>
      </c>
    </row>
    <row r="17" spans="1:1">
      <c r="A17" s="2" t="s">
        <v>15</v>
      </c>
    </row>
    <row r="18" spans="1:1">
      <c r="A18" s="2" t="s">
        <v>16</v>
      </c>
    </row>
    <row r="19" spans="1:1">
      <c r="A19" s="3" t="s">
        <v>17</v>
      </c>
    </row>
    <row r="20" spans="1:1">
      <c r="A20" s="3" t="s">
        <v>18</v>
      </c>
    </row>
    <row r="21" spans="1:1">
      <c r="A21" s="3" t="s">
        <v>19</v>
      </c>
    </row>
    <row r="22" spans="1:1">
      <c r="A22" s="3" t="s">
        <v>20</v>
      </c>
    </row>
    <row r="23" spans="1:1">
      <c r="A23" s="6" t="s">
        <v>21</v>
      </c>
    </row>
    <row r="24" spans="1:1">
      <c r="A24" s="3" t="s">
        <v>22</v>
      </c>
    </row>
    <row r="25" spans="1:1">
      <c r="A25" s="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mdo100</cp:lastModifiedBy>
  <dcterms:created xsi:type="dcterms:W3CDTF">2022-04-17T00:32:25Z</dcterms:created>
  <dcterms:modified xsi:type="dcterms:W3CDTF">2022-04-17T18:20:48Z</dcterms:modified>
</cp:coreProperties>
</file>