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3256" windowHeight="12576" tabRatio="516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H21" i="1" l="1"/>
  <c r="AG21" i="1"/>
  <c r="AF21" i="1"/>
  <c r="AH19" i="1"/>
  <c r="AG19" i="1"/>
  <c r="AF19" i="1"/>
  <c r="AH17" i="1"/>
  <c r="AG17" i="1"/>
  <c r="AF17" i="1"/>
  <c r="AH16" i="1"/>
  <c r="AG16" i="1"/>
  <c r="AF16" i="1"/>
  <c r="AH15" i="1"/>
  <c r="AG15" i="1"/>
  <c r="AF15" i="1"/>
  <c r="AH14" i="1"/>
  <c r="AG14" i="1"/>
  <c r="AF14" i="1"/>
  <c r="AH13" i="1"/>
  <c r="AG13" i="1"/>
  <c r="AF13" i="1"/>
  <c r="AH11" i="1"/>
  <c r="AG11" i="1"/>
  <c r="AF11" i="1"/>
  <c r="AH10" i="1"/>
  <c r="AG10" i="1"/>
  <c r="AF10" i="1"/>
  <c r="AH9" i="1"/>
  <c r="AG9" i="1"/>
  <c r="AF9" i="1"/>
  <c r="AH8" i="1"/>
  <c r="AG8" i="1"/>
  <c r="AF8" i="1"/>
  <c r="AH7" i="1"/>
  <c r="AG7" i="1"/>
  <c r="AF7" i="1"/>
  <c r="AH5" i="1"/>
  <c r="AG5" i="1"/>
  <c r="AF5" i="1"/>
  <c r="AH4" i="1"/>
  <c r="AG4" i="1"/>
  <c r="AF4" i="1"/>
  <c r="AG3" i="1"/>
  <c r="AH3" i="1"/>
  <c r="AF3" i="1"/>
  <c r="E22" i="1" l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D22" i="1"/>
  <c r="W5" i="1"/>
  <c r="C12" i="1"/>
  <c r="N17" i="1" s="1"/>
  <c r="C6" i="1"/>
  <c r="C2" i="1"/>
  <c r="P5" i="1" s="1"/>
  <c r="M17" i="1" l="1"/>
  <c r="L17" i="1"/>
  <c r="AC17" i="1"/>
  <c r="H11" i="1"/>
  <c r="O5" i="1"/>
  <c r="I17" i="1"/>
  <c r="U17" i="1"/>
  <c r="R11" i="1"/>
  <c r="H5" i="1"/>
  <c r="AB17" i="1"/>
  <c r="Z11" i="1"/>
  <c r="J17" i="1"/>
  <c r="Y11" i="1"/>
  <c r="H17" i="1"/>
  <c r="T17" i="1"/>
  <c r="Q11" i="1"/>
  <c r="AA17" i="1"/>
  <c r="I11" i="1"/>
  <c r="S17" i="1"/>
  <c r="AE5" i="1"/>
  <c r="L5" i="1"/>
  <c r="G5" i="1"/>
  <c r="AD5" i="1"/>
  <c r="P11" i="1"/>
  <c r="U5" i="1"/>
  <c r="G17" i="1"/>
  <c r="Z17" i="1"/>
  <c r="O11" i="1"/>
  <c r="T5" i="1"/>
  <c r="E11" i="1"/>
  <c r="AD11" i="1"/>
  <c r="AA5" i="1"/>
  <c r="D11" i="1"/>
  <c r="E17" i="1"/>
  <c r="K5" i="1"/>
  <c r="X17" i="1"/>
  <c r="P17" i="1"/>
  <c r="AC11" i="1"/>
  <c r="U11" i="1"/>
  <c r="M11" i="1"/>
  <c r="Z5" i="1"/>
  <c r="R5" i="1"/>
  <c r="V5" i="1"/>
  <c r="F5" i="1"/>
  <c r="AC5" i="1"/>
  <c r="M5" i="1"/>
  <c r="F11" i="1"/>
  <c r="R17" i="1"/>
  <c r="W11" i="1"/>
  <c r="D5" i="1"/>
  <c r="Y17" i="1"/>
  <c r="N11" i="1"/>
  <c r="S5" i="1"/>
  <c r="D17" i="1"/>
  <c r="K11" i="1"/>
  <c r="J5" i="1"/>
  <c r="AE17" i="1"/>
  <c r="W17" i="1"/>
  <c r="O17" i="1"/>
  <c r="AB11" i="1"/>
  <c r="T11" i="1"/>
  <c r="L11" i="1"/>
  <c r="Y5" i="1"/>
  <c r="Q5" i="1"/>
  <c r="N5" i="1"/>
  <c r="G11" i="1"/>
  <c r="X11" i="1"/>
  <c r="E5" i="1"/>
  <c r="AE11" i="1"/>
  <c r="AB5" i="1"/>
  <c r="F17" i="1"/>
  <c r="Q17" i="1"/>
  <c r="V11" i="1"/>
  <c r="K17" i="1"/>
  <c r="J11" i="1"/>
  <c r="I5" i="1"/>
  <c r="AD17" i="1"/>
  <c r="V17" i="1"/>
  <c r="AA11" i="1"/>
  <c r="S11" i="1"/>
  <c r="X5" i="1"/>
  <c r="H21" i="1" l="1"/>
  <c r="O21" i="1"/>
  <c r="U21" i="1"/>
  <c r="E21" i="1"/>
  <c r="W21" i="1"/>
  <c r="Z21" i="1"/>
  <c r="P21" i="1"/>
  <c r="J21" i="1"/>
  <c r="Y21" i="1"/>
  <c r="AB21" i="1"/>
  <c r="G21" i="1"/>
  <c r="I21" i="1"/>
  <c r="AE21" i="1"/>
  <c r="S21" i="1"/>
  <c r="K21" i="1"/>
  <c r="AD21" i="1"/>
  <c r="AC21" i="1"/>
  <c r="F21" i="1"/>
  <c r="L21" i="1"/>
  <c r="Q21" i="1"/>
  <c r="T21" i="1"/>
  <c r="V21" i="1"/>
  <c r="AA21" i="1"/>
  <c r="M21" i="1"/>
  <c r="X21" i="1"/>
  <c r="N21" i="1"/>
  <c r="D21" i="1"/>
  <c r="R21" i="1"/>
</calcChain>
</file>

<file path=xl/sharedStrings.xml><?xml version="1.0" encoding="utf-8"?>
<sst xmlns="http://schemas.openxmlformats.org/spreadsheetml/2006/main" count="34" uniqueCount="32">
  <si>
    <t>UE1: Mathématiques pour l'ingénieur</t>
  </si>
  <si>
    <t>Traitement du signal: signaux détetministes</t>
  </si>
  <si>
    <t>Mathématiques générales</t>
  </si>
  <si>
    <t>Moyenne</t>
  </si>
  <si>
    <t>AC367</t>
  </si>
  <si>
    <t>MA307</t>
  </si>
  <si>
    <t>UE2: Informatique et Electronique</t>
  </si>
  <si>
    <t>CE318</t>
  </si>
  <si>
    <t>CE319</t>
  </si>
  <si>
    <t>CS357</t>
  </si>
  <si>
    <t>EE317</t>
  </si>
  <si>
    <t>UE3: Enseignements transverses S5 App</t>
  </si>
  <si>
    <t>LA307</t>
  </si>
  <si>
    <t>MB317</t>
  </si>
  <si>
    <t>MB337</t>
  </si>
  <si>
    <t>SP307</t>
  </si>
  <si>
    <t>Coefficient</t>
  </si>
  <si>
    <t xml:space="preserve">	Architecture matérielle</t>
  </si>
  <si>
    <t xml:space="preserve">	Architecture des microprocesseurs</t>
  </si>
  <si>
    <t>Algorithmique et programmation en C</t>
  </si>
  <si>
    <t>Electronique analogique des signaux</t>
  </si>
  <si>
    <t>Anglais S5 App</t>
  </si>
  <si>
    <t>Communication écrite en entreprise</t>
  </si>
  <si>
    <t>Stratégie d'entreprise, management et Marketing de l'innovation</t>
  </si>
  <si>
    <t xml:space="preserve">	Sport S5 App - Volley-ball / Ski nordique</t>
  </si>
  <si>
    <t>UE4: Apprentissages en entreprise S5 App</t>
  </si>
  <si>
    <t>PX308</t>
  </si>
  <si>
    <t xml:space="preserve">	Apprentissages en entreprise S5 App</t>
  </si>
  <si>
    <t>Moyenne générale :</t>
  </si>
  <si>
    <t>1er</t>
  </si>
  <si>
    <t xml:space="preserve">2ème </t>
  </si>
  <si>
    <t>3ème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</si>
</sst>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51B8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2" borderId="4" xfId="0" applyFont="1" applyFill="1" applyBorder="1"/>
    <xf numFmtId="0" fontId="0" fillId="0" borderId="5" xfId="0" applyBorder="1"/>
    <xf numFmtId="2" fontId="2" fillId="0" borderId="7" xfId="0" applyNumberFormat="1" applyFont="1" applyBorder="1"/>
    <xf numFmtId="0" fontId="0" fillId="0" borderId="6" xfId="0" applyBorder="1"/>
    <xf numFmtId="2" fontId="0" fillId="0" borderId="6" xfId="0" applyNumberFormat="1" applyBorder="1"/>
    <xf numFmtId="2" fontId="2" fillId="0" borderId="6" xfId="0" applyNumberFormat="1" applyFont="1" applyBorder="1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0" xfId="0" applyBorder="1"/>
    <xf numFmtId="2" fontId="2" fillId="0" borderId="0" xfId="0" applyNumberFormat="1" applyFont="1" applyBorder="1"/>
    <xf numFmtId="2" fontId="0" fillId="0" borderId="0" xfId="0" applyNumberFormat="1" applyBorder="1"/>
    <xf numFmtId="2" fontId="0" fillId="0" borderId="0" xfId="0" applyNumberFormat="1"/>
    <xf numFmtId="2" fontId="2" fillId="0" borderId="2" xfId="0" applyNumberFormat="1" applyFont="1" applyBorder="1"/>
    <xf numFmtId="2" fontId="5" fillId="2" borderId="9" xfId="0" applyNumberFormat="1" applyFont="1" applyFill="1" applyBorder="1"/>
    <xf numFmtId="0" fontId="3" fillId="2" borderId="10" xfId="0" applyFont="1" applyFill="1" applyBorder="1"/>
    <xf numFmtId="2" fontId="4" fillId="0" borderId="0" xfId="0" applyNumberFormat="1" applyFont="1" applyBorder="1"/>
    <xf numFmtId="2" fontId="4" fillId="0" borderId="0" xfId="0" applyNumberFormat="1" applyFont="1" applyFill="1" applyBorder="1"/>
    <xf numFmtId="2" fontId="4" fillId="0" borderId="6" xfId="0" applyNumberFormat="1" applyFont="1" applyBorder="1"/>
    <xf numFmtId="0" fontId="1" fillId="0" borderId="0" xfId="0" applyFont="1"/>
    <xf numFmtId="0" fontId="0" fillId="0" borderId="0" xfId="0" applyFill="1" applyBorder="1"/>
    <xf numFmtId="2" fontId="1" fillId="0" borderId="0" xfId="0" applyNumberFormat="1" applyFont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zoomScale="85" zoomScaleNormal="85" workbookViewId="0">
      <pane xSplit="3" ySplit="1" topLeftCell="V2" activePane="bottomRight" state="frozen"/>
      <selection pane="topRight" activeCell="D1" sqref="D1"/>
      <selection pane="bottomLeft" activeCell="A2" sqref="A2"/>
      <selection pane="bottomRight" activeCell="AF3" sqref="AF3"/>
    </sheetView>
  </sheetViews>
  <sheetFormatPr baseColWidth="10" defaultRowHeight="14.4" x14ac:dyDescent="0.3"/>
  <cols>
    <col min="2" max="2" width="52.33203125" customWidth="1"/>
    <col min="32" max="32" width="16.88671875" customWidth="1"/>
    <col min="33" max="34" width="16.77734375" customWidth="1"/>
  </cols>
  <sheetData>
    <row r="1" spans="1:34" ht="15" thickBot="1" x14ac:dyDescent="0.35">
      <c r="C1" s="1" t="s">
        <v>16</v>
      </c>
      <c r="D1" s="1">
        <v>41900330</v>
      </c>
      <c r="E1" s="1">
        <v>41900386</v>
      </c>
      <c r="F1" s="1">
        <v>41902236</v>
      </c>
      <c r="G1" s="1">
        <v>42100103</v>
      </c>
      <c r="H1">
        <v>42100109</v>
      </c>
      <c r="I1">
        <v>42100121</v>
      </c>
      <c r="J1">
        <v>42100129</v>
      </c>
      <c r="K1">
        <v>42100130</v>
      </c>
      <c r="L1">
        <v>42100151</v>
      </c>
      <c r="M1">
        <v>42100163</v>
      </c>
      <c r="N1">
        <v>42100186</v>
      </c>
      <c r="O1">
        <v>42100342</v>
      </c>
      <c r="P1">
        <v>42100353</v>
      </c>
      <c r="Q1">
        <v>42100359</v>
      </c>
      <c r="R1">
        <v>42100364</v>
      </c>
      <c r="S1">
        <v>42100436</v>
      </c>
      <c r="T1">
        <v>42100439</v>
      </c>
      <c r="U1">
        <v>42100466</v>
      </c>
      <c r="V1">
        <v>42100493</v>
      </c>
      <c r="W1">
        <v>42100518</v>
      </c>
      <c r="X1">
        <v>42100687</v>
      </c>
      <c r="Y1">
        <v>42100689</v>
      </c>
      <c r="Z1">
        <v>42100732</v>
      </c>
      <c r="AA1">
        <v>42100754</v>
      </c>
      <c r="AB1">
        <v>42100771</v>
      </c>
      <c r="AC1">
        <v>42100832</v>
      </c>
      <c r="AD1">
        <v>42101118</v>
      </c>
      <c r="AE1" s="5">
        <v>42102439</v>
      </c>
      <c r="AF1" t="s">
        <v>29</v>
      </c>
      <c r="AG1" t="s">
        <v>30</v>
      </c>
      <c r="AH1" t="s">
        <v>31</v>
      </c>
    </row>
    <row r="2" spans="1:34" x14ac:dyDescent="0.3">
      <c r="A2" s="26" t="s">
        <v>0</v>
      </c>
      <c r="B2" s="27"/>
      <c r="C2" s="2">
        <f>SUM(C3:C4)</f>
        <v>6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7"/>
    </row>
    <row r="3" spans="1:34" x14ac:dyDescent="0.3">
      <c r="A3" s="3" t="s">
        <v>4</v>
      </c>
      <c r="B3" t="s">
        <v>1</v>
      </c>
      <c r="C3">
        <v>4</v>
      </c>
      <c r="D3" s="14">
        <v>12.42</v>
      </c>
      <c r="E3" s="14">
        <v>11.61</v>
      </c>
      <c r="F3" s="14">
        <v>10.56</v>
      </c>
      <c r="G3" s="18">
        <v>8.5399999999999991</v>
      </c>
      <c r="H3" s="18">
        <v>9.92</v>
      </c>
      <c r="I3" s="18">
        <v>9.73</v>
      </c>
      <c r="J3" s="18">
        <v>12.07</v>
      </c>
      <c r="K3" s="18">
        <v>11.55</v>
      </c>
      <c r="L3" s="18">
        <v>10.09</v>
      </c>
      <c r="M3" s="18">
        <v>9.15</v>
      </c>
      <c r="N3" s="18">
        <v>10.69</v>
      </c>
      <c r="O3" s="19">
        <v>10.73</v>
      </c>
      <c r="P3" s="18">
        <v>10.08</v>
      </c>
      <c r="Q3" s="18">
        <v>16.100000000000001</v>
      </c>
      <c r="R3" s="18">
        <v>11.59</v>
      </c>
      <c r="S3" s="18">
        <v>13.82</v>
      </c>
      <c r="T3" s="18">
        <v>9.7799999999999994</v>
      </c>
      <c r="U3" s="18">
        <v>12.35</v>
      </c>
      <c r="V3" s="18">
        <v>11.08</v>
      </c>
      <c r="W3" s="18">
        <v>9.91</v>
      </c>
      <c r="X3" s="18">
        <v>12.4</v>
      </c>
      <c r="Y3" s="18">
        <v>10.039999999999999</v>
      </c>
      <c r="Z3" s="18">
        <v>6.26</v>
      </c>
      <c r="AA3" s="18">
        <v>6.95</v>
      </c>
      <c r="AB3" s="18">
        <v>6.68</v>
      </c>
      <c r="AC3" s="18">
        <v>6.59</v>
      </c>
      <c r="AD3" s="18">
        <v>16.489999999999998</v>
      </c>
      <c r="AE3" s="20">
        <v>10.43</v>
      </c>
      <c r="AF3" t="str">
        <f>INDEX($D$1:$AE$1,MATCH(LARGE($D3:$AE3,COLUMN()-31),$D3:$AE3,0))&amp; ": " &amp; ROUND(LARGE($D3:$AE3,COLUMN()-31),2)</f>
        <v>42101118: 16,49</v>
      </c>
      <c r="AG3" t="str">
        <f t="shared" ref="AG3:AH21" si="0">INDEX($D$1:$AE$1,MATCH(LARGE($D3:$AE3,COLUMN()-31),$D3:$AE3,0))&amp; ": " &amp; ROUND(LARGE($D3:$AE3,COLUMN()-31),2)</f>
        <v>42100359: 16,1</v>
      </c>
      <c r="AH3" t="str">
        <f t="shared" si="0"/>
        <v>42100436: 13,82</v>
      </c>
    </row>
    <row r="4" spans="1:34" x14ac:dyDescent="0.3">
      <c r="A4" s="3" t="s">
        <v>5</v>
      </c>
      <c r="B4" t="s">
        <v>2</v>
      </c>
      <c r="C4">
        <v>2</v>
      </c>
      <c r="D4" s="18">
        <v>12.85</v>
      </c>
      <c r="E4" s="18">
        <v>16.7</v>
      </c>
      <c r="F4" s="18">
        <v>16.100000000000001</v>
      </c>
      <c r="G4" s="18">
        <v>5.3</v>
      </c>
      <c r="H4" s="18">
        <v>6.85</v>
      </c>
      <c r="I4" s="18">
        <v>10.55</v>
      </c>
      <c r="J4" s="18">
        <v>6.45</v>
      </c>
      <c r="K4" s="18">
        <v>6.05</v>
      </c>
      <c r="L4" s="18">
        <v>7.75</v>
      </c>
      <c r="M4" s="18">
        <v>7.05</v>
      </c>
      <c r="N4" s="18">
        <v>8.4499999999999993</v>
      </c>
      <c r="O4" s="18">
        <v>15.4</v>
      </c>
      <c r="P4" s="18">
        <v>11.1</v>
      </c>
      <c r="Q4" s="18">
        <v>6.55</v>
      </c>
      <c r="R4" s="18">
        <v>5.5</v>
      </c>
      <c r="S4" s="18">
        <v>13.8</v>
      </c>
      <c r="T4" s="18">
        <v>13.9</v>
      </c>
      <c r="U4" s="18">
        <v>14.75</v>
      </c>
      <c r="V4" s="18">
        <v>11.3</v>
      </c>
      <c r="W4" s="18">
        <v>15.95</v>
      </c>
      <c r="X4" s="18">
        <v>14.2</v>
      </c>
      <c r="Y4" s="18">
        <v>14.7</v>
      </c>
      <c r="Z4" s="18">
        <v>3.35</v>
      </c>
      <c r="AA4" s="18">
        <v>3.1</v>
      </c>
      <c r="AB4" s="18">
        <v>7.2</v>
      </c>
      <c r="AC4" s="18">
        <v>2.0499999999999998</v>
      </c>
      <c r="AD4" s="18">
        <v>16.350000000000001</v>
      </c>
      <c r="AE4" s="20">
        <v>10.7</v>
      </c>
      <c r="AF4" t="str">
        <f t="shared" ref="AF4:AF5" si="1">INDEX($D$1:$AE$1,MATCH(LARGE($D4:$AE4,COLUMN()-31),$D4:$AE4,0))&amp; ": " &amp; ROUND(LARGE($D4:$AE4,COLUMN()-31),2)</f>
        <v>41900386: 16,7</v>
      </c>
      <c r="AG4" t="str">
        <f t="shared" si="0"/>
        <v>42101118: 16,35</v>
      </c>
      <c r="AH4" t="str">
        <f t="shared" si="0"/>
        <v>41902236: 16,1</v>
      </c>
    </row>
    <row r="5" spans="1:34" ht="15" thickBot="1" x14ac:dyDescent="0.35">
      <c r="A5" s="24" t="s">
        <v>3</v>
      </c>
      <c r="B5" s="25"/>
      <c r="C5" s="25"/>
      <c r="D5" s="15">
        <f>SUMPRODUCT(D3:D4,$C$3:$C$4)/$C$2</f>
        <v>12.563333333333333</v>
      </c>
      <c r="E5" s="15">
        <f t="shared" ref="E5:K5" si="2">SUMPRODUCT(E3:E4,$C$3:$C$4)/$C$2</f>
        <v>13.306666666666667</v>
      </c>
      <c r="F5" s="15">
        <f t="shared" si="2"/>
        <v>12.406666666666666</v>
      </c>
      <c r="G5" s="15">
        <f t="shared" si="2"/>
        <v>7.46</v>
      </c>
      <c r="H5" s="15">
        <f t="shared" si="2"/>
        <v>8.8966666666666665</v>
      </c>
      <c r="I5" s="15">
        <f t="shared" si="2"/>
        <v>10.003333333333334</v>
      </c>
      <c r="J5" s="15">
        <f t="shared" si="2"/>
        <v>10.196666666666667</v>
      </c>
      <c r="K5" s="15">
        <f t="shared" si="2"/>
        <v>9.7166666666666668</v>
      </c>
      <c r="L5" s="15">
        <f t="shared" ref="L5" si="3">SUMPRODUCT(L3:L4,$C$3:$C$4)/$C$2</f>
        <v>9.31</v>
      </c>
      <c r="M5" s="15">
        <f t="shared" ref="M5" si="4">SUMPRODUCT(M3:M4,$C$3:$C$4)/$C$2</f>
        <v>8.4500000000000011</v>
      </c>
      <c r="N5" s="15">
        <f t="shared" ref="N5" si="5">SUMPRODUCT(N3:N4,$C$3:$C$4)/$C$2</f>
        <v>9.9433333333333334</v>
      </c>
      <c r="O5" s="15">
        <f t="shared" ref="O5" si="6">SUMPRODUCT(O3:O4,$C$3:$C$4)/$C$2</f>
        <v>12.286666666666667</v>
      </c>
      <c r="P5" s="15">
        <f t="shared" ref="P5" si="7">SUMPRODUCT(P3:P4,$C$3:$C$4)/$C$2</f>
        <v>10.42</v>
      </c>
      <c r="Q5" s="15">
        <f t="shared" ref="Q5" si="8">SUMPRODUCT(Q3:Q4,$C$3:$C$4)/$C$2</f>
        <v>12.916666666666666</v>
      </c>
      <c r="R5" s="15">
        <f t="shared" ref="R5" si="9">SUMPRODUCT(R3:R4,$C$3:$C$4)/$C$2</f>
        <v>9.56</v>
      </c>
      <c r="S5" s="15">
        <f t="shared" ref="S5" si="10">SUMPRODUCT(S3:S4,$C$3:$C$4)/$C$2</f>
        <v>13.813333333333333</v>
      </c>
      <c r="T5" s="15">
        <f t="shared" ref="T5" si="11">SUMPRODUCT(T3:T4,$C$3:$C$4)/$C$2</f>
        <v>11.153333333333334</v>
      </c>
      <c r="U5" s="15">
        <f t="shared" ref="U5" si="12">SUMPRODUCT(U3:U4,$C$3:$C$4)/$C$2</f>
        <v>13.15</v>
      </c>
      <c r="V5" s="15">
        <f t="shared" ref="V5" si="13">SUMPRODUCT(V3:V4,$C$3:$C$4)/$C$2</f>
        <v>11.153333333333334</v>
      </c>
      <c r="W5" s="15">
        <f t="shared" ref="W5" si="14">SUMPRODUCT(W3:W4,$C$3:$C$4)/$C$2</f>
        <v>11.923333333333332</v>
      </c>
      <c r="X5" s="15">
        <f t="shared" ref="X5" si="15">SUMPRODUCT(X3:X4,$C$3:$C$4)/$C$2</f>
        <v>13</v>
      </c>
      <c r="Y5" s="15">
        <f t="shared" ref="Y5" si="16">SUMPRODUCT(Y3:Y4,$C$3:$C$4)/$C$2</f>
        <v>11.593333333333334</v>
      </c>
      <c r="Z5" s="15">
        <f t="shared" ref="Z5" si="17">SUMPRODUCT(Z3:Z4,$C$3:$C$4)/$C$2</f>
        <v>5.29</v>
      </c>
      <c r="AA5" s="15">
        <f t="shared" ref="AA5" si="18">SUMPRODUCT(AA3:AA4,$C$3:$C$4)/$C$2</f>
        <v>5.666666666666667</v>
      </c>
      <c r="AB5" s="15">
        <f t="shared" ref="AB5" si="19">SUMPRODUCT(AB3:AB4,$C$3:$C$4)/$C$2</f>
        <v>6.8533333333333326</v>
      </c>
      <c r="AC5" s="15">
        <f t="shared" ref="AC5" si="20">SUMPRODUCT(AC3:AC4,$C$3:$C$4)/$C$2</f>
        <v>5.0766666666666671</v>
      </c>
      <c r="AD5" s="15">
        <f t="shared" ref="AD5" si="21">SUMPRODUCT(AD3:AD4,$C$3:$C$4)/$C$2</f>
        <v>16.443333333333332</v>
      </c>
      <c r="AE5" s="4">
        <f>SUMPRODUCT(AE3:AE4,$C$3:$C$4)/$C$2</f>
        <v>10.52</v>
      </c>
      <c r="AF5" s="23" t="str">
        <f t="shared" si="1"/>
        <v>42101118: 16,44</v>
      </c>
      <c r="AG5" s="21" t="str">
        <f t="shared" si="0"/>
        <v>42100436: 13,81</v>
      </c>
      <c r="AH5" s="21" t="str">
        <f t="shared" si="0"/>
        <v>41900386: 13,31</v>
      </c>
    </row>
    <row r="6" spans="1:34" x14ac:dyDescent="0.3">
      <c r="A6" s="26" t="s">
        <v>6</v>
      </c>
      <c r="B6" s="27"/>
      <c r="C6" s="2">
        <f>SUM(C7:C10)</f>
        <v>11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17"/>
    </row>
    <row r="7" spans="1:34" x14ac:dyDescent="0.3">
      <c r="A7" s="3" t="s">
        <v>7</v>
      </c>
      <c r="B7" t="s">
        <v>17</v>
      </c>
      <c r="C7">
        <v>2</v>
      </c>
      <c r="D7" s="11">
        <v>17.39</v>
      </c>
      <c r="E7" s="11">
        <v>17.22</v>
      </c>
      <c r="F7" s="22">
        <v>15.83</v>
      </c>
      <c r="G7" s="22">
        <v>14.87</v>
      </c>
      <c r="H7" s="22">
        <v>15.1</v>
      </c>
      <c r="I7" s="22">
        <v>13.28</v>
      </c>
      <c r="J7" s="22">
        <v>12.26</v>
      </c>
      <c r="K7" s="22">
        <v>16.64</v>
      </c>
      <c r="L7" s="22">
        <v>14.24</v>
      </c>
      <c r="M7" s="22">
        <v>14.47</v>
      </c>
      <c r="N7" s="22">
        <v>12.43</v>
      </c>
      <c r="O7" s="22">
        <v>15.56</v>
      </c>
      <c r="P7" s="22">
        <v>11.6</v>
      </c>
      <c r="Q7" s="22">
        <v>13.61</v>
      </c>
      <c r="R7" s="22">
        <v>13.64</v>
      </c>
      <c r="S7" s="22">
        <v>15.91</v>
      </c>
      <c r="T7" s="22">
        <v>15.73</v>
      </c>
      <c r="U7" s="22">
        <v>14.32</v>
      </c>
      <c r="V7" s="22">
        <v>14.13</v>
      </c>
      <c r="W7" s="22">
        <v>14.04</v>
      </c>
      <c r="X7" s="22">
        <v>16.22</v>
      </c>
      <c r="Y7" s="22">
        <v>16</v>
      </c>
      <c r="Z7" s="22">
        <v>13.28</v>
      </c>
      <c r="AA7" s="22">
        <v>14.01</v>
      </c>
      <c r="AB7" s="22">
        <v>12.8</v>
      </c>
      <c r="AC7" s="22">
        <v>10.86</v>
      </c>
      <c r="AD7" s="22">
        <v>14.08</v>
      </c>
      <c r="AE7" s="5">
        <v>12.37</v>
      </c>
      <c r="AF7" t="str">
        <f t="shared" ref="AF7:AF11" si="22">INDEX($D$1:$AE$1,MATCH(LARGE($D7:$AE7,COLUMN()-31),$D7:$AE7,0))&amp; ": " &amp; ROUND(LARGE($D7:$AE7,COLUMN()-31),2)</f>
        <v>41900330: 17,39</v>
      </c>
      <c r="AG7" t="str">
        <f t="shared" si="0"/>
        <v>41900386: 17,22</v>
      </c>
      <c r="AH7" t="str">
        <f t="shared" si="0"/>
        <v>42100130: 16,64</v>
      </c>
    </row>
    <row r="8" spans="1:34" x14ac:dyDescent="0.3">
      <c r="A8" s="3" t="s">
        <v>8</v>
      </c>
      <c r="B8" t="s">
        <v>18</v>
      </c>
      <c r="C8">
        <v>3</v>
      </c>
      <c r="D8" s="13">
        <v>9.81</v>
      </c>
      <c r="E8" s="13">
        <v>14.56</v>
      </c>
      <c r="F8" s="13">
        <v>12.36</v>
      </c>
      <c r="G8" s="13">
        <v>13.63</v>
      </c>
      <c r="H8" s="13">
        <v>9.8000000000000007</v>
      </c>
      <c r="I8" s="13">
        <v>10.89</v>
      </c>
      <c r="J8" s="13">
        <v>11.13</v>
      </c>
      <c r="K8" s="13">
        <v>13.43</v>
      </c>
      <c r="L8" s="13">
        <v>12.24</v>
      </c>
      <c r="M8" s="13">
        <v>13.63</v>
      </c>
      <c r="N8" s="13">
        <v>7.66</v>
      </c>
      <c r="O8" s="13">
        <v>15.63</v>
      </c>
      <c r="P8" s="13">
        <v>8.75</v>
      </c>
      <c r="Q8" s="13">
        <v>13.99</v>
      </c>
      <c r="R8" s="13">
        <v>12.99</v>
      </c>
      <c r="S8" s="13">
        <v>13.43</v>
      </c>
      <c r="T8" s="13">
        <v>11.9</v>
      </c>
      <c r="U8" s="13">
        <v>16.239999999999998</v>
      </c>
      <c r="V8" s="13">
        <v>9.75</v>
      </c>
      <c r="W8" s="13">
        <v>9.18</v>
      </c>
      <c r="X8" s="13">
        <v>13.25</v>
      </c>
      <c r="Y8" s="13">
        <v>15.4</v>
      </c>
      <c r="Z8" s="13">
        <v>10.75</v>
      </c>
      <c r="AA8" s="13">
        <v>14.56</v>
      </c>
      <c r="AB8" s="13">
        <v>7.78</v>
      </c>
      <c r="AC8" s="13">
        <v>10.029999999999999</v>
      </c>
      <c r="AD8" s="13">
        <v>16.13</v>
      </c>
      <c r="AE8" s="6">
        <v>9.9600000000000009</v>
      </c>
      <c r="AF8" t="str">
        <f t="shared" si="22"/>
        <v>42100466: 16,24</v>
      </c>
      <c r="AG8" t="str">
        <f t="shared" si="0"/>
        <v>42101118: 16,13</v>
      </c>
      <c r="AH8" t="str">
        <f t="shared" si="0"/>
        <v>42100342: 15,63</v>
      </c>
    </row>
    <row r="9" spans="1:34" x14ac:dyDescent="0.3">
      <c r="A9" s="3" t="s">
        <v>9</v>
      </c>
      <c r="B9" t="s">
        <v>19</v>
      </c>
      <c r="C9">
        <v>3</v>
      </c>
      <c r="D9" s="11">
        <v>12.1</v>
      </c>
      <c r="E9" s="11">
        <v>13.15</v>
      </c>
      <c r="F9" s="22">
        <v>10.25</v>
      </c>
      <c r="G9" s="22">
        <v>16.2</v>
      </c>
      <c r="H9" s="22">
        <v>9.75</v>
      </c>
      <c r="I9" s="22">
        <v>10.65</v>
      </c>
      <c r="J9" s="22">
        <v>11.9</v>
      </c>
      <c r="K9" s="22">
        <v>16.5</v>
      </c>
      <c r="L9" s="22">
        <v>8.4499999999999993</v>
      </c>
      <c r="M9" s="22">
        <v>10.8</v>
      </c>
      <c r="N9" s="22">
        <v>9.9</v>
      </c>
      <c r="O9" s="22">
        <v>12.25</v>
      </c>
      <c r="P9" s="22">
        <v>10.8</v>
      </c>
      <c r="Q9" s="22">
        <v>14.2</v>
      </c>
      <c r="R9" s="22">
        <v>13.45</v>
      </c>
      <c r="S9" s="22">
        <v>10.9</v>
      </c>
      <c r="T9" s="22">
        <v>10.4</v>
      </c>
      <c r="U9" s="22">
        <v>12</v>
      </c>
      <c r="V9" s="22">
        <v>10.75</v>
      </c>
      <c r="W9" s="22">
        <v>9.4499999999999993</v>
      </c>
      <c r="X9" s="22">
        <v>10.75</v>
      </c>
      <c r="Y9" s="22">
        <v>10.199999999999999</v>
      </c>
      <c r="Z9" s="22">
        <v>16.600000000000001</v>
      </c>
      <c r="AA9" s="22">
        <v>13.05</v>
      </c>
      <c r="AB9" s="22">
        <v>10.45</v>
      </c>
      <c r="AC9" s="22">
        <v>5</v>
      </c>
      <c r="AD9" s="22">
        <v>14.15</v>
      </c>
      <c r="AE9" s="5">
        <v>10.6</v>
      </c>
      <c r="AF9" t="str">
        <f t="shared" si="22"/>
        <v>42100732: 16,6</v>
      </c>
      <c r="AG9" t="str">
        <f t="shared" si="0"/>
        <v>42100130: 16,5</v>
      </c>
      <c r="AH9" t="str">
        <f t="shared" si="0"/>
        <v>42100103: 16,2</v>
      </c>
    </row>
    <row r="10" spans="1:34" x14ac:dyDescent="0.3">
      <c r="A10" s="3" t="s">
        <v>10</v>
      </c>
      <c r="B10" t="s">
        <v>20</v>
      </c>
      <c r="C10">
        <v>3</v>
      </c>
      <c r="D10" s="13">
        <v>14</v>
      </c>
      <c r="E10" s="13">
        <v>13.125</v>
      </c>
      <c r="F10">
        <v>4.8129999999999997</v>
      </c>
      <c r="G10">
        <v>3.6880000000000002</v>
      </c>
      <c r="H10" s="13">
        <v>7.5</v>
      </c>
      <c r="I10" s="13">
        <v>3.4380000000000002</v>
      </c>
      <c r="J10" s="13">
        <v>5.625</v>
      </c>
      <c r="K10" s="13">
        <v>10.063000000000001</v>
      </c>
      <c r="L10">
        <v>5.8129999999999997</v>
      </c>
      <c r="M10">
        <v>5.1879999999999997</v>
      </c>
      <c r="N10">
        <v>2.9380000000000002</v>
      </c>
      <c r="O10" s="13">
        <v>7.1879999999999997</v>
      </c>
      <c r="P10" s="13">
        <v>9.6880000000000006</v>
      </c>
      <c r="Q10" s="13">
        <v>14.375</v>
      </c>
      <c r="R10" s="13">
        <v>9.875</v>
      </c>
      <c r="S10" s="13">
        <v>8.25</v>
      </c>
      <c r="T10" s="13">
        <v>10.688000000000001</v>
      </c>
      <c r="U10" s="13">
        <v>4.6879999999999997</v>
      </c>
      <c r="V10" s="13">
        <v>7.375</v>
      </c>
      <c r="W10" s="13">
        <v>10.125</v>
      </c>
      <c r="X10" s="13">
        <v>17</v>
      </c>
      <c r="Y10" s="13">
        <v>7.0629999999999997</v>
      </c>
      <c r="Z10" s="13">
        <v>3.625</v>
      </c>
      <c r="AA10" s="13">
        <v>3.3130000000000002</v>
      </c>
      <c r="AB10" s="13">
        <v>7</v>
      </c>
      <c r="AC10" s="13">
        <v>0.625</v>
      </c>
      <c r="AD10" s="13">
        <v>13.625</v>
      </c>
      <c r="AE10" s="6">
        <v>10.688000000000001</v>
      </c>
      <c r="AF10" t="str">
        <f t="shared" si="22"/>
        <v>42100687: 17</v>
      </c>
      <c r="AG10" t="str">
        <f t="shared" si="0"/>
        <v>42100359: 14,38</v>
      </c>
      <c r="AH10" t="str">
        <f t="shared" si="0"/>
        <v>41900330: 14</v>
      </c>
    </row>
    <row r="11" spans="1:34" ht="15" thickBot="1" x14ac:dyDescent="0.35">
      <c r="A11" s="30" t="s">
        <v>3</v>
      </c>
      <c r="B11" s="31"/>
      <c r="C11" s="31"/>
      <c r="D11" s="12">
        <f>SUMPRODUCT(D7:D10,$C$7:$C$10)/$C$6</f>
        <v>12.955454545454545</v>
      </c>
      <c r="E11" s="12">
        <f t="shared" ref="E11:K11" si="23">SUMPRODUCT(E7:E10,$C$7:$C$10)/$C$6</f>
        <v>14.267727272727273</v>
      </c>
      <c r="F11" s="12">
        <f t="shared" si="23"/>
        <v>10.357181818181818</v>
      </c>
      <c r="G11" s="12">
        <f t="shared" si="23"/>
        <v>11.844909090909089</v>
      </c>
      <c r="H11" s="12">
        <f t="shared" si="23"/>
        <v>10.122727272727273</v>
      </c>
      <c r="I11" s="12">
        <f t="shared" si="23"/>
        <v>9.2267272727272722</v>
      </c>
      <c r="J11" s="12">
        <f t="shared" si="23"/>
        <v>10.04409090909091</v>
      </c>
      <c r="K11" s="12">
        <f t="shared" si="23"/>
        <v>13.932636363636362</v>
      </c>
      <c r="L11" s="12">
        <f t="shared" ref="L11" si="24">SUMPRODUCT(L7:L10,$C$7:$C$10)/$C$6</f>
        <v>9.8171818181818189</v>
      </c>
      <c r="M11" s="12">
        <f t="shared" ref="M11" si="25">SUMPRODUCT(M7:M10,$C$7:$C$10)/$C$6</f>
        <v>10.708545454545456</v>
      </c>
      <c r="N11" s="12">
        <f t="shared" ref="N11" si="26">SUMPRODUCT(N7:N10,$C$7:$C$10)/$C$6</f>
        <v>7.850363636363638</v>
      </c>
      <c r="O11" s="12">
        <f t="shared" ref="O11" si="27">SUMPRODUCT(O7:O10,$C$7:$C$10)/$C$6</f>
        <v>12.39309090909091</v>
      </c>
      <c r="P11" s="12">
        <f t="shared" ref="P11" si="28">SUMPRODUCT(P7:P10,$C$7:$C$10)/$C$6</f>
        <v>10.083090909090911</v>
      </c>
      <c r="Q11" s="12">
        <f t="shared" ref="Q11" si="29">SUMPRODUCT(Q7:Q10,$C$7:$C$10)/$C$6</f>
        <v>14.083181818181817</v>
      </c>
      <c r="R11" s="12">
        <f t="shared" ref="R11" si="30">SUMPRODUCT(R7:R10,$C$7:$C$10)/$C$6</f>
        <v>12.384090909090908</v>
      </c>
      <c r="S11" s="12">
        <f t="shared" ref="S11" si="31">SUMPRODUCT(S7:S10,$C$7:$C$10)/$C$6</f>
        <v>11.778181818181819</v>
      </c>
      <c r="T11" s="12">
        <f t="shared" ref="T11" si="32">SUMPRODUCT(T7:T10,$C$7:$C$10)/$C$6</f>
        <v>11.856727272727273</v>
      </c>
      <c r="U11" s="12">
        <f t="shared" ref="U11" si="33">SUMPRODUCT(U7:U10,$C$7:$C$10)/$C$6</f>
        <v>11.584000000000001</v>
      </c>
      <c r="V11" s="12">
        <f t="shared" ref="V11" si="34">SUMPRODUCT(V7:V10,$C$7:$C$10)/$C$6</f>
        <v>10.171363636363637</v>
      </c>
      <c r="W11" s="12">
        <f t="shared" ref="W11" si="35">SUMPRODUCT(W7:W10,$C$7:$C$10)/$C$6</f>
        <v>10.395</v>
      </c>
      <c r="X11" s="12">
        <f t="shared" ref="X11" si="36">SUMPRODUCT(X7:X10,$C$7:$C$10)/$C$6</f>
        <v>14.130909090909091</v>
      </c>
      <c r="Y11" s="12">
        <f t="shared" ref="Y11" si="37">SUMPRODUCT(Y7:Y10,$C$7:$C$10)/$C$6</f>
        <v>11.817181818181819</v>
      </c>
      <c r="Z11" s="12">
        <f t="shared" ref="Z11" si="38">SUMPRODUCT(Z7:Z10,$C$7:$C$10)/$C$6</f>
        <v>10.862272727272728</v>
      </c>
      <c r="AA11" s="12">
        <f t="shared" ref="AA11" si="39">SUMPRODUCT(AA7:AA10,$C$7:$C$10)/$C$6</f>
        <v>10.980818181818183</v>
      </c>
      <c r="AB11" s="12">
        <f t="shared" ref="AB11" si="40">SUMPRODUCT(AB7:AB10,$C$7:$C$10)/$C$6</f>
        <v>9.2081818181818171</v>
      </c>
      <c r="AC11" s="12">
        <f t="shared" ref="AC11" si="41">SUMPRODUCT(AC7:AC10,$C$7:$C$10)/$C$6</f>
        <v>6.2440909090909091</v>
      </c>
      <c r="AD11" s="12">
        <f t="shared" ref="AD11" si="42">SUMPRODUCT(AD7:AD10,$C$7:$C$10)/$C$6</f>
        <v>14.534090909090908</v>
      </c>
      <c r="AE11" s="7">
        <f t="shared" ref="AE11" si="43">SUMPRODUCT(AE7:AE10,$C$7:$C$10)/$C$6</f>
        <v>10.771272727272729</v>
      </c>
      <c r="AF11" s="21" t="str">
        <f t="shared" si="22"/>
        <v>42101118: 14,53</v>
      </c>
      <c r="AG11" s="21" t="str">
        <f t="shared" si="0"/>
        <v>41900386: 14,27</v>
      </c>
      <c r="AH11" s="21" t="str">
        <f t="shared" si="0"/>
        <v>42100687: 14,13</v>
      </c>
    </row>
    <row r="12" spans="1:34" x14ac:dyDescent="0.3">
      <c r="A12" s="26" t="s">
        <v>11</v>
      </c>
      <c r="B12" s="27"/>
      <c r="C12" s="2">
        <f>SUM(C13:C16)</f>
        <v>4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17"/>
    </row>
    <row r="13" spans="1:34" x14ac:dyDescent="0.3">
      <c r="A13" s="3" t="s">
        <v>12</v>
      </c>
      <c r="B13" t="s">
        <v>21</v>
      </c>
      <c r="C13">
        <v>2</v>
      </c>
      <c r="D13" s="11">
        <v>16.5</v>
      </c>
      <c r="E13" s="11">
        <v>14.5</v>
      </c>
      <c r="F13" s="22">
        <v>15.5</v>
      </c>
      <c r="G13" s="22">
        <v>17</v>
      </c>
      <c r="H13" s="22">
        <v>13.5</v>
      </c>
      <c r="I13" s="22">
        <v>15</v>
      </c>
      <c r="J13" s="22">
        <v>15</v>
      </c>
      <c r="K13" s="22">
        <v>17</v>
      </c>
      <c r="L13" s="22">
        <v>15.5</v>
      </c>
      <c r="M13" s="22">
        <v>13.5</v>
      </c>
      <c r="N13" s="22">
        <v>15</v>
      </c>
      <c r="O13" s="22">
        <v>12.5</v>
      </c>
      <c r="P13" s="22">
        <v>14.5</v>
      </c>
      <c r="Q13" s="22">
        <v>14</v>
      </c>
      <c r="R13" s="22">
        <v>14.5</v>
      </c>
      <c r="S13" s="22">
        <v>16</v>
      </c>
      <c r="T13" s="22">
        <v>16</v>
      </c>
      <c r="U13" s="22">
        <v>14.5</v>
      </c>
      <c r="V13" s="22">
        <v>15.5</v>
      </c>
      <c r="W13" s="22">
        <v>15</v>
      </c>
      <c r="X13" s="22">
        <v>14</v>
      </c>
      <c r="Y13" s="22">
        <v>15</v>
      </c>
      <c r="Z13" s="22">
        <v>16.5</v>
      </c>
      <c r="AA13" s="22">
        <v>10</v>
      </c>
      <c r="AB13" s="22">
        <v>15</v>
      </c>
      <c r="AC13" s="22">
        <v>15</v>
      </c>
      <c r="AD13" s="22">
        <v>15.5</v>
      </c>
      <c r="AE13" s="22">
        <v>12.5</v>
      </c>
      <c r="AF13" t="str">
        <f t="shared" ref="AF13:AF17" si="44">INDEX($D$1:$AE$1,MATCH(LARGE($D13:$AE13,COLUMN()-31),$D13:$AE13,0))&amp; ": " &amp; ROUND(LARGE($D13:$AE13,COLUMN()-31),2)</f>
        <v>42100103: 17</v>
      </c>
      <c r="AG13" t="str">
        <f t="shared" si="0"/>
        <v>42100103: 17</v>
      </c>
      <c r="AH13" t="str">
        <f t="shared" si="0"/>
        <v>41900330: 16,5</v>
      </c>
    </row>
    <row r="14" spans="1:34" x14ac:dyDescent="0.3">
      <c r="A14" s="3" t="s">
        <v>13</v>
      </c>
      <c r="B14" t="s">
        <v>22</v>
      </c>
      <c r="C14">
        <v>0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5"/>
      <c r="AF14" t="e">
        <f t="shared" si="44"/>
        <v>#NUM!</v>
      </c>
      <c r="AG14" t="e">
        <f t="shared" si="0"/>
        <v>#NUM!</v>
      </c>
      <c r="AH14" t="e">
        <f t="shared" si="0"/>
        <v>#NUM!</v>
      </c>
    </row>
    <row r="15" spans="1:34" x14ac:dyDescent="0.3">
      <c r="A15" s="3" t="s">
        <v>14</v>
      </c>
      <c r="B15" t="s">
        <v>23</v>
      </c>
      <c r="C15">
        <v>1</v>
      </c>
      <c r="D15" s="13">
        <v>10.6</v>
      </c>
      <c r="E15" s="13">
        <v>8.1</v>
      </c>
      <c r="F15" s="13">
        <v>10.3</v>
      </c>
      <c r="G15" s="13">
        <v>8.5</v>
      </c>
      <c r="H15" s="13">
        <v>10.5</v>
      </c>
      <c r="I15" s="13">
        <v>10.4</v>
      </c>
      <c r="J15" s="13">
        <v>7.9</v>
      </c>
      <c r="K15" s="13">
        <v>9.8000000000000007</v>
      </c>
      <c r="L15" s="13">
        <v>9.9</v>
      </c>
      <c r="M15" s="13">
        <v>10.1</v>
      </c>
      <c r="N15" s="13">
        <v>8.9</v>
      </c>
      <c r="O15" s="13">
        <v>8.3000000000000007</v>
      </c>
      <c r="P15" s="13">
        <v>10.5</v>
      </c>
      <c r="Q15" s="13">
        <v>8.5</v>
      </c>
      <c r="R15" s="13">
        <v>7.3</v>
      </c>
      <c r="S15" s="13">
        <v>10.8</v>
      </c>
      <c r="T15" s="13">
        <v>13.3</v>
      </c>
      <c r="U15" s="13">
        <v>12.6</v>
      </c>
      <c r="V15" s="13">
        <v>8.6999999999999993</v>
      </c>
      <c r="W15" s="13">
        <v>9.6999999999999993</v>
      </c>
      <c r="X15" s="13">
        <v>9.9</v>
      </c>
      <c r="Y15" s="13">
        <v>11.4</v>
      </c>
      <c r="Z15" s="13">
        <v>8.4</v>
      </c>
      <c r="AA15" s="13">
        <v>9.4</v>
      </c>
      <c r="AB15" s="13">
        <v>7.9</v>
      </c>
      <c r="AC15" s="13">
        <v>9.9</v>
      </c>
      <c r="AD15" s="13">
        <v>8.1</v>
      </c>
      <c r="AE15" s="6">
        <v>8.9</v>
      </c>
      <c r="AF15" t="str">
        <f t="shared" si="44"/>
        <v>42100439: 13,3</v>
      </c>
      <c r="AG15" t="str">
        <f t="shared" si="0"/>
        <v>42100466: 12,6</v>
      </c>
      <c r="AH15" t="str">
        <f t="shared" si="0"/>
        <v>42100689: 11,4</v>
      </c>
    </row>
    <row r="16" spans="1:34" x14ac:dyDescent="0.3">
      <c r="A16" s="3" t="s">
        <v>15</v>
      </c>
      <c r="B16" t="s">
        <v>24</v>
      </c>
      <c r="C16">
        <v>1</v>
      </c>
      <c r="D16" s="11">
        <v>14</v>
      </c>
      <c r="E16" s="11">
        <v>15.5</v>
      </c>
      <c r="F16" s="22">
        <v>13</v>
      </c>
      <c r="G16" s="22">
        <v>11</v>
      </c>
      <c r="H16" s="22">
        <v>12.5</v>
      </c>
      <c r="I16" s="22">
        <v>11</v>
      </c>
      <c r="J16" s="22">
        <v>11.5</v>
      </c>
      <c r="K16" s="22">
        <v>18</v>
      </c>
      <c r="L16" s="22">
        <v>12</v>
      </c>
      <c r="M16" s="22">
        <v>14</v>
      </c>
      <c r="N16" s="22">
        <v>14.5</v>
      </c>
      <c r="O16" s="22">
        <v>16</v>
      </c>
      <c r="P16" s="22">
        <v>17</v>
      </c>
      <c r="Q16" s="22">
        <v>11</v>
      </c>
      <c r="R16" s="22">
        <v>12</v>
      </c>
      <c r="S16" s="22">
        <v>14.5</v>
      </c>
      <c r="T16" s="22">
        <v>19</v>
      </c>
      <c r="U16" s="22">
        <v>14</v>
      </c>
      <c r="V16" s="22">
        <v>13.5</v>
      </c>
      <c r="W16" s="22">
        <v>16</v>
      </c>
      <c r="X16" s="22">
        <v>13.5</v>
      </c>
      <c r="Y16" s="22">
        <v>14.5</v>
      </c>
      <c r="Z16" s="22">
        <v>11.5</v>
      </c>
      <c r="AA16" s="22">
        <v>11</v>
      </c>
      <c r="AB16" s="22">
        <v>15</v>
      </c>
      <c r="AC16" s="22">
        <v>14</v>
      </c>
      <c r="AD16" s="22">
        <v>14</v>
      </c>
      <c r="AE16" s="5">
        <v>15.5</v>
      </c>
      <c r="AF16" t="str">
        <f t="shared" si="44"/>
        <v>42100439: 19</v>
      </c>
      <c r="AG16" t="str">
        <f t="shared" si="0"/>
        <v>42100130: 18</v>
      </c>
      <c r="AH16" t="str">
        <f t="shared" si="0"/>
        <v>42100353: 17</v>
      </c>
    </row>
    <row r="17" spans="1:34" ht="15" thickBot="1" x14ac:dyDescent="0.35">
      <c r="A17" s="24" t="s">
        <v>3</v>
      </c>
      <c r="B17" s="25"/>
      <c r="C17" s="25"/>
      <c r="D17" s="15">
        <f>SUMPRODUCT(D13:D16,$C$13:$C$16)/$C$12</f>
        <v>14.4</v>
      </c>
      <c r="E17" s="15">
        <f t="shared" ref="E17:K17" si="45">SUMPRODUCT(E13:E16,$C$13:$C$16)/$C$12</f>
        <v>13.15</v>
      </c>
      <c r="F17" s="15">
        <f t="shared" si="45"/>
        <v>13.574999999999999</v>
      </c>
      <c r="G17" s="15">
        <f t="shared" si="45"/>
        <v>13.375</v>
      </c>
      <c r="H17" s="15">
        <f t="shared" si="45"/>
        <v>12.5</v>
      </c>
      <c r="I17" s="15">
        <f t="shared" si="45"/>
        <v>12.85</v>
      </c>
      <c r="J17" s="15">
        <f t="shared" si="45"/>
        <v>12.35</v>
      </c>
      <c r="K17" s="15">
        <f t="shared" si="45"/>
        <v>15.45</v>
      </c>
      <c r="L17" s="15">
        <f t="shared" ref="L17" si="46">SUMPRODUCT(L13:L16,$C$13:$C$16)/$C$12</f>
        <v>13.225</v>
      </c>
      <c r="M17" s="15">
        <f t="shared" ref="M17" si="47">SUMPRODUCT(M13:M16,$C$13:$C$16)/$C$12</f>
        <v>12.775</v>
      </c>
      <c r="N17" s="15">
        <f t="shared" ref="N17" si="48">SUMPRODUCT(N13:N16,$C$13:$C$16)/$C$12</f>
        <v>13.35</v>
      </c>
      <c r="O17" s="15">
        <f t="shared" ref="O17" si="49">SUMPRODUCT(O13:O16,$C$13:$C$16)/$C$12</f>
        <v>12.324999999999999</v>
      </c>
      <c r="P17" s="15">
        <f t="shared" ref="P17" si="50">SUMPRODUCT(P13:P16,$C$13:$C$16)/$C$12</f>
        <v>14.125</v>
      </c>
      <c r="Q17" s="15">
        <f t="shared" ref="Q17" si="51">SUMPRODUCT(Q13:Q16,$C$13:$C$16)/$C$12</f>
        <v>11.875</v>
      </c>
      <c r="R17" s="15">
        <f t="shared" ref="R17" si="52">SUMPRODUCT(R13:R16,$C$13:$C$16)/$C$12</f>
        <v>12.074999999999999</v>
      </c>
      <c r="S17" s="15">
        <f t="shared" ref="S17" si="53">SUMPRODUCT(S13:S16,$C$13:$C$16)/$C$12</f>
        <v>14.324999999999999</v>
      </c>
      <c r="T17" s="15">
        <f t="shared" ref="T17" si="54">SUMPRODUCT(T13:T16,$C$13:$C$16)/$C$12</f>
        <v>16.074999999999999</v>
      </c>
      <c r="U17" s="15">
        <f t="shared" ref="U17" si="55">SUMPRODUCT(U13:U16,$C$13:$C$16)/$C$12</f>
        <v>13.9</v>
      </c>
      <c r="V17" s="15">
        <f t="shared" ref="V17" si="56">SUMPRODUCT(V13:V16,$C$13:$C$16)/$C$12</f>
        <v>13.3</v>
      </c>
      <c r="W17" s="15">
        <f t="shared" ref="W17" si="57">SUMPRODUCT(W13:W16,$C$13:$C$16)/$C$12</f>
        <v>13.925000000000001</v>
      </c>
      <c r="X17" s="15">
        <f t="shared" ref="X17" si="58">SUMPRODUCT(X13:X16,$C$13:$C$16)/$C$12</f>
        <v>12.85</v>
      </c>
      <c r="Y17" s="15">
        <f t="shared" ref="Y17" si="59">SUMPRODUCT(Y13:Y16,$C$13:$C$16)/$C$12</f>
        <v>13.975</v>
      </c>
      <c r="Z17" s="15">
        <f t="shared" ref="Z17" si="60">SUMPRODUCT(Z13:Z16,$C$13:$C$16)/$C$12</f>
        <v>13.225</v>
      </c>
      <c r="AA17" s="15">
        <f t="shared" ref="AA17" si="61">SUMPRODUCT(AA13:AA16,$C$13:$C$16)/$C$12</f>
        <v>10.1</v>
      </c>
      <c r="AB17" s="15">
        <f t="shared" ref="AB17" si="62">SUMPRODUCT(AB13:AB16,$C$13:$C$16)/$C$12</f>
        <v>13.225</v>
      </c>
      <c r="AC17" s="15">
        <f t="shared" ref="AC17" si="63">SUMPRODUCT(AC13:AC16,$C$13:$C$16)/$C$12</f>
        <v>13.475</v>
      </c>
      <c r="AD17" s="15">
        <f>SUMPRODUCT(AD13:AD16,$C$13:$C$16)/$C$12</f>
        <v>13.275</v>
      </c>
      <c r="AE17" s="4">
        <f>SUMPRODUCT(AE13:AE16,$C$13:$C$16)/$C$12</f>
        <v>12.35</v>
      </c>
      <c r="AF17" s="21" t="str">
        <f t="shared" si="44"/>
        <v>42100439: 16,08</v>
      </c>
      <c r="AG17" s="21" t="str">
        <f t="shared" si="0"/>
        <v>42100130: 15,45</v>
      </c>
      <c r="AH17" s="21" t="str">
        <f t="shared" si="0"/>
        <v>41900330: 14,4</v>
      </c>
    </row>
    <row r="18" spans="1:34" x14ac:dyDescent="0.3">
      <c r="A18" s="26" t="s">
        <v>25</v>
      </c>
      <c r="B18" s="27"/>
      <c r="C18" s="2">
        <v>8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7"/>
    </row>
    <row r="19" spans="1:34" ht="15" thickBot="1" x14ac:dyDescent="0.35">
      <c r="A19" s="8" t="s">
        <v>26</v>
      </c>
      <c r="B19" s="9" t="s">
        <v>27</v>
      </c>
      <c r="C19" s="9">
        <v>8</v>
      </c>
      <c r="D19" s="9">
        <v>14</v>
      </c>
      <c r="E19" s="9">
        <v>14.63</v>
      </c>
      <c r="F19" s="9">
        <v>12.13</v>
      </c>
      <c r="G19" s="9">
        <v>14.38</v>
      </c>
      <c r="H19" s="9">
        <v>14.25</v>
      </c>
      <c r="I19" s="9">
        <v>13.13</v>
      </c>
      <c r="J19" s="9">
        <v>16.25</v>
      </c>
      <c r="K19" s="9">
        <v>15.25</v>
      </c>
      <c r="L19" s="9">
        <v>13.94</v>
      </c>
      <c r="M19" s="9">
        <v>15.38</v>
      </c>
      <c r="N19" s="9">
        <v>13.75</v>
      </c>
      <c r="O19" s="9">
        <v>13.38</v>
      </c>
      <c r="P19" s="9">
        <v>13</v>
      </c>
      <c r="Q19" s="9">
        <v>13.25</v>
      </c>
      <c r="R19" s="9">
        <v>12.88</v>
      </c>
      <c r="S19" s="9">
        <v>13.75</v>
      </c>
      <c r="T19" s="9">
        <v>13.75</v>
      </c>
      <c r="U19" s="9">
        <v>15.25</v>
      </c>
      <c r="V19" s="9">
        <v>16.5</v>
      </c>
      <c r="W19" s="9">
        <v>15</v>
      </c>
      <c r="X19" s="9">
        <v>13.75</v>
      </c>
      <c r="Y19" s="9">
        <v>14.63</v>
      </c>
      <c r="Z19" s="9">
        <v>14.5</v>
      </c>
      <c r="AA19" s="9">
        <v>15.25</v>
      </c>
      <c r="AB19" s="9">
        <v>14</v>
      </c>
      <c r="AC19" s="9">
        <v>11.63</v>
      </c>
      <c r="AD19" s="9">
        <v>14.63</v>
      </c>
      <c r="AE19" s="10">
        <v>14</v>
      </c>
      <c r="AF19" s="21" t="str">
        <f>INDEX($D$1:$AE$1,MATCH(LARGE($D19:$AE19,COLUMN()-31),$D19:$AE19,0))&amp; ": " &amp; ROUND(LARGE($D19:$AE19,COLUMN()-31),2)</f>
        <v>42100493: 16,5</v>
      </c>
      <c r="AG19" s="21" t="str">
        <f t="shared" si="0"/>
        <v>42100129: 16,25</v>
      </c>
      <c r="AH19" s="21" t="str">
        <f t="shared" si="0"/>
        <v>42100163: 15,38</v>
      </c>
    </row>
    <row r="20" spans="1:34" ht="15" thickBot="1" x14ac:dyDescent="0.35"/>
    <row r="21" spans="1:34" ht="15" thickBot="1" x14ac:dyDescent="0.35">
      <c r="A21" s="28" t="s">
        <v>28</v>
      </c>
      <c r="B21" s="29"/>
      <c r="C21" s="29"/>
      <c r="D21" s="16">
        <f>(D5*$C$2+D11*$C$6+D17*$C$12+D19*$C$18)/SUM($C$2,$C$6,$C$12,$C$18)</f>
        <v>13.361724137931034</v>
      </c>
      <c r="E21" s="16">
        <f t="shared" ref="E21:K21" si="64">(E5*$C$2+E11*$C$6+E17*$C$12+E19*$C$18)/SUM($C$2,$C$6,$C$12,$C$18)</f>
        <v>14.014655172413793</v>
      </c>
      <c r="F21" s="16">
        <f t="shared" si="64"/>
        <v>11.714103448275862</v>
      </c>
      <c r="G21" s="16">
        <f t="shared" si="64"/>
        <v>11.848068965517241</v>
      </c>
      <c r="H21" s="16">
        <f t="shared" si="64"/>
        <v>11.335517241379311</v>
      </c>
      <c r="I21" s="16">
        <f t="shared" si="64"/>
        <v>10.963931034482759</v>
      </c>
      <c r="J21" s="16">
        <f t="shared" si="64"/>
        <v>12.105689655172416</v>
      </c>
      <c r="K21" s="16">
        <f t="shared" si="64"/>
        <v>13.633068965517241</v>
      </c>
      <c r="L21" s="16">
        <f t="shared" ref="L21:AE21" si="65">(L5*$C$2+L11*$C$6+L17*$C$12+L19*$C$18)/SUM($C$2,$C$6,$C$12,$C$18)</f>
        <v>11.319620689655173</v>
      </c>
      <c r="M21" s="16">
        <f t="shared" si="65"/>
        <v>11.814965517241379</v>
      </c>
      <c r="N21" s="16">
        <f t="shared" si="65"/>
        <v>10.669448275862068</v>
      </c>
      <c r="O21" s="16">
        <f t="shared" si="65"/>
        <v>12.633931034482758</v>
      </c>
      <c r="P21" s="16">
        <f t="shared" si="65"/>
        <v>11.514965517241381</v>
      </c>
      <c r="Q21" s="16">
        <f t="shared" si="65"/>
        <v>13.307413793103446</v>
      </c>
      <c r="R21" s="16">
        <f t="shared" si="65"/>
        <v>11.89396551724138</v>
      </c>
      <c r="S21" s="16">
        <f t="shared" si="65"/>
        <v>13.094482758620689</v>
      </c>
      <c r="T21" s="16">
        <f t="shared" si="65"/>
        <v>12.815310344827587</v>
      </c>
      <c r="U21" s="16">
        <f t="shared" si="65"/>
        <v>13.238758620689657</v>
      </c>
      <c r="V21" s="16">
        <f t="shared" si="65"/>
        <v>12.551896551724138</v>
      </c>
      <c r="W21" s="16">
        <f t="shared" si="65"/>
        <v>12.468448275862068</v>
      </c>
      <c r="X21" s="16">
        <f t="shared" si="65"/>
        <v>13.615172413793102</v>
      </c>
      <c r="Y21" s="16">
        <f t="shared" si="65"/>
        <v>12.844448275862071</v>
      </c>
      <c r="Z21" s="16">
        <f t="shared" si="65"/>
        <v>11.038793103448276</v>
      </c>
      <c r="AA21" s="16">
        <f t="shared" si="65"/>
        <v>10.937551724137931</v>
      </c>
      <c r="AB21" s="16">
        <f t="shared" si="65"/>
        <v>10.596896551724138</v>
      </c>
      <c r="AC21" s="16">
        <f t="shared" si="65"/>
        <v>8.4856896551724148</v>
      </c>
      <c r="AD21" s="16">
        <f t="shared" si="65"/>
        <v>14.781896551724138</v>
      </c>
      <c r="AE21" s="16">
        <f t="shared" si="65"/>
        <v>11.827724137931035</v>
      </c>
      <c r="AF21" s="21" t="str">
        <f>INDEX($D$1:$AE$1,MATCH(LARGE($D21:$AE21,COLUMN()-31),$D21:$AE21,0))&amp; ": " &amp; ROUND(LARGE($D21:$AE21,COLUMN()-31),2)</f>
        <v>42101118: 14,78</v>
      </c>
      <c r="AG21" s="21" t="str">
        <f t="shared" si="0"/>
        <v>41900386: 14,01</v>
      </c>
      <c r="AH21" s="21" t="str">
        <f t="shared" si="0"/>
        <v>42100130: 13,63</v>
      </c>
    </row>
    <row r="22" spans="1:34" x14ac:dyDescent="0.3">
      <c r="D22">
        <f>RANK(D21,$D21:$AE21)</f>
        <v>5</v>
      </c>
      <c r="E22">
        <f t="shared" ref="E22:AE22" si="66">RANK(E21,$D21:$AE21)</f>
        <v>2</v>
      </c>
      <c r="F22">
        <f t="shared" si="66"/>
        <v>19</v>
      </c>
      <c r="G22">
        <f t="shared" si="66"/>
        <v>16</v>
      </c>
      <c r="H22">
        <f t="shared" si="66"/>
        <v>21</v>
      </c>
      <c r="I22">
        <f t="shared" si="66"/>
        <v>24</v>
      </c>
      <c r="J22">
        <f t="shared" si="66"/>
        <v>14</v>
      </c>
      <c r="K22">
        <f t="shared" si="66"/>
        <v>3</v>
      </c>
      <c r="L22">
        <f t="shared" si="66"/>
        <v>22</v>
      </c>
      <c r="M22">
        <f t="shared" si="66"/>
        <v>18</v>
      </c>
      <c r="N22">
        <f t="shared" si="66"/>
        <v>26</v>
      </c>
      <c r="O22">
        <f t="shared" si="66"/>
        <v>11</v>
      </c>
      <c r="P22">
        <f t="shared" si="66"/>
        <v>20</v>
      </c>
      <c r="Q22">
        <f t="shared" si="66"/>
        <v>6</v>
      </c>
      <c r="R22">
        <f t="shared" si="66"/>
        <v>15</v>
      </c>
      <c r="S22">
        <f t="shared" si="66"/>
        <v>8</v>
      </c>
      <c r="T22">
        <f t="shared" si="66"/>
        <v>10</v>
      </c>
      <c r="U22">
        <f t="shared" si="66"/>
        <v>7</v>
      </c>
      <c r="V22">
        <f t="shared" si="66"/>
        <v>12</v>
      </c>
      <c r="W22">
        <f t="shared" si="66"/>
        <v>13</v>
      </c>
      <c r="X22">
        <f t="shared" si="66"/>
        <v>4</v>
      </c>
      <c r="Y22">
        <f t="shared" si="66"/>
        <v>9</v>
      </c>
      <c r="Z22">
        <f t="shared" si="66"/>
        <v>23</v>
      </c>
      <c r="AA22">
        <f t="shared" si="66"/>
        <v>25</v>
      </c>
      <c r="AB22">
        <f t="shared" si="66"/>
        <v>27</v>
      </c>
      <c r="AC22">
        <f t="shared" si="66"/>
        <v>28</v>
      </c>
      <c r="AD22">
        <f t="shared" si="66"/>
        <v>1</v>
      </c>
      <c r="AE22">
        <f t="shared" si="66"/>
        <v>17</v>
      </c>
    </row>
    <row r="23" spans="1:34" x14ac:dyDescent="0.3">
      <c r="AF23" s="32"/>
      <c r="AG23" s="32"/>
      <c r="AH23" s="32"/>
    </row>
    <row r="24" spans="1:34" x14ac:dyDescent="0.3">
      <c r="AF24" s="32"/>
    </row>
    <row r="25" spans="1:34" x14ac:dyDescent="0.3">
      <c r="AF25" s="32"/>
    </row>
    <row r="29" spans="1:34" x14ac:dyDescent="0.3">
      <c r="AC29" s="11"/>
      <c r="AD29" s="11"/>
      <c r="AE29" s="11"/>
      <c r="AF29" s="11"/>
    </row>
    <row r="30" spans="1:34" x14ac:dyDescent="0.3">
      <c r="AC30" s="11"/>
      <c r="AD30" s="11"/>
      <c r="AE30" s="11"/>
      <c r="AF30" s="11"/>
    </row>
    <row r="31" spans="1:34" x14ac:dyDescent="0.3">
      <c r="AC31" s="11"/>
      <c r="AD31" s="11"/>
      <c r="AE31" s="11"/>
      <c r="AF31" s="11"/>
    </row>
    <row r="32" spans="1:34" x14ac:dyDescent="0.3">
      <c r="AC32" s="11"/>
      <c r="AD32" s="11"/>
      <c r="AE32" s="11"/>
      <c r="AF32" s="11"/>
    </row>
    <row r="33" spans="29:32" x14ac:dyDescent="0.3">
      <c r="AC33" s="11"/>
      <c r="AD33" s="11"/>
      <c r="AE33" s="11"/>
      <c r="AF33" s="11"/>
    </row>
    <row r="34" spans="29:32" x14ac:dyDescent="0.3">
      <c r="AC34" s="11"/>
      <c r="AD34" s="11"/>
      <c r="AE34" s="11"/>
      <c r="AF34" s="11"/>
    </row>
  </sheetData>
  <mergeCells count="8">
    <mergeCell ref="A17:C17"/>
    <mergeCell ref="A18:B18"/>
    <mergeCell ref="A21:C21"/>
    <mergeCell ref="A2:B2"/>
    <mergeCell ref="A5:C5"/>
    <mergeCell ref="A6:B6"/>
    <mergeCell ref="A11:C11"/>
    <mergeCell ref="A12:B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marcc</dc:creator>
  <cp:lastModifiedBy>mdo100</cp:lastModifiedBy>
  <dcterms:created xsi:type="dcterms:W3CDTF">2022-03-20T16:26:08Z</dcterms:created>
  <dcterms:modified xsi:type="dcterms:W3CDTF">2022-03-20T18:48:27Z</dcterms:modified>
</cp:coreProperties>
</file>