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 activeTab="1"/>
  </bookViews>
  <sheets>
    <sheet name="Agregat" sheetId="1" r:id="rId1"/>
    <sheet name="Power Query" sheetId="3" r:id="rId2"/>
  </sheets>
  <definedNames>
    <definedName name="DonnéesExternes_1" localSheetId="1" hidden="1">'Power Query'!$H$6:$J$16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7" i="1"/>
  <c r="N2" i="1"/>
  <c r="N15" i="1" l="1"/>
  <c r="N16" i="1"/>
  <c r="N17" i="1"/>
  <c r="N18" i="1"/>
  <c r="N6" i="1"/>
  <c r="N7" i="1"/>
  <c r="N8" i="1"/>
  <c r="N9" i="1"/>
  <c r="N10" i="1"/>
  <c r="N11" i="1"/>
  <c r="N12" i="1"/>
  <c r="N13" i="1"/>
  <c r="N14" i="1"/>
  <c r="N3" i="1"/>
  <c r="N4" i="1"/>
  <c r="N5" i="1"/>
  <c r="G8" i="1" l="1"/>
  <c r="G7" i="1"/>
  <c r="K12" i="1" l="1"/>
  <c r="L12" i="1" s="1"/>
  <c r="G14" i="1"/>
  <c r="K7" i="1"/>
  <c r="L7" i="1" s="1"/>
  <c r="G9" i="1"/>
  <c r="G16" i="1"/>
  <c r="G18" i="1"/>
  <c r="K14" i="1"/>
  <c r="L14" i="1" s="1"/>
  <c r="K9" i="1"/>
  <c r="L9" i="1" s="1"/>
  <c r="G11" i="1"/>
  <c r="K16" i="1"/>
  <c r="L16" i="1" s="1"/>
  <c r="K18" i="1"/>
  <c r="L18" i="1" s="1"/>
  <c r="K11" i="1"/>
  <c r="L11" i="1" s="1"/>
  <c r="G13" i="1"/>
  <c r="K13" i="1"/>
  <c r="L13" i="1" s="1"/>
  <c r="G15" i="1"/>
  <c r="G17" i="1"/>
  <c r="G19" i="1"/>
  <c r="K8" i="1"/>
  <c r="L8" i="1" s="1"/>
  <c r="G10" i="1"/>
  <c r="K15" i="1"/>
  <c r="L15" i="1" s="1"/>
  <c r="K17" i="1"/>
  <c r="L17" i="1" s="1"/>
  <c r="K10" i="1"/>
  <c r="L10" i="1" s="1"/>
  <c r="G12" i="1"/>
</calcChain>
</file>

<file path=xl/connections.xml><?xml version="1.0" encoding="utf-8"?>
<connections xmlns="http://schemas.openxmlformats.org/spreadsheetml/2006/main">
  <connection id="1" keepAlive="1" name="Requête - Tableau14" description="Connexion à la requête « Tableau14 » dans le classeur." type="5" refreshedVersion="4" background="1" saveData="1">
    <dbPr connection="provider=Microsoft.Mashup.OleDb.1;data source=$EmbeddedMashup(ab4fab40-9175-4dab-b263-5774569ad6cd)$;location=Tableau14;extended properties=UEsDBBQAAgAIAKSqLVS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kqi1U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KotVPDhmMRMAQAA0QIAABMAHABGb3JtdWxhcy9TZWN0aW9uMS5tIKIYACigFAAAAAAAAAAAAAAAAAAAAAAAAAAAAH2S0WrCMBSG7wt9h5DdVCgyYXfOgXSDDTY3VNhF8SI2Z5qZ5JQ0YYL0gXwOX2ypnbY6sRRa2nO+709yCsisQE0m9bPXD4MwKJbMACdTNpfAXO+ODIgEGwbEXxN0JgP/5WmdgewmzhjQ9hPNao64ijqbdMQUDOixmc7KNEFtfdUsrhk39FUsNBTEGrHbQkE9bl/fnaCxUa2INxv65vuYtjQm74aD6T5CkYHmQi/KsnMO+xLSmjMcSL+uMf4U0T9nTIBlSxKlf5IZuX8gt50GO3TW+PoMJeqqsXB5boS6ZEhQOqVbkiZL3F4FHaGireQvmsOasG90drdtoEPO939qbHQ9iqfui/1Lz98NPDlU52BUJWjnHgNWO9oEP43iUx+gV+IfDX4EUKlzg/aD0AguxanO+OiZYk7LmJzs14dB7uoJfZ5Sf+hhIPQ1ff8XUEsBAi0AFAACAAgApKotVIEwDsKrAAAA+gAAABIAAAAAAAAAAAAAAAAAAAAAAENvbmZpZy9QYWNrYWdlLnhtbFBLAQItABQAAgAIAKSqLVQPyumrpAAAAOkAAAATAAAAAAAAAAAAAAAAAPcAAABbQ29udGVudF9UeXBlc10ueG1sUEsBAi0AFAACAAgApKotVPDhmMRMAQAA0QIAABMAAAAAAAAAAAAAAAAA6AEAAEZvcm11bGFzL1NlY3Rpb24xLm1QSwUGAAAAAAMAAwDCAAAAgQMAAAAA" command="SELECT * FROM [Tableau14]"/>
  </connection>
</connections>
</file>

<file path=xl/sharedStrings.xml><?xml version="1.0" encoding="utf-8"?>
<sst xmlns="http://schemas.openxmlformats.org/spreadsheetml/2006/main" count="79" uniqueCount="35">
  <si>
    <t>Colonne1</t>
  </si>
  <si>
    <t>Nom</t>
  </si>
  <si>
    <t>Montant</t>
  </si>
  <si>
    <t>Mois :</t>
  </si>
  <si>
    <t>Top</t>
  </si>
  <si>
    <t>Production HT</t>
  </si>
  <si>
    <t>①</t>
  </si>
  <si>
    <t>②</t>
  </si>
  <si>
    <t>③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</si>
  <si>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</si>
  <si>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</si>
  <si>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</si>
  <si>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</si>
  <si>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</si>
  <si>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</si>
  <si>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</si>
  <si>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</si>
  <si>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</si>
  <si>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</si>
  <si>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</si>
  <si>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</si>
  <si>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</si>
  <si>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</si>
  <si>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</si>
  <si>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</si>
  <si>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</si>
  <si>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</si>
  <si>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</si>
  <si>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</si>
  <si>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</si>
  <si>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</si>
  <si>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</si>
  <si>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</si>
  <si>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</si>
  <si>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https://forum.excel-pratique.com/excel/index-agregat-probleme-166648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</si>
</sst>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  <numFmt numFmtId="165" formatCode="[$-40C]mmmm\-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7"/>
      <name val="Calibri"/>
      <family val="2"/>
    </font>
    <font>
      <sz val="11"/>
      <color theme="6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164" fontId="0" fillId="0" borderId="0" xfId="1" applyNumberFormat="1" applyFont="1"/>
    <xf numFmtId="165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quotePrefix="1"/>
    <xf numFmtId="0" fontId="0" fillId="2" borderId="0" xfId="0" applyFill="1"/>
    <xf numFmtId="0" fontId="5" fillId="0" borderId="0" xfId="2"/>
    <xf numFmtId="0" fontId="6" fillId="0" borderId="0" xfId="0" applyNumberFormat="1" applyFont="1" applyAlignment="1">
      <alignment horizontal="center"/>
    </xf>
    <xf numFmtId="0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\ &quot;€&quot;_-;\-* #,##0.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\ &quot;€&quot;_-;\-* #,##0.0\ &quot;€&quot;_-;_-* &quot;-&quot;??\ &quot;€&quot;_-;_-@_-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4">
    <queryTableFields count="3">
      <queryTableField id="1" name="Top" tableColumnId="12"/>
      <queryTableField id="2" name="Production HT" tableColumnId="13"/>
      <queryTableField id="3" name="Nom" tableColumnId="1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2:C27" totalsRowShown="0">
  <autoFilter ref="A2:C27"/>
  <tableColumns count="3">
    <tableColumn id="1" name="Colonne1"/>
    <tableColumn id="2" name="Nom"/>
    <tableColumn id="3" name="Montant" dataDxfId="5" dataCellStyle="Monétai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2:C27" totalsRowShown="0">
  <autoFilter ref="A2:C27"/>
  <tableColumns count="3">
    <tableColumn id="1" name="Colonne1"/>
    <tableColumn id="2" name="Nom"/>
    <tableColumn id="3" name="Montant" dataDxfId="4" dataCellStyle="Monétair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Tableau14_2" displayName="Tableau14_2" ref="H6:J16" tableType="queryTable" totalsRowShown="0" dataDxfId="3">
  <autoFilter ref="H6:J16"/>
  <tableColumns count="3">
    <tableColumn id="12" uniqueName="12" name="Top" queryTableFieldId="1" dataDxfId="2"/>
    <tableColumn id="13" uniqueName="13" name="Production HT" queryTableFieldId="2" dataDxfId="1"/>
    <tableColumn id="14" uniqueName="14" name="Nom" queryTableFieldId="3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index-agregat-probleme-166648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index-agregat-probleme-166648" TargetMode="Externa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7"/>
  <sheetViews>
    <sheetView workbookViewId="0">
      <selection activeCell="G30" sqref="G30"/>
    </sheetView>
  </sheetViews>
  <sheetFormatPr baseColWidth="10" defaultRowHeight="14.4" x14ac:dyDescent="0.3"/>
  <cols>
    <col min="13" max="13" width="11.5546875" style="5"/>
  </cols>
  <sheetData>
    <row r="1" spans="1:16" x14ac:dyDescent="0.3">
      <c r="H1" s="10" t="s">
        <v>34</v>
      </c>
    </row>
    <row r="2" spans="1:16" x14ac:dyDescent="0.3">
      <c r="A2" t="s">
        <v>0</v>
      </c>
      <c r="B2" t="s">
        <v>1</v>
      </c>
      <c r="C2" s="1" t="s">
        <v>2</v>
      </c>
      <c r="N2" t="str">
        <f>INDEX(Tableau1[Nom],_xlfn.AGGREGATE(15,6,(1/((Tableau1[Montant]=$G7))*(ROW(Tableau1[Nom])-2)),COUNTIF($G$7:G7,G7)))</f>
        <v>Agent 24</v>
      </c>
      <c r="P2" s="8"/>
    </row>
    <row r="3" spans="1:16" x14ac:dyDescent="0.3">
      <c r="A3">
        <v>1</v>
      </c>
      <c r="B3" t="s">
        <v>9</v>
      </c>
      <c r="C3" s="1">
        <v>0</v>
      </c>
      <c r="F3" t="s">
        <v>3</v>
      </c>
      <c r="G3" s="2">
        <v>44348</v>
      </c>
      <c r="N3" t="str">
        <f>INDEX(Tableau1[Nom],_xlfn.AGGREGATE(15,6,(1/((Tableau1[Montant]=$G8))*(ROW(Tableau1[Nom])-2)),COUNTIF($G$7:G8,G8)))</f>
        <v>Agent 4</v>
      </c>
    </row>
    <row r="4" spans="1:16" x14ac:dyDescent="0.3">
      <c r="A4">
        <v>2</v>
      </c>
      <c r="B4" t="s">
        <v>10</v>
      </c>
      <c r="C4" s="1">
        <v>0</v>
      </c>
      <c r="F4" s="3"/>
      <c r="N4" t="str">
        <f>INDEX(Tableau1[Nom],_xlfn.AGGREGATE(15,6,(1/((Tableau1[Montant]=$G9))*(ROW(Tableau1[Nom])-2)),COUNTIF($G$7:G9,G9)))</f>
        <v>Agent 22</v>
      </c>
    </row>
    <row r="5" spans="1:16" x14ac:dyDescent="0.3">
      <c r="A5">
        <v>3</v>
      </c>
      <c r="B5" t="s">
        <v>11</v>
      </c>
      <c r="C5" s="1">
        <v>0</v>
      </c>
      <c r="N5" t="str">
        <f>INDEX(Tableau1[Nom],_xlfn.AGGREGATE(15,6,(1/((Tableau1[Montant]=$G10))*(ROW(Tableau1[Nom])-2)),COUNTIF($G$7:G10,G10)))</f>
        <v>Agent 25</v>
      </c>
    </row>
    <row r="6" spans="1:16" x14ac:dyDescent="0.3">
      <c r="A6">
        <v>4</v>
      </c>
      <c r="B6" t="s">
        <v>12</v>
      </c>
      <c r="C6" s="1">
        <v>17211.104166666668</v>
      </c>
      <c r="F6" t="s">
        <v>4</v>
      </c>
      <c r="G6" t="s">
        <v>5</v>
      </c>
      <c r="H6" t="s">
        <v>1</v>
      </c>
      <c r="N6" t="str">
        <f>INDEX(Tableau1[Nom],_xlfn.AGGREGATE(15,6,(1/((Tableau1[Montant]=$G11))*(ROW(Tableau1[Nom])-2)),COUNTIF($G$7:G11,G11)))</f>
        <v>Agent 6</v>
      </c>
    </row>
    <row r="7" spans="1:16" x14ac:dyDescent="0.3">
      <c r="A7">
        <v>5</v>
      </c>
      <c r="B7" t="s">
        <v>13</v>
      </c>
      <c r="C7" s="1">
        <v>8658.0666666666675</v>
      </c>
      <c r="F7" s="4" t="s">
        <v>6</v>
      </c>
      <c r="G7" s="1">
        <f t="shared" ref="G7:G19" si="0">IFERROR(LARGE($C$3:$C$27,$A3),"")</f>
        <v>23755.725000000006</v>
      </c>
      <c r="H7" s="9" t="str">
        <f>IF(G7&lt;&gt;0,INDEX(Tableau1[Nom],_xlfn.AGGREGATE(15,6,(1/((Tableau1[Montant]=$G7))*(ROW(Tableau1[Nom])-2)),COUNTIF($G$7:G7,G7))),"")</f>
        <v>Agent 24</v>
      </c>
      <c r="J7" s="5">
        <v>14</v>
      </c>
      <c r="K7" s="1">
        <f t="shared" ref="K7:K18" si="1">IFERROR(LARGE($C$3:$C$27,$A16),"")</f>
        <v>0</v>
      </c>
      <c r="L7" t="str">
        <f t="shared" ref="L7:L18" si="2">INDEX($B$3:$B$27,MATCH($K7,$C$3:$C$27,0))</f>
        <v>Agent 1</v>
      </c>
      <c r="N7" t="str">
        <f>INDEX(Tableau1[Nom],_xlfn.AGGREGATE(15,6,(1/((Tableau1[Montant]=$G12))*(ROW(Tableau1[Nom])-2)),COUNTIF($G$7:G12,G12)))</f>
        <v>Agent 20</v>
      </c>
    </row>
    <row r="8" spans="1:16" x14ac:dyDescent="0.3">
      <c r="A8">
        <v>6</v>
      </c>
      <c r="B8" t="s">
        <v>14</v>
      </c>
      <c r="C8" s="1">
        <v>13747.037500000004</v>
      </c>
      <c r="F8" s="6" t="s">
        <v>7</v>
      </c>
      <c r="G8" s="1">
        <f t="shared" si="0"/>
        <v>17211.104166666668</v>
      </c>
      <c r="H8" s="9" t="str">
        <f>IF(G8&lt;&gt;0,INDEX(Tableau1[Nom],_xlfn.AGGREGATE(15,6,(1/((Tableau1[Montant]=$G8))*(ROW(Tableau1[Nom])-2)),COUNTIF($G$7:G8,G8))),"")</f>
        <v>Agent 4</v>
      </c>
      <c r="J8" s="5">
        <v>15</v>
      </c>
      <c r="K8" s="1">
        <f t="shared" si="1"/>
        <v>0</v>
      </c>
      <c r="L8" t="str">
        <f t="shared" si="2"/>
        <v>Agent 1</v>
      </c>
      <c r="N8" t="str">
        <f>INDEX(Tableau1[Nom],_xlfn.AGGREGATE(15,6,(1/((Tableau1[Montant]=$G13))*(ROW(Tableau1[Nom])-2)),COUNTIF($G$7:G13,G13)))</f>
        <v>Agent 7</v>
      </c>
    </row>
    <row r="9" spans="1:16" x14ac:dyDescent="0.3">
      <c r="A9">
        <v>7</v>
      </c>
      <c r="B9" t="s">
        <v>15</v>
      </c>
      <c r="C9" s="1">
        <v>9207.8000000000011</v>
      </c>
      <c r="F9" s="7" t="s">
        <v>8</v>
      </c>
      <c r="G9" s="1">
        <f t="shared" si="0"/>
        <v>17211.104166666668</v>
      </c>
      <c r="H9" s="9" t="str">
        <f>IF(G9&lt;&gt;0,INDEX(Tableau1[Nom],_xlfn.AGGREGATE(15,6,(1/((Tableau1[Montant]=$G9))*(ROW(Tableau1[Nom])-2)),COUNTIF($G$7:G9,G9))),"")</f>
        <v>Agent 22</v>
      </c>
      <c r="J9" s="5">
        <v>16</v>
      </c>
      <c r="K9" s="1">
        <f t="shared" si="1"/>
        <v>0</v>
      </c>
      <c r="L9" t="str">
        <f t="shared" si="2"/>
        <v>Agent 1</v>
      </c>
      <c r="N9" t="str">
        <f>INDEX(Tableau1[Nom],_xlfn.AGGREGATE(15,6,(1/((Tableau1[Montant]=$G14))*(ROW(Tableau1[Nom])-2)),COUNTIF($G$7:G14,G14)))</f>
        <v>Agent 5</v>
      </c>
    </row>
    <row r="10" spans="1:16" x14ac:dyDescent="0.3">
      <c r="A10">
        <v>8</v>
      </c>
      <c r="B10" t="s">
        <v>16</v>
      </c>
      <c r="C10" s="1">
        <v>0</v>
      </c>
      <c r="F10" s="5">
        <v>4</v>
      </c>
      <c r="G10" s="1">
        <f t="shared" si="0"/>
        <v>15958.950000000003</v>
      </c>
      <c r="H10" s="9" t="str">
        <f>IF(G10&lt;&gt;0,INDEX(Tableau1[Nom],_xlfn.AGGREGATE(15,6,(1/((Tableau1[Montant]=$G10))*(ROW(Tableau1[Nom])-2)),COUNTIF($G$7:G10,G10))),"")</f>
        <v>Agent 25</v>
      </c>
      <c r="J10" s="5">
        <v>17</v>
      </c>
      <c r="K10" s="1">
        <f t="shared" si="1"/>
        <v>0</v>
      </c>
      <c r="L10" t="str">
        <f t="shared" si="2"/>
        <v>Agent 1</v>
      </c>
      <c r="N10" t="str">
        <f>INDEX(Tableau1[Nom],_xlfn.AGGREGATE(15,6,(1/((Tableau1[Montant]=$G15))*(ROW(Tableau1[Nom])-2)),COUNTIF($G$7:G15,G15)))</f>
        <v>Agent 23</v>
      </c>
    </row>
    <row r="11" spans="1:16" x14ac:dyDescent="0.3">
      <c r="A11">
        <v>9</v>
      </c>
      <c r="B11" t="s">
        <v>17</v>
      </c>
      <c r="C11" s="1">
        <v>0</v>
      </c>
      <c r="F11" s="5">
        <v>5</v>
      </c>
      <c r="G11" s="1">
        <f t="shared" si="0"/>
        <v>13747.037500000004</v>
      </c>
      <c r="H11" s="9" t="str">
        <f>IF(G11&lt;&gt;0,INDEX(Tableau1[Nom],_xlfn.AGGREGATE(15,6,(1/((Tableau1[Montant]=$G11))*(ROW(Tableau1[Nom])-2)),COUNTIF($G$7:G11,G11))),"")</f>
        <v>Agent 6</v>
      </c>
      <c r="J11" s="5">
        <v>18</v>
      </c>
      <c r="K11" s="1">
        <f t="shared" si="1"/>
        <v>0</v>
      </c>
      <c r="L11" t="str">
        <f t="shared" si="2"/>
        <v>Agent 1</v>
      </c>
      <c r="N11" t="str">
        <f>INDEX(Tableau1[Nom],_xlfn.AGGREGATE(15,6,(1/((Tableau1[Montant]=$G16))*(ROW(Tableau1[Nom])-2)),COUNTIF($G$7:G16,G16)))</f>
        <v>Agent 21</v>
      </c>
    </row>
    <row r="12" spans="1:16" x14ac:dyDescent="0.3">
      <c r="A12">
        <v>10</v>
      </c>
      <c r="B12" t="s">
        <v>18</v>
      </c>
      <c r="C12" s="1">
        <v>0</v>
      </c>
      <c r="F12" s="5">
        <v>6</v>
      </c>
      <c r="G12" s="1">
        <f t="shared" si="0"/>
        <v>10008.687500000002</v>
      </c>
      <c r="H12" s="9" t="str">
        <f>IF(G12&lt;&gt;0,INDEX(Tableau1[Nom],_xlfn.AGGREGATE(15,6,(1/((Tableau1[Montant]=$G12))*(ROW(Tableau1[Nom])-2)),COUNTIF($G$7:G12,G12))),"")</f>
        <v>Agent 20</v>
      </c>
      <c r="J12" s="5">
        <v>19</v>
      </c>
      <c r="K12" s="1">
        <f t="shared" si="1"/>
        <v>0</v>
      </c>
      <c r="L12" t="str">
        <f t="shared" si="2"/>
        <v>Agent 1</v>
      </c>
      <c r="N12" t="str">
        <f>INDEX(Tableau1[Nom],_xlfn.AGGREGATE(15,6,(1/((Tableau1[Montant]=$G17))*(ROW(Tableau1[Nom])-2)),COUNTIF($G$7:G17,G17)))</f>
        <v>Agent 1</v>
      </c>
    </row>
    <row r="13" spans="1:16" x14ac:dyDescent="0.3">
      <c r="A13">
        <v>11</v>
      </c>
      <c r="B13" t="s">
        <v>19</v>
      </c>
      <c r="C13" s="1">
        <v>0</v>
      </c>
      <c r="F13" s="5">
        <v>7</v>
      </c>
      <c r="G13" s="1">
        <f t="shared" si="0"/>
        <v>9207.8000000000011</v>
      </c>
      <c r="H13" s="9" t="str">
        <f>IF(G13&lt;&gt;0,INDEX(Tableau1[Nom],_xlfn.AGGREGATE(15,6,(1/((Tableau1[Montant]=$G13))*(ROW(Tableau1[Nom])-2)),COUNTIF($G$7:G13,G13))),"")</f>
        <v>Agent 7</v>
      </c>
      <c r="J13" s="5">
        <v>20</v>
      </c>
      <c r="K13" s="1">
        <f t="shared" si="1"/>
        <v>0</v>
      </c>
      <c r="L13" t="str">
        <f t="shared" si="2"/>
        <v>Agent 1</v>
      </c>
      <c r="N13" t="str">
        <f>INDEX(Tableau1[Nom],_xlfn.AGGREGATE(15,6,(1/((Tableau1[Montant]=$G18))*(ROW(Tableau1[Nom])-2)),COUNTIF($G$7:G18,G18)))</f>
        <v>Agent 2</v>
      </c>
    </row>
    <row r="14" spans="1:16" x14ac:dyDescent="0.3">
      <c r="A14">
        <v>12</v>
      </c>
      <c r="B14" t="s">
        <v>20</v>
      </c>
      <c r="C14" s="1">
        <v>0</v>
      </c>
      <c r="F14" s="5">
        <v>8</v>
      </c>
      <c r="G14" s="1">
        <f t="shared" si="0"/>
        <v>8658.0666666666675</v>
      </c>
      <c r="H14" s="9" t="str">
        <f>IF(G14&lt;&gt;0,INDEX(Tableau1[Nom],_xlfn.AGGREGATE(15,6,(1/((Tableau1[Montant]=$G14))*(ROW(Tableau1[Nom])-2)),COUNTIF($G$7:G14,G14))),"")</f>
        <v>Agent 5</v>
      </c>
      <c r="J14" s="5">
        <v>21</v>
      </c>
      <c r="K14" s="1">
        <f t="shared" si="1"/>
        <v>0</v>
      </c>
      <c r="L14" t="str">
        <f t="shared" si="2"/>
        <v>Agent 1</v>
      </c>
      <c r="N14" t="str">
        <f>INDEX(Tableau1[Nom],_xlfn.AGGREGATE(15,6,(1/((Tableau1[Montant]=$G19))*(ROW(Tableau1[Nom])-2)),COUNTIF($G$7:G19,G19)))</f>
        <v>Agent 3</v>
      </c>
    </row>
    <row r="15" spans="1:16" x14ac:dyDescent="0.3">
      <c r="A15">
        <v>13</v>
      </c>
      <c r="B15" t="s">
        <v>21</v>
      </c>
      <c r="C15" s="1">
        <v>0</v>
      </c>
      <c r="F15" s="5">
        <v>9</v>
      </c>
      <c r="G15" s="1">
        <f t="shared" si="0"/>
        <v>8658.0666666666675</v>
      </c>
      <c r="H15" s="9" t="str">
        <f>IF(G15&lt;&gt;0,INDEX(Tableau1[Nom],_xlfn.AGGREGATE(15,6,(1/((Tableau1[Montant]=$G15))*(ROW(Tableau1[Nom])-2)),COUNTIF($G$7:G15,G15))),"")</f>
        <v>Agent 23</v>
      </c>
      <c r="J15" s="5">
        <v>22</v>
      </c>
      <c r="K15" s="1">
        <f t="shared" si="1"/>
        <v>0</v>
      </c>
      <c r="L15" t="str">
        <f t="shared" si="2"/>
        <v>Agent 1</v>
      </c>
      <c r="N15" t="str">
        <f>INDEX(Tableau1[Nom],_xlfn.AGGREGATE(15,6,(1/((Tableau1[Montant]=$G20))*(ROW(Tableau1[Nom])-2)),COUNTIF($G$7:G20,G20)))</f>
        <v>Agent 3</v>
      </c>
    </row>
    <row r="16" spans="1:16" x14ac:dyDescent="0.3">
      <c r="A16">
        <v>14</v>
      </c>
      <c r="B16" t="s">
        <v>22</v>
      </c>
      <c r="C16" s="1">
        <v>0</v>
      </c>
      <c r="F16" s="5">
        <v>10</v>
      </c>
      <c r="G16" s="1">
        <f t="shared" si="0"/>
        <v>6751.1500000000015</v>
      </c>
      <c r="H16" s="9" t="str">
        <f>IF(G16&lt;&gt;0,INDEX(Tableau1[Nom],_xlfn.AGGREGATE(15,6,(1/((Tableau1[Montant]=$G16))*(ROW(Tableau1[Nom])-2)),COUNTIF($G$7:G16,G16))),"")</f>
        <v>Agent 21</v>
      </c>
      <c r="J16" s="5">
        <v>23</v>
      </c>
      <c r="K16" s="1">
        <f t="shared" si="1"/>
        <v>0</v>
      </c>
      <c r="L16" t="str">
        <f t="shared" si="2"/>
        <v>Agent 1</v>
      </c>
      <c r="N16" t="str">
        <f>INDEX(Tableau1[Nom],_xlfn.AGGREGATE(15,6,(1/((Tableau1[Montant]=$G21))*(ROW(Tableau1[Nom])-2)),COUNTIF($G$7:G21,G21)))</f>
        <v>Agent 3</v>
      </c>
    </row>
    <row r="17" spans="1:14" x14ac:dyDescent="0.3">
      <c r="A17">
        <v>15</v>
      </c>
      <c r="B17" t="s">
        <v>23</v>
      </c>
      <c r="C17" s="1">
        <v>0</v>
      </c>
      <c r="F17" s="5">
        <v>11</v>
      </c>
      <c r="G17" s="1">
        <f t="shared" si="0"/>
        <v>0</v>
      </c>
      <c r="H17" s="9" t="str">
        <f>IF(G17&lt;&gt;0,INDEX(Tableau1[Nom],_xlfn.AGGREGATE(15,6,(1/((Tableau1[Montant]=$G17))*(ROW(Tableau1[Nom])-2)),COUNTIF($G$7:G17,G17))),"")</f>
        <v/>
      </c>
      <c r="J17" s="5">
        <v>24</v>
      </c>
      <c r="K17" s="1">
        <f t="shared" si="1"/>
        <v>0</v>
      </c>
      <c r="L17" t="str">
        <f t="shared" si="2"/>
        <v>Agent 1</v>
      </c>
      <c r="N17" t="str">
        <f>INDEX(Tableau1[Nom],_xlfn.AGGREGATE(15,6,(1/((Tableau1[Montant]=$G22))*(ROW(Tableau1[Nom])-2)),COUNTIF($G$7:G22,G22)))</f>
        <v>Agent 3</v>
      </c>
    </row>
    <row r="18" spans="1:14" x14ac:dyDescent="0.3">
      <c r="A18">
        <v>16</v>
      </c>
      <c r="B18" t="s">
        <v>24</v>
      </c>
      <c r="C18" s="1">
        <v>0</v>
      </c>
      <c r="F18" s="5">
        <v>12</v>
      </c>
      <c r="G18" s="1">
        <f t="shared" si="0"/>
        <v>0</v>
      </c>
      <c r="H18" s="9" t="str">
        <f>IF(G18&lt;&gt;0,INDEX(Tableau1[Nom],_xlfn.AGGREGATE(15,6,(1/((Tableau1[Montant]=$G18))*(ROW(Tableau1[Nom])-2)),COUNTIF($G$7:G18,G18))),"")</f>
        <v/>
      </c>
      <c r="J18" s="5">
        <v>25</v>
      </c>
      <c r="K18" s="1">
        <f t="shared" si="1"/>
        <v>0</v>
      </c>
      <c r="L18" t="str">
        <f t="shared" si="2"/>
        <v>Agent 1</v>
      </c>
      <c r="N18" t="str">
        <f>INDEX(Tableau1[Nom],_xlfn.AGGREGATE(15,6,(1/((Tableau1[Montant]=$G23))*(ROW(Tableau1[Nom])-2)),COUNTIF($G$7:G23,G23)))</f>
        <v>Agent 3</v>
      </c>
    </row>
    <row r="19" spans="1:14" x14ac:dyDescent="0.3">
      <c r="A19">
        <v>17</v>
      </c>
      <c r="B19" t="s">
        <v>25</v>
      </c>
      <c r="C19" s="1">
        <v>0</v>
      </c>
      <c r="F19" s="5">
        <v>13</v>
      </c>
      <c r="G19" s="1">
        <f t="shared" si="0"/>
        <v>0</v>
      </c>
      <c r="H19" s="9" t="str">
        <f>IF(G19&lt;&gt;0,INDEX(Tableau1[Nom],_xlfn.AGGREGATE(15,6,(1/((Tableau1[Montant]=$G19))*(ROW(Tableau1[Nom])-2)),COUNTIF($G$7:G19,G19))),"")</f>
        <v/>
      </c>
    </row>
    <row r="20" spans="1:14" x14ac:dyDescent="0.3">
      <c r="A20">
        <v>18</v>
      </c>
      <c r="B20" t="s">
        <v>26</v>
      </c>
      <c r="C20" s="1">
        <v>0</v>
      </c>
    </row>
    <row r="21" spans="1:14" x14ac:dyDescent="0.3">
      <c r="A21">
        <v>19</v>
      </c>
      <c r="B21" t="s">
        <v>27</v>
      </c>
      <c r="C21" s="1">
        <v>0</v>
      </c>
    </row>
    <row r="22" spans="1:14" x14ac:dyDescent="0.3">
      <c r="A22">
        <v>20</v>
      </c>
      <c r="B22" t="s">
        <v>28</v>
      </c>
      <c r="C22" s="1">
        <v>10008.687500000002</v>
      </c>
    </row>
    <row r="23" spans="1:14" x14ac:dyDescent="0.3">
      <c r="A23">
        <v>21</v>
      </c>
      <c r="B23" t="s">
        <v>29</v>
      </c>
      <c r="C23" s="1">
        <v>6751.1500000000015</v>
      </c>
    </row>
    <row r="24" spans="1:14" x14ac:dyDescent="0.3">
      <c r="A24">
        <v>22</v>
      </c>
      <c r="B24" t="s">
        <v>30</v>
      </c>
      <c r="C24" s="1">
        <v>17211.104166666668</v>
      </c>
    </row>
    <row r="25" spans="1:14" x14ac:dyDescent="0.3">
      <c r="A25">
        <v>23</v>
      </c>
      <c r="B25" t="s">
        <v>31</v>
      </c>
      <c r="C25" s="1">
        <v>8658.0666666666675</v>
      </c>
    </row>
    <row r="26" spans="1:14" x14ac:dyDescent="0.3">
      <c r="A26">
        <v>24</v>
      </c>
      <c r="B26" t="s">
        <v>32</v>
      </c>
      <c r="C26" s="1">
        <v>23755.725000000006</v>
      </c>
    </row>
    <row r="27" spans="1:14" x14ac:dyDescent="0.3">
      <c r="A27">
        <v>25</v>
      </c>
      <c r="B27" t="s">
        <v>33</v>
      </c>
      <c r="C27" s="1">
        <v>15958.950000000003</v>
      </c>
    </row>
  </sheetData>
  <hyperlinks>
    <hyperlink ref="H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I8" sqref="I8"/>
    </sheetView>
  </sheetViews>
  <sheetFormatPr baseColWidth="10" defaultRowHeight="14.4" x14ac:dyDescent="0.3"/>
  <cols>
    <col min="6" max="6" width="7.88671875" customWidth="1"/>
    <col min="7" max="8" width="11" customWidth="1"/>
    <col min="9" max="9" width="14.88671875" customWidth="1"/>
    <col min="10" max="10" width="11" customWidth="1"/>
    <col min="14" max="14" width="11.5546875" style="5"/>
  </cols>
  <sheetData>
    <row r="1" spans="1:17" x14ac:dyDescent="0.3">
      <c r="J1" s="10" t="s">
        <v>34</v>
      </c>
    </row>
    <row r="2" spans="1:17" x14ac:dyDescent="0.3">
      <c r="A2" t="s">
        <v>0</v>
      </c>
      <c r="B2" t="s">
        <v>1</v>
      </c>
      <c r="C2" s="1" t="s">
        <v>2</v>
      </c>
      <c r="Q2" s="8"/>
    </row>
    <row r="3" spans="1:17" x14ac:dyDescent="0.3">
      <c r="A3">
        <v>1</v>
      </c>
      <c r="B3" t="s">
        <v>9</v>
      </c>
      <c r="C3" s="1">
        <v>0</v>
      </c>
      <c r="H3" t="s">
        <v>3</v>
      </c>
      <c r="I3" s="2">
        <v>44348</v>
      </c>
    </row>
    <row r="4" spans="1:17" x14ac:dyDescent="0.3">
      <c r="A4">
        <v>2</v>
      </c>
      <c r="B4" t="s">
        <v>10</v>
      </c>
      <c r="C4" s="1">
        <v>0</v>
      </c>
      <c r="H4" s="3"/>
    </row>
    <row r="5" spans="1:17" x14ac:dyDescent="0.3">
      <c r="A5">
        <v>3</v>
      </c>
      <c r="B5" t="s">
        <v>11</v>
      </c>
      <c r="C5" s="1">
        <v>0</v>
      </c>
    </row>
    <row r="6" spans="1:17" x14ac:dyDescent="0.3">
      <c r="A6">
        <v>4</v>
      </c>
      <c r="B6" t="s">
        <v>12</v>
      </c>
      <c r="C6" s="1">
        <v>17211.104166666668</v>
      </c>
      <c r="H6" s="12" t="s">
        <v>4</v>
      </c>
      <c r="I6" s="12" t="s">
        <v>5</v>
      </c>
      <c r="J6" s="12" t="s">
        <v>1</v>
      </c>
    </row>
    <row r="7" spans="1:17" x14ac:dyDescent="0.3">
      <c r="A7">
        <v>5</v>
      </c>
      <c r="B7" t="s">
        <v>13</v>
      </c>
      <c r="C7" s="1">
        <v>8658.0666666666675</v>
      </c>
      <c r="H7" s="11">
        <v>1</v>
      </c>
      <c r="I7" s="11">
        <v>23755.724999999999</v>
      </c>
      <c r="J7" s="11" t="s">
        <v>32</v>
      </c>
      <c r="K7" s="5"/>
      <c r="L7" s="1"/>
    </row>
    <row r="8" spans="1:17" x14ac:dyDescent="0.3">
      <c r="A8">
        <v>6</v>
      </c>
      <c r="B8" t="s">
        <v>14</v>
      </c>
      <c r="C8" s="1">
        <v>13747.037500000004</v>
      </c>
      <c r="H8" s="11">
        <v>2</v>
      </c>
      <c r="I8" s="11">
        <v>17211.104200000002</v>
      </c>
      <c r="J8" s="11" t="s">
        <v>30</v>
      </c>
      <c r="K8" s="5"/>
      <c r="L8" s="1"/>
    </row>
    <row r="9" spans="1:17" x14ac:dyDescent="0.3">
      <c r="A9">
        <v>7</v>
      </c>
      <c r="B9" t="s">
        <v>15</v>
      </c>
      <c r="C9" s="1">
        <v>9207.8000000000011</v>
      </c>
      <c r="H9" s="11">
        <v>3</v>
      </c>
      <c r="I9" s="11">
        <v>17211.104200000002</v>
      </c>
      <c r="J9" s="11" t="s">
        <v>12</v>
      </c>
      <c r="K9" s="5"/>
      <c r="L9" s="1"/>
    </row>
    <row r="10" spans="1:17" x14ac:dyDescent="0.3">
      <c r="A10">
        <v>8</v>
      </c>
      <c r="B10" t="s">
        <v>16</v>
      </c>
      <c r="C10" s="1">
        <v>0</v>
      </c>
      <c r="H10" s="11">
        <v>4</v>
      </c>
      <c r="I10" s="11">
        <v>15958.95</v>
      </c>
      <c r="J10" s="11" t="s">
        <v>33</v>
      </c>
      <c r="K10" s="5"/>
      <c r="L10" s="1"/>
    </row>
    <row r="11" spans="1:17" x14ac:dyDescent="0.3">
      <c r="A11">
        <v>9</v>
      </c>
      <c r="B11" t="s">
        <v>17</v>
      </c>
      <c r="C11" s="1">
        <v>0</v>
      </c>
      <c r="H11" s="11">
        <v>5</v>
      </c>
      <c r="I11" s="11">
        <v>13747.0375</v>
      </c>
      <c r="J11" s="11" t="s">
        <v>14</v>
      </c>
      <c r="K11" s="5"/>
      <c r="L11" s="1"/>
    </row>
    <row r="12" spans="1:17" x14ac:dyDescent="0.3">
      <c r="A12">
        <v>10</v>
      </c>
      <c r="B12" t="s">
        <v>18</v>
      </c>
      <c r="C12" s="1">
        <v>0</v>
      </c>
      <c r="H12" s="11">
        <v>6</v>
      </c>
      <c r="I12" s="11">
        <v>10008.6875</v>
      </c>
      <c r="J12" s="11" t="s">
        <v>28</v>
      </c>
      <c r="K12" s="5"/>
      <c r="L12" s="1"/>
    </row>
    <row r="13" spans="1:17" x14ac:dyDescent="0.3">
      <c r="A13">
        <v>11</v>
      </c>
      <c r="B13" t="s">
        <v>19</v>
      </c>
      <c r="C13" s="1">
        <v>0</v>
      </c>
      <c r="H13" s="11">
        <v>7</v>
      </c>
      <c r="I13" s="11">
        <v>9207.7999999999993</v>
      </c>
      <c r="J13" s="11" t="s">
        <v>15</v>
      </c>
      <c r="K13" s="5"/>
      <c r="L13" s="1"/>
    </row>
    <row r="14" spans="1:17" x14ac:dyDescent="0.3">
      <c r="A14">
        <v>12</v>
      </c>
      <c r="B14" t="s">
        <v>20</v>
      </c>
      <c r="C14" s="1">
        <v>0</v>
      </c>
      <c r="H14" s="11">
        <v>8</v>
      </c>
      <c r="I14" s="11">
        <v>8658.0666999999994</v>
      </c>
      <c r="J14" s="11" t="s">
        <v>13</v>
      </c>
      <c r="K14" s="5"/>
      <c r="L14" s="1"/>
    </row>
    <row r="15" spans="1:17" x14ac:dyDescent="0.3">
      <c r="A15">
        <v>13</v>
      </c>
      <c r="B15" t="s">
        <v>21</v>
      </c>
      <c r="C15" s="1">
        <v>0</v>
      </c>
      <c r="H15" s="11">
        <v>9</v>
      </c>
      <c r="I15" s="11">
        <v>8658.0666999999994</v>
      </c>
      <c r="J15" s="11" t="s">
        <v>31</v>
      </c>
      <c r="K15" s="5"/>
      <c r="L15" s="1"/>
    </row>
    <row r="16" spans="1:17" x14ac:dyDescent="0.3">
      <c r="A16">
        <v>14</v>
      </c>
      <c r="B16" t="s">
        <v>22</v>
      </c>
      <c r="C16" s="1">
        <v>0</v>
      </c>
      <c r="H16" s="11">
        <v>10</v>
      </c>
      <c r="I16" s="11">
        <v>6751.15</v>
      </c>
      <c r="J16" s="11" t="s">
        <v>29</v>
      </c>
      <c r="K16" s="5"/>
      <c r="L16" s="1"/>
    </row>
    <row r="17" spans="1:12" x14ac:dyDescent="0.3">
      <c r="A17">
        <v>15</v>
      </c>
      <c r="B17" t="s">
        <v>23</v>
      </c>
      <c r="C17" s="1">
        <v>0</v>
      </c>
      <c r="H17" s="5"/>
      <c r="I17" s="1"/>
      <c r="K17" s="5"/>
      <c r="L17" s="1"/>
    </row>
    <row r="18" spans="1:12" x14ac:dyDescent="0.3">
      <c r="A18">
        <v>16</v>
      </c>
      <c r="B18" t="s">
        <v>24</v>
      </c>
      <c r="C18" s="1">
        <v>0</v>
      </c>
      <c r="H18" s="5"/>
      <c r="I18" s="1"/>
      <c r="K18" s="5"/>
      <c r="L18" s="1"/>
    </row>
    <row r="19" spans="1:12" x14ac:dyDescent="0.3">
      <c r="A19">
        <v>17</v>
      </c>
      <c r="B19" t="s">
        <v>25</v>
      </c>
      <c r="C19" s="1">
        <v>0</v>
      </c>
      <c r="H19" s="5"/>
      <c r="I19" s="1"/>
    </row>
    <row r="20" spans="1:12" x14ac:dyDescent="0.3">
      <c r="A20">
        <v>18</v>
      </c>
      <c r="B20" t="s">
        <v>26</v>
      </c>
      <c r="C20" s="1">
        <v>0</v>
      </c>
    </row>
    <row r="21" spans="1:12" x14ac:dyDescent="0.3">
      <c r="A21">
        <v>19</v>
      </c>
      <c r="B21" t="s">
        <v>27</v>
      </c>
      <c r="C21" s="1">
        <v>0</v>
      </c>
    </row>
    <row r="22" spans="1:12" x14ac:dyDescent="0.3">
      <c r="A22">
        <v>20</v>
      </c>
      <c r="B22" t="s">
        <v>28</v>
      </c>
      <c r="C22" s="1">
        <v>10008.687500000002</v>
      </c>
    </row>
    <row r="23" spans="1:12" x14ac:dyDescent="0.3">
      <c r="A23">
        <v>21</v>
      </c>
      <c r="B23" t="s">
        <v>29</v>
      </c>
      <c r="C23" s="1">
        <v>6751.1500000000015</v>
      </c>
    </row>
    <row r="24" spans="1:12" x14ac:dyDescent="0.3">
      <c r="A24">
        <v>22</v>
      </c>
      <c r="B24" t="s">
        <v>30</v>
      </c>
      <c r="C24" s="1">
        <v>17211.104166666668</v>
      </c>
    </row>
    <row r="25" spans="1:12" x14ac:dyDescent="0.3">
      <c r="A25">
        <v>23</v>
      </c>
      <c r="B25" t="s">
        <v>31</v>
      </c>
      <c r="C25" s="1">
        <v>8658.0666666666675</v>
      </c>
    </row>
    <row r="26" spans="1:12" x14ac:dyDescent="0.3">
      <c r="A26">
        <v>24</v>
      </c>
      <c r="B26" t="s">
        <v>32</v>
      </c>
      <c r="C26" s="1">
        <v>23755.725000000006</v>
      </c>
    </row>
    <row r="27" spans="1:12" x14ac:dyDescent="0.3">
      <c r="A27">
        <v>25</v>
      </c>
      <c r="B27" t="s">
        <v>33</v>
      </c>
      <c r="C27" s="1">
        <v>15958.950000000003</v>
      </c>
    </row>
  </sheetData>
  <hyperlinks>
    <hyperlink ref="J1" r:id="rId1"/>
  </hyperlinks>
  <pageMargins left="0.7" right="0.7" top="0.75" bottom="0.75" header="0.3" footer="0.3"/>
  <pageSetup paperSize="9" orientation="portrait" horizontalDpi="0" verticalDpi="0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701C4A-E065-4B53-A3DA-923153962B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Agregat</vt:lpstr>
      <vt:lpstr>Power 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mdo100</cp:lastModifiedBy>
  <dcterms:created xsi:type="dcterms:W3CDTF">2022-01-13T17:55:35Z</dcterms:created>
  <dcterms:modified xsi:type="dcterms:W3CDTF">2022-01-13T20:23:58Z</dcterms:modified>
</cp:coreProperties>
</file>