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/>
  </bookViews>
  <sheets>
    <sheet name="TEST" sheetId="1" r:id="rId1"/>
  </sheets>
  <externalReferences>
    <externalReference r:id="rId2"/>
  </externalReferences>
  <definedNames>
    <definedName name="_xlnm.Print_Area" localSheetId="0">TEST!$B$1:$P$35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O32" i="1" l="1"/>
  <c r="M32" i="1"/>
  <c r="I25" i="1"/>
  <c r="H25" i="1"/>
  <c r="J24" i="1"/>
  <c r="J23" i="1"/>
  <c r="J22" i="1"/>
  <c r="J21" i="1"/>
  <c r="J20" i="1"/>
  <c r="J19" i="1"/>
  <c r="J25" i="1" s="1"/>
  <c r="J18" i="1"/>
  <c r="J16" i="1"/>
  <c r="K31" i="1" s="1"/>
  <c r="I16" i="1"/>
  <c r="I27" i="1" s="1"/>
  <c r="H16" i="1"/>
  <c r="H27" i="1" s="1"/>
  <c r="J15" i="1"/>
  <c r="J14" i="1"/>
  <c r="J13" i="1"/>
  <c r="J12" i="1"/>
  <c r="J11" i="1"/>
  <c r="C11" i="1"/>
  <c r="C12" i="1" s="1"/>
  <c r="C13" i="1" s="1"/>
  <c r="C14" i="1" s="1"/>
  <c r="C15" i="1" s="1"/>
  <c r="C18" i="1" s="1"/>
  <c r="C19" i="1" s="1"/>
  <c r="C20" i="1" s="1"/>
  <c r="C21" i="1" s="1"/>
  <c r="C22" i="1" s="1"/>
  <c r="C23" i="1" s="1"/>
  <c r="C24" i="1" s="1"/>
  <c r="J4" i="1" s="1"/>
  <c r="J6" i="1" s="1"/>
  <c r="J10" i="1"/>
  <c r="C10" i="1"/>
  <c r="J9" i="1"/>
  <c r="J3" i="1"/>
  <c r="K30" i="1" l="1"/>
  <c r="K29" i="1"/>
  <c r="J27" i="1"/>
</calcChain>
</file>

<file path=xl/sharedStrings.xml><?xml version="1.0" encoding="utf-8"?>
<sst xmlns="http://schemas.openxmlformats.org/spreadsheetml/2006/main" count="108" uniqueCount="87">
  <si>
    <t>FEUILLE DE TEMPS POUR LES PÉRIODES SUIVANTES :</t>
  </si>
  <si>
    <t xml:space="preserve">DESCRIPTION CODE </t>
  </si>
  <si>
    <t>EMPLOYÉ :</t>
  </si>
  <si>
    <t>SEMAINE DU :</t>
  </si>
  <si>
    <t>A</t>
  </si>
  <si>
    <t>Accident de travail (absent)</t>
  </si>
  <si>
    <t>AU :</t>
  </si>
  <si>
    <t>B</t>
  </si>
  <si>
    <t>Absence (non-payée)</t>
  </si>
  <si>
    <t>SURINTENDANT :</t>
  </si>
  <si>
    <t>C</t>
  </si>
  <si>
    <t>Contrat / Dispositions</t>
  </si>
  <si>
    <t>DÉPARTEMENT :</t>
  </si>
  <si>
    <t>DÉPOSÉ :</t>
  </si>
  <si>
    <t>D</t>
  </si>
  <si>
    <t>Disciplinaire (non-payé)</t>
  </si>
  <si>
    <t>E</t>
  </si>
  <si>
    <t>Formation</t>
  </si>
  <si>
    <t>JOURNÉE</t>
  </si>
  <si>
    <t>DATE</t>
  </si>
  <si>
    <t>Position</t>
  </si>
  <si>
    <t>Projet</t>
  </si>
  <si>
    <t>Code</t>
  </si>
  <si>
    <t>Endroits</t>
  </si>
  <si>
    <t>HEURES TRAVAILLÉS</t>
  </si>
  <si>
    <t>FORMATION</t>
  </si>
  <si>
    <t>HEURES BONIS</t>
  </si>
  <si>
    <t>TRAVAIL EFFECTUÉ &amp; REMARQUES</t>
  </si>
  <si>
    <t>F</t>
  </si>
  <si>
    <t>Férié</t>
  </si>
  <si>
    <t>DIMANCHE</t>
  </si>
  <si>
    <t>M</t>
  </si>
  <si>
    <t>Maladie (Après 3 mois embauche)</t>
  </si>
  <si>
    <t>LUNDI</t>
  </si>
  <si>
    <t>N</t>
  </si>
  <si>
    <t>Naissance enfant</t>
  </si>
  <si>
    <t>MARDI</t>
  </si>
  <si>
    <t>NP</t>
  </si>
  <si>
    <t>Absence Justifié (non-payée)</t>
  </si>
  <si>
    <t>MERCREDI</t>
  </si>
  <si>
    <t>c</t>
  </si>
  <si>
    <t>11-1-4-W</t>
  </si>
  <si>
    <t>PA</t>
  </si>
  <si>
    <t>Congé Parternité</t>
  </si>
  <si>
    <t>JEUDI</t>
  </si>
  <si>
    <t>PP</t>
  </si>
  <si>
    <t>Permission payée (approbation requise)</t>
  </si>
  <si>
    <t>VENDREDI</t>
  </si>
  <si>
    <t>PR</t>
  </si>
  <si>
    <t>Congé Parental</t>
  </si>
  <si>
    <t>SAMEDI</t>
  </si>
  <si>
    <t>S</t>
  </si>
  <si>
    <t>Supplémentaire</t>
  </si>
  <si>
    <t>TOTAL DE LA SEMAINE 1</t>
  </si>
  <si>
    <t>SM</t>
  </si>
  <si>
    <t>Sauvetage Minier</t>
  </si>
  <si>
    <t>TAUX HORAIRE</t>
  </si>
  <si>
    <t>TL</t>
  </si>
  <si>
    <t>Travaux légers</t>
  </si>
  <si>
    <t>V</t>
  </si>
  <si>
    <r>
      <t xml:space="preserve">Vacances </t>
    </r>
    <r>
      <rPr>
        <b/>
        <i/>
        <u/>
        <sz val="14"/>
        <color theme="0"/>
        <rFont val="Times New Roman"/>
        <family val="1"/>
      </rPr>
      <t>(Formulaire à remplir)</t>
    </r>
  </si>
  <si>
    <t>Z</t>
  </si>
  <si>
    <t>AUTRES (PRÉCISEZ)</t>
  </si>
  <si>
    <t>NOTES</t>
  </si>
  <si>
    <t>Journée maladie</t>
  </si>
  <si>
    <t>Après 3 mois de service continue pour l'entreprise et c'est 2 jours par année</t>
  </si>
  <si>
    <t>Vacances</t>
  </si>
  <si>
    <t>1 an service continue 2 semaines</t>
  </si>
  <si>
    <t>TOTAL DE LA SEMAINE 2</t>
  </si>
  <si>
    <t>Assurances collectives</t>
  </si>
  <si>
    <t>Après 3 mois de service continue pour l'entreprise.</t>
  </si>
  <si>
    <t>TOTAL SEMAINE 1+2</t>
  </si>
  <si>
    <t>Signature Surintendant :</t>
  </si>
  <si>
    <t>H. Régulier :</t>
  </si>
  <si>
    <t>H. Formation :</t>
  </si>
  <si>
    <t>Date :</t>
  </si>
  <si>
    <t>H. supplémentaire :</t>
  </si>
  <si>
    <t>Boni Form.:</t>
  </si>
  <si>
    <t>Boni :</t>
  </si>
  <si>
    <t>Férié :</t>
  </si>
  <si>
    <t>Signature Directeur :</t>
  </si>
  <si>
    <t>Retenue :</t>
  </si>
  <si>
    <t>RRS :</t>
  </si>
  <si>
    <t>Transport:</t>
  </si>
  <si>
    <t>Hrs. Boni SM :</t>
  </si>
  <si>
    <t>Vacances :</t>
  </si>
  <si>
    <t>Autres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</si>
</sst>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* #,##0.00_)\ &quot;$&quot;_ ;_ * \(#,##0.00\)\ &quot;$&quot;_ ;_ * &quot;-&quot;??_)\ &quot;$&quot;_ ;_ @_ "/>
    <numFmt numFmtId="165" formatCode="[$-F800]dddd\,\ mmmm\ dd\,\ yyyy"/>
    <numFmt numFmtId="166" formatCode="0.0"/>
    <numFmt numFmtId="167" formatCode="_(&quot;$&quot;* #,##0.00_);_(&quot;$&quot;* \(#,##0.00\);_(&quot;$&quot;* &quot;-&quot;??_);_(@_)"/>
    <numFmt numFmtId="168" formatCode="&quot;$&quot;#,##0.00"/>
    <numFmt numFmtId="169" formatCode="_ * #,##0.00_)\ [$$-C0C]_ ;_ * \(#,##0.00\)\ [$$-C0C]_ ;_ * &quot;-&quot;??_)\ [$$-C0C]_ ;_ @_ "/>
  </numFmts>
  <fonts count="33" x14ac:knownFonts="1">
    <font>
      <sz val="10"/>
      <name val="Arial"/>
    </font>
    <font>
      <sz val="10"/>
      <name val="Arial"/>
      <family val="2"/>
    </font>
    <font>
      <b/>
      <sz val="20"/>
      <name val="Times New Roman"/>
      <family val="1"/>
    </font>
    <font>
      <b/>
      <sz val="30"/>
      <name val="Times New Roman"/>
      <family val="1"/>
    </font>
    <font>
      <sz val="20"/>
      <name val="Times New Roman"/>
      <family val="1"/>
    </font>
    <font>
      <sz val="15"/>
      <name val="Times New Roman"/>
      <family val="1"/>
    </font>
    <font>
      <sz val="9"/>
      <color theme="0" tint="-0.34998626667073579"/>
      <name val="Arial"/>
      <family val="2"/>
    </font>
    <font>
      <u/>
      <sz val="9"/>
      <color theme="0" tint="-0.34998626667073579"/>
      <name val="Arial"/>
      <family val="2"/>
    </font>
    <font>
      <u/>
      <sz val="10"/>
      <color theme="10"/>
      <name val="Arial"/>
      <family val="2"/>
    </font>
    <font>
      <b/>
      <sz val="8"/>
      <color theme="2" tint="-0.249977111117893"/>
      <name val="Arial"/>
      <family val="2"/>
    </font>
    <font>
      <b/>
      <sz val="11"/>
      <name val="Times New Roman"/>
      <family val="1"/>
    </font>
    <font>
      <b/>
      <u/>
      <sz val="14"/>
      <color theme="0"/>
      <name val="Times New Roman"/>
      <family val="1"/>
    </font>
    <font>
      <b/>
      <sz val="15"/>
      <name val="Times New Roman"/>
      <family val="1"/>
    </font>
    <font>
      <sz val="8"/>
      <name val="Times New Roman"/>
      <family val="1"/>
    </font>
    <font>
      <b/>
      <sz val="12"/>
      <color theme="0"/>
      <name val="Times New Roman"/>
      <family val="1"/>
    </font>
    <font>
      <sz val="14"/>
      <color theme="0"/>
      <name val="Times New Roman"/>
      <family val="1"/>
    </font>
    <font>
      <sz val="8"/>
      <color rgb="FF0070C0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25"/>
      <name val="Times New Roman"/>
      <family val="1"/>
    </font>
    <font>
      <sz val="25"/>
      <color theme="1" tint="0.49998474074526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25"/>
      <name val="Times New Roman"/>
      <family val="1"/>
    </font>
    <font>
      <sz val="25"/>
      <color theme="2" tint="-9.9978637043366805E-2"/>
      <name val="Times New Roman"/>
      <family val="1"/>
    </font>
    <font>
      <b/>
      <i/>
      <u/>
      <sz val="14"/>
      <color theme="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8"/>
      <color theme="2" tint="-0.749992370372631"/>
      <name val="Times New Roman"/>
      <family val="1"/>
    </font>
    <font>
      <sz val="12"/>
      <color rgb="FF85899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9.9948118533890809E-2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3" applyFont="1" applyAlignment="1">
      <alignment vertical="top"/>
    </xf>
    <xf numFmtId="0" fontId="2" fillId="0" borderId="0" xfId="3" applyFont="1"/>
    <xf numFmtId="0" fontId="4" fillId="0" borderId="0" xfId="3" applyFont="1" applyAlignment="1">
      <alignment vertical="top"/>
    </xf>
    <xf numFmtId="0" fontId="5" fillId="0" borderId="0" xfId="3" applyFont="1"/>
    <xf numFmtId="0" fontId="6" fillId="0" borderId="0" xfId="3" applyFont="1" applyAlignment="1">
      <alignment horizontal="right"/>
    </xf>
    <xf numFmtId="0" fontId="7" fillId="0" borderId="0" xfId="3" applyFont="1" applyAlignment="1">
      <alignment horizontal="left" wrapText="1"/>
    </xf>
    <xf numFmtId="0" fontId="6" fillId="0" borderId="0" xfId="2" applyFont="1" applyAlignment="1">
      <alignment horizontal="left"/>
    </xf>
    <xf numFmtId="0" fontId="9" fillId="0" borderId="0" xfId="3" applyFont="1" applyAlignment="1">
      <alignment horizontal="left"/>
    </xf>
    <xf numFmtId="14" fontId="2" fillId="0" borderId="0" xfId="3" applyNumberFormat="1" applyFont="1" applyAlignment="1">
      <alignment vertical="top"/>
    </xf>
    <xf numFmtId="0" fontId="10" fillId="0" borderId="0" xfId="3" applyFont="1" applyAlignment="1">
      <alignment horizontal="center" vertical="center"/>
    </xf>
    <xf numFmtId="0" fontId="12" fillId="0" borderId="0" xfId="3" applyFont="1"/>
    <xf numFmtId="14" fontId="2" fillId="0" borderId="0" xfId="3" applyNumberFormat="1" applyFont="1" applyAlignment="1">
      <alignment horizontal="center" vertical="top" wrapText="1"/>
    </xf>
    <xf numFmtId="0" fontId="4" fillId="0" borderId="0" xfId="3" applyFont="1" applyAlignment="1">
      <alignment horizontal="center"/>
    </xf>
    <xf numFmtId="2" fontId="13" fillId="0" borderId="0" xfId="3" applyNumberFormat="1" applyFont="1" applyAlignment="1">
      <alignment horizontal="center" vertical="center"/>
    </xf>
    <xf numFmtId="0" fontId="14" fillId="2" borderId="4" xfId="3" applyFont="1" applyFill="1" applyBorder="1" applyAlignment="1">
      <alignment horizontal="center"/>
    </xf>
    <xf numFmtId="0" fontId="15" fillId="2" borderId="5" xfId="3" applyFont="1" applyFill="1" applyBorder="1" applyAlignment="1">
      <alignment vertical="center"/>
    </xf>
    <xf numFmtId="0" fontId="2" fillId="0" borderId="0" xfId="3" applyFont="1" applyAlignment="1">
      <alignment vertical="top" wrapText="1"/>
    </xf>
    <xf numFmtId="0" fontId="5" fillId="0" borderId="0" xfId="3" applyFont="1" applyAlignment="1">
      <alignment wrapText="1"/>
    </xf>
    <xf numFmtId="0" fontId="4" fillId="0" borderId="0" xfId="3" applyFont="1"/>
    <xf numFmtId="0" fontId="17" fillId="0" borderId="0" xfId="3" applyFont="1"/>
    <xf numFmtId="0" fontId="18" fillId="0" borderId="0" xfId="3" applyFont="1"/>
    <xf numFmtId="0" fontId="18" fillId="0" borderId="0" xfId="3" applyFont="1" applyAlignment="1">
      <alignment wrapText="1"/>
    </xf>
    <xf numFmtId="0" fontId="12" fillId="3" borderId="9" xfId="3" applyFont="1" applyFill="1" applyBorder="1" applyAlignment="1">
      <alignment vertical="center"/>
    </xf>
    <xf numFmtId="0" fontId="19" fillId="4" borderId="9" xfId="3" applyFont="1" applyFill="1" applyBorder="1" applyAlignment="1">
      <alignment horizontal="left" vertical="center" textRotation="45"/>
    </xf>
    <xf numFmtId="0" fontId="19" fillId="4" borderId="9" xfId="3" applyFont="1" applyFill="1" applyBorder="1" applyAlignment="1">
      <alignment horizontal="center" vertical="center" textRotation="45"/>
    </xf>
    <xf numFmtId="0" fontId="12" fillId="3" borderId="9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 vertical="center"/>
    </xf>
    <xf numFmtId="0" fontId="20" fillId="0" borderId="0" xfId="3" applyFont="1"/>
    <xf numFmtId="0" fontId="12" fillId="3" borderId="9" xfId="3" applyFont="1" applyFill="1" applyBorder="1" applyAlignment="1">
      <alignment horizontal="left" vertical="center"/>
    </xf>
    <xf numFmtId="14" fontId="5" fillId="5" borderId="9" xfId="3" applyNumberFormat="1" applyFont="1" applyFill="1" applyBorder="1" applyAlignment="1">
      <alignment horizontal="left" vertical="center"/>
    </xf>
    <xf numFmtId="0" fontId="21" fillId="6" borderId="9" xfId="0" applyFont="1" applyFill="1" applyBorder="1" applyAlignment="1">
      <alignment horizontal="center" vertical="center"/>
    </xf>
    <xf numFmtId="14" fontId="21" fillId="6" borderId="9" xfId="0" applyNumberFormat="1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166" fontId="22" fillId="6" borderId="9" xfId="3" applyNumberFormat="1" applyFont="1" applyFill="1" applyBorder="1" applyAlignment="1">
      <alignment horizontal="center" vertical="center" wrapText="1"/>
    </xf>
    <xf numFmtId="166" fontId="23" fillId="6" borderId="10" xfId="3" applyNumberFormat="1" applyFont="1" applyFill="1" applyBorder="1" applyAlignment="1">
      <alignment horizontal="center" vertical="center"/>
    </xf>
    <xf numFmtId="166" fontId="22" fillId="0" borderId="9" xfId="3" applyNumberFormat="1" applyFont="1" applyBorder="1" applyAlignment="1">
      <alignment horizontal="center" vertical="center"/>
    </xf>
    <xf numFmtId="0" fontId="15" fillId="2" borderId="5" xfId="3" applyFont="1" applyFill="1" applyBorder="1" applyAlignment="1">
      <alignment vertical="top"/>
    </xf>
    <xf numFmtId="0" fontId="24" fillId="0" borderId="0" xfId="3" applyFont="1"/>
    <xf numFmtId="167" fontId="22" fillId="6" borderId="9" xfId="1" applyFont="1" applyFill="1" applyBorder="1" applyAlignment="1">
      <alignment horizontal="center" vertical="center" wrapText="1"/>
    </xf>
    <xf numFmtId="2" fontId="19" fillId="0" borderId="0" xfId="3" applyNumberFormat="1" applyFont="1" applyAlignment="1">
      <alignment horizontal="center" vertical="center"/>
    </xf>
    <xf numFmtId="0" fontId="12" fillId="7" borderId="10" xfId="3" applyFont="1" applyFill="1" applyBorder="1" applyAlignment="1">
      <alignment vertical="center"/>
    </xf>
    <xf numFmtId="0" fontId="12" fillId="7" borderId="11" xfId="3" applyFont="1" applyFill="1" applyBorder="1" applyAlignment="1">
      <alignment vertical="center"/>
    </xf>
    <xf numFmtId="0" fontId="12" fillId="7" borderId="12" xfId="3" applyFont="1" applyFill="1" applyBorder="1" applyAlignment="1">
      <alignment vertical="center"/>
    </xf>
    <xf numFmtId="166" fontId="26" fillId="7" borderId="9" xfId="3" applyNumberFormat="1" applyFont="1" applyFill="1" applyBorder="1" applyAlignment="1">
      <alignment horizontal="center" vertical="center" wrapText="1"/>
    </xf>
    <xf numFmtId="166" fontId="26" fillId="7" borderId="10" xfId="3" applyNumberFormat="1" applyFont="1" applyFill="1" applyBorder="1" applyAlignment="1">
      <alignment horizontal="center" vertical="center"/>
    </xf>
    <xf numFmtId="166" fontId="26" fillId="7" borderId="9" xfId="3" applyNumberFormat="1" applyFont="1" applyFill="1" applyBorder="1" applyAlignment="1">
      <alignment horizontal="center" vertical="center"/>
    </xf>
    <xf numFmtId="14" fontId="12" fillId="7" borderId="10" xfId="3" applyNumberFormat="1" applyFont="1" applyFill="1" applyBorder="1" applyAlignment="1">
      <alignment vertical="center"/>
    </xf>
    <xf numFmtId="14" fontId="12" fillId="7" borderId="11" xfId="3" applyNumberFormat="1" applyFont="1" applyFill="1" applyBorder="1" applyAlignment="1">
      <alignment vertical="center"/>
    </xf>
    <xf numFmtId="14" fontId="12" fillId="7" borderId="12" xfId="3" applyNumberFormat="1" applyFont="1" applyFill="1" applyBorder="1" applyAlignment="1">
      <alignment vertical="center"/>
    </xf>
    <xf numFmtId="2" fontId="22" fillId="7" borderId="9" xfId="3" applyNumberFormat="1" applyFont="1" applyFill="1" applyBorder="1" applyAlignment="1">
      <alignment horizontal="center" vertical="center" wrapText="1"/>
    </xf>
    <xf numFmtId="166" fontId="27" fillId="7" borderId="10" xfId="4" applyNumberFormat="1" applyFont="1" applyFill="1" applyBorder="1" applyAlignment="1">
      <alignment horizontal="center" vertical="center"/>
    </xf>
    <xf numFmtId="166" fontId="22" fillId="7" borderId="9" xfId="4" applyNumberFormat="1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vertical="center"/>
    </xf>
    <xf numFmtId="0" fontId="14" fillId="2" borderId="5" xfId="3" applyFont="1" applyFill="1" applyBorder="1" applyAlignment="1">
      <alignment vertical="center"/>
    </xf>
    <xf numFmtId="0" fontId="14" fillId="2" borderId="18" xfId="3" applyFont="1" applyFill="1" applyBorder="1" applyAlignment="1">
      <alignment horizontal="center"/>
    </xf>
    <xf numFmtId="14" fontId="5" fillId="5" borderId="10" xfId="3" applyNumberFormat="1" applyFont="1" applyFill="1" applyBorder="1" applyAlignment="1">
      <alignment horizontal="left" vertical="center"/>
    </xf>
    <xf numFmtId="166" fontId="23" fillId="6" borderId="11" xfId="3" applyNumberFormat="1" applyFont="1" applyFill="1" applyBorder="1" applyAlignment="1">
      <alignment horizontal="center" vertical="center"/>
    </xf>
    <xf numFmtId="0" fontId="21" fillId="6" borderId="19" xfId="0" applyFont="1" applyFill="1" applyBorder="1" applyAlignment="1">
      <alignment horizontal="center" vertical="center"/>
    </xf>
    <xf numFmtId="14" fontId="21" fillId="6" borderId="19" xfId="0" applyNumberFormat="1" applyFont="1" applyFill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/>
    </xf>
    <xf numFmtId="166" fontId="22" fillId="6" borderId="19" xfId="3" applyNumberFormat="1" applyFont="1" applyFill="1" applyBorder="1" applyAlignment="1">
      <alignment horizontal="center" vertical="center" wrapText="1"/>
    </xf>
    <xf numFmtId="0" fontId="24" fillId="8" borderId="4" xfId="3" applyFont="1" applyFill="1" applyBorder="1" applyAlignment="1">
      <alignment vertical="top" wrapText="1"/>
    </xf>
    <xf numFmtId="0" fontId="24" fillId="8" borderId="5" xfId="3" applyFont="1" applyFill="1" applyBorder="1" applyAlignment="1">
      <alignment vertical="top" wrapText="1"/>
    </xf>
    <xf numFmtId="0" fontId="24" fillId="8" borderId="4" xfId="3" applyFont="1" applyFill="1" applyBorder="1" applyAlignment="1">
      <alignment horizontal="left" vertical="center" wrapText="1"/>
    </xf>
    <xf numFmtId="0" fontId="24" fillId="8" borderId="5" xfId="3" applyFont="1" applyFill="1" applyBorder="1" applyAlignment="1">
      <alignment horizontal="left" vertical="center" wrapText="1"/>
    </xf>
    <xf numFmtId="0" fontId="24" fillId="8" borderId="18" xfId="3" applyFont="1" applyFill="1" applyBorder="1" applyAlignment="1">
      <alignment vertical="top" wrapText="1"/>
    </xf>
    <xf numFmtId="0" fontId="24" fillId="8" borderId="20" xfId="3" applyFont="1" applyFill="1" applyBorder="1" applyAlignment="1">
      <alignment vertical="top" wrapText="1"/>
    </xf>
    <xf numFmtId="166" fontId="27" fillId="7" borderId="10" xfId="3" applyNumberFormat="1" applyFont="1" applyFill="1" applyBorder="1" applyAlignment="1">
      <alignment horizontal="center" vertical="center"/>
    </xf>
    <xf numFmtId="0" fontId="25" fillId="0" borderId="0" xfId="3" applyFont="1" applyAlignment="1">
      <alignment horizontal="center" vertical="center"/>
    </xf>
    <xf numFmtId="2" fontId="13" fillId="0" borderId="0" xfId="3" applyNumberFormat="1" applyFont="1" applyAlignment="1">
      <alignment horizontal="center" vertical="center" wrapText="1"/>
    </xf>
    <xf numFmtId="168" fontId="13" fillId="0" borderId="0" xfId="4" applyNumberFormat="1" applyFont="1" applyAlignment="1">
      <alignment horizontal="center" vertical="center"/>
    </xf>
    <xf numFmtId="0" fontId="20" fillId="0" borderId="0" xfId="3" applyFont="1" applyAlignment="1">
      <alignment vertical="top" wrapText="1"/>
    </xf>
    <xf numFmtId="0" fontId="29" fillId="0" borderId="23" xfId="3" applyFont="1" applyBorder="1"/>
    <xf numFmtId="166" fontId="4" fillId="0" borderId="24" xfId="3" applyNumberFormat="1" applyFont="1" applyBorder="1" applyAlignment="1">
      <alignment horizontal="center"/>
    </xf>
    <xf numFmtId="0" fontId="29" fillId="0" borderId="25" xfId="3" applyFont="1" applyBorder="1"/>
    <xf numFmtId="0" fontId="20" fillId="0" borderId="0" xfId="3" applyFont="1" applyAlignment="1">
      <alignment horizontal="left" vertical="center" wrapText="1"/>
    </xf>
    <xf numFmtId="164" fontId="4" fillId="0" borderId="24" xfId="4" applyNumberFormat="1" applyFont="1" applyBorder="1" applyAlignment="1">
      <alignment horizontal="center"/>
    </xf>
    <xf numFmtId="164" fontId="4" fillId="0" borderId="24" xfId="3" applyNumberFormat="1" applyFont="1" applyBorder="1" applyAlignment="1">
      <alignment horizontal="center"/>
    </xf>
    <xf numFmtId="169" fontId="4" fillId="0" borderId="24" xfId="4" applyNumberFormat="1" applyFont="1" applyBorder="1" applyAlignment="1">
      <alignment horizontal="center"/>
    </xf>
    <xf numFmtId="0" fontId="30" fillId="0" borderId="0" xfId="3" applyFont="1" applyAlignment="1">
      <alignment vertical="top" wrapText="1"/>
    </xf>
    <xf numFmtId="169" fontId="4" fillId="0" borderId="24" xfId="3" applyNumberFormat="1" applyFont="1" applyBorder="1" applyAlignment="1">
      <alignment horizontal="center"/>
    </xf>
    <xf numFmtId="169" fontId="31" fillId="0" borderId="0" xfId="3" applyNumberFormat="1" applyFont="1" applyAlignment="1">
      <alignment horizontal="right"/>
    </xf>
    <xf numFmtId="0" fontId="24" fillId="0" borderId="0" xfId="3" applyFont="1" applyAlignment="1">
      <alignment wrapText="1"/>
    </xf>
    <xf numFmtId="0" fontId="17" fillId="0" borderId="0" xfId="3" applyFont="1" applyAlignment="1">
      <alignment horizontal="left"/>
    </xf>
    <xf numFmtId="0" fontId="17" fillId="0" borderId="7" xfId="3" applyFont="1" applyBorder="1" applyAlignment="1">
      <alignment horizontal="center"/>
    </xf>
    <xf numFmtId="0" fontId="17" fillId="0" borderId="3" xfId="3" applyFont="1" applyBorder="1" applyAlignment="1">
      <alignment horizontal="center"/>
    </xf>
    <xf numFmtId="0" fontId="2" fillId="8" borderId="1" xfId="3" applyFont="1" applyFill="1" applyBorder="1" applyAlignment="1">
      <alignment horizontal="center" vertical="top"/>
    </xf>
    <xf numFmtId="0" fontId="2" fillId="8" borderId="2" xfId="3" applyFont="1" applyFill="1" applyBorder="1" applyAlignment="1">
      <alignment horizontal="center" vertical="top"/>
    </xf>
    <xf numFmtId="0" fontId="5" fillId="4" borderId="10" xfId="3" applyFont="1" applyFill="1" applyBorder="1" applyAlignment="1">
      <alignment horizontal="center" vertical="center"/>
    </xf>
    <xf numFmtId="0" fontId="5" fillId="4" borderId="11" xfId="3" applyFont="1" applyFill="1" applyBorder="1" applyAlignment="1">
      <alignment horizontal="center" vertical="center"/>
    </xf>
    <xf numFmtId="0" fontId="5" fillId="4" borderId="12" xfId="3" applyFont="1" applyFill="1" applyBorder="1" applyAlignment="1">
      <alignment horizontal="center" vertical="center"/>
    </xf>
    <xf numFmtId="0" fontId="12" fillId="7" borderId="10" xfId="3" applyFont="1" applyFill="1" applyBorder="1" applyAlignment="1">
      <alignment horizontal="left" vertical="center"/>
    </xf>
    <xf numFmtId="0" fontId="12" fillId="7" borderId="11" xfId="3" applyFont="1" applyFill="1" applyBorder="1" applyAlignment="1">
      <alignment horizontal="left" vertical="center"/>
    </xf>
    <xf numFmtId="0" fontId="12" fillId="7" borderId="12" xfId="3" applyFont="1" applyFill="1" applyBorder="1" applyAlignment="1">
      <alignment horizontal="left" vertical="center"/>
    </xf>
    <xf numFmtId="0" fontId="12" fillId="4" borderId="13" xfId="3" applyFont="1" applyFill="1" applyBorder="1" applyAlignment="1">
      <alignment horizontal="center" vertical="center"/>
    </xf>
    <xf numFmtId="0" fontId="12" fillId="4" borderId="14" xfId="3" applyFont="1" applyFill="1" applyBorder="1" applyAlignment="1">
      <alignment horizontal="center" vertical="center"/>
    </xf>
    <xf numFmtId="0" fontId="12" fillId="4" borderId="15" xfId="3" applyFont="1" applyFill="1" applyBorder="1" applyAlignment="1">
      <alignment horizontal="center" vertical="center"/>
    </xf>
    <xf numFmtId="0" fontId="12" fillId="4" borderId="21" xfId="3" applyFont="1" applyFill="1" applyBorder="1" applyAlignment="1">
      <alignment horizontal="center" vertical="center"/>
    </xf>
    <xf numFmtId="0" fontId="12" fillId="4" borderId="0" xfId="3" applyFont="1" applyFill="1" applyAlignment="1">
      <alignment horizontal="center" vertical="center"/>
    </xf>
    <xf numFmtId="0" fontId="12" fillId="4" borderId="22" xfId="3" applyFont="1" applyFill="1" applyBorder="1" applyAlignment="1">
      <alignment horizontal="center" vertical="center"/>
    </xf>
    <xf numFmtId="0" fontId="12" fillId="4" borderId="16" xfId="3" applyFont="1" applyFill="1" applyBorder="1" applyAlignment="1">
      <alignment horizontal="center" vertical="center"/>
    </xf>
    <xf numFmtId="0" fontId="12" fillId="4" borderId="8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/>
    </xf>
    <xf numFmtId="0" fontId="5" fillId="4" borderId="13" xfId="3" applyFont="1" applyFill="1" applyBorder="1" applyAlignment="1">
      <alignment horizontal="center" vertical="center"/>
    </xf>
    <xf numFmtId="0" fontId="5" fillId="4" borderId="14" xfId="3" applyFont="1" applyFill="1" applyBorder="1" applyAlignment="1">
      <alignment horizontal="center" vertical="center"/>
    </xf>
    <xf numFmtId="0" fontId="5" fillId="4" borderId="15" xfId="3" applyFont="1" applyFill="1" applyBorder="1" applyAlignment="1">
      <alignment horizontal="center" vertical="center"/>
    </xf>
    <xf numFmtId="0" fontId="5" fillId="4" borderId="16" xfId="3" applyFont="1" applyFill="1" applyBorder="1" applyAlignment="1">
      <alignment horizontal="center" vertical="center"/>
    </xf>
    <xf numFmtId="0" fontId="5" fillId="4" borderId="8" xfId="3" applyFont="1" applyFill="1" applyBorder="1" applyAlignment="1">
      <alignment horizontal="center" vertical="center"/>
    </xf>
    <xf numFmtId="0" fontId="5" fillId="4" borderId="17" xfId="3" applyFont="1" applyFill="1" applyBorder="1" applyAlignment="1">
      <alignment horizontal="center" vertical="center"/>
    </xf>
    <xf numFmtId="0" fontId="25" fillId="4" borderId="10" xfId="3" applyFont="1" applyFill="1" applyBorder="1" applyAlignment="1">
      <alignment horizontal="center" vertical="center"/>
    </xf>
    <xf numFmtId="0" fontId="25" fillId="4" borderId="11" xfId="3" applyFont="1" applyFill="1" applyBorder="1" applyAlignment="1">
      <alignment horizontal="center" vertical="center"/>
    </xf>
    <xf numFmtId="0" fontId="25" fillId="4" borderId="12" xfId="3" applyFont="1" applyFill="1" applyBorder="1" applyAlignment="1">
      <alignment horizontal="center" vertical="center"/>
    </xf>
    <xf numFmtId="0" fontId="4" fillId="0" borderId="3" xfId="3" applyFont="1" applyBorder="1" applyAlignment="1">
      <alignment horizontal="center"/>
    </xf>
    <xf numFmtId="0" fontId="4" fillId="0" borderId="7" xfId="3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8" fillId="0" borderId="8" xfId="3" applyFont="1" applyBorder="1" applyAlignment="1">
      <alignment horizontal="center"/>
    </xf>
    <xf numFmtId="0" fontId="12" fillId="3" borderId="10" xfId="3" applyFont="1" applyFill="1" applyBorder="1" applyAlignment="1">
      <alignment horizontal="center" vertical="center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/>
    </xf>
    <xf numFmtId="0" fontId="3" fillId="0" borderId="0" xfId="3" applyFont="1" applyAlignment="1">
      <alignment horizontal="center" vertical="top"/>
    </xf>
    <xf numFmtId="0" fontId="11" fillId="2" borderId="1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165" fontId="4" fillId="0" borderId="3" xfId="3" applyNumberFormat="1" applyFont="1" applyBorder="1" applyAlignment="1">
      <alignment horizontal="center"/>
    </xf>
    <xf numFmtId="0" fontId="16" fillId="0" borderId="6" xfId="3" applyFont="1" applyBorder="1" applyAlignment="1">
      <alignment horizontal="left"/>
    </xf>
    <xf numFmtId="165" fontId="4" fillId="0" borderId="7" xfId="3" applyNumberFormat="1" applyFont="1" applyBorder="1" applyAlignment="1">
      <alignment horizontal="center"/>
    </xf>
    <xf numFmtId="0" fontId="32" fillId="0" borderId="0" xfId="0" applyFont="1"/>
  </cellXfs>
  <cellStyles count="5">
    <cellStyle name="Lien hypertexte" xfId="2" builtinId="8"/>
    <cellStyle name="Monétaire" xfId="1" builtinId="4"/>
    <cellStyle name="Monétaire 2 2" xf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1%20-%20Comptabilit&#233;%20&amp;%20Service%20Paie\DOSSIER%20PAIE\RRS%20(R&#233;gime%20rente%20simplifi&#233;)\Fichier%20p&#233;riodique\REMISE%20P&#201;RIODIQUE%20%20-%20RRS-SUNLIFE_GABAR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roulante"/>
      <sheetName val="GABARIT"/>
      <sheetName val="2021-09-23"/>
      <sheetName val="RRS 2021-08-26"/>
      <sheetName val="RRS 2021-08-12"/>
      <sheetName val="RRS 2021-07-29"/>
      <sheetName val="RRS 2021-07-15"/>
      <sheetName val="RRS 2021-07-01"/>
      <sheetName val="RRS 2021-06-17"/>
      <sheetName val="2021-06-03"/>
      <sheetName val="RRS - 2021-05-20"/>
      <sheetName val="2021-05-06"/>
      <sheetName val="RRS - 2021-04-22"/>
      <sheetName val="RRS - 2021-04-08"/>
      <sheetName val="RRS - 2021-03-25"/>
      <sheetName val="RRS - 2021-03-11"/>
      <sheetName val="RRS - 2021-02-25"/>
      <sheetName val="RRS - 2021-02-11"/>
      <sheetName val="RRS- 2021-01-28"/>
      <sheetName val="RRS - 2021-01-14"/>
      <sheetName val="RRS- 2020-12-31"/>
      <sheetName val="RRS-2020-12-17"/>
      <sheetName val="RRS - 2020-12-03"/>
      <sheetName val="RRS-2020-11-19"/>
      <sheetName val="RRS - 2020-11-05"/>
      <sheetName val="RRS- 2020-10-22"/>
      <sheetName val="RRS - 2020-10-08"/>
      <sheetName val="RRS - 2020-09-24"/>
      <sheetName val="RRS - 2020-09-10"/>
      <sheetName val="RRS - 2020-08-27"/>
      <sheetName val="RRS - 2020-08-13"/>
      <sheetName val="RRS - 2020-07-30"/>
      <sheetName val="RRS - 2020-07-16"/>
      <sheetName val="RRS - 2020-07-02"/>
      <sheetName val="RRS- 2020-06-18"/>
      <sheetName val="RRS - 2020-06-04"/>
      <sheetName val="2020-05-21"/>
      <sheetName val="RRS-2020-05-07"/>
      <sheetName val="RRS-2020-04-23"/>
      <sheetName val="RRS-2020-04-09"/>
      <sheetName val="RRS-2020-03-12"/>
      <sheetName val="RRS-2020-02-27"/>
      <sheetName val="RRS-2020-02-13"/>
      <sheetName val="RRS-2020-01-30"/>
      <sheetName val="RRS-2020-01-16"/>
      <sheetName val="RRS-2020-01-02"/>
      <sheetName val="2"/>
      <sheetName val="Sunlife ensemble"/>
      <sheetName val="2380"/>
      <sheetName val="2381"/>
    </sheetNames>
    <sheetDataSet>
      <sheetData sheetId="0"/>
      <sheetData sheetId="1">
        <row r="1">
          <cell r="D1" t="str">
            <v>SUNLIFE</v>
          </cell>
        </row>
        <row r="5">
          <cell r="D5" t="str">
            <v>Nom employé</v>
          </cell>
          <cell r="K5" t="str">
            <v>Contribution salariés 2380</v>
          </cell>
          <cell r="L5" t="str">
            <v>Contribution patronales 2381</v>
          </cell>
        </row>
        <row r="6">
          <cell r="D6" t="str">
            <v>Arsenault, Jean-Pierre</v>
          </cell>
          <cell r="K6">
            <v>131</v>
          </cell>
          <cell r="L6">
            <v>131</v>
          </cell>
        </row>
        <row r="7">
          <cell r="D7" t="str">
            <v>Bart, Pascal</v>
          </cell>
          <cell r="K7">
            <v>46</v>
          </cell>
          <cell r="L7">
            <v>46</v>
          </cell>
        </row>
        <row r="8">
          <cell r="D8" t="str">
            <v>Bédard, Yvan</v>
          </cell>
          <cell r="K8">
            <v>388</v>
          </cell>
          <cell r="L8">
            <v>65</v>
          </cell>
        </row>
        <row r="9">
          <cell r="D9" t="str">
            <v>Bédard-Meilleur, Pierre</v>
          </cell>
          <cell r="K9">
            <v>37</v>
          </cell>
          <cell r="L9">
            <v>37</v>
          </cell>
        </row>
        <row r="10">
          <cell r="D10" t="str">
            <v>Bellefeuille, Anthony</v>
          </cell>
          <cell r="K10">
            <v>51</v>
          </cell>
          <cell r="L10">
            <v>15</v>
          </cell>
        </row>
        <row r="11">
          <cell r="D11" t="str">
            <v>Blais-Regout, Pierre</v>
          </cell>
          <cell r="K11">
            <v>34</v>
          </cell>
          <cell r="L11">
            <v>34</v>
          </cell>
        </row>
        <row r="12">
          <cell r="D12" t="str">
            <v>Boily, Yanick</v>
          </cell>
          <cell r="K12">
            <v>76</v>
          </cell>
          <cell r="L12">
            <v>50</v>
          </cell>
        </row>
        <row r="13">
          <cell r="D13" t="str">
            <v>Boissonneault, Patrice</v>
          </cell>
          <cell r="K13">
            <v>21</v>
          </cell>
          <cell r="L13">
            <v>21</v>
          </cell>
        </row>
        <row r="14">
          <cell r="D14" t="str">
            <v>Boucher, Jean-François</v>
          </cell>
          <cell r="K14">
            <v>52</v>
          </cell>
          <cell r="L14">
            <v>34</v>
          </cell>
        </row>
        <row r="15">
          <cell r="D15" t="str">
            <v>Boudreau, David</v>
          </cell>
          <cell r="K15">
            <v>40</v>
          </cell>
          <cell r="L15">
            <v>40</v>
          </cell>
        </row>
        <row r="16">
          <cell r="D16" t="str">
            <v>Bourgelas, Claude</v>
          </cell>
          <cell r="K16">
            <v>106</v>
          </cell>
          <cell r="L16">
            <v>53</v>
          </cell>
        </row>
        <row r="17">
          <cell r="D17" t="str">
            <v>Branconnier, Félix</v>
          </cell>
          <cell r="K17">
            <v>74</v>
          </cell>
          <cell r="L17">
            <v>37</v>
          </cell>
        </row>
        <row r="18">
          <cell r="D18" t="str">
            <v>Brochu, Jean-Benoit</v>
          </cell>
          <cell r="K18">
            <v>83</v>
          </cell>
          <cell r="L18">
            <v>83</v>
          </cell>
        </row>
        <row r="19">
          <cell r="D19" t="str">
            <v>Bruneau, François</v>
          </cell>
          <cell r="K19">
            <v>37</v>
          </cell>
          <cell r="L19">
            <v>37</v>
          </cell>
        </row>
        <row r="20">
          <cell r="D20" t="str">
            <v>Brunette, François</v>
          </cell>
          <cell r="K20">
            <v>0</v>
          </cell>
          <cell r="L20">
            <v>0</v>
          </cell>
        </row>
        <row r="21">
          <cell r="D21" t="str">
            <v>Champagne, Frederic</v>
          </cell>
          <cell r="K21">
            <v>139</v>
          </cell>
          <cell r="L21">
            <v>46</v>
          </cell>
        </row>
        <row r="22">
          <cell r="D22" t="str">
            <v>Charette, Rachel</v>
          </cell>
          <cell r="K22">
            <v>70</v>
          </cell>
          <cell r="L22">
            <v>70</v>
          </cell>
        </row>
        <row r="23">
          <cell r="D23" t="str">
            <v>Charrois, Samuel</v>
          </cell>
          <cell r="K23">
            <v>115</v>
          </cell>
          <cell r="L23">
            <v>29</v>
          </cell>
        </row>
        <row r="24">
          <cell r="D24" t="str">
            <v>Charron, Jimmy</v>
          </cell>
          <cell r="K24">
            <v>37</v>
          </cell>
          <cell r="L24">
            <v>37</v>
          </cell>
        </row>
        <row r="25">
          <cell r="D25" t="str">
            <v>CORBEIL, Cédéric</v>
          </cell>
          <cell r="K25">
            <v>40</v>
          </cell>
          <cell r="L25">
            <v>40</v>
          </cell>
        </row>
        <row r="26">
          <cell r="D26" t="str">
            <v>Corriveau, Samuel</v>
          </cell>
          <cell r="L26">
            <v>0</v>
          </cell>
        </row>
        <row r="27">
          <cell r="D27" t="str">
            <v>Demontigny, Eric</v>
          </cell>
          <cell r="K27">
            <v>37</v>
          </cell>
          <cell r="L27">
            <v>37</v>
          </cell>
        </row>
        <row r="28">
          <cell r="D28" t="str">
            <v>Desgagné, Dave</v>
          </cell>
          <cell r="K28">
            <v>32</v>
          </cell>
          <cell r="L28">
            <v>32</v>
          </cell>
        </row>
        <row r="29">
          <cell r="D29" t="str">
            <v>Dickey, Éric</v>
          </cell>
          <cell r="K29">
            <v>80</v>
          </cell>
          <cell r="L29">
            <v>40</v>
          </cell>
        </row>
        <row r="30">
          <cell r="D30" t="str">
            <v>Dionne, Bruno</v>
          </cell>
          <cell r="K30">
            <v>16</v>
          </cell>
          <cell r="L30">
            <v>16</v>
          </cell>
        </row>
        <row r="31">
          <cell r="D31" t="str">
            <v>Ducharme-Doiron, Yotam</v>
          </cell>
          <cell r="K31">
            <v>37</v>
          </cell>
          <cell r="L31">
            <v>37</v>
          </cell>
        </row>
        <row r="32">
          <cell r="D32" t="str">
            <v>Dumontier, Timothé</v>
          </cell>
          <cell r="K32">
            <v>93</v>
          </cell>
          <cell r="L32">
            <v>37</v>
          </cell>
        </row>
        <row r="33">
          <cell r="D33" t="str">
            <v>Dupuis, Jean-Frédérik</v>
          </cell>
          <cell r="K33">
            <v>100</v>
          </cell>
          <cell r="L33">
            <v>40</v>
          </cell>
        </row>
        <row r="34">
          <cell r="D34" t="str">
            <v>Ferron, Mathieu</v>
          </cell>
          <cell r="K34">
            <v>254</v>
          </cell>
          <cell r="L34">
            <v>85</v>
          </cell>
        </row>
        <row r="35">
          <cell r="D35" t="str">
            <v>Frigon, Nathaniel</v>
          </cell>
          <cell r="K35">
            <v>37</v>
          </cell>
          <cell r="L35">
            <v>37</v>
          </cell>
        </row>
        <row r="36">
          <cell r="D36" t="str">
            <v>Gaudet-Dubé, Jonathan</v>
          </cell>
          <cell r="K36">
            <v>100</v>
          </cell>
          <cell r="L36">
            <v>40</v>
          </cell>
        </row>
        <row r="37">
          <cell r="D37" t="str">
            <v>Gauthier, Alex</v>
          </cell>
          <cell r="K37">
            <v>50</v>
          </cell>
          <cell r="L37">
            <v>50</v>
          </cell>
        </row>
        <row r="38">
          <cell r="D38" t="str">
            <v>Gauthier, Jean-Jacques</v>
          </cell>
          <cell r="K38">
            <v>37</v>
          </cell>
          <cell r="L38">
            <v>37</v>
          </cell>
        </row>
        <row r="39">
          <cell r="D39" t="str">
            <v>Gauthier, Martin</v>
          </cell>
          <cell r="K39">
            <v>0</v>
          </cell>
          <cell r="L39">
            <v>0</v>
          </cell>
        </row>
        <row r="40">
          <cell r="D40" t="str">
            <v>Gauthier, Mickael</v>
          </cell>
          <cell r="K40">
            <v>56</v>
          </cell>
          <cell r="L40">
            <v>37</v>
          </cell>
        </row>
        <row r="41">
          <cell r="D41" t="str">
            <v>Gélinas, Billy</v>
          </cell>
          <cell r="K41">
            <v>40</v>
          </cell>
          <cell r="L41">
            <v>40</v>
          </cell>
        </row>
        <row r="42">
          <cell r="D42" t="str">
            <v>Gosselin, William</v>
          </cell>
          <cell r="K42">
            <v>64</v>
          </cell>
          <cell r="L42">
            <v>32</v>
          </cell>
        </row>
        <row r="43">
          <cell r="D43" t="str">
            <v>Grenier, Bertrand</v>
          </cell>
          <cell r="K43">
            <v>69</v>
          </cell>
          <cell r="L43">
            <v>34</v>
          </cell>
        </row>
        <row r="44">
          <cell r="D44" t="str">
            <v>Grignon,Daniel</v>
          </cell>
          <cell r="K44">
            <v>221</v>
          </cell>
          <cell r="L44">
            <v>88</v>
          </cell>
        </row>
        <row r="45">
          <cell r="D45" t="str">
            <v>Grossmann, Thomas</v>
          </cell>
          <cell r="K45">
            <v>37</v>
          </cell>
          <cell r="L45">
            <v>37</v>
          </cell>
        </row>
        <row r="46">
          <cell r="D46" t="str">
            <v>Guenette, Louis-Philip</v>
          </cell>
          <cell r="L46">
            <v>0</v>
          </cell>
        </row>
        <row r="47">
          <cell r="D47" t="str">
            <v>Guilbault, Danny</v>
          </cell>
          <cell r="K47">
            <v>42</v>
          </cell>
          <cell r="L47">
            <v>42</v>
          </cell>
        </row>
        <row r="48">
          <cell r="D48" t="str">
            <v>Herregods, Alexandre</v>
          </cell>
          <cell r="K48">
            <v>40</v>
          </cell>
          <cell r="L48">
            <v>40</v>
          </cell>
        </row>
        <row r="49">
          <cell r="D49" t="str">
            <v>Hudon, Patrick</v>
          </cell>
          <cell r="K49">
            <v>0</v>
          </cell>
          <cell r="L49">
            <v>0</v>
          </cell>
        </row>
        <row r="50">
          <cell r="D50" t="str">
            <v>Jobin, Olivier</v>
          </cell>
          <cell r="K50">
            <v>16</v>
          </cell>
          <cell r="L50">
            <v>16</v>
          </cell>
        </row>
        <row r="51">
          <cell r="D51" t="str">
            <v>Jolin, Annie</v>
          </cell>
          <cell r="K51">
            <v>123</v>
          </cell>
          <cell r="L51">
            <v>49</v>
          </cell>
        </row>
        <row r="52">
          <cell r="D52" t="str">
            <v>Julien, Jean-Francois</v>
          </cell>
          <cell r="K52">
            <v>74</v>
          </cell>
          <cell r="L52">
            <v>37</v>
          </cell>
        </row>
        <row r="53">
          <cell r="D53" t="str">
            <v>Labée, Justin</v>
          </cell>
          <cell r="K53">
            <v>37</v>
          </cell>
          <cell r="L53">
            <v>37</v>
          </cell>
        </row>
        <row r="54">
          <cell r="D54" t="str">
            <v>Lamarche-Jalbert, Jimmy</v>
          </cell>
          <cell r="K54">
            <v>41</v>
          </cell>
          <cell r="L54">
            <v>41</v>
          </cell>
        </row>
        <row r="55">
          <cell r="D55" t="str">
            <v>Laplante, Francis</v>
          </cell>
          <cell r="K55">
            <v>54</v>
          </cell>
          <cell r="L55">
            <v>54</v>
          </cell>
        </row>
        <row r="56">
          <cell r="D56" t="str">
            <v>Larochelle, Anthony</v>
          </cell>
          <cell r="K56">
            <v>57</v>
          </cell>
          <cell r="L56">
            <v>29</v>
          </cell>
        </row>
        <row r="57">
          <cell r="D57" t="str">
            <v>Larrivée, Jossua</v>
          </cell>
          <cell r="K57">
            <v>149</v>
          </cell>
          <cell r="L57">
            <v>37</v>
          </cell>
        </row>
        <row r="58">
          <cell r="D58" t="str">
            <v>Leblanc, Guillaume</v>
          </cell>
          <cell r="K58">
            <v>129</v>
          </cell>
          <cell r="L58">
            <v>129</v>
          </cell>
        </row>
        <row r="59">
          <cell r="D59" t="str">
            <v>Leclerc, Jessy</v>
          </cell>
          <cell r="K59">
            <v>37</v>
          </cell>
          <cell r="L59">
            <v>37</v>
          </cell>
        </row>
        <row r="60">
          <cell r="D60" t="str">
            <v>Lefebvre, Christine</v>
          </cell>
          <cell r="K60">
            <v>93</v>
          </cell>
          <cell r="L60">
            <v>93</v>
          </cell>
        </row>
        <row r="61">
          <cell r="D61" t="str">
            <v>Legault, Guy</v>
          </cell>
          <cell r="K61">
            <v>85</v>
          </cell>
          <cell r="L61">
            <v>85</v>
          </cell>
        </row>
        <row r="62">
          <cell r="D62" t="str">
            <v>Lehouiller, Jimmy</v>
          </cell>
          <cell r="K62">
            <v>156</v>
          </cell>
          <cell r="L62">
            <v>39</v>
          </cell>
        </row>
        <row r="63">
          <cell r="D63" t="str">
            <v>Lévesque, Paul</v>
          </cell>
          <cell r="K63">
            <v>47</v>
          </cell>
          <cell r="L63">
            <v>47</v>
          </cell>
        </row>
        <row r="64">
          <cell r="D64" t="str">
            <v>Mailloux-Boucher, Tanya</v>
          </cell>
          <cell r="K64">
            <v>45</v>
          </cell>
          <cell r="L64">
            <v>45</v>
          </cell>
        </row>
        <row r="65">
          <cell r="D65" t="str">
            <v>Martineau, Roger</v>
          </cell>
          <cell r="K65">
            <v>146</v>
          </cell>
          <cell r="L65">
            <v>59</v>
          </cell>
        </row>
        <row r="66">
          <cell r="D66" t="str">
            <v>Mercier, Stéphane</v>
          </cell>
          <cell r="K66">
            <v>28</v>
          </cell>
          <cell r="L66">
            <v>28</v>
          </cell>
        </row>
        <row r="67">
          <cell r="D67" t="str">
            <v>Mireault, Stéphane</v>
          </cell>
          <cell r="K67">
            <v>177</v>
          </cell>
          <cell r="L67">
            <v>88</v>
          </cell>
        </row>
        <row r="68">
          <cell r="D68" t="str">
            <v>Mongrain, Daniel</v>
          </cell>
          <cell r="K68">
            <v>17</v>
          </cell>
          <cell r="L68">
            <v>17</v>
          </cell>
        </row>
        <row r="69">
          <cell r="D69" t="str">
            <v>Ngounou Yamegni, Naomi</v>
          </cell>
          <cell r="K69">
            <v>35</v>
          </cell>
          <cell r="L69">
            <v>35</v>
          </cell>
        </row>
        <row r="70">
          <cell r="D70" t="str">
            <v>Ouellet , Michael</v>
          </cell>
          <cell r="K70">
            <v>39</v>
          </cell>
          <cell r="L70">
            <v>39</v>
          </cell>
        </row>
        <row r="71">
          <cell r="D71" t="str">
            <v>Paquin, Michael</v>
          </cell>
          <cell r="K71">
            <v>221</v>
          </cell>
          <cell r="L71">
            <v>88</v>
          </cell>
        </row>
        <row r="72">
          <cell r="D72" t="str">
            <v>Paquin-Hébert, Jesse</v>
          </cell>
          <cell r="K72">
            <v>64</v>
          </cell>
          <cell r="L72">
            <v>32</v>
          </cell>
        </row>
        <row r="73">
          <cell r="D73" t="str">
            <v>Paradis, Maxim</v>
          </cell>
          <cell r="K73">
            <v>70</v>
          </cell>
          <cell r="L73">
            <v>70</v>
          </cell>
        </row>
        <row r="74">
          <cell r="D74" t="str">
            <v>Pelletier-Arruda, Nickolas</v>
          </cell>
          <cell r="K74">
            <v>37</v>
          </cell>
          <cell r="L74">
            <v>37</v>
          </cell>
        </row>
        <row r="75">
          <cell r="D75" t="str">
            <v>Perreault, Alexandre</v>
          </cell>
          <cell r="K75">
            <v>100</v>
          </cell>
          <cell r="L75">
            <v>100</v>
          </cell>
        </row>
        <row r="76">
          <cell r="D76" t="str">
            <v>Plamondon-Yuzichuk, Gabriel</v>
          </cell>
          <cell r="K76">
            <v>37</v>
          </cell>
          <cell r="L76">
            <v>37</v>
          </cell>
        </row>
        <row r="77">
          <cell r="D77" t="str">
            <v>Pomerleau, Martin</v>
          </cell>
          <cell r="K77">
            <v>64</v>
          </cell>
          <cell r="L77">
            <v>64</v>
          </cell>
        </row>
        <row r="78">
          <cell r="D78" t="str">
            <v>Proulx, Keven</v>
          </cell>
          <cell r="K78">
            <v>37</v>
          </cell>
          <cell r="L78">
            <v>37</v>
          </cell>
        </row>
        <row r="79">
          <cell r="D79" t="str">
            <v>Quesnel, Laurent</v>
          </cell>
          <cell r="K79">
            <v>37</v>
          </cell>
          <cell r="L79">
            <v>37</v>
          </cell>
        </row>
        <row r="80">
          <cell r="D80" t="str">
            <v>Racicot, Alain(maladie)</v>
          </cell>
          <cell r="L80">
            <v>0</v>
          </cell>
        </row>
        <row r="81">
          <cell r="D81" t="str">
            <v>Racicot, Steven</v>
          </cell>
          <cell r="L81">
            <v>0</v>
          </cell>
        </row>
        <row r="82">
          <cell r="D82" t="str">
            <v>Rhéaume, Michaël</v>
          </cell>
          <cell r="K82">
            <v>40</v>
          </cell>
          <cell r="L82">
            <v>40</v>
          </cell>
        </row>
        <row r="83">
          <cell r="D83" t="str">
            <v>Ricard, Marc-Olivier</v>
          </cell>
          <cell r="K83">
            <v>74</v>
          </cell>
          <cell r="L83">
            <v>37</v>
          </cell>
        </row>
        <row r="84">
          <cell r="D84" t="str">
            <v>Roberge, Samuel</v>
          </cell>
          <cell r="K84">
            <v>37</v>
          </cell>
          <cell r="L84">
            <v>37</v>
          </cell>
        </row>
        <row r="85">
          <cell r="D85" t="str">
            <v>Roy, Steve</v>
          </cell>
          <cell r="K85">
            <v>85</v>
          </cell>
          <cell r="L85">
            <v>85</v>
          </cell>
        </row>
        <row r="86">
          <cell r="D86" t="str">
            <v>Salvail, Kim</v>
          </cell>
          <cell r="K86">
            <v>88</v>
          </cell>
          <cell r="L86">
            <v>88</v>
          </cell>
        </row>
        <row r="87">
          <cell r="D87" t="str">
            <v>St-Louis, Dominic</v>
          </cell>
          <cell r="K87">
            <v>56</v>
          </cell>
          <cell r="L87">
            <v>56</v>
          </cell>
        </row>
        <row r="88">
          <cell r="D88" t="str">
            <v>Thériault, Mathieu</v>
          </cell>
          <cell r="K88">
            <v>69</v>
          </cell>
          <cell r="L88">
            <v>69</v>
          </cell>
        </row>
        <row r="89">
          <cell r="D89" t="str">
            <v>Thériault, Patrick</v>
          </cell>
          <cell r="K89">
            <v>80</v>
          </cell>
          <cell r="L89">
            <v>27</v>
          </cell>
        </row>
        <row r="90">
          <cell r="D90" t="str">
            <v>Thibodeau, Luc</v>
          </cell>
          <cell r="K90">
            <v>37</v>
          </cell>
          <cell r="L90">
            <v>37</v>
          </cell>
        </row>
        <row r="91">
          <cell r="D91" t="str">
            <v>Thisdel, Kevin</v>
          </cell>
          <cell r="K91">
            <v>38</v>
          </cell>
          <cell r="L91">
            <v>38</v>
          </cell>
        </row>
        <row r="92">
          <cell r="D92" t="str">
            <v>Toulouse, Brigitte</v>
          </cell>
          <cell r="K92">
            <v>75</v>
          </cell>
          <cell r="L92">
            <v>30</v>
          </cell>
        </row>
        <row r="93">
          <cell r="D93" t="str">
            <v>Vachon, David</v>
          </cell>
          <cell r="K93">
            <v>72</v>
          </cell>
          <cell r="L93">
            <v>36</v>
          </cell>
        </row>
        <row r="94">
          <cell r="D94" t="str">
            <v>Vachon, Michael</v>
          </cell>
          <cell r="K94">
            <v>88</v>
          </cell>
          <cell r="L94">
            <v>35</v>
          </cell>
        </row>
        <row r="95">
          <cell r="D95" t="str">
            <v>Vallée, David</v>
          </cell>
          <cell r="K95">
            <v>44</v>
          </cell>
          <cell r="L95">
            <v>44</v>
          </cell>
        </row>
        <row r="96">
          <cell r="D96" t="str">
            <v>Valois, Anthony</v>
          </cell>
          <cell r="K96">
            <v>54</v>
          </cell>
          <cell r="L96">
            <v>54</v>
          </cell>
        </row>
        <row r="97">
          <cell r="D97" t="str">
            <v>Vézina, Alexandre</v>
          </cell>
          <cell r="K97">
            <v>61</v>
          </cell>
          <cell r="L97">
            <v>61</v>
          </cell>
        </row>
        <row r="98">
          <cell r="D98" t="str">
            <v>Zarari, Ahmed</v>
          </cell>
          <cell r="K98">
            <v>37</v>
          </cell>
          <cell r="L98">
            <v>37</v>
          </cell>
        </row>
        <row r="99">
          <cell r="K99">
            <v>0</v>
          </cell>
          <cell r="L99">
            <v>0</v>
          </cell>
        </row>
        <row r="100">
          <cell r="K100">
            <v>0</v>
          </cell>
          <cell r="L100">
            <v>0</v>
          </cell>
        </row>
        <row r="101">
          <cell r="K101">
            <v>0</v>
          </cell>
          <cell r="L101">
            <v>0</v>
          </cell>
        </row>
        <row r="102">
          <cell r="K102">
            <v>0</v>
          </cell>
          <cell r="L102">
            <v>0</v>
          </cell>
        </row>
        <row r="103">
          <cell r="K103">
            <v>6306</v>
          </cell>
          <cell r="L103">
            <v>4097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B1:R36"/>
  <sheetViews>
    <sheetView showZeros="0" tabSelected="1" topLeftCell="A3" zoomScale="55" zoomScaleNormal="55" workbookViewId="0">
      <selection activeCell="K33" sqref="K33"/>
    </sheetView>
  </sheetViews>
  <sheetFormatPr baseColWidth="10" defaultColWidth="9.109375" defaultRowHeight="13.2" x14ac:dyDescent="0.25"/>
  <cols>
    <col min="1" max="1" width="0.5546875" style="39" customWidth="1"/>
    <col min="2" max="2" width="25" style="39" customWidth="1"/>
    <col min="3" max="3" width="21.44140625" style="39" customWidth="1"/>
    <col min="4" max="6" width="6.44140625" style="39" customWidth="1"/>
    <col min="7" max="7" width="14.88671875" style="39" customWidth="1"/>
    <col min="8" max="8" width="29.88671875" style="84" customWidth="1"/>
    <col min="9" max="9" width="29.5546875" style="39" customWidth="1"/>
    <col min="10" max="10" width="25.88671875" style="39" customWidth="1"/>
    <col min="11" max="11" width="23.88671875" style="39" customWidth="1"/>
    <col min="12" max="12" width="25.109375" style="39" bestFit="1" customWidth="1"/>
    <col min="13" max="13" width="23.88671875" style="39" customWidth="1"/>
    <col min="14" max="14" width="2.5546875" style="39" customWidth="1"/>
    <col min="15" max="15" width="15.6640625" style="39" customWidth="1"/>
    <col min="16" max="16" width="41" style="39" customWidth="1"/>
    <col min="17" max="177" width="16.88671875" style="39" customWidth="1"/>
    <col min="178" max="16384" width="9.109375" style="39"/>
  </cols>
  <sheetData>
    <row r="1" spans="2:18" s="3" customFormat="1" ht="48.6" customHeight="1" x14ac:dyDescent="0.4">
      <c r="B1" s="1"/>
      <c r="C1" s="122" t="s">
        <v>0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2"/>
    </row>
    <row r="2" spans="2:18" s="3" customFormat="1" ht="25.5" customHeight="1" x14ac:dyDescent="0.35">
      <c r="B2" s="1"/>
      <c r="C2" s="1"/>
      <c r="D2" s="4"/>
      <c r="E2" s="1"/>
      <c r="F2" s="1"/>
      <c r="G2" s="5"/>
      <c r="H2" s="6"/>
      <c r="I2" s="5"/>
      <c r="J2" s="7"/>
      <c r="K2" s="8"/>
      <c r="L2" s="8"/>
      <c r="M2" s="9"/>
      <c r="N2" s="10"/>
      <c r="O2" s="123" t="s">
        <v>1</v>
      </c>
      <c r="P2" s="124"/>
    </row>
    <row r="3" spans="2:18" s="3" customFormat="1" ht="32.1" customHeight="1" x14ac:dyDescent="0.45">
      <c r="B3" s="11" t="s">
        <v>2</v>
      </c>
      <c r="C3" s="114"/>
      <c r="D3" s="114"/>
      <c r="E3" s="114"/>
      <c r="F3" s="114"/>
      <c r="G3" s="114"/>
      <c r="H3" s="12"/>
      <c r="I3" s="13" t="s">
        <v>3</v>
      </c>
      <c r="J3" s="125">
        <f>C9</f>
        <v>44451</v>
      </c>
      <c r="K3" s="125"/>
      <c r="L3" s="125"/>
      <c r="M3" s="1"/>
      <c r="N3" s="14"/>
      <c r="O3" s="15" t="s">
        <v>4</v>
      </c>
      <c r="P3" s="16" t="s">
        <v>5</v>
      </c>
    </row>
    <row r="4" spans="2:18" s="3" customFormat="1" ht="32.1" customHeight="1" x14ac:dyDescent="0.45">
      <c r="B4" s="11"/>
      <c r="C4" s="126"/>
      <c r="D4" s="126"/>
      <c r="E4" s="126"/>
      <c r="F4" s="126"/>
      <c r="G4" s="126"/>
      <c r="H4" s="17"/>
      <c r="I4" s="13" t="s">
        <v>6</v>
      </c>
      <c r="J4" s="127">
        <f>C24</f>
        <v>44464</v>
      </c>
      <c r="K4" s="127"/>
      <c r="L4" s="127"/>
      <c r="M4" s="1"/>
      <c r="N4" s="14"/>
      <c r="O4" s="15" t="s">
        <v>7</v>
      </c>
      <c r="P4" s="16" t="s">
        <v>8</v>
      </c>
    </row>
    <row r="5" spans="2:18" s="20" customFormat="1" ht="32.1" customHeight="1" x14ac:dyDescent="0.45">
      <c r="B5" s="11" t="s">
        <v>9</v>
      </c>
      <c r="C5" s="114"/>
      <c r="D5" s="114"/>
      <c r="E5" s="114"/>
      <c r="F5" s="114"/>
      <c r="G5" s="114"/>
      <c r="H5" s="18"/>
      <c r="I5" s="19"/>
      <c r="J5" s="4"/>
      <c r="K5" s="4"/>
      <c r="L5" s="4"/>
      <c r="M5" s="4"/>
      <c r="N5" s="14"/>
      <c r="O5" s="15" t="s">
        <v>10</v>
      </c>
      <c r="P5" s="16" t="s">
        <v>11</v>
      </c>
    </row>
    <row r="6" spans="2:18" s="20" customFormat="1" ht="32.1" customHeight="1" x14ac:dyDescent="0.45">
      <c r="B6" s="11" t="s">
        <v>12</v>
      </c>
      <c r="C6" s="115"/>
      <c r="D6" s="115"/>
      <c r="E6" s="115"/>
      <c r="F6" s="115"/>
      <c r="G6" s="115"/>
      <c r="H6" s="18"/>
      <c r="I6" s="13" t="s">
        <v>13</v>
      </c>
      <c r="J6" s="116">
        <f>J4+12</f>
        <v>44476</v>
      </c>
      <c r="K6" s="117"/>
      <c r="L6" s="117"/>
      <c r="M6" s="4"/>
      <c r="N6" s="14"/>
      <c r="O6" s="15" t="s">
        <v>14</v>
      </c>
      <c r="P6" s="16" t="s">
        <v>15</v>
      </c>
    </row>
    <row r="7" spans="2:18" s="21" customFormat="1" ht="22.5" customHeight="1" x14ac:dyDescent="0.3">
      <c r="H7" s="22"/>
      <c r="L7" s="118"/>
      <c r="M7" s="118"/>
      <c r="N7" s="14"/>
      <c r="O7" s="15" t="s">
        <v>16</v>
      </c>
      <c r="P7" s="16" t="s">
        <v>17</v>
      </c>
    </row>
    <row r="8" spans="2:18" s="29" customFormat="1" ht="39.9" customHeight="1" x14ac:dyDescent="0.25">
      <c r="B8" s="23" t="s">
        <v>18</v>
      </c>
      <c r="C8" s="23" t="s">
        <v>19</v>
      </c>
      <c r="D8" s="24" t="s">
        <v>20</v>
      </c>
      <c r="E8" s="24" t="s">
        <v>21</v>
      </c>
      <c r="F8" s="24" t="s">
        <v>22</v>
      </c>
      <c r="G8" s="25" t="s">
        <v>23</v>
      </c>
      <c r="H8" s="26" t="s">
        <v>24</v>
      </c>
      <c r="I8" s="27" t="s">
        <v>25</v>
      </c>
      <c r="J8" s="27" t="s">
        <v>26</v>
      </c>
      <c r="K8" s="119" t="s">
        <v>27</v>
      </c>
      <c r="L8" s="120"/>
      <c r="M8" s="121"/>
      <c r="N8" s="14"/>
      <c r="O8" s="28" t="s">
        <v>28</v>
      </c>
      <c r="P8" s="16" t="s">
        <v>29</v>
      </c>
    </row>
    <row r="9" spans="2:18" ht="25.5" customHeight="1" x14ac:dyDescent="0.3">
      <c r="B9" s="30" t="s">
        <v>30</v>
      </c>
      <c r="C9" s="31">
        <v>44451</v>
      </c>
      <c r="D9" s="32"/>
      <c r="E9" s="32"/>
      <c r="F9" s="33"/>
      <c r="G9" s="34"/>
      <c r="H9" s="35"/>
      <c r="I9" s="36"/>
      <c r="J9" s="37">
        <f>H9</f>
        <v>0</v>
      </c>
      <c r="K9" s="90"/>
      <c r="L9" s="91"/>
      <c r="M9" s="92"/>
      <c r="N9" s="14"/>
      <c r="O9" s="15" t="s">
        <v>31</v>
      </c>
      <c r="P9" s="38" t="s">
        <v>32</v>
      </c>
    </row>
    <row r="10" spans="2:18" ht="25.5" customHeight="1" x14ac:dyDescent="0.3">
      <c r="B10" s="30" t="s">
        <v>33</v>
      </c>
      <c r="C10" s="31">
        <f t="shared" ref="C10:C15" si="0">C9+1</f>
        <v>44452</v>
      </c>
      <c r="D10" s="32"/>
      <c r="E10" s="32"/>
      <c r="F10" s="33"/>
      <c r="G10" s="34"/>
      <c r="H10" s="40"/>
      <c r="I10" s="36"/>
      <c r="J10" s="37">
        <f t="shared" ref="J10:J15" si="1">H10</f>
        <v>0</v>
      </c>
      <c r="K10" s="90"/>
      <c r="L10" s="91"/>
      <c r="M10" s="92"/>
      <c r="N10" s="14"/>
      <c r="O10" s="15" t="s">
        <v>34</v>
      </c>
      <c r="P10" s="38" t="s">
        <v>35</v>
      </c>
    </row>
    <row r="11" spans="2:18" ht="25.5" customHeight="1" x14ac:dyDescent="0.3">
      <c r="B11" s="30" t="s">
        <v>36</v>
      </c>
      <c r="C11" s="31">
        <f t="shared" si="0"/>
        <v>44453</v>
      </c>
      <c r="D11" s="32"/>
      <c r="E11" s="32"/>
      <c r="F11" s="33"/>
      <c r="G11" s="34"/>
      <c r="H11" s="35"/>
      <c r="I11" s="36"/>
      <c r="J11" s="37">
        <f t="shared" si="1"/>
        <v>0</v>
      </c>
      <c r="K11" s="90"/>
      <c r="L11" s="91"/>
      <c r="M11" s="92"/>
      <c r="N11" s="14"/>
      <c r="O11" s="15" t="s">
        <v>37</v>
      </c>
      <c r="P11" s="16" t="s">
        <v>38</v>
      </c>
      <c r="R11" s="128"/>
    </row>
    <row r="12" spans="2:18" ht="25.5" customHeight="1" x14ac:dyDescent="0.3">
      <c r="B12" s="30" t="s">
        <v>39</v>
      </c>
      <c r="C12" s="31">
        <f t="shared" si="0"/>
        <v>44454</v>
      </c>
      <c r="D12" s="32">
        <v>2</v>
      </c>
      <c r="E12" s="32"/>
      <c r="F12" s="33" t="s">
        <v>40</v>
      </c>
      <c r="G12" s="34" t="s">
        <v>41</v>
      </c>
      <c r="H12" s="35">
        <v>10</v>
      </c>
      <c r="I12" s="36"/>
      <c r="J12" s="37">
        <f t="shared" si="1"/>
        <v>10</v>
      </c>
      <c r="K12" s="90"/>
      <c r="L12" s="91"/>
      <c r="M12" s="92"/>
      <c r="N12" s="41"/>
      <c r="O12" s="15" t="s">
        <v>42</v>
      </c>
      <c r="P12" s="38" t="s">
        <v>43</v>
      </c>
    </row>
    <row r="13" spans="2:18" ht="25.5" customHeight="1" x14ac:dyDescent="0.3">
      <c r="B13" s="30" t="s">
        <v>44</v>
      </c>
      <c r="C13" s="31">
        <f t="shared" si="0"/>
        <v>44455</v>
      </c>
      <c r="D13" s="32">
        <v>2</v>
      </c>
      <c r="E13" s="32"/>
      <c r="F13" s="33" t="s">
        <v>40</v>
      </c>
      <c r="G13" s="34" t="s">
        <v>41</v>
      </c>
      <c r="H13" s="35">
        <v>10</v>
      </c>
      <c r="I13" s="36"/>
      <c r="J13" s="37">
        <f t="shared" si="1"/>
        <v>10</v>
      </c>
      <c r="K13" s="90"/>
      <c r="L13" s="91"/>
      <c r="M13" s="92"/>
      <c r="N13" s="41"/>
      <c r="O13" s="15" t="s">
        <v>45</v>
      </c>
      <c r="P13" s="38" t="s">
        <v>46</v>
      </c>
    </row>
    <row r="14" spans="2:18" ht="25.5" customHeight="1" x14ac:dyDescent="0.3">
      <c r="B14" s="30" t="s">
        <v>47</v>
      </c>
      <c r="C14" s="31">
        <f t="shared" si="0"/>
        <v>44456</v>
      </c>
      <c r="D14" s="32">
        <v>2</v>
      </c>
      <c r="E14" s="32"/>
      <c r="F14" s="33" t="s">
        <v>40</v>
      </c>
      <c r="G14" s="34" t="s">
        <v>41</v>
      </c>
      <c r="H14" s="35">
        <v>10</v>
      </c>
      <c r="I14" s="36"/>
      <c r="J14" s="37">
        <f t="shared" si="1"/>
        <v>10</v>
      </c>
      <c r="K14" s="90"/>
      <c r="L14" s="91"/>
      <c r="M14" s="92"/>
      <c r="N14" s="41"/>
      <c r="O14" s="15" t="s">
        <v>48</v>
      </c>
      <c r="P14" s="38" t="s">
        <v>49</v>
      </c>
    </row>
    <row r="15" spans="2:18" ht="25.5" customHeight="1" x14ac:dyDescent="0.3">
      <c r="B15" s="30" t="s">
        <v>50</v>
      </c>
      <c r="C15" s="31">
        <f t="shared" si="0"/>
        <v>44457</v>
      </c>
      <c r="D15" s="32">
        <v>2</v>
      </c>
      <c r="E15" s="32"/>
      <c r="F15" s="33" t="s">
        <v>40</v>
      </c>
      <c r="G15" s="34" t="s">
        <v>41</v>
      </c>
      <c r="H15" s="35">
        <v>10</v>
      </c>
      <c r="I15" s="36"/>
      <c r="J15" s="37">
        <f t="shared" si="1"/>
        <v>10</v>
      </c>
      <c r="K15" s="111"/>
      <c r="L15" s="112"/>
      <c r="M15" s="113"/>
      <c r="N15" s="41"/>
      <c r="O15" s="15" t="s">
        <v>51</v>
      </c>
      <c r="P15" s="38" t="s">
        <v>52</v>
      </c>
    </row>
    <row r="16" spans="2:18" ht="25.5" customHeight="1" x14ac:dyDescent="0.3">
      <c r="B16" s="42" t="s">
        <v>53</v>
      </c>
      <c r="C16" s="43"/>
      <c r="D16" s="43"/>
      <c r="E16" s="43"/>
      <c r="F16" s="43"/>
      <c r="G16" s="44"/>
      <c r="H16" s="45">
        <f>SUM(H9:H15)</f>
        <v>40</v>
      </c>
      <c r="I16" s="46">
        <f>SUM(I9:I15)</f>
        <v>0</v>
      </c>
      <c r="J16" s="47">
        <f>SUM(J9:J15)</f>
        <v>40</v>
      </c>
      <c r="K16" s="105"/>
      <c r="L16" s="106"/>
      <c r="M16" s="107"/>
      <c r="N16" s="21"/>
      <c r="O16" s="15" t="s">
        <v>54</v>
      </c>
      <c r="P16" s="38" t="s">
        <v>55</v>
      </c>
    </row>
    <row r="17" spans="2:16" ht="25.5" customHeight="1" x14ac:dyDescent="0.3">
      <c r="B17" s="48" t="s">
        <v>56</v>
      </c>
      <c r="C17" s="49"/>
      <c r="D17" s="49"/>
      <c r="E17" s="49"/>
      <c r="F17" s="49"/>
      <c r="G17" s="50"/>
      <c r="H17" s="51">
        <v>26.53</v>
      </c>
      <c r="I17" s="52"/>
      <c r="J17" s="53"/>
      <c r="K17" s="108"/>
      <c r="L17" s="109"/>
      <c r="M17" s="110"/>
      <c r="N17" s="21"/>
      <c r="O17" s="15" t="s">
        <v>57</v>
      </c>
      <c r="P17" s="16" t="s">
        <v>58</v>
      </c>
    </row>
    <row r="18" spans="2:16" ht="25.5" customHeight="1" x14ac:dyDescent="0.3">
      <c r="B18" s="30" t="s">
        <v>30</v>
      </c>
      <c r="C18" s="31">
        <f>C15+1</f>
        <v>44458</v>
      </c>
      <c r="D18" s="32">
        <v>1</v>
      </c>
      <c r="E18" s="32"/>
      <c r="F18" s="33" t="s">
        <v>40</v>
      </c>
      <c r="G18" s="34" t="s">
        <v>41</v>
      </c>
      <c r="H18" s="35">
        <v>10</v>
      </c>
      <c r="I18" s="36"/>
      <c r="J18" s="37">
        <f>H18</f>
        <v>10</v>
      </c>
      <c r="K18" s="90"/>
      <c r="L18" s="91"/>
      <c r="M18" s="92"/>
      <c r="N18" s="21"/>
      <c r="O18" s="15" t="s">
        <v>59</v>
      </c>
      <c r="P18" s="54" t="s">
        <v>60</v>
      </c>
    </row>
    <row r="19" spans="2:16" ht="25.5" customHeight="1" x14ac:dyDescent="0.3">
      <c r="B19" s="30" t="s">
        <v>33</v>
      </c>
      <c r="C19" s="31">
        <f t="shared" ref="C19:C24" si="2">C18+1</f>
        <v>44459</v>
      </c>
      <c r="D19" s="32">
        <v>2</v>
      </c>
      <c r="E19" s="32"/>
      <c r="F19" s="33" t="s">
        <v>40</v>
      </c>
      <c r="G19" s="34" t="s">
        <v>41</v>
      </c>
      <c r="H19" s="35">
        <v>10</v>
      </c>
      <c r="I19" s="36"/>
      <c r="J19" s="37">
        <f t="shared" ref="J19:J24" si="3">H19</f>
        <v>10</v>
      </c>
      <c r="K19" s="90"/>
      <c r="L19" s="91"/>
      <c r="M19" s="92"/>
      <c r="N19" s="21"/>
      <c r="O19" s="15" t="s">
        <v>61</v>
      </c>
      <c r="P19" s="55" t="s">
        <v>62</v>
      </c>
    </row>
    <row r="20" spans="2:16" ht="25.5" customHeight="1" x14ac:dyDescent="0.3">
      <c r="B20" s="30" t="s">
        <v>36</v>
      </c>
      <c r="C20" s="31">
        <f t="shared" si="2"/>
        <v>44460</v>
      </c>
      <c r="D20" s="32">
        <v>2</v>
      </c>
      <c r="E20" s="32"/>
      <c r="F20" s="33" t="s">
        <v>40</v>
      </c>
      <c r="G20" s="34" t="s">
        <v>41</v>
      </c>
      <c r="H20" s="35">
        <v>10</v>
      </c>
      <c r="I20" s="36"/>
      <c r="J20" s="37">
        <f t="shared" si="3"/>
        <v>10</v>
      </c>
      <c r="K20" s="90"/>
      <c r="L20" s="91"/>
      <c r="M20" s="92"/>
      <c r="N20" s="21"/>
      <c r="O20" s="56"/>
      <c r="P20" s="16"/>
    </row>
    <row r="21" spans="2:16" ht="25.5" customHeight="1" x14ac:dyDescent="0.25">
      <c r="B21" s="30" t="s">
        <v>39</v>
      </c>
      <c r="C21" s="57">
        <f t="shared" si="2"/>
        <v>44461</v>
      </c>
      <c r="D21" s="32"/>
      <c r="E21" s="32"/>
      <c r="F21" s="33"/>
      <c r="G21" s="34"/>
      <c r="H21" s="35"/>
      <c r="I21" s="58"/>
      <c r="J21" s="37">
        <f t="shared" si="3"/>
        <v>0</v>
      </c>
      <c r="K21" s="90"/>
      <c r="L21" s="91"/>
      <c r="M21" s="92"/>
      <c r="N21" s="21"/>
    </row>
    <row r="22" spans="2:16" ht="25.5" customHeight="1" x14ac:dyDescent="0.25">
      <c r="B22" s="30" t="s">
        <v>44</v>
      </c>
      <c r="C22" s="31">
        <f t="shared" si="2"/>
        <v>44462</v>
      </c>
      <c r="D22" s="59"/>
      <c r="E22" s="59"/>
      <c r="F22" s="60"/>
      <c r="G22" s="61"/>
      <c r="H22" s="62"/>
      <c r="I22" s="36"/>
      <c r="J22" s="37">
        <f t="shared" si="3"/>
        <v>0</v>
      </c>
      <c r="K22" s="90"/>
      <c r="L22" s="91"/>
      <c r="M22" s="92"/>
      <c r="O22" s="88" t="s">
        <v>63</v>
      </c>
      <c r="P22" s="89"/>
    </row>
    <row r="23" spans="2:16" ht="25.5" customHeight="1" x14ac:dyDescent="0.25">
      <c r="B23" s="30" t="s">
        <v>47</v>
      </c>
      <c r="C23" s="31">
        <f t="shared" si="2"/>
        <v>44463</v>
      </c>
      <c r="D23" s="32"/>
      <c r="E23" s="32"/>
      <c r="F23" s="33"/>
      <c r="G23" s="34"/>
      <c r="H23" s="35"/>
      <c r="I23" s="36"/>
      <c r="J23" s="37">
        <f t="shared" si="3"/>
        <v>0</v>
      </c>
      <c r="K23" s="90"/>
      <c r="L23" s="91"/>
      <c r="M23" s="92"/>
      <c r="O23" s="63" t="s">
        <v>64</v>
      </c>
      <c r="P23" s="64" t="s">
        <v>65</v>
      </c>
    </row>
    <row r="24" spans="2:16" ht="25.5" customHeight="1" x14ac:dyDescent="0.25">
      <c r="B24" s="30" t="s">
        <v>50</v>
      </c>
      <c r="C24" s="31">
        <f t="shared" si="2"/>
        <v>44464</v>
      </c>
      <c r="D24" s="32"/>
      <c r="E24" s="32"/>
      <c r="F24" s="33"/>
      <c r="G24" s="34"/>
      <c r="H24" s="35"/>
      <c r="I24" s="36"/>
      <c r="J24" s="37">
        <f t="shared" si="3"/>
        <v>0</v>
      </c>
      <c r="K24" s="90"/>
      <c r="L24" s="91"/>
      <c r="M24" s="92"/>
      <c r="O24" s="65" t="s">
        <v>66</v>
      </c>
      <c r="P24" s="66" t="s">
        <v>67</v>
      </c>
    </row>
    <row r="25" spans="2:16" ht="27.9" customHeight="1" x14ac:dyDescent="0.25">
      <c r="B25" s="93" t="s">
        <v>68</v>
      </c>
      <c r="C25" s="94"/>
      <c r="D25" s="94"/>
      <c r="E25" s="94"/>
      <c r="F25" s="94"/>
      <c r="G25" s="95"/>
      <c r="H25" s="45">
        <f>SUM(H18:H24)</f>
        <v>30</v>
      </c>
      <c r="I25" s="46">
        <f>SUM(I18:I24)</f>
        <v>0</v>
      </c>
      <c r="J25" s="47">
        <f>SUM(J18:J24)</f>
        <v>30</v>
      </c>
      <c r="K25" s="96"/>
      <c r="L25" s="97"/>
      <c r="M25" s="98"/>
      <c r="O25" s="67" t="s">
        <v>69</v>
      </c>
      <c r="P25" s="68" t="s">
        <v>70</v>
      </c>
    </row>
    <row r="26" spans="2:16" ht="27.9" customHeight="1" x14ac:dyDescent="0.25">
      <c r="B26" s="93" t="s">
        <v>56</v>
      </c>
      <c r="C26" s="94"/>
      <c r="D26" s="94"/>
      <c r="E26" s="94"/>
      <c r="F26" s="94"/>
      <c r="G26" s="95"/>
      <c r="H26" s="51">
        <v>26.53</v>
      </c>
      <c r="I26" s="69"/>
      <c r="J26" s="53"/>
      <c r="K26" s="99"/>
      <c r="L26" s="100"/>
      <c r="M26" s="101"/>
    </row>
    <row r="27" spans="2:16" ht="27.9" customHeight="1" x14ac:dyDescent="0.25">
      <c r="B27" s="93" t="s">
        <v>71</v>
      </c>
      <c r="C27" s="94"/>
      <c r="D27" s="94"/>
      <c r="E27" s="94"/>
      <c r="F27" s="94"/>
      <c r="G27" s="95"/>
      <c r="H27" s="45">
        <f>H16+H25</f>
        <v>70</v>
      </c>
      <c r="I27" s="46">
        <f>I16+I25</f>
        <v>0</v>
      </c>
      <c r="J27" s="47">
        <f>J16+J25</f>
        <v>70</v>
      </c>
      <c r="K27" s="102"/>
      <c r="L27" s="103"/>
      <c r="M27" s="104"/>
      <c r="O27" s="1"/>
      <c r="P27" s="1"/>
    </row>
    <row r="28" spans="2:16" ht="27" customHeight="1" x14ac:dyDescent="0.25">
      <c r="B28" s="70"/>
      <c r="C28" s="70"/>
      <c r="D28" s="70"/>
      <c r="E28" s="70"/>
      <c r="F28" s="70"/>
      <c r="G28" s="70"/>
      <c r="H28" s="71"/>
      <c r="I28" s="14"/>
      <c r="J28" s="14"/>
      <c r="K28" s="72"/>
      <c r="L28" s="72"/>
      <c r="M28" s="41"/>
      <c r="O28" s="73"/>
      <c r="P28" s="73"/>
    </row>
    <row r="29" spans="2:16" ht="27" customHeight="1" x14ac:dyDescent="0.45">
      <c r="B29" s="85" t="s">
        <v>72</v>
      </c>
      <c r="C29" s="85"/>
      <c r="D29" s="87"/>
      <c r="E29" s="87"/>
      <c r="F29" s="87"/>
      <c r="G29" s="87"/>
      <c r="H29" s="87"/>
      <c r="J29" s="74" t="s">
        <v>73</v>
      </c>
      <c r="K29" s="75">
        <f>IF(H27-M29&lt;0,0,IF((H27-M29)&gt;79,79,H27-M29))</f>
        <v>69</v>
      </c>
      <c r="L29" s="76" t="s">
        <v>74</v>
      </c>
      <c r="M29" s="75">
        <v>1</v>
      </c>
      <c r="O29" s="77"/>
      <c r="P29" s="77"/>
    </row>
    <row r="30" spans="2:16" ht="27" customHeight="1" x14ac:dyDescent="0.45">
      <c r="B30" s="85" t="s">
        <v>75</v>
      </c>
      <c r="C30" s="85"/>
      <c r="D30" s="86"/>
      <c r="E30" s="86"/>
      <c r="F30" s="86"/>
      <c r="G30" s="86"/>
      <c r="H30" s="86"/>
      <c r="I30" s="21"/>
      <c r="J30" s="74" t="s">
        <v>76</v>
      </c>
      <c r="K30" s="75">
        <f>IF(H27&gt;80,H27-(K29+M29),0)</f>
        <v>0</v>
      </c>
      <c r="L30" s="76" t="s">
        <v>77</v>
      </c>
      <c r="M30" s="78"/>
      <c r="O30" s="73"/>
      <c r="P30" s="73"/>
    </row>
    <row r="31" spans="2:16" ht="27" customHeight="1" x14ac:dyDescent="0.45">
      <c r="B31" s="20"/>
      <c r="C31" s="20"/>
      <c r="D31" s="20"/>
      <c r="E31" s="20"/>
      <c r="F31" s="20"/>
      <c r="G31" s="20"/>
      <c r="H31" s="22"/>
      <c r="I31" s="21"/>
      <c r="J31" s="74" t="s">
        <v>78</v>
      </c>
      <c r="K31" s="79">
        <f>J17*J16+J26*J25</f>
        <v>0</v>
      </c>
      <c r="L31" s="76" t="s">
        <v>79</v>
      </c>
      <c r="M31" s="80"/>
      <c r="O31" s="81"/>
      <c r="P31" s="81"/>
    </row>
    <row r="32" spans="2:16" ht="27" customHeight="1" x14ac:dyDescent="0.45">
      <c r="B32" s="85" t="s">
        <v>80</v>
      </c>
      <c r="C32" s="85"/>
      <c r="D32" s="87"/>
      <c r="E32" s="87"/>
      <c r="F32" s="87"/>
      <c r="G32" s="87"/>
      <c r="H32" s="87"/>
      <c r="I32" s="21"/>
      <c r="J32" s="74" t="s">
        <v>81</v>
      </c>
      <c r="K32" s="80"/>
      <c r="L32" s="76" t="s">
        <v>82</v>
      </c>
      <c r="M32" s="82" t="e">
        <f>INDEX([1]GABARIT!$K:$K,MATCH($C$3,[1]GABARIT!$D:$D,0))</f>
        <v>#N/A</v>
      </c>
      <c r="O32" s="83" t="e">
        <f>INDEX([1]GABARIT!$L:$L,MATCH($C$3,[1]GABARIT!$D:$D,0))</f>
        <v>#N/A</v>
      </c>
      <c r="P32" s="81"/>
    </row>
    <row r="33" spans="2:16" ht="27" customHeight="1" x14ac:dyDescent="0.45">
      <c r="B33" s="85" t="s">
        <v>75</v>
      </c>
      <c r="C33" s="85"/>
      <c r="D33" s="86"/>
      <c r="E33" s="86"/>
      <c r="F33" s="86"/>
      <c r="G33" s="86"/>
      <c r="H33" s="86"/>
      <c r="I33" s="21"/>
      <c r="J33" s="74" t="s">
        <v>83</v>
      </c>
      <c r="K33" s="82">
        <f>COUNTIF(H9:H15,"&gt;0")+COUNTIF(H18:H24,"&gt;0")*15</f>
        <v>49</v>
      </c>
      <c r="L33" s="76" t="s">
        <v>84</v>
      </c>
      <c r="M33" s="75"/>
      <c r="O33" s="81"/>
      <c r="P33" s="81"/>
    </row>
    <row r="34" spans="2:16" ht="27" customHeight="1" x14ac:dyDescent="0.45">
      <c r="J34" s="74" t="s">
        <v>85</v>
      </c>
      <c r="K34" s="82"/>
      <c r="L34" s="76" t="s">
        <v>86</v>
      </c>
      <c r="M34" s="82"/>
    </row>
    <row r="35" spans="2:16" ht="21.6" customHeight="1" x14ac:dyDescent="0.25"/>
    <row r="36" spans="2:16" ht="21" customHeight="1" x14ac:dyDescent="0.25"/>
  </sheetData>
  <mergeCells count="39">
    <mergeCell ref="C1:P1"/>
    <mergeCell ref="O2:P2"/>
    <mergeCell ref="C3:G3"/>
    <mergeCell ref="J3:L3"/>
    <mergeCell ref="C4:G4"/>
    <mergeCell ref="J4:L4"/>
    <mergeCell ref="K15:M15"/>
    <mergeCell ref="C5:G5"/>
    <mergeCell ref="C6:G6"/>
    <mergeCell ref="J6:L6"/>
    <mergeCell ref="L7:M7"/>
    <mergeCell ref="K8:M8"/>
    <mergeCell ref="K9:M9"/>
    <mergeCell ref="K10:M10"/>
    <mergeCell ref="K11:M11"/>
    <mergeCell ref="K12:M12"/>
    <mergeCell ref="K13:M13"/>
    <mergeCell ref="K14:M14"/>
    <mergeCell ref="K16:M17"/>
    <mergeCell ref="K18:M18"/>
    <mergeCell ref="K19:M19"/>
    <mergeCell ref="K20:M20"/>
    <mergeCell ref="K21:M21"/>
    <mergeCell ref="O22:P22"/>
    <mergeCell ref="K23:M23"/>
    <mergeCell ref="K24:M24"/>
    <mergeCell ref="B25:G25"/>
    <mergeCell ref="K25:M27"/>
    <mergeCell ref="B26:G26"/>
    <mergeCell ref="B27:G27"/>
    <mergeCell ref="K22:M22"/>
    <mergeCell ref="B33:C33"/>
    <mergeCell ref="D33:H33"/>
    <mergeCell ref="B29:C29"/>
    <mergeCell ref="D29:H29"/>
    <mergeCell ref="B30:C30"/>
    <mergeCell ref="D30:H30"/>
    <mergeCell ref="B32:C32"/>
    <mergeCell ref="D32:H32"/>
  </mergeCells>
  <pageMargins left="0" right="0" top="0" bottom="0" header="0.51181102362204722" footer="0"/>
  <pageSetup scale="46" orientation="landscape" r:id="rId1"/>
  <headerFooter alignWithMargins="0">
    <oddFooter>&amp;L&amp;6&amp;K01+049&amp;Z&amp;F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mdo100</cp:lastModifiedBy>
  <dcterms:created xsi:type="dcterms:W3CDTF">2021-09-29T12:24:02Z</dcterms:created>
  <dcterms:modified xsi:type="dcterms:W3CDTF">2021-09-29T12:41:43Z</dcterms:modified>
</cp:coreProperties>
</file>