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600" yWindow="1176" windowWidth="23256" windowHeight="11856"/>
  </bookViews>
  <sheets>
    <sheet name="Placements" sheetId="1" r:id="rId1"/>
  </sheets>
  <externalReferences>
    <externalReference r:id="rId2"/>
  </externalReferences>
  <definedNames>
    <definedName name="Assur_Vie_Corum_Life">'[1]Parents - Ass. Vie'!$E$6</definedName>
    <definedName name="Assur_Vie_MAIF">'[1]Parents - Ass. Vie'!$F$6</definedName>
    <definedName name="CNES_PEE_Perf_Date">[1]SCPI!$AD$9</definedName>
    <definedName name="CNES_PEE_Perf_Valeur">[1]SCPI!$AD$10</definedName>
    <definedName name="Montant_Visé_à_la_Vente">[1]SCPI!$A$34</definedName>
    <definedName name="SCPI_Achat_Corum_Origin">[1]SCPI!$M$11</definedName>
    <definedName name="SCPI_Achat_Corum_XL">[1]SCPI!$K$11</definedName>
    <definedName name="SCPI_Achat_Epargne_Foncière">[1]SCPI!$O$11</definedName>
    <definedName name="SCPI_Achat_Epargne_Pierre">[1]SCPI!$G$11</definedName>
    <definedName name="SCPI_Achat_PFO">[1]SCPI!$C$11</definedName>
    <definedName name="SCPI_Achat_PFO2">[1]SCPI!$E$11</definedName>
    <definedName name="SCPI_Achat_Pierval_Santé">[1]SCPI!$I$11</definedName>
    <definedName name="SCPI_Nb_Parts_Luc_Corum_Origin">'[1]Luc - Placements'!$C$32</definedName>
    <definedName name="SCPI_Nb_Parts_Luc_Corum_XL">'[1]Luc - Placements'!$C$30</definedName>
    <definedName name="SCPI_Nb_Parts_Luc_Epargne_Foncière">'[1]Luc - Placements'!$C$34</definedName>
    <definedName name="SCPI_Nb_Parts_Luc_Epargne_Pierre">'[1]Luc - Placements'!$C$42</definedName>
    <definedName name="SCPI_Nb_Parts_Luc_PFO">'[1]Luc - Placements'!$C$36</definedName>
    <definedName name="SCPI_Nb_Parts_Luc_PFO2">'[1]Luc - Placements'!$C$38</definedName>
    <definedName name="SCPI_Nb_Parts_Luc_Pierval_Santé">'[1]Luc - Placements'!$C$40</definedName>
    <definedName name="SCPI_Nb_Parts_Math_Corum_Origin">'[1]Mathilda - Placements'!$C$33</definedName>
    <definedName name="SCPI_Nb_Parts_Math_Corum_XL">'[1]Mathilda - Placements'!$C$31</definedName>
    <definedName name="SCPI_Nb_Parts_Math_Epargne_Foncière">'[1]Mathilda - Placements'!$C$35</definedName>
    <definedName name="SCPI_Nb_Parts_Math_Epargne_Pierre">'[1]Mathilda - Placements'!$C$43</definedName>
    <definedName name="SCPI_Nb_Parts_Math_PFO">'[1]Mathilda - Placements'!$C$37</definedName>
    <definedName name="SCPI_Nb_Parts_Math_PFO2">'[1]Mathilda - Placements'!$C$39</definedName>
    <definedName name="SCPI_Nb_Parts_Math_Pierval_Santé">'[1]Mathilda - Placements'!$C$41</definedName>
    <definedName name="SCPI_Vente_Corum_Origin">[1]SCPI!$N$11</definedName>
    <definedName name="SCPI_Vente_Corum_XL">[1]SCPI!$L$11</definedName>
    <definedName name="SCPI_Vente_Epargne_Foncière">[1]SCPI!$P$11</definedName>
    <definedName name="SCPI_Vente_Epargne_Pierre">[1]SCPI!$H$11</definedName>
    <definedName name="SCPI_Vente_PFO">[1]SCPI!$D$11</definedName>
    <definedName name="SCPI_Vente_PFO2">[1]SCPI!$F$11</definedName>
    <definedName name="SCPI_Vente_Pierval_Santé">[1]SCPI!$J$11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5" i="1" l="1"/>
  <c r="O5" i="1"/>
  <c r="P5" i="1"/>
  <c r="Q5" i="1"/>
  <c r="R5" i="1"/>
  <c r="S5" i="1"/>
  <c r="T5" i="1"/>
  <c r="U5" i="1"/>
  <c r="V5" i="1"/>
  <c r="W5" i="1"/>
  <c r="X5" i="1"/>
  <c r="Y5" i="1"/>
  <c r="Z5" i="1"/>
  <c r="AA5" i="1"/>
  <c r="AB5" i="1"/>
  <c r="AC5" i="1"/>
  <c r="AD5" i="1"/>
  <c r="AE5" i="1"/>
  <c r="AF5" i="1"/>
  <c r="AG5" i="1"/>
  <c r="AH5" i="1"/>
  <c r="AI5" i="1"/>
  <c r="AJ5" i="1"/>
  <c r="AK5" i="1"/>
  <c r="AL5" i="1"/>
  <c r="AM5" i="1"/>
  <c r="AN5" i="1"/>
  <c r="AO5" i="1"/>
  <c r="AP5" i="1"/>
  <c r="AQ5" i="1"/>
  <c r="AR5" i="1"/>
  <c r="AS5" i="1"/>
  <c r="AT5" i="1"/>
  <c r="AU5" i="1"/>
  <c r="AV5" i="1"/>
  <c r="AW5" i="1"/>
  <c r="AX5" i="1"/>
  <c r="AY5" i="1"/>
  <c r="AZ5" i="1"/>
  <c r="BA5" i="1"/>
  <c r="BB5" i="1"/>
  <c r="BC5" i="1"/>
  <c r="BD5" i="1"/>
  <c r="BE5" i="1"/>
  <c r="BF5" i="1"/>
  <c r="BG5" i="1"/>
  <c r="BH5" i="1"/>
  <c r="BI5" i="1"/>
  <c r="BJ5" i="1"/>
  <c r="BK5" i="1"/>
  <c r="N6" i="1"/>
  <c r="O6" i="1"/>
  <c r="P6" i="1"/>
  <c r="Q6" i="1"/>
  <c r="R6" i="1"/>
  <c r="S6" i="1"/>
  <c r="T6" i="1"/>
  <c r="U6" i="1"/>
  <c r="V6" i="1"/>
  <c r="W6" i="1"/>
  <c r="X6" i="1"/>
  <c r="Y6" i="1"/>
  <c r="Z6" i="1"/>
  <c r="AA6" i="1"/>
  <c r="AB6" i="1"/>
  <c r="AC6" i="1"/>
  <c r="AD6" i="1"/>
  <c r="AE6" i="1"/>
  <c r="AF6" i="1"/>
  <c r="AG6" i="1"/>
  <c r="AH6" i="1"/>
  <c r="AI6" i="1"/>
  <c r="AJ6" i="1"/>
  <c r="AK6" i="1"/>
  <c r="AL6" i="1"/>
  <c r="AM6" i="1"/>
  <c r="AN6" i="1"/>
  <c r="AO6" i="1"/>
  <c r="AP6" i="1"/>
  <c r="AQ6" i="1"/>
  <c r="AR6" i="1"/>
  <c r="AS6" i="1"/>
  <c r="AT6" i="1"/>
  <c r="AU6" i="1"/>
  <c r="AV6" i="1"/>
  <c r="AW6" i="1"/>
  <c r="AX6" i="1"/>
  <c r="AY6" i="1"/>
  <c r="AZ6" i="1"/>
  <c r="BA6" i="1"/>
  <c r="BB6" i="1"/>
  <c r="BC6" i="1"/>
  <c r="BD6" i="1"/>
  <c r="BE6" i="1"/>
  <c r="BF6" i="1"/>
  <c r="BG6" i="1"/>
  <c r="BH6" i="1"/>
  <c r="BI6" i="1"/>
  <c r="BJ6" i="1"/>
  <c r="BK6" i="1"/>
  <c r="N7" i="1"/>
  <c r="O7" i="1"/>
  <c r="P7" i="1"/>
  <c r="Q7" i="1"/>
  <c r="R7" i="1"/>
  <c r="S7" i="1"/>
  <c r="T7" i="1"/>
  <c r="U7" i="1"/>
  <c r="V7" i="1"/>
  <c r="W7" i="1"/>
  <c r="X7" i="1"/>
  <c r="Y7" i="1"/>
  <c r="Z7" i="1"/>
  <c r="AA7" i="1"/>
  <c r="AB7" i="1"/>
  <c r="AC7" i="1"/>
  <c r="AD7" i="1"/>
  <c r="AE7" i="1"/>
  <c r="AF7" i="1"/>
  <c r="AG7" i="1"/>
  <c r="AH7" i="1"/>
  <c r="AI7" i="1"/>
  <c r="AJ7" i="1"/>
  <c r="AK7" i="1"/>
  <c r="AL7" i="1"/>
  <c r="AM7" i="1"/>
  <c r="AN7" i="1"/>
  <c r="AO7" i="1"/>
  <c r="AP7" i="1"/>
  <c r="AQ7" i="1"/>
  <c r="AR7" i="1"/>
  <c r="AS7" i="1"/>
  <c r="AT7" i="1"/>
  <c r="AU7" i="1"/>
  <c r="AV7" i="1"/>
  <c r="AW7" i="1"/>
  <c r="AX7" i="1"/>
  <c r="AY7" i="1"/>
  <c r="AZ7" i="1"/>
  <c r="BA7" i="1"/>
  <c r="BB7" i="1"/>
  <c r="BC7" i="1"/>
  <c r="BD7" i="1"/>
  <c r="BE7" i="1"/>
  <c r="BF7" i="1"/>
  <c r="BG7" i="1"/>
  <c r="BH7" i="1"/>
  <c r="BI7" i="1"/>
  <c r="BJ7" i="1"/>
  <c r="BK7" i="1"/>
  <c r="N3" i="1"/>
  <c r="O3" i="1"/>
  <c r="P3" i="1"/>
  <c r="Q3" i="1"/>
  <c r="R3" i="1"/>
  <c r="S3" i="1"/>
  <c r="T3" i="1"/>
  <c r="U3" i="1"/>
  <c r="V3" i="1"/>
  <c r="W3" i="1"/>
  <c r="X3" i="1"/>
  <c r="Y3" i="1"/>
  <c r="Z3" i="1"/>
  <c r="AA3" i="1"/>
  <c r="AB3" i="1"/>
  <c r="AC3" i="1"/>
  <c r="AD3" i="1"/>
  <c r="AE3" i="1"/>
  <c r="AF3" i="1"/>
  <c r="AG3" i="1"/>
  <c r="AH3" i="1"/>
  <c r="AI3" i="1"/>
  <c r="AJ3" i="1"/>
  <c r="AK3" i="1"/>
  <c r="AL3" i="1"/>
  <c r="AM3" i="1"/>
  <c r="AN3" i="1"/>
  <c r="AO3" i="1"/>
  <c r="AP3" i="1"/>
  <c r="AQ3" i="1"/>
  <c r="AR3" i="1"/>
  <c r="AS3" i="1"/>
  <c r="AT3" i="1"/>
  <c r="AU3" i="1"/>
  <c r="AV3" i="1"/>
  <c r="AW3" i="1"/>
  <c r="AX3" i="1"/>
  <c r="AY3" i="1"/>
  <c r="AZ3" i="1"/>
  <c r="BA3" i="1"/>
  <c r="BB3" i="1"/>
  <c r="BC3" i="1"/>
  <c r="BD3" i="1"/>
  <c r="BE3" i="1"/>
  <c r="BF3" i="1"/>
  <c r="BG3" i="1"/>
  <c r="BH3" i="1"/>
  <c r="BI3" i="1"/>
  <c r="BJ3" i="1"/>
  <c r="BK3" i="1"/>
  <c r="O4" i="1"/>
  <c r="P4" i="1"/>
  <c r="Q4" i="1"/>
  <c r="R4" i="1"/>
  <c r="S4" i="1"/>
  <c r="T4" i="1"/>
  <c r="U4" i="1"/>
  <c r="V4" i="1"/>
  <c r="W4" i="1"/>
  <c r="X4" i="1"/>
  <c r="Y4" i="1"/>
  <c r="Z4" i="1"/>
  <c r="AA4" i="1"/>
  <c r="AB4" i="1"/>
  <c r="AC4" i="1"/>
  <c r="AD4" i="1"/>
  <c r="AE4" i="1"/>
  <c r="AF4" i="1"/>
  <c r="AG4" i="1"/>
  <c r="AH4" i="1"/>
  <c r="AI4" i="1"/>
  <c r="AJ4" i="1"/>
  <c r="AK4" i="1"/>
  <c r="AL4" i="1"/>
  <c r="AM4" i="1"/>
  <c r="AN4" i="1"/>
  <c r="AO4" i="1"/>
  <c r="AP4" i="1"/>
  <c r="AQ4" i="1"/>
  <c r="AR4" i="1"/>
  <c r="AS4" i="1"/>
  <c r="AT4" i="1"/>
  <c r="AU4" i="1"/>
  <c r="AV4" i="1"/>
  <c r="AW4" i="1"/>
  <c r="AX4" i="1"/>
  <c r="AY4" i="1"/>
  <c r="AZ4" i="1"/>
  <c r="BA4" i="1"/>
  <c r="BB4" i="1"/>
  <c r="BC4" i="1"/>
  <c r="BD4" i="1"/>
  <c r="BE4" i="1"/>
  <c r="BF4" i="1"/>
  <c r="BG4" i="1"/>
  <c r="BH4" i="1"/>
  <c r="BI4" i="1"/>
  <c r="BJ4" i="1"/>
  <c r="BK4" i="1"/>
  <c r="N4" i="1"/>
  <c r="E11" i="1"/>
  <c r="L6" i="1" l="1"/>
  <c r="J4" i="1"/>
  <c r="F4" i="1"/>
  <c r="G4" i="1" s="1"/>
  <c r="J3" i="1"/>
  <c r="F3" i="1"/>
  <c r="G3" i="1" s="1"/>
  <c r="L3" i="1" l="1"/>
  <c r="L4" i="1"/>
  <c r="K5" i="1"/>
  <c r="L5" i="1"/>
  <c r="K3" i="1"/>
  <c r="K4" i="1"/>
</calcChain>
</file>

<file path=xl/sharedStrings.xml><?xml version="1.0" encoding="utf-8"?>
<sst xmlns="http://schemas.openxmlformats.org/spreadsheetml/2006/main" count="16" uniqueCount="16">
  <si>
    <t>Placement</t>
  </si>
  <si>
    <t>Date début</t>
  </si>
  <si>
    <t>Durée
(mois)</t>
  </si>
  <si>
    <t>Échéances
(mois)</t>
  </si>
  <si>
    <t>Rdt Brut</t>
  </si>
  <si>
    <t>Rdt Net</t>
  </si>
  <si>
    <t>Valeur 1 part</t>
  </si>
  <si>
    <t>Nb Parts</t>
  </si>
  <si>
    <t>Investissement</t>
  </si>
  <si>
    <t>Échéances
Montant</t>
  </si>
  <si>
    <t>Bilan à
"Aujourd'hui"</t>
  </si>
  <si>
    <t>Placement 2</t>
  </si>
  <si>
    <t>Placement 3</t>
  </si>
  <si>
    <t>Placement 1</t>
  </si>
  <si>
    <t>In Fine</t>
  </si>
  <si>
    <t>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</si>
</sst>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"/>
    <numFmt numFmtId="165" formatCode="#,##0\ &quot;€&quot;"/>
  </numFmts>
  <fonts count="14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0000FF"/>
      <name val="Arial"/>
      <family val="2"/>
    </font>
    <font>
      <b/>
      <sz val="10"/>
      <color rgb="FF0000FF"/>
      <name val="Arial"/>
      <family val="2"/>
    </font>
    <font>
      <b/>
      <sz val="10"/>
      <color rgb="FFFF0000"/>
      <name val="Arial"/>
      <family val="2"/>
    </font>
    <font>
      <b/>
      <sz val="10"/>
      <color theme="0"/>
      <name val="Arial"/>
      <family val="2"/>
    </font>
    <font>
      <b/>
      <sz val="10"/>
      <color theme="1" tint="4.9989318521683403E-2"/>
      <name val="Arial"/>
      <family val="2"/>
    </font>
    <font>
      <sz val="10"/>
      <color rgb="FF0000FF"/>
      <name val="Arial"/>
      <family val="2"/>
    </font>
    <font>
      <b/>
      <i/>
      <sz val="10"/>
      <color theme="1" tint="4.9989318521683403E-2"/>
      <name val="Arial"/>
      <family val="2"/>
    </font>
    <font>
      <b/>
      <i/>
      <sz val="10"/>
      <color theme="0"/>
      <name val="Arial"/>
      <family val="2"/>
    </font>
    <font>
      <b/>
      <sz val="10"/>
      <color theme="7" tint="-0.499984740745262"/>
      <name val="Arial"/>
      <family val="2"/>
    </font>
    <font>
      <b/>
      <i/>
      <sz val="10"/>
      <color rgb="FF7030A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CC00CC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9" fontId="1" fillId="0" borderId="0" applyFont="0" applyFill="0" applyBorder="0" applyAlignment="0" applyProtection="0"/>
  </cellStyleXfs>
  <cellXfs count="29">
    <xf numFmtId="0" fontId="0" fillId="0" borderId="0" xfId="0"/>
    <xf numFmtId="0" fontId="4" fillId="2" borderId="1" xfId="1" applyFont="1" applyFill="1" applyBorder="1" applyAlignment="1">
      <alignment horizontal="center" vertical="center" wrapText="1"/>
    </xf>
    <xf numFmtId="164" fontId="5" fillId="2" borderId="1" xfId="1" applyNumberFormat="1" applyFont="1" applyFill="1" applyBorder="1" applyAlignment="1">
      <alignment horizontal="center" vertical="center"/>
    </xf>
    <xf numFmtId="14" fontId="6" fillId="2" borderId="1" xfId="1" applyNumberFormat="1" applyFont="1" applyFill="1" applyBorder="1" applyAlignment="1">
      <alignment horizontal="center" vertical="center" wrapText="1"/>
    </xf>
    <xf numFmtId="14" fontId="5" fillId="3" borderId="1" xfId="1" applyNumberFormat="1" applyFont="1" applyFill="1" applyBorder="1" applyAlignment="1">
      <alignment horizontal="center" vertical="center" wrapText="1"/>
    </xf>
    <xf numFmtId="164" fontId="5" fillId="3" borderId="1" xfId="1" applyNumberFormat="1" applyFont="1" applyFill="1" applyBorder="1" applyAlignment="1">
      <alignment horizontal="center" vertical="center"/>
    </xf>
    <xf numFmtId="14" fontId="5" fillId="3" borderId="2" xfId="1" applyNumberFormat="1" applyFont="1" applyFill="1" applyBorder="1" applyAlignment="1">
      <alignment horizontal="center" vertical="center" wrapText="1"/>
    </xf>
    <xf numFmtId="14" fontId="7" fillId="4" borderId="1" xfId="0" applyNumberFormat="1" applyFont="1" applyFill="1" applyBorder="1" applyAlignment="1">
      <alignment horizontal="center" vertical="center" wrapText="1"/>
    </xf>
    <xf numFmtId="14" fontId="8" fillId="5" borderId="0" xfId="1" applyNumberFormat="1" applyFont="1" applyFill="1" applyAlignment="1">
      <alignment horizontal="center" vertical="center" wrapText="1"/>
    </xf>
    <xf numFmtId="17" fontId="3" fillId="6" borderId="1" xfId="1" applyNumberFormat="1" applyFont="1" applyFill="1" applyBorder="1" applyAlignment="1">
      <alignment horizontal="center" vertical="center"/>
    </xf>
    <xf numFmtId="17" fontId="3" fillId="6" borderId="3" xfId="1" applyNumberFormat="1" applyFont="1" applyFill="1" applyBorder="1" applyAlignment="1">
      <alignment horizontal="center" vertical="center"/>
    </xf>
    <xf numFmtId="0" fontId="2" fillId="0" borderId="0" xfId="1" applyAlignment="1">
      <alignment vertical="center"/>
    </xf>
    <xf numFmtId="10" fontId="5" fillId="7" borderId="1" xfId="2" applyNumberFormat="1" applyFont="1" applyFill="1" applyBorder="1" applyAlignment="1">
      <alignment horizontal="center" vertical="center"/>
    </xf>
    <xf numFmtId="14" fontId="5" fillId="7" borderId="1" xfId="1" applyNumberFormat="1" applyFont="1" applyFill="1" applyBorder="1" applyAlignment="1">
      <alignment horizontal="center" vertical="center"/>
    </xf>
    <xf numFmtId="3" fontId="6" fillId="8" borderId="1" xfId="1" applyNumberFormat="1" applyFont="1" applyFill="1" applyBorder="1" applyAlignment="1">
      <alignment horizontal="center" vertical="center"/>
    </xf>
    <xf numFmtId="10" fontId="9" fillId="7" borderId="1" xfId="2" applyNumberFormat="1" applyFont="1" applyFill="1" applyBorder="1" applyAlignment="1">
      <alignment horizontal="center" vertical="center"/>
    </xf>
    <xf numFmtId="165" fontId="5" fillId="9" borderId="1" xfId="1" applyNumberFormat="1" applyFont="1" applyFill="1" applyBorder="1" applyAlignment="1">
      <alignment vertical="center"/>
    </xf>
    <xf numFmtId="1" fontId="5" fillId="9" borderId="1" xfId="1" applyNumberFormat="1" applyFont="1" applyFill="1" applyBorder="1" applyAlignment="1">
      <alignment horizontal="center" vertical="center"/>
    </xf>
    <xf numFmtId="165" fontId="5" fillId="9" borderId="2" xfId="1" applyNumberFormat="1" applyFont="1" applyFill="1" applyBorder="1" applyAlignment="1">
      <alignment vertical="center"/>
    </xf>
    <xf numFmtId="164" fontId="10" fillId="10" borderId="1" xfId="1" applyNumberFormat="1" applyFont="1" applyFill="1" applyBorder="1" applyAlignment="1">
      <alignment horizontal="right" vertical="center"/>
    </xf>
    <xf numFmtId="164" fontId="11" fillId="4" borderId="1" xfId="0" applyNumberFormat="1" applyFont="1" applyFill="1" applyBorder="1" applyAlignment="1">
      <alignment horizontal="right" vertical="center"/>
    </xf>
    <xf numFmtId="164" fontId="12" fillId="5" borderId="0" xfId="1" applyNumberFormat="1" applyFont="1" applyFill="1" applyAlignment="1">
      <alignment horizontal="right" vertical="center"/>
    </xf>
    <xf numFmtId="164" fontId="10" fillId="11" borderId="1" xfId="1" applyNumberFormat="1" applyFont="1" applyFill="1" applyBorder="1" applyAlignment="1">
      <alignment horizontal="right" vertical="center"/>
    </xf>
    <xf numFmtId="164" fontId="13" fillId="5" borderId="0" xfId="1" applyNumberFormat="1" applyFont="1" applyFill="1" applyAlignment="1">
      <alignment horizontal="right" vertical="center"/>
    </xf>
    <xf numFmtId="0" fontId="2" fillId="5" borderId="0" xfId="1" applyFill="1" applyAlignment="1">
      <alignment vertical="center"/>
    </xf>
    <xf numFmtId="164" fontId="10" fillId="10" borderId="0" xfId="1" applyNumberFormat="1" applyFont="1" applyFill="1" applyAlignment="1">
      <alignment horizontal="right" vertical="center"/>
    </xf>
    <xf numFmtId="0" fontId="2" fillId="0" borderId="0" xfId="1" applyAlignment="1">
      <alignment horizontal="center" vertical="center"/>
    </xf>
    <xf numFmtId="14" fontId="2" fillId="0" borderId="0" xfId="1" applyNumberFormat="1" applyAlignment="1">
      <alignment vertical="center"/>
    </xf>
    <xf numFmtId="0" fontId="1" fillId="0" borderId="0" xfId="1" applyFont="1" applyAlignment="1">
      <alignment vertical="center"/>
    </xf>
  </cellXfs>
  <cellStyles count="3">
    <cellStyle name="Normal" xfId="0" builtinId="0"/>
    <cellStyle name="Normal 3" xfId="1"/>
    <cellStyle name="Pourcentage 2" xfId="2"/>
  </cellStyles>
  <dxfs count="13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ECOINTRE/Downloads/00-%20Donation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ents - Succession (Frais)"/>
      <sheetName val="SCPI"/>
      <sheetName val="Parents - Dons"/>
      <sheetName val="Parents - Placements"/>
      <sheetName val="Parents - Ass. Vie"/>
      <sheetName val="Parents - CrowF"/>
      <sheetName val="Feuil1"/>
      <sheetName val="Mathilda - Placements"/>
      <sheetName val="Luc - Placements"/>
      <sheetName val="Mathilda - SCPI Achats"/>
      <sheetName val="Mathilda - SCPI Rdt"/>
      <sheetName val="Luc - SCPI Achats"/>
      <sheetName val="Luc - SCPI Rdt"/>
      <sheetName val="Mathilda - PEL"/>
      <sheetName val="Luc - PEL"/>
      <sheetName val="Parents - MdP"/>
      <sheetName val="Mathilda - MdP"/>
      <sheetName val="Luc - MdP"/>
      <sheetName val="Mathilda - Intercalaires"/>
      <sheetName val="Luc - Intercalaires"/>
    </sheetNames>
    <sheetDataSet>
      <sheetData sheetId="0"/>
      <sheetData sheetId="1">
        <row r="9">
          <cell r="AD9">
            <v>44382</v>
          </cell>
        </row>
        <row r="10">
          <cell r="AD10">
            <v>53.163629999999998</v>
          </cell>
        </row>
        <row r="11">
          <cell r="C11">
            <v>966</v>
          </cell>
          <cell r="D11">
            <v>874.23</v>
          </cell>
          <cell r="E11">
            <v>196</v>
          </cell>
          <cell r="F11">
            <v>177.51</v>
          </cell>
          <cell r="G11">
            <v>205</v>
          </cell>
          <cell r="H11">
            <v>184.5</v>
          </cell>
          <cell r="I11">
            <v>200</v>
          </cell>
          <cell r="J11">
            <v>178.98</v>
          </cell>
          <cell r="K11">
            <v>189</v>
          </cell>
          <cell r="L11">
            <v>166.32</v>
          </cell>
          <cell r="M11">
            <v>1090</v>
          </cell>
          <cell r="N11">
            <v>959.39</v>
          </cell>
          <cell r="O11">
            <v>827</v>
          </cell>
          <cell r="P11">
            <v>764.98</v>
          </cell>
        </row>
        <row r="34">
          <cell r="A34">
            <v>46000</v>
          </cell>
        </row>
      </sheetData>
      <sheetData sheetId="2"/>
      <sheetData sheetId="3"/>
      <sheetData sheetId="4">
        <row r="6">
          <cell r="E6">
            <v>12000</v>
          </cell>
          <cell r="F6">
            <v>30000</v>
          </cell>
        </row>
      </sheetData>
      <sheetData sheetId="5"/>
      <sheetData sheetId="6"/>
      <sheetData sheetId="7">
        <row r="31">
          <cell r="C31">
            <v>279.92692000000017</v>
          </cell>
        </row>
        <row r="33">
          <cell r="C33">
            <v>36.253969999999995</v>
          </cell>
        </row>
        <row r="35">
          <cell r="C35">
            <v>49</v>
          </cell>
        </row>
        <row r="37">
          <cell r="C37">
            <v>42</v>
          </cell>
        </row>
        <row r="39">
          <cell r="C39">
            <v>208</v>
          </cell>
        </row>
        <row r="41">
          <cell r="C41">
            <v>200</v>
          </cell>
        </row>
        <row r="43">
          <cell r="C43">
            <v>216</v>
          </cell>
        </row>
      </sheetData>
      <sheetData sheetId="8">
        <row r="30">
          <cell r="C30">
            <v>278.67121000000014</v>
          </cell>
        </row>
        <row r="32">
          <cell r="C32">
            <v>37.261679999999998</v>
          </cell>
        </row>
        <row r="34">
          <cell r="C34">
            <v>36</v>
          </cell>
        </row>
        <row r="36">
          <cell r="C36">
            <v>42</v>
          </cell>
        </row>
        <row r="38">
          <cell r="C38">
            <v>208</v>
          </cell>
        </row>
        <row r="40">
          <cell r="C40">
            <v>200</v>
          </cell>
        </row>
        <row r="42">
          <cell r="C42">
            <v>216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2:BK11"/>
  <sheetViews>
    <sheetView tabSelected="1" workbookViewId="0">
      <pane xSplit="13" ySplit="7" topLeftCell="N8" activePane="bottomRight" state="frozen"/>
      <selection pane="topRight" activeCell="N1" sqref="N1"/>
      <selection pane="bottomLeft" activeCell="A8" sqref="A8"/>
      <selection pane="bottomRight" activeCell="N3" sqref="N3"/>
    </sheetView>
  </sheetViews>
  <sheetFormatPr baseColWidth="10" defaultColWidth="11.44140625" defaultRowHeight="14.4" x14ac:dyDescent="0.25"/>
  <cols>
    <col min="1" max="1" width="12.6640625" style="11" bestFit="1" customWidth="1"/>
    <col min="2" max="2" width="10.88671875" style="11" bestFit="1" customWidth="1"/>
    <col min="3" max="3" width="6.77734375" style="11" bestFit="1" customWidth="1"/>
    <col min="4" max="4" width="6.44140625" style="26" bestFit="1" customWidth="1"/>
    <col min="5" max="5" width="10.6640625" style="11" bestFit="1" customWidth="1"/>
    <col min="6" max="6" width="9.33203125" style="11" bestFit="1" customWidth="1"/>
    <col min="7" max="7" width="9" style="11" bestFit="1" customWidth="1"/>
    <col min="8" max="8" width="8.5546875" style="11" bestFit="1" customWidth="1"/>
    <col min="9" max="9" width="8.5546875" style="26" bestFit="1" customWidth="1"/>
    <col min="10" max="10" width="11" style="11" customWidth="1"/>
    <col min="11" max="11" width="10.6640625" style="11" bestFit="1" customWidth="1"/>
    <col min="12" max="12" width="13.109375" style="11" bestFit="1" customWidth="1"/>
    <col min="13" max="13" width="2.33203125" style="24" customWidth="1"/>
    <col min="14" max="63" width="8.6640625" style="11" customWidth="1"/>
    <col min="64" max="64" width="7.6640625" style="11" customWidth="1"/>
    <col min="65" max="16384" width="11.44140625" style="11"/>
  </cols>
  <sheetData>
    <row r="2" spans="1:63" ht="25.5" customHeight="1" x14ac:dyDescent="0.25">
      <c r="A2" s="1" t="s">
        <v>0</v>
      </c>
      <c r="B2" s="2" t="s">
        <v>1</v>
      </c>
      <c r="C2" s="2" t="s">
        <v>14</v>
      </c>
      <c r="D2" s="3" t="s">
        <v>2</v>
      </c>
      <c r="E2" s="3" t="s">
        <v>3</v>
      </c>
      <c r="F2" s="2" t="s">
        <v>4</v>
      </c>
      <c r="G2" s="2" t="s">
        <v>5</v>
      </c>
      <c r="H2" s="4" t="s">
        <v>6</v>
      </c>
      <c r="I2" s="5" t="s">
        <v>7</v>
      </c>
      <c r="J2" s="6" t="s">
        <v>8</v>
      </c>
      <c r="K2" s="3" t="s">
        <v>9</v>
      </c>
      <c r="L2" s="7" t="s">
        <v>10</v>
      </c>
      <c r="M2" s="8"/>
      <c r="N2" s="9">
        <v>44348</v>
      </c>
      <c r="O2" s="9">
        <v>44378</v>
      </c>
      <c r="P2" s="10">
        <v>44409</v>
      </c>
      <c r="Q2" s="9">
        <v>44440</v>
      </c>
      <c r="R2" s="10">
        <v>44470</v>
      </c>
      <c r="S2" s="9">
        <v>44501</v>
      </c>
      <c r="T2" s="10">
        <v>44531</v>
      </c>
      <c r="U2" s="9">
        <v>44562</v>
      </c>
      <c r="V2" s="10">
        <v>44593</v>
      </c>
      <c r="W2" s="9">
        <v>44621</v>
      </c>
      <c r="X2" s="10">
        <v>44652</v>
      </c>
      <c r="Y2" s="9">
        <v>44682</v>
      </c>
      <c r="Z2" s="10">
        <v>44713</v>
      </c>
      <c r="AA2" s="9">
        <v>44743</v>
      </c>
      <c r="AB2" s="10">
        <v>44774</v>
      </c>
      <c r="AC2" s="9">
        <v>44805</v>
      </c>
      <c r="AD2" s="10">
        <v>44835</v>
      </c>
      <c r="AE2" s="9">
        <v>44866</v>
      </c>
      <c r="AF2" s="10">
        <v>44896</v>
      </c>
      <c r="AG2" s="9">
        <v>44927</v>
      </c>
      <c r="AH2" s="10">
        <v>44958</v>
      </c>
      <c r="AI2" s="9">
        <v>44986</v>
      </c>
      <c r="AJ2" s="10">
        <v>45017</v>
      </c>
      <c r="AK2" s="9">
        <v>45047</v>
      </c>
      <c r="AL2" s="10">
        <v>45078</v>
      </c>
      <c r="AM2" s="9">
        <v>45108</v>
      </c>
      <c r="AN2" s="10">
        <v>45139</v>
      </c>
      <c r="AO2" s="9">
        <v>45170</v>
      </c>
      <c r="AP2" s="10">
        <v>45200</v>
      </c>
      <c r="AQ2" s="9">
        <v>45231</v>
      </c>
      <c r="AR2" s="10">
        <v>45261</v>
      </c>
      <c r="AS2" s="9">
        <v>45292</v>
      </c>
      <c r="AT2" s="10">
        <v>45323</v>
      </c>
      <c r="AU2" s="9">
        <v>45352</v>
      </c>
      <c r="AV2" s="10">
        <v>45383</v>
      </c>
      <c r="AW2" s="9">
        <v>45413</v>
      </c>
      <c r="AX2" s="10">
        <v>45444</v>
      </c>
      <c r="AY2" s="9">
        <v>45474</v>
      </c>
      <c r="AZ2" s="10">
        <v>45505</v>
      </c>
      <c r="BA2" s="9">
        <v>45536</v>
      </c>
      <c r="BB2" s="10">
        <v>45566</v>
      </c>
      <c r="BC2" s="9">
        <v>45597</v>
      </c>
      <c r="BD2" s="10">
        <v>45627</v>
      </c>
      <c r="BE2" s="9">
        <v>45658</v>
      </c>
      <c r="BF2" s="10">
        <v>45689</v>
      </c>
      <c r="BG2" s="9">
        <v>45717</v>
      </c>
      <c r="BH2" s="10">
        <v>45748</v>
      </c>
      <c r="BI2" s="9">
        <v>45778</v>
      </c>
      <c r="BJ2" s="10">
        <v>45809</v>
      </c>
      <c r="BK2" s="9">
        <v>45839</v>
      </c>
    </row>
    <row r="3" spans="1:63" x14ac:dyDescent="0.25">
      <c r="A3" s="12" t="s">
        <v>13</v>
      </c>
      <c r="B3" s="13">
        <v>44321</v>
      </c>
      <c r="C3" s="13"/>
      <c r="D3" s="14">
        <v>24</v>
      </c>
      <c r="E3" s="14">
        <v>12</v>
      </c>
      <c r="F3" s="15">
        <f>4/100/0.7</f>
        <v>5.7142857142857148E-2</v>
      </c>
      <c r="G3" s="12">
        <f>F3*0.7</f>
        <v>0.04</v>
      </c>
      <c r="H3" s="16">
        <v>1000</v>
      </c>
      <c r="I3" s="17">
        <v>3</v>
      </c>
      <c r="J3" s="18">
        <f>H3*I3</f>
        <v>3000</v>
      </c>
      <c r="K3" s="19">
        <f>IF($D3=$E3,J3*(1+G3)^(D3/12)-J3,$J3*$G3)</f>
        <v>120</v>
      </c>
      <c r="L3" s="20">
        <f ca="1">SUMIF($K$2:$BK$2,"&lt;="&amp;TODAY(),K3:BK3)</f>
        <v>0</v>
      </c>
      <c r="M3" s="21"/>
      <c r="N3" s="22" t="str">
        <f>IF(AND($C3="IF",YEAR(N$2)=YEAR(EDATE($B3,$E3)),MONTH(N$2)=MONTH(EDATE($B3,$E3))),$K3,
IF(AND($C3="",N$2&gt;EDATE($B3,$D3)),"",IF(AND($C3="",N$2&gt;$B3,MOD(MONTH(N$2)-MONTH($B3),$E3)=0),$K3,"")))</f>
        <v/>
      </c>
      <c r="O3" s="22" t="str">
        <f t="shared" ref="O3:BK7" si="0">IF(AND($C3="IF",YEAR(O$2)=YEAR(EDATE($B3,$E3)),MONTH(O$2)=MONTH(EDATE($B3,$E3))),$K3,
IF(AND($C3="",O$2&gt;EDATE($B3,$D3)),"",IF(AND($C3="",O$2&gt;$B3,MOD(MONTH(O$2)-MONTH($B3),$E3)=0),$K3,"")))</f>
        <v/>
      </c>
      <c r="P3" s="22" t="str">
        <f t="shared" si="0"/>
        <v/>
      </c>
      <c r="Q3" s="22" t="str">
        <f t="shared" si="0"/>
        <v/>
      </c>
      <c r="R3" s="22" t="str">
        <f t="shared" si="0"/>
        <v/>
      </c>
      <c r="S3" s="22" t="str">
        <f t="shared" si="0"/>
        <v/>
      </c>
      <c r="T3" s="22" t="str">
        <f t="shared" si="0"/>
        <v/>
      </c>
      <c r="U3" s="22" t="str">
        <f t="shared" si="0"/>
        <v/>
      </c>
      <c r="V3" s="22" t="str">
        <f t="shared" si="0"/>
        <v/>
      </c>
      <c r="W3" s="22" t="str">
        <f t="shared" si="0"/>
        <v/>
      </c>
      <c r="X3" s="22" t="str">
        <f t="shared" si="0"/>
        <v/>
      </c>
      <c r="Y3" s="22">
        <f t="shared" si="0"/>
        <v>120</v>
      </c>
      <c r="Z3" s="22" t="str">
        <f t="shared" si="0"/>
        <v/>
      </c>
      <c r="AA3" s="22" t="str">
        <f t="shared" si="0"/>
        <v/>
      </c>
      <c r="AB3" s="22" t="str">
        <f t="shared" si="0"/>
        <v/>
      </c>
      <c r="AC3" s="22" t="str">
        <f t="shared" si="0"/>
        <v/>
      </c>
      <c r="AD3" s="22" t="str">
        <f t="shared" si="0"/>
        <v/>
      </c>
      <c r="AE3" s="22" t="str">
        <f t="shared" si="0"/>
        <v/>
      </c>
      <c r="AF3" s="22" t="str">
        <f t="shared" si="0"/>
        <v/>
      </c>
      <c r="AG3" s="22" t="str">
        <f t="shared" si="0"/>
        <v/>
      </c>
      <c r="AH3" s="22" t="str">
        <f t="shared" si="0"/>
        <v/>
      </c>
      <c r="AI3" s="22" t="str">
        <f t="shared" si="0"/>
        <v/>
      </c>
      <c r="AJ3" s="22" t="str">
        <f t="shared" si="0"/>
        <v/>
      </c>
      <c r="AK3" s="22">
        <f t="shared" si="0"/>
        <v>120</v>
      </c>
      <c r="AL3" s="22" t="str">
        <f t="shared" si="0"/>
        <v/>
      </c>
      <c r="AM3" s="22" t="str">
        <f t="shared" si="0"/>
        <v/>
      </c>
      <c r="AN3" s="22" t="str">
        <f t="shared" si="0"/>
        <v/>
      </c>
      <c r="AO3" s="22" t="str">
        <f t="shared" si="0"/>
        <v/>
      </c>
      <c r="AP3" s="22" t="str">
        <f t="shared" si="0"/>
        <v/>
      </c>
      <c r="AQ3" s="22" t="str">
        <f t="shared" si="0"/>
        <v/>
      </c>
      <c r="AR3" s="22" t="str">
        <f t="shared" si="0"/>
        <v/>
      </c>
      <c r="AS3" s="22" t="str">
        <f t="shared" si="0"/>
        <v/>
      </c>
      <c r="AT3" s="22" t="str">
        <f t="shared" si="0"/>
        <v/>
      </c>
      <c r="AU3" s="22" t="str">
        <f t="shared" si="0"/>
        <v/>
      </c>
      <c r="AV3" s="22" t="str">
        <f t="shared" si="0"/>
        <v/>
      </c>
      <c r="AW3" s="22" t="str">
        <f t="shared" si="0"/>
        <v/>
      </c>
      <c r="AX3" s="22" t="str">
        <f t="shared" si="0"/>
        <v/>
      </c>
      <c r="AY3" s="22" t="str">
        <f t="shared" si="0"/>
        <v/>
      </c>
      <c r="AZ3" s="22" t="str">
        <f t="shared" si="0"/>
        <v/>
      </c>
      <c r="BA3" s="22" t="str">
        <f t="shared" si="0"/>
        <v/>
      </c>
      <c r="BB3" s="22" t="str">
        <f t="shared" si="0"/>
        <v/>
      </c>
      <c r="BC3" s="22" t="str">
        <f t="shared" si="0"/>
        <v/>
      </c>
      <c r="BD3" s="22" t="str">
        <f t="shared" si="0"/>
        <v/>
      </c>
      <c r="BE3" s="22" t="str">
        <f t="shared" si="0"/>
        <v/>
      </c>
      <c r="BF3" s="22" t="str">
        <f t="shared" si="0"/>
        <v/>
      </c>
      <c r="BG3" s="22" t="str">
        <f t="shared" si="0"/>
        <v/>
      </c>
      <c r="BH3" s="22" t="str">
        <f t="shared" si="0"/>
        <v/>
      </c>
      <c r="BI3" s="22" t="str">
        <f t="shared" si="0"/>
        <v/>
      </c>
      <c r="BJ3" s="22" t="str">
        <f t="shared" si="0"/>
        <v/>
      </c>
      <c r="BK3" s="22" t="str">
        <f t="shared" si="0"/>
        <v/>
      </c>
    </row>
    <row r="4" spans="1:63" x14ac:dyDescent="0.25">
      <c r="A4" s="12" t="s">
        <v>11</v>
      </c>
      <c r="B4" s="13">
        <v>44321</v>
      </c>
      <c r="C4" s="13" t="s">
        <v>15</v>
      </c>
      <c r="D4" s="14">
        <v>24</v>
      </c>
      <c r="E4" s="14">
        <v>24</v>
      </c>
      <c r="F4" s="15">
        <f>3/100/0.7</f>
        <v>4.2857142857142858E-2</v>
      </c>
      <c r="G4" s="12">
        <f>F4*0.7</f>
        <v>0.03</v>
      </c>
      <c r="H4" s="16">
        <v>1000</v>
      </c>
      <c r="I4" s="17">
        <v>1</v>
      </c>
      <c r="J4" s="18">
        <f>H4*I4</f>
        <v>1000</v>
      </c>
      <c r="K4" s="19">
        <f t="shared" ref="K4:K5" si="1">IF($D4=$E4,J4*(1+G4)^(D4/12)-J4,$J4*$G4)</f>
        <v>60.899999999999864</v>
      </c>
      <c r="L4" s="20">
        <f t="shared" ref="L4:L6" ca="1" si="2">SUMIF($K$2:$BK$2,"&lt;="&amp;TODAY(),K4:BK4)</f>
        <v>0</v>
      </c>
      <c r="M4" s="23"/>
      <c r="N4" s="22" t="str">
        <f>IF(AND($C4="IF",YEAR(N$2)=YEAR(EDATE($B4,$E4)),MONTH(N$2)=MONTH(EDATE($B4,$E4))),$K4,
IF(AND($C4="",N$2&gt;EDATE($B4,$D4)),"",IF(AND($C4="",N$2&gt;$B4,MOD(MONTH(N$2)-MONTH($B4),$E4)=0),$K4,"")))</f>
        <v/>
      </c>
      <c r="O4" s="22" t="str">
        <f t="shared" si="0"/>
        <v/>
      </c>
      <c r="P4" s="22" t="str">
        <f t="shared" si="0"/>
        <v/>
      </c>
      <c r="Q4" s="22" t="str">
        <f t="shared" si="0"/>
        <v/>
      </c>
      <c r="R4" s="22" t="str">
        <f t="shared" si="0"/>
        <v/>
      </c>
      <c r="S4" s="22" t="str">
        <f t="shared" si="0"/>
        <v/>
      </c>
      <c r="T4" s="22" t="str">
        <f t="shared" si="0"/>
        <v/>
      </c>
      <c r="U4" s="22" t="str">
        <f t="shared" si="0"/>
        <v/>
      </c>
      <c r="V4" s="22" t="str">
        <f t="shared" si="0"/>
        <v/>
      </c>
      <c r="W4" s="22" t="str">
        <f t="shared" si="0"/>
        <v/>
      </c>
      <c r="X4" s="22" t="str">
        <f t="shared" si="0"/>
        <v/>
      </c>
      <c r="Y4" s="22" t="str">
        <f t="shared" si="0"/>
        <v/>
      </c>
      <c r="Z4" s="22" t="str">
        <f t="shared" si="0"/>
        <v/>
      </c>
      <c r="AA4" s="22" t="str">
        <f t="shared" si="0"/>
        <v/>
      </c>
      <c r="AB4" s="22" t="str">
        <f t="shared" si="0"/>
        <v/>
      </c>
      <c r="AC4" s="22" t="str">
        <f t="shared" si="0"/>
        <v/>
      </c>
      <c r="AD4" s="22" t="str">
        <f t="shared" si="0"/>
        <v/>
      </c>
      <c r="AE4" s="22" t="str">
        <f t="shared" si="0"/>
        <v/>
      </c>
      <c r="AF4" s="22" t="str">
        <f t="shared" si="0"/>
        <v/>
      </c>
      <c r="AG4" s="22" t="str">
        <f t="shared" si="0"/>
        <v/>
      </c>
      <c r="AH4" s="22" t="str">
        <f t="shared" si="0"/>
        <v/>
      </c>
      <c r="AI4" s="22" t="str">
        <f t="shared" si="0"/>
        <v/>
      </c>
      <c r="AJ4" s="22" t="str">
        <f t="shared" si="0"/>
        <v/>
      </c>
      <c r="AK4" s="22">
        <f t="shared" si="0"/>
        <v>60.899999999999864</v>
      </c>
      <c r="AL4" s="22" t="str">
        <f t="shared" si="0"/>
        <v/>
      </c>
      <c r="AM4" s="22" t="str">
        <f t="shared" si="0"/>
        <v/>
      </c>
      <c r="AN4" s="22" t="str">
        <f t="shared" si="0"/>
        <v/>
      </c>
      <c r="AO4" s="22" t="str">
        <f t="shared" si="0"/>
        <v/>
      </c>
      <c r="AP4" s="22" t="str">
        <f t="shared" si="0"/>
        <v/>
      </c>
      <c r="AQ4" s="22" t="str">
        <f t="shared" si="0"/>
        <v/>
      </c>
      <c r="AR4" s="22" t="str">
        <f t="shared" si="0"/>
        <v/>
      </c>
      <c r="AS4" s="22" t="str">
        <f t="shared" si="0"/>
        <v/>
      </c>
      <c r="AT4" s="22" t="str">
        <f t="shared" si="0"/>
        <v/>
      </c>
      <c r="AU4" s="22" t="str">
        <f t="shared" si="0"/>
        <v/>
      </c>
      <c r="AV4" s="22" t="str">
        <f t="shared" si="0"/>
        <v/>
      </c>
      <c r="AW4" s="22" t="str">
        <f t="shared" si="0"/>
        <v/>
      </c>
      <c r="AX4" s="22" t="str">
        <f t="shared" si="0"/>
        <v/>
      </c>
      <c r="AY4" s="22" t="str">
        <f t="shared" si="0"/>
        <v/>
      </c>
      <c r="AZ4" s="22" t="str">
        <f t="shared" si="0"/>
        <v/>
      </c>
      <c r="BA4" s="22" t="str">
        <f t="shared" si="0"/>
        <v/>
      </c>
      <c r="BB4" s="22" t="str">
        <f t="shared" si="0"/>
        <v/>
      </c>
      <c r="BC4" s="22" t="str">
        <f t="shared" si="0"/>
        <v/>
      </c>
      <c r="BD4" s="22" t="str">
        <f t="shared" si="0"/>
        <v/>
      </c>
      <c r="BE4" s="22" t="str">
        <f t="shared" si="0"/>
        <v/>
      </c>
      <c r="BF4" s="22" t="str">
        <f t="shared" si="0"/>
        <v/>
      </c>
      <c r="BG4" s="22" t="str">
        <f t="shared" si="0"/>
        <v/>
      </c>
      <c r="BH4" s="22" t="str">
        <f t="shared" si="0"/>
        <v/>
      </c>
      <c r="BI4" s="22" t="str">
        <f t="shared" si="0"/>
        <v/>
      </c>
      <c r="BJ4" s="22" t="str">
        <f t="shared" si="0"/>
        <v/>
      </c>
      <c r="BK4" s="22" t="str">
        <f t="shared" si="0"/>
        <v/>
      </c>
    </row>
    <row r="5" spans="1:63" x14ac:dyDescent="0.25">
      <c r="A5" s="12" t="s">
        <v>12</v>
      </c>
      <c r="B5" s="13"/>
      <c r="C5" s="13"/>
      <c r="D5" s="14"/>
      <c r="E5" s="14"/>
      <c r="F5" s="15"/>
      <c r="G5" s="12"/>
      <c r="H5" s="16"/>
      <c r="I5" s="17"/>
      <c r="J5" s="18"/>
      <c r="K5" s="19">
        <f t="shared" si="1"/>
        <v>0</v>
      </c>
      <c r="L5" s="20">
        <f t="shared" ca="1" si="2"/>
        <v>0</v>
      </c>
      <c r="M5" s="23"/>
      <c r="N5" s="22" t="str">
        <f t="shared" ref="N5:N7" si="3">IF(AND($C5="IF",YEAR(N$2)=YEAR(EDATE($B5,$E5)),MONTH(N$2)=MONTH(EDATE($B5,$E5))),$K5,
IF(AND($C5="",N$2&gt;EDATE($B5,$D5)),"",IF(AND($C5="",N$2&gt;$B5,MOD(MONTH(N$2)-MONTH($B5),$E5)=0),$K5,"")))</f>
        <v/>
      </c>
      <c r="O5" s="22" t="str">
        <f t="shared" si="0"/>
        <v/>
      </c>
      <c r="P5" s="22" t="str">
        <f t="shared" si="0"/>
        <v/>
      </c>
      <c r="Q5" s="22" t="str">
        <f t="shared" si="0"/>
        <v/>
      </c>
      <c r="R5" s="22" t="str">
        <f t="shared" si="0"/>
        <v/>
      </c>
      <c r="S5" s="22" t="str">
        <f t="shared" si="0"/>
        <v/>
      </c>
      <c r="T5" s="22" t="str">
        <f t="shared" si="0"/>
        <v/>
      </c>
      <c r="U5" s="22" t="str">
        <f t="shared" si="0"/>
        <v/>
      </c>
      <c r="V5" s="22" t="str">
        <f t="shared" si="0"/>
        <v/>
      </c>
      <c r="W5" s="22" t="str">
        <f t="shared" si="0"/>
        <v/>
      </c>
      <c r="X5" s="22" t="str">
        <f t="shared" si="0"/>
        <v/>
      </c>
      <c r="Y5" s="22" t="str">
        <f t="shared" si="0"/>
        <v/>
      </c>
      <c r="Z5" s="22" t="str">
        <f t="shared" si="0"/>
        <v/>
      </c>
      <c r="AA5" s="22" t="str">
        <f t="shared" si="0"/>
        <v/>
      </c>
      <c r="AB5" s="22" t="str">
        <f t="shared" si="0"/>
        <v/>
      </c>
      <c r="AC5" s="22" t="str">
        <f t="shared" si="0"/>
        <v/>
      </c>
      <c r="AD5" s="22" t="str">
        <f t="shared" si="0"/>
        <v/>
      </c>
      <c r="AE5" s="22" t="str">
        <f t="shared" si="0"/>
        <v/>
      </c>
      <c r="AF5" s="22" t="str">
        <f t="shared" si="0"/>
        <v/>
      </c>
      <c r="AG5" s="22" t="str">
        <f t="shared" si="0"/>
        <v/>
      </c>
      <c r="AH5" s="22" t="str">
        <f t="shared" si="0"/>
        <v/>
      </c>
      <c r="AI5" s="22" t="str">
        <f t="shared" si="0"/>
        <v/>
      </c>
      <c r="AJ5" s="22" t="str">
        <f t="shared" si="0"/>
        <v/>
      </c>
      <c r="AK5" s="22" t="str">
        <f t="shared" si="0"/>
        <v/>
      </c>
      <c r="AL5" s="22" t="str">
        <f t="shared" si="0"/>
        <v/>
      </c>
      <c r="AM5" s="22" t="str">
        <f t="shared" si="0"/>
        <v/>
      </c>
      <c r="AN5" s="22" t="str">
        <f t="shared" si="0"/>
        <v/>
      </c>
      <c r="AO5" s="22" t="str">
        <f t="shared" si="0"/>
        <v/>
      </c>
      <c r="AP5" s="22" t="str">
        <f t="shared" si="0"/>
        <v/>
      </c>
      <c r="AQ5" s="22" t="str">
        <f t="shared" si="0"/>
        <v/>
      </c>
      <c r="AR5" s="22" t="str">
        <f t="shared" si="0"/>
        <v/>
      </c>
      <c r="AS5" s="22" t="str">
        <f t="shared" si="0"/>
        <v/>
      </c>
      <c r="AT5" s="22" t="str">
        <f t="shared" si="0"/>
        <v/>
      </c>
      <c r="AU5" s="22" t="str">
        <f t="shared" si="0"/>
        <v/>
      </c>
      <c r="AV5" s="22" t="str">
        <f t="shared" si="0"/>
        <v/>
      </c>
      <c r="AW5" s="22" t="str">
        <f t="shared" si="0"/>
        <v/>
      </c>
      <c r="AX5" s="22" t="str">
        <f t="shared" si="0"/>
        <v/>
      </c>
      <c r="AY5" s="22" t="str">
        <f t="shared" si="0"/>
        <v/>
      </c>
      <c r="AZ5" s="22" t="str">
        <f t="shared" si="0"/>
        <v/>
      </c>
      <c r="BA5" s="22" t="str">
        <f t="shared" si="0"/>
        <v/>
      </c>
      <c r="BB5" s="22" t="str">
        <f t="shared" si="0"/>
        <v/>
      </c>
      <c r="BC5" s="22" t="str">
        <f t="shared" si="0"/>
        <v/>
      </c>
      <c r="BD5" s="22" t="str">
        <f t="shared" si="0"/>
        <v/>
      </c>
      <c r="BE5" s="22" t="str">
        <f t="shared" si="0"/>
        <v/>
      </c>
      <c r="BF5" s="22" t="str">
        <f t="shared" si="0"/>
        <v/>
      </c>
      <c r="BG5" s="22" t="str">
        <f t="shared" si="0"/>
        <v/>
      </c>
      <c r="BH5" s="22" t="str">
        <f t="shared" si="0"/>
        <v/>
      </c>
      <c r="BI5" s="22" t="str">
        <f t="shared" si="0"/>
        <v/>
      </c>
      <c r="BJ5" s="22" t="str">
        <f t="shared" si="0"/>
        <v/>
      </c>
      <c r="BK5" s="22" t="str">
        <f t="shared" si="0"/>
        <v/>
      </c>
    </row>
    <row r="6" spans="1:63" x14ac:dyDescent="0.25">
      <c r="A6" s="12"/>
      <c r="B6" s="13"/>
      <c r="C6" s="13"/>
      <c r="D6" s="14"/>
      <c r="E6" s="14"/>
      <c r="F6" s="12"/>
      <c r="G6" s="12"/>
      <c r="H6" s="16"/>
      <c r="I6" s="17"/>
      <c r="J6" s="18"/>
      <c r="K6" s="19"/>
      <c r="L6" s="20">
        <f t="shared" ca="1" si="2"/>
        <v>0</v>
      </c>
      <c r="N6" s="22" t="str">
        <f t="shared" si="3"/>
        <v/>
      </c>
      <c r="O6" s="22" t="str">
        <f t="shared" si="0"/>
        <v/>
      </c>
      <c r="P6" s="22" t="str">
        <f t="shared" si="0"/>
        <v/>
      </c>
      <c r="Q6" s="22" t="str">
        <f t="shared" si="0"/>
        <v/>
      </c>
      <c r="R6" s="22" t="str">
        <f t="shared" si="0"/>
        <v/>
      </c>
      <c r="S6" s="22" t="str">
        <f t="shared" si="0"/>
        <v/>
      </c>
      <c r="T6" s="22" t="str">
        <f t="shared" si="0"/>
        <v/>
      </c>
      <c r="U6" s="22" t="str">
        <f t="shared" si="0"/>
        <v/>
      </c>
      <c r="V6" s="22" t="str">
        <f t="shared" si="0"/>
        <v/>
      </c>
      <c r="W6" s="22" t="str">
        <f t="shared" si="0"/>
        <v/>
      </c>
      <c r="X6" s="22" t="str">
        <f t="shared" si="0"/>
        <v/>
      </c>
      <c r="Y6" s="22" t="str">
        <f t="shared" si="0"/>
        <v/>
      </c>
      <c r="Z6" s="22" t="str">
        <f t="shared" si="0"/>
        <v/>
      </c>
      <c r="AA6" s="22" t="str">
        <f t="shared" si="0"/>
        <v/>
      </c>
      <c r="AB6" s="22" t="str">
        <f t="shared" si="0"/>
        <v/>
      </c>
      <c r="AC6" s="22" t="str">
        <f t="shared" si="0"/>
        <v/>
      </c>
      <c r="AD6" s="22" t="str">
        <f t="shared" si="0"/>
        <v/>
      </c>
      <c r="AE6" s="22" t="str">
        <f t="shared" si="0"/>
        <v/>
      </c>
      <c r="AF6" s="22" t="str">
        <f t="shared" si="0"/>
        <v/>
      </c>
      <c r="AG6" s="22" t="str">
        <f t="shared" si="0"/>
        <v/>
      </c>
      <c r="AH6" s="22" t="str">
        <f t="shared" si="0"/>
        <v/>
      </c>
      <c r="AI6" s="22" t="str">
        <f t="shared" si="0"/>
        <v/>
      </c>
      <c r="AJ6" s="22" t="str">
        <f t="shared" si="0"/>
        <v/>
      </c>
      <c r="AK6" s="22" t="str">
        <f t="shared" si="0"/>
        <v/>
      </c>
      <c r="AL6" s="22" t="str">
        <f t="shared" si="0"/>
        <v/>
      </c>
      <c r="AM6" s="22" t="str">
        <f t="shared" si="0"/>
        <v/>
      </c>
      <c r="AN6" s="22" t="str">
        <f t="shared" si="0"/>
        <v/>
      </c>
      <c r="AO6" s="22" t="str">
        <f t="shared" si="0"/>
        <v/>
      </c>
      <c r="AP6" s="22" t="str">
        <f t="shared" si="0"/>
        <v/>
      </c>
      <c r="AQ6" s="22" t="str">
        <f t="shared" si="0"/>
        <v/>
      </c>
      <c r="AR6" s="22" t="str">
        <f t="shared" si="0"/>
        <v/>
      </c>
      <c r="AS6" s="22" t="str">
        <f t="shared" si="0"/>
        <v/>
      </c>
      <c r="AT6" s="22" t="str">
        <f t="shared" si="0"/>
        <v/>
      </c>
      <c r="AU6" s="22" t="str">
        <f t="shared" si="0"/>
        <v/>
      </c>
      <c r="AV6" s="22" t="str">
        <f t="shared" si="0"/>
        <v/>
      </c>
      <c r="AW6" s="22" t="str">
        <f t="shared" si="0"/>
        <v/>
      </c>
      <c r="AX6" s="22" t="str">
        <f t="shared" si="0"/>
        <v/>
      </c>
      <c r="AY6" s="22" t="str">
        <f t="shared" si="0"/>
        <v/>
      </c>
      <c r="AZ6" s="22" t="str">
        <f t="shared" si="0"/>
        <v/>
      </c>
      <c r="BA6" s="22" t="str">
        <f t="shared" si="0"/>
        <v/>
      </c>
      <c r="BB6" s="22" t="str">
        <f t="shared" si="0"/>
        <v/>
      </c>
      <c r="BC6" s="22" t="str">
        <f t="shared" si="0"/>
        <v/>
      </c>
      <c r="BD6" s="22" t="str">
        <f t="shared" si="0"/>
        <v/>
      </c>
      <c r="BE6" s="22" t="str">
        <f t="shared" si="0"/>
        <v/>
      </c>
      <c r="BF6" s="22" t="str">
        <f t="shared" si="0"/>
        <v/>
      </c>
      <c r="BG6" s="22" t="str">
        <f t="shared" si="0"/>
        <v/>
      </c>
      <c r="BH6" s="22" t="str">
        <f t="shared" si="0"/>
        <v/>
      </c>
      <c r="BI6" s="22" t="str">
        <f t="shared" si="0"/>
        <v/>
      </c>
      <c r="BJ6" s="22" t="str">
        <f t="shared" si="0"/>
        <v/>
      </c>
      <c r="BK6" s="22" t="str">
        <f t="shared" si="0"/>
        <v/>
      </c>
    </row>
    <row r="7" spans="1:63" x14ac:dyDescent="0.25">
      <c r="A7" s="12"/>
      <c r="B7" s="13"/>
      <c r="C7" s="13"/>
      <c r="D7" s="14"/>
      <c r="E7" s="14"/>
      <c r="F7" s="12"/>
      <c r="G7" s="12"/>
      <c r="H7" s="16"/>
      <c r="I7" s="17"/>
      <c r="J7" s="18"/>
      <c r="K7" s="19"/>
      <c r="L7" s="25"/>
      <c r="N7" s="22" t="str">
        <f t="shared" si="3"/>
        <v/>
      </c>
      <c r="O7" s="22" t="str">
        <f t="shared" si="0"/>
        <v/>
      </c>
      <c r="P7" s="22" t="str">
        <f t="shared" si="0"/>
        <v/>
      </c>
      <c r="Q7" s="22" t="str">
        <f t="shared" si="0"/>
        <v/>
      </c>
      <c r="R7" s="22" t="str">
        <f t="shared" si="0"/>
        <v/>
      </c>
      <c r="S7" s="22" t="str">
        <f t="shared" si="0"/>
        <v/>
      </c>
      <c r="T7" s="22" t="str">
        <f t="shared" si="0"/>
        <v/>
      </c>
      <c r="U7" s="22" t="str">
        <f t="shared" si="0"/>
        <v/>
      </c>
      <c r="V7" s="22" t="str">
        <f t="shared" si="0"/>
        <v/>
      </c>
      <c r="W7" s="22" t="str">
        <f t="shared" si="0"/>
        <v/>
      </c>
      <c r="X7" s="22" t="str">
        <f t="shared" si="0"/>
        <v/>
      </c>
      <c r="Y7" s="22" t="str">
        <f t="shared" si="0"/>
        <v/>
      </c>
      <c r="Z7" s="22" t="str">
        <f t="shared" si="0"/>
        <v/>
      </c>
      <c r="AA7" s="22" t="str">
        <f t="shared" si="0"/>
        <v/>
      </c>
      <c r="AB7" s="22" t="str">
        <f t="shared" si="0"/>
        <v/>
      </c>
      <c r="AC7" s="22" t="str">
        <f t="shared" si="0"/>
        <v/>
      </c>
      <c r="AD7" s="22" t="str">
        <f t="shared" si="0"/>
        <v/>
      </c>
      <c r="AE7" s="22" t="str">
        <f t="shared" si="0"/>
        <v/>
      </c>
      <c r="AF7" s="22" t="str">
        <f t="shared" si="0"/>
        <v/>
      </c>
      <c r="AG7" s="22" t="str">
        <f t="shared" si="0"/>
        <v/>
      </c>
      <c r="AH7" s="22" t="str">
        <f t="shared" si="0"/>
        <v/>
      </c>
      <c r="AI7" s="22" t="str">
        <f t="shared" si="0"/>
        <v/>
      </c>
      <c r="AJ7" s="22" t="str">
        <f t="shared" si="0"/>
        <v/>
      </c>
      <c r="AK7" s="22" t="str">
        <f t="shared" si="0"/>
        <v/>
      </c>
      <c r="AL7" s="22" t="str">
        <f t="shared" si="0"/>
        <v/>
      </c>
      <c r="AM7" s="22" t="str">
        <f t="shared" si="0"/>
        <v/>
      </c>
      <c r="AN7" s="22" t="str">
        <f t="shared" si="0"/>
        <v/>
      </c>
      <c r="AO7" s="22" t="str">
        <f t="shared" si="0"/>
        <v/>
      </c>
      <c r="AP7" s="22" t="str">
        <f t="shared" si="0"/>
        <v/>
      </c>
      <c r="AQ7" s="22" t="str">
        <f t="shared" si="0"/>
        <v/>
      </c>
      <c r="AR7" s="22" t="str">
        <f t="shared" si="0"/>
        <v/>
      </c>
      <c r="AS7" s="22" t="str">
        <f t="shared" si="0"/>
        <v/>
      </c>
      <c r="AT7" s="22" t="str">
        <f t="shared" si="0"/>
        <v/>
      </c>
      <c r="AU7" s="22" t="str">
        <f t="shared" si="0"/>
        <v/>
      </c>
      <c r="AV7" s="22" t="str">
        <f t="shared" si="0"/>
        <v/>
      </c>
      <c r="AW7" s="22" t="str">
        <f t="shared" si="0"/>
        <v/>
      </c>
      <c r="AX7" s="22" t="str">
        <f t="shared" si="0"/>
        <v/>
      </c>
      <c r="AY7" s="22" t="str">
        <f t="shared" si="0"/>
        <v/>
      </c>
      <c r="AZ7" s="22" t="str">
        <f t="shared" si="0"/>
        <v/>
      </c>
      <c r="BA7" s="22" t="str">
        <f t="shared" si="0"/>
        <v/>
      </c>
      <c r="BB7" s="22" t="str">
        <f t="shared" si="0"/>
        <v/>
      </c>
      <c r="BC7" s="22" t="str">
        <f t="shared" si="0"/>
        <v/>
      </c>
      <c r="BD7" s="22" t="str">
        <f t="shared" si="0"/>
        <v/>
      </c>
      <c r="BE7" s="22" t="str">
        <f t="shared" si="0"/>
        <v/>
      </c>
      <c r="BF7" s="22" t="str">
        <f t="shared" si="0"/>
        <v/>
      </c>
      <c r="BG7" s="22" t="str">
        <f t="shared" si="0"/>
        <v/>
      </c>
      <c r="BH7" s="22" t="str">
        <f t="shared" si="0"/>
        <v/>
      </c>
      <c r="BI7" s="22" t="str">
        <f t="shared" si="0"/>
        <v/>
      </c>
      <c r="BJ7" s="22" t="str">
        <f t="shared" si="0"/>
        <v/>
      </c>
      <c r="BK7" s="22" t="str">
        <f t="shared" si="0"/>
        <v/>
      </c>
    </row>
    <row r="9" spans="1:63" x14ac:dyDescent="0.25">
      <c r="N9" s="28"/>
    </row>
    <row r="10" spans="1:63" x14ac:dyDescent="0.25">
      <c r="N10" s="28"/>
    </row>
    <row r="11" spans="1:63" x14ac:dyDescent="0.25">
      <c r="E11" s="27" t="str">
        <f>IF(AND(YEAR(N$2)=YEAR(EDATE($B4,$E4)),MONTH(N$2)=MONTH(EDATE($B4,$E4))),$K4,"")</f>
        <v/>
      </c>
    </row>
  </sheetData>
  <conditionalFormatting sqref="N3:XFD10000">
    <cfRule type="expression" dxfId="7" priority="1">
      <formula>COLUMN()=MATCH(9^9,3:3)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Placements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</dc:creator>
  <cp:lastModifiedBy>mdo100</cp:lastModifiedBy>
  <dcterms:created xsi:type="dcterms:W3CDTF">2021-07-27T11:02:40Z</dcterms:created>
  <dcterms:modified xsi:type="dcterms:W3CDTF">2021-07-27T12:31:24Z</dcterms:modified>
</cp:coreProperties>
</file>