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6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tables/table32.xml" ContentType="application/vnd.openxmlformats-officedocument.spreadsheetml.table+xml"/>
  <Override PartName="/xl/tables/table33.xml" ContentType="application/vnd.openxmlformats-officedocument.spreadsheetml.table+xml"/>
  <Override PartName="/xl/tables/table34.xml" ContentType="application/vnd.openxmlformats-officedocument.spreadsheetml.table+xml"/>
  <Override PartName="/xl/tables/table35.xml" ContentType="application/vnd.openxmlformats-officedocument.spreadsheetml.table+xml"/>
  <Override PartName="/xl/tables/table36.xml" ContentType="application/vnd.openxmlformats-officedocument.spreadsheetml.table+xml"/>
  <Override PartName="/xl/tables/table37.xml" ContentType="application/vnd.openxmlformats-officedocument.spreadsheetml.table+xml"/>
  <Override PartName="/xl/tables/table38.xml" ContentType="application/vnd.openxmlformats-officedocument.spreadsheetml.table+xml"/>
  <Override PartName="/xl/tables/table39.xml" ContentType="application/vnd.openxmlformats-officedocument.spreadsheetml.table+xml"/>
  <Override PartName="/xl/tables/table40.xml" ContentType="application/vnd.openxmlformats-officedocument.spreadsheetml.table+xml"/>
  <Override PartName="/xl/tables/table41.xml" ContentType="application/vnd.openxmlformats-officedocument.spreadsheetml.table+xml"/>
  <Override PartName="/xl/tables/table42.xml" ContentType="application/vnd.openxmlformats-officedocument.spreadsheetml.table+xml"/>
  <Override PartName="/xl/tables/table43.xml" ContentType="application/vnd.openxmlformats-officedocument.spreadsheetml.table+xml"/>
  <Override PartName="/xl/tables/table44.xml" ContentType="application/vnd.openxmlformats-officedocument.spreadsheetml.table+xml"/>
  <Override PartName="/xl/tables/table45.xml" ContentType="application/vnd.openxmlformats-officedocument.spreadsheetml.table+xml"/>
  <Override PartName="/xl/tables/table46.xml" ContentType="application/vnd.openxmlformats-officedocument.spreadsheetml.table+xml"/>
  <Override PartName="/xl/tables/table47.xml" ContentType="application/vnd.openxmlformats-officedocument.spreadsheetml.table+xml"/>
  <Override PartName="/xl/tables/table48.xml" ContentType="application/vnd.openxmlformats-officedocument.spreadsheetml.table+xml"/>
  <Override PartName="/xl/drawings/drawing2.xml" ContentType="application/vnd.openxmlformats-officedocument.drawing+xml"/>
  <Override PartName="/xl/tables/table49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3256" windowHeight="13176" tabRatio="609" activeTab="11"/>
  </bookViews>
  <sheets>
    <sheet name="DT" sheetId="1" r:id="rId1"/>
    <sheet name="P1N" sheetId="4" r:id="rId2"/>
    <sheet name="P1S" sheetId="5" r:id="rId3"/>
    <sheet name="P2N" sheetId="6" r:id="rId4"/>
    <sheet name="P3S" sheetId="9" r:id="rId5"/>
    <sheet name="P4N" sheetId="10" r:id="rId6"/>
    <sheet name="P4S" sheetId="11" r:id="rId7"/>
    <sheet name="P6S" sheetId="13" r:id="rId8"/>
    <sheet name="P7S" sheetId="14" r:id="rId9"/>
    <sheet name="P9S" sheetId="16" r:id="rId10"/>
    <sheet name="Autres" sheetId="17" r:id="rId11"/>
    <sheet name="BDD" sheetId="18" r:id="rId12"/>
    <sheet name="Feuil1" sheetId="19" r:id="rId13"/>
  </sheets>
  <functionGroups builtInGroupCount="17"/>
  <definedNames>
    <definedName name="_xlnm.Print_Area" localSheetId="0">DT!$A$1:$AU$56</definedName>
  </definedNames>
  <calcPr calcId="145621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C42" i="1" l="1"/>
  <c r="R42" i="1"/>
  <c r="E42" i="1"/>
  <c r="AB43" i="1"/>
  <c r="P43" i="1"/>
  <c r="U8" i="1" l="1"/>
  <c r="A5" i="1"/>
  <c r="D43" i="1"/>
  <c r="A17" i="16" l="1" a="1"/>
  <c r="A17" i="16" s="1"/>
  <c r="A18" i="13" a="1"/>
  <c r="A18" i="13" s="1"/>
  <c r="A15" i="11" a="1"/>
  <c r="A15" i="11" s="1"/>
  <c r="A19" i="10" a="1"/>
  <c r="A19" i="10" s="1"/>
  <c r="A18" i="9" a="1"/>
  <c r="A18" i="9" s="1"/>
  <c r="A15" i="5" a="1"/>
  <c r="A15" i="5" l="1"/>
  <c r="AN1" i="1"/>
  <c r="AM1" i="1"/>
  <c r="A32" i="1" l="1"/>
  <c r="A28" i="1"/>
  <c r="A30" i="1"/>
  <c r="A26" i="1"/>
  <c r="A24" i="1"/>
  <c r="W5" i="1" l="1"/>
  <c r="A19" i="16"/>
  <c r="A18" i="16"/>
  <c r="A21" i="13"/>
  <c r="A20" i="13"/>
  <c r="A19" i="13"/>
  <c r="A16" i="11"/>
  <c r="A21" i="10"/>
  <c r="A20" i="10"/>
  <c r="A25" i="9"/>
  <c r="A24" i="9"/>
  <c r="A23" i="9"/>
  <c r="A22" i="9"/>
  <c r="A21" i="9"/>
  <c r="A20" i="9"/>
  <c r="A19" i="9"/>
  <c r="A17" i="5"/>
  <c r="A16" i="5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<sst xmlns="http://schemas.openxmlformats.org/spreadsheetml/2006/main" count="3071" uniqueCount="1059">
  <si>
    <t>Date :</t>
  </si>
  <si>
    <t>Identification Client</t>
  </si>
  <si>
    <t>Identification Produit / Travaux</t>
  </si>
  <si>
    <t>Cadre réservé P3N</t>
  </si>
  <si>
    <t>Demande de Travaux</t>
  </si>
  <si>
    <t>Délai :</t>
  </si>
  <si>
    <t>Quantité :</t>
  </si>
  <si>
    <t>Observations :</t>
  </si>
  <si>
    <t>Dessin :</t>
  </si>
  <si>
    <t>Côtes à mesurer :</t>
  </si>
  <si>
    <t>Emetteur :</t>
  </si>
  <si>
    <t>Famille :</t>
  </si>
  <si>
    <t>Pièces :</t>
  </si>
  <si>
    <t xml:space="preserve">Type : </t>
  </si>
  <si>
    <t>Compte / N°OF :</t>
  </si>
  <si>
    <t>Avancement</t>
  </si>
  <si>
    <t>Remarque</t>
  </si>
  <si>
    <t>Type</t>
  </si>
  <si>
    <t>Famille</t>
  </si>
  <si>
    <t>Famille GEF / Symbole</t>
  </si>
  <si>
    <t>Constituant</t>
  </si>
  <si>
    <t>Opérations</t>
  </si>
  <si>
    <t>Compte</t>
  </si>
  <si>
    <t xml:space="preserve"> Dessins</t>
  </si>
  <si>
    <t>Indice</t>
  </si>
  <si>
    <t>Fiche</t>
  </si>
  <si>
    <t>Version</t>
  </si>
  <si>
    <t>Page</t>
  </si>
  <si>
    <t>Doc Divers</t>
  </si>
  <si>
    <t>Dessin de réparation</t>
  </si>
  <si>
    <t>Attente</t>
  </si>
  <si>
    <t>Archivé</t>
  </si>
  <si>
    <t>P1S</t>
  </si>
  <si>
    <t>L32620SSTFAMDISTTV</t>
  </si>
  <si>
    <t>03-3 419 766</t>
  </si>
  <si>
    <t>A</t>
  </si>
  <si>
    <t>R F4 004</t>
  </si>
  <si>
    <t>10-516 312</t>
  </si>
  <si>
    <t>D</t>
  </si>
  <si>
    <t>10-516 316</t>
  </si>
  <si>
    <t>B</t>
  </si>
  <si>
    <t>Voir RES PIM</t>
  </si>
  <si>
    <t>Piston</t>
  </si>
  <si>
    <t>RF 402</t>
  </si>
  <si>
    <t>RES PIM 2020 478</t>
  </si>
  <si>
    <t>Manque doc</t>
  </si>
  <si>
    <t>Fiche insuffisante</t>
  </si>
  <si>
    <t>Confection</t>
  </si>
  <si>
    <t>Confection ergot</t>
  </si>
  <si>
    <t>R F4 104</t>
  </si>
  <si>
    <t>RES PIM 2017 441</t>
  </si>
  <si>
    <t>P3S</t>
  </si>
  <si>
    <t>Soupape de sûreté</t>
  </si>
  <si>
    <t>1655</t>
  </si>
  <si>
    <t>Manchon</t>
  </si>
  <si>
    <t>Usinage à la longueur du dessin</t>
  </si>
  <si>
    <t>L32620SSTFAMSOUPAP</t>
  </si>
  <si>
    <t>03-3 400 910</t>
  </si>
  <si>
    <t>TC REN RN MA00823</t>
  </si>
  <si>
    <t>1</t>
  </si>
  <si>
    <t>Détendeur DMV 15</t>
  </si>
  <si>
    <t>77065660</t>
  </si>
  <si>
    <t>Détendeur DMV 15 - Rondelle</t>
  </si>
  <si>
    <t>Confection de la bague</t>
  </si>
  <si>
    <t>L32620SSTFAMDETEND</t>
  </si>
  <si>
    <t>03-3 419 599</t>
  </si>
  <si>
    <t>R F5 105</t>
  </si>
  <si>
    <t>Détendeur LDR</t>
  </si>
  <si>
    <t>07050569-0570</t>
  </si>
  <si>
    <t>Bague (siège)</t>
  </si>
  <si>
    <t>Confection de la bague du corps supérieur</t>
  </si>
  <si>
    <t>03-3 419 612</t>
  </si>
  <si>
    <t>R F5 102</t>
  </si>
  <si>
    <t>Relais autovariable</t>
  </si>
  <si>
    <t>07052289</t>
  </si>
  <si>
    <t>Glissière</t>
  </si>
  <si>
    <t>L32620SSTFAMRELAIS</t>
  </si>
  <si>
    <t>03-3 419 718</t>
  </si>
  <si>
    <t>C</t>
  </si>
  <si>
    <t>R F2 127</t>
  </si>
  <si>
    <t>Relais adaptable 2A</t>
  </si>
  <si>
    <t>077056546</t>
  </si>
  <si>
    <t>Plateau inférieur</t>
  </si>
  <si>
    <t>Reprise suivant dessin</t>
  </si>
  <si>
    <t>10-520 547</t>
  </si>
  <si>
    <t>L</t>
  </si>
  <si>
    <t>R F2 113</t>
  </si>
  <si>
    <t>Plateau supérieur</t>
  </si>
  <si>
    <t>10-520 548</t>
  </si>
  <si>
    <t>Rondelle supérieur</t>
  </si>
  <si>
    <t>10-520 549</t>
  </si>
  <si>
    <t>P</t>
  </si>
  <si>
    <t>Rondelle inférieur</t>
  </si>
  <si>
    <t>Confection suivant dessin</t>
  </si>
  <si>
    <t>10-520 550</t>
  </si>
  <si>
    <t>Soupape d'urgence</t>
  </si>
  <si>
    <t>07058242</t>
  </si>
  <si>
    <t>Confection du siège</t>
  </si>
  <si>
    <t>10-9 004 388</t>
  </si>
  <si>
    <t>R F2 131</t>
  </si>
  <si>
    <t>Valve d'échappement</t>
  </si>
  <si>
    <t>07050297</t>
  </si>
  <si>
    <t>Corps</t>
  </si>
  <si>
    <t>Extraction des goujons cassés</t>
  </si>
  <si>
    <t>10-9 009 747</t>
  </si>
  <si>
    <t>TC REN RN MA00821</t>
  </si>
  <si>
    <t>Corps supérieur</t>
  </si>
  <si>
    <t>Remplacement de la portée de clapet</t>
  </si>
  <si>
    <t>PF 11003</t>
  </si>
  <si>
    <t>RES PIM 2018-0741</t>
  </si>
  <si>
    <t>Coulisseau</t>
  </si>
  <si>
    <t>Enlèvement du bossage</t>
  </si>
  <si>
    <t>RES PIM 2018-0396</t>
  </si>
  <si>
    <t>Galets</t>
  </si>
  <si>
    <t>Usinage d'un plat</t>
  </si>
  <si>
    <t>Dessin annulé</t>
  </si>
  <si>
    <t>Détendeur à cames</t>
  </si>
  <si>
    <t>07040980</t>
  </si>
  <si>
    <t>Membrane</t>
  </si>
  <si>
    <t>Changement de la membrane</t>
  </si>
  <si>
    <t>03- 756 708 (annulé)</t>
  </si>
  <si>
    <t>P4N</t>
  </si>
  <si>
    <t>Etrier Bordeaux</t>
  </si>
  <si>
    <t>HS2P20N</t>
  </si>
  <si>
    <t>Corps d'étrier</t>
  </si>
  <si>
    <t>Usinage des sufaces d'appui pour cale vissées</t>
  </si>
  <si>
    <t>L32620SSTFAMIETBDX</t>
  </si>
  <si>
    <t>03-3 419 772</t>
  </si>
  <si>
    <t>TC REN RN MA 90002 / 90003</t>
  </si>
  <si>
    <t>B / A</t>
  </si>
  <si>
    <t>Etrier Montpellier</t>
  </si>
  <si>
    <t>L32620SSTMONTETR</t>
  </si>
  <si>
    <t>HS2P20N / C79863/A</t>
  </si>
  <si>
    <t>Usinage des sufaces d'appui pour cale vissées et la gorge</t>
  </si>
  <si>
    <t>03-3 419 772 et 03-3 419 828</t>
  </si>
  <si>
    <t>B et A</t>
  </si>
  <si>
    <t>TC REN RN MA 90003</t>
  </si>
  <si>
    <t>RES PIM 2019-0024</t>
  </si>
  <si>
    <t>Usinage des sufaces d'appui pour cale vissées et de la gorge</t>
  </si>
  <si>
    <t>HF2A15</t>
  </si>
  <si>
    <t>03-3 419 773</t>
  </si>
  <si>
    <t>HF2A15 / HS2P20N</t>
  </si>
  <si>
    <t>Cale pour étrier</t>
  </si>
  <si>
    <t>Confection de cales vissées de 6mm</t>
  </si>
  <si>
    <t>03-3 419 774</t>
  </si>
  <si>
    <t>Confection de cales vissées de 8mm</t>
  </si>
  <si>
    <t>C79863/A</t>
  </si>
  <si>
    <t>Usinage de la gorge</t>
  </si>
  <si>
    <t>03-3 419 828</t>
  </si>
  <si>
    <t>09-3 419 773</t>
  </si>
  <si>
    <t>Bloc Foré</t>
  </si>
  <si>
    <t>HGD-14PR/01</t>
  </si>
  <si>
    <t>Bloc</t>
  </si>
  <si>
    <t>Réparation du/des filetage(s) repéré(s) sur le bloc</t>
  </si>
  <si>
    <t>TC REN RN MA90009</t>
  </si>
  <si>
    <t>RES PIM 2018-465</t>
  </si>
  <si>
    <t>Etrier</t>
  </si>
  <si>
    <t>P4S</t>
  </si>
  <si>
    <t>Robinet / Clapet</t>
  </si>
  <si>
    <t>07050071 / 0339</t>
  </si>
  <si>
    <t>Corps de clapet double</t>
  </si>
  <si>
    <t>Usinage de la portée</t>
  </si>
  <si>
    <t>L32620SSTFAMPANROB</t>
  </si>
  <si>
    <t>10-3 049 548</t>
  </si>
  <si>
    <t>TC REN RN MA00454</t>
  </si>
  <si>
    <t>A5</t>
  </si>
  <si>
    <t>Panneau RME</t>
  </si>
  <si>
    <t>77003611</t>
  </si>
  <si>
    <t>Taraudage  G1"</t>
  </si>
  <si>
    <t>10-3 050 433</t>
  </si>
  <si>
    <t>R F3 103</t>
  </si>
  <si>
    <t>RES PIM 2018-067</t>
  </si>
  <si>
    <t>Extraction du goujon cassé</t>
  </si>
  <si>
    <t>A définir par le secteur</t>
  </si>
  <si>
    <t>Voir RES PIM + Pas de fiche</t>
  </si>
  <si>
    <t>Soudage sur tuyau de cuivre</t>
  </si>
  <si>
    <t>RES PIM 2018-004</t>
  </si>
  <si>
    <t>77054752 / 77044753</t>
  </si>
  <si>
    <t>RES PIM 2018-554</t>
  </si>
  <si>
    <t>77045252</t>
  </si>
  <si>
    <t>Réservoir</t>
  </si>
  <si>
    <t>Extraction du bouchon du réservoir</t>
  </si>
  <si>
    <t>TC REN RN MA 00493</t>
  </si>
  <si>
    <t>5</t>
  </si>
  <si>
    <t>P6S</t>
  </si>
  <si>
    <t>EV - EVD</t>
  </si>
  <si>
    <t>EVD 652/653/650</t>
  </si>
  <si>
    <t>Soupape 08765311</t>
  </si>
  <si>
    <t xml:space="preserve">Réduction de la longueur </t>
  </si>
  <si>
    <t>L32620SSTFAMEV</t>
  </si>
  <si>
    <t>03-3 419 852</t>
  </si>
  <si>
    <t>R Q9 026</t>
  </si>
  <si>
    <t>EV - 21C</t>
  </si>
  <si>
    <t>78764982</t>
  </si>
  <si>
    <t>Poussoir supérieur</t>
  </si>
  <si>
    <t>Réduction poussoir</t>
  </si>
  <si>
    <t>10-516 609</t>
  </si>
  <si>
    <t>R Q9 014</t>
  </si>
  <si>
    <t>P77-79</t>
  </si>
  <si>
    <t>Rondelle</t>
  </si>
  <si>
    <t>10-517 721</t>
  </si>
  <si>
    <t>EV - Electrivalve à relais</t>
  </si>
  <si>
    <t>78764524</t>
  </si>
  <si>
    <t>Bouchon supérieur</t>
  </si>
  <si>
    <t>Réduction de la longueur à 27mm +-0,1</t>
  </si>
  <si>
    <t>R F2 105</t>
  </si>
  <si>
    <t>P53</t>
  </si>
  <si>
    <t>Manque infos</t>
  </si>
  <si>
    <t>Orifice calibré</t>
  </si>
  <si>
    <t>Perçage orifice calibré à 1,7mm</t>
  </si>
  <si>
    <t>10-9009 911 / 912</t>
  </si>
  <si>
    <t>RES PIM 2020-463</t>
  </si>
  <si>
    <t>Bloc intermédiaire - W4</t>
  </si>
  <si>
    <t>07050220</t>
  </si>
  <si>
    <t>Carter</t>
  </si>
  <si>
    <t>Réparation du taraudage G1</t>
  </si>
  <si>
    <t>L32620SSTFAMBLOCIN</t>
  </si>
  <si>
    <t>R F1 522</t>
  </si>
  <si>
    <t>Réparation du taraudage G1/4</t>
  </si>
  <si>
    <t>P9S</t>
  </si>
  <si>
    <t>Indicateur</t>
  </si>
  <si>
    <t>07030411</t>
  </si>
  <si>
    <t>Douille filetée</t>
  </si>
  <si>
    <t>Confection de la douille</t>
  </si>
  <si>
    <t>L32620SSTFAMPRMDIV</t>
  </si>
  <si>
    <t>03-3 419 748</t>
  </si>
  <si>
    <t>EV - W2 - W3</t>
  </si>
  <si>
    <t>Clapet d'admission</t>
  </si>
  <si>
    <t>Réduire la longueur selon remplissage valise</t>
  </si>
  <si>
    <t>10-5 014 441</t>
  </si>
  <si>
    <t>R Q9 005</t>
  </si>
  <si>
    <t>Clapet d'échappement</t>
  </si>
  <si>
    <t>Réduction de la longueur + arrondi selon remplissage valise</t>
  </si>
  <si>
    <t>10-5 014 444</t>
  </si>
  <si>
    <t>0468</t>
  </si>
  <si>
    <t>Corps inférieur</t>
  </si>
  <si>
    <t>Polissage D32 C8</t>
  </si>
  <si>
    <t>L32620SSTFAMINDICA</t>
  </si>
  <si>
    <t>10-9 001 239</t>
  </si>
  <si>
    <t>R F7 110</t>
  </si>
  <si>
    <t>0896</t>
  </si>
  <si>
    <t>10-9 004 355</t>
  </si>
  <si>
    <t>R F7 109</t>
  </si>
  <si>
    <t>Protection transparente</t>
  </si>
  <si>
    <t>Confection des plaquettes</t>
  </si>
  <si>
    <t>L32620SSTFAMUND203</t>
  </si>
  <si>
    <t>10-9 005 316</t>
  </si>
  <si>
    <t>Piston gauche équipé</t>
  </si>
  <si>
    <t>Réparation par soudure du voyant mobile</t>
  </si>
  <si>
    <t>10-9 008 223</t>
  </si>
  <si>
    <t>R F7 102</t>
  </si>
  <si>
    <t>RES PIM 2020 276</t>
  </si>
  <si>
    <t>10-9008 225 / 10-9008 237</t>
  </si>
  <si>
    <t>03-3 419 854</t>
  </si>
  <si>
    <t>Piston droit équipé</t>
  </si>
  <si>
    <t>10-9 008 224</t>
  </si>
  <si>
    <t>Voyant mobile</t>
  </si>
  <si>
    <t>Confection du voyant mobile</t>
  </si>
  <si>
    <t>10-9 008 237</t>
  </si>
  <si>
    <t>0899</t>
  </si>
  <si>
    <t>R F7 108</t>
  </si>
  <si>
    <t>P32-33</t>
  </si>
  <si>
    <t>07050905-0909</t>
  </si>
  <si>
    <t>Réduction de la longueur de l'épaulement du piston</t>
  </si>
  <si>
    <t>R F7 002</t>
  </si>
  <si>
    <t>P27-28</t>
  </si>
  <si>
    <t>Colonne simple ou double</t>
  </si>
  <si>
    <t>Reprise du ou des angle(s) de la colonne</t>
  </si>
  <si>
    <t>R F7 061</t>
  </si>
  <si>
    <t>P46-47</t>
  </si>
  <si>
    <t>Photo colonne</t>
  </si>
  <si>
    <t>Manque fiche</t>
  </si>
  <si>
    <t>Support contact interrupteur</t>
  </si>
  <si>
    <t>Réduction de l'épaisseur à 6+0-0,1mm</t>
  </si>
  <si>
    <t>10-9 004 358</t>
  </si>
  <si>
    <t>Relais</t>
  </si>
  <si>
    <t>77097130</t>
  </si>
  <si>
    <t>Pont de diode</t>
  </si>
  <si>
    <t>Coupe des angles</t>
  </si>
  <si>
    <t>L32620SSTRELAIELEC</t>
  </si>
  <si>
    <t>TC REN MA 00779</t>
  </si>
  <si>
    <t>3</t>
  </si>
  <si>
    <t>P1N</t>
  </si>
  <si>
    <t>L32620SSTFAMTIMON</t>
  </si>
  <si>
    <t>En cours</t>
  </si>
  <si>
    <t>P2N</t>
  </si>
  <si>
    <t>L32620SSTFAMCKBFC</t>
  </si>
  <si>
    <t>Non traitée</t>
  </si>
  <si>
    <t>P7S</t>
  </si>
  <si>
    <t>L32620SSTFAMMOTPOR</t>
  </si>
  <si>
    <t>L32620SSTFAMP60BF2</t>
  </si>
  <si>
    <t>L32620SSTFAMPLACOM</t>
  </si>
  <si>
    <t>L32620SSTFAMRZSS</t>
  </si>
  <si>
    <t>L32620SSTFAMVALVES</t>
  </si>
  <si>
    <t>L32620SSTFAMX72X73</t>
  </si>
  <si>
    <t>Symboles :</t>
  </si>
  <si>
    <t>Opération(s) :</t>
  </si>
  <si>
    <t>RES PIM / AT :</t>
  </si>
  <si>
    <t>Fiche :</t>
  </si>
  <si>
    <t>Secteur :</t>
  </si>
  <si>
    <t>Réparation PRM</t>
  </si>
  <si>
    <t>Confection PRM</t>
  </si>
  <si>
    <t>Réparation Outillage</t>
  </si>
  <si>
    <t>Confection Outillage</t>
  </si>
  <si>
    <t>ALLAINMAT Nicolas</t>
  </si>
  <si>
    <t>BEZIEL Sylvain</t>
  </si>
  <si>
    <t>BIGOIN Ivan</t>
  </si>
  <si>
    <t>BOURDON Frédéric</t>
  </si>
  <si>
    <t>BRIAND Caribert</t>
  </si>
  <si>
    <t>CHEDMAIL Nicolas</t>
  </si>
  <si>
    <t>CHEVALIER Aurélie</t>
  </si>
  <si>
    <t>DANIEL Chistophe</t>
  </si>
  <si>
    <t>DE LAMI Jess</t>
  </si>
  <si>
    <t>DOUESSIN Kévin</t>
  </si>
  <si>
    <t>DROGUET David</t>
  </si>
  <si>
    <t>FALAISE Hervé</t>
  </si>
  <si>
    <t>FRIN Frédéric</t>
  </si>
  <si>
    <t>GENDREAU Lucas</t>
  </si>
  <si>
    <t>GODARD Pascal</t>
  </si>
  <si>
    <t>GRADEL Pascal</t>
  </si>
  <si>
    <t>GUILLAUME Ludovic</t>
  </si>
  <si>
    <t>HERMEY Pierre</t>
  </si>
  <si>
    <t>JACQUET Eric</t>
  </si>
  <si>
    <t>KERNEN Stéphane</t>
  </si>
  <si>
    <t>KIMONA Benaja</t>
  </si>
  <si>
    <t>LABEL Fabien</t>
  </si>
  <si>
    <t>LEBARQUE Laurent</t>
  </si>
  <si>
    <t>LEBOT Sylvain</t>
  </si>
  <si>
    <t>LE BOUEDEC Romain</t>
  </si>
  <si>
    <t>LEFEVRE David</t>
  </si>
  <si>
    <t>LOUAZEL Vincent</t>
  </si>
  <si>
    <t>MAURAT Sylvain</t>
  </si>
  <si>
    <t>MEAUDRE Jean-René</t>
  </si>
  <si>
    <t>MESSE Cédric</t>
  </si>
  <si>
    <t>MEUNIER Frédéric</t>
  </si>
  <si>
    <t>MICHON Jérémy</t>
  </si>
  <si>
    <t>MIQUET GRIVET Laurent</t>
  </si>
  <si>
    <t>MONNIER David</t>
  </si>
  <si>
    <t>MONS Julien</t>
  </si>
  <si>
    <t>OLLIVIER-HENRY Anthony</t>
  </si>
  <si>
    <t>OZENNE Jérôme</t>
  </si>
  <si>
    <t>PARENT Mathieu</t>
  </si>
  <si>
    <t>PIGUEL Mathieu</t>
  </si>
  <si>
    <t>QUEMENER Nicolas</t>
  </si>
  <si>
    <t>QUINIO Hervé</t>
  </si>
  <si>
    <t>REHAULT Mickaël</t>
  </si>
  <si>
    <t>ROPERCH Alain</t>
  </si>
  <si>
    <t>SAULNIER Ronan</t>
  </si>
  <si>
    <t>SAFFRAY Cédric</t>
  </si>
  <si>
    <t>SOURIAU Grégory</t>
  </si>
  <si>
    <t>SUKDOLAK Stéphanie</t>
  </si>
  <si>
    <t>TANGUY Laurent</t>
  </si>
  <si>
    <t>TEXIER Bruno</t>
  </si>
  <si>
    <t>VALLET Romain</t>
  </si>
  <si>
    <t>CBE</t>
  </si>
  <si>
    <t>P2S</t>
  </si>
  <si>
    <t>Méthodes</t>
  </si>
  <si>
    <t>P8N</t>
  </si>
  <si>
    <t>OMF</t>
  </si>
  <si>
    <t>P5N</t>
  </si>
  <si>
    <t>Relevage</t>
  </si>
  <si>
    <t>P3N</t>
  </si>
  <si>
    <t>NIZAN Quentin</t>
  </si>
  <si>
    <t>La_Janais</t>
  </si>
  <si>
    <t>22476 - 82530 - M8FIXXX (P1N)</t>
  </si>
  <si>
    <t>22476 - 82536 - M8FIXXX (P1S)</t>
  </si>
  <si>
    <t>22476 - 82529 - M8FIXXX (P2N)</t>
  </si>
  <si>
    <t>L32620SSTFAMCYLREL</t>
  </si>
  <si>
    <t xml:space="preserve"> L32620SSTFAMTIMON </t>
  </si>
  <si>
    <t>22476 - 82538 - M8FIXXX (P2S)</t>
  </si>
  <si>
    <t>22476 - 82530 - M8FIXXX (P3N)</t>
  </si>
  <si>
    <t>22476 - 82540 - M8FIXXX (P3S)</t>
  </si>
  <si>
    <t>L326020SSTFFAMPLACOM</t>
  </si>
  <si>
    <t>22476 - 82532 - M8FIXXX (P4N2)</t>
  </si>
  <si>
    <t>22476 - 82532 - M8FIXXX (P4N1)</t>
  </si>
  <si>
    <t xml:space="preserve">L32620SSTFAMINVERS </t>
  </si>
  <si>
    <t>22476 - 82540 - M8FIXXX (P4S)</t>
  </si>
  <si>
    <t>22476 - 82534 - M8FIXXX (P5N)</t>
  </si>
  <si>
    <t>L32620TCONFMETRO01</t>
  </si>
  <si>
    <t>22476 - 82542 - M8FIXXX (P6S)</t>
  </si>
  <si>
    <t>L32620SSTFAMROB</t>
  </si>
  <si>
    <t>22476 - 83440 - M8FIXXX (P7S)</t>
  </si>
  <si>
    <t>22476 - 77141 - M8FIXXX (P8N)</t>
  </si>
  <si>
    <t>22476 - 77141 - M8FIXXX (P9S)</t>
  </si>
  <si>
    <t>L32620PRESTATUOTGV</t>
  </si>
  <si>
    <t>L32620K02510PYDY</t>
  </si>
  <si>
    <t>L32620COMWCRPLT</t>
  </si>
  <si>
    <t>L32620COMIOBRPLT</t>
  </si>
  <si>
    <t>32620 - 26452 - M8FIXXX (Méthodes)</t>
  </si>
  <si>
    <t>L32620CMETEOR</t>
  </si>
  <si>
    <t>ListeSecteur</t>
  </si>
  <si>
    <t>Bague</t>
  </si>
  <si>
    <t>Porte semelle</t>
  </si>
  <si>
    <t>Réparation des faces d'appuis</t>
  </si>
  <si>
    <t xml:space="preserve">R F1 103 </t>
  </si>
  <si>
    <t>BF2</t>
  </si>
  <si>
    <t>Bielle de suspension de sabot</t>
  </si>
  <si>
    <t>Rechargement + usinage</t>
  </si>
  <si>
    <t>10- 521 122</t>
  </si>
  <si>
    <t>R F1 530 / R F1 531 / R F1 532</t>
  </si>
  <si>
    <r>
      <t xml:space="preserve">AT/15-005 / </t>
    </r>
    <r>
      <rPr>
        <sz val="11"/>
        <color theme="6" tint="-0.249977111117893"/>
        <rFont val="Calibri Light"/>
        <family val="2"/>
      </rPr>
      <t>RES PIM 2020 215</t>
    </r>
  </si>
  <si>
    <t>03-3 419 259</t>
  </si>
  <si>
    <t>Bielle VA 60</t>
  </si>
  <si>
    <t>10- 9 002 800</t>
  </si>
  <si>
    <t>2774/2775</t>
  </si>
  <si>
    <t>Bielle VA</t>
  </si>
  <si>
    <t>10-9 001 902</t>
  </si>
  <si>
    <t>Bielle SIBIC</t>
  </si>
  <si>
    <t>10-9 005 603</t>
  </si>
  <si>
    <t>Cylindre D172</t>
  </si>
  <si>
    <t>Usinage intérieur du cylindre</t>
  </si>
  <si>
    <t>RES PIM 2019 634</t>
  </si>
  <si>
    <t>Cylindre D216</t>
  </si>
  <si>
    <t>Douille</t>
  </si>
  <si>
    <t>10-9003-723</t>
  </si>
  <si>
    <t xml:space="preserve">Rechargement + Perçage M14 </t>
  </si>
  <si>
    <t>10-520 103 / 10-9 001 901</t>
  </si>
  <si>
    <t xml:space="preserve">R F1 530 </t>
  </si>
  <si>
    <t>RES PIM 2020 415</t>
  </si>
  <si>
    <t xml:space="preserve">03-3 419 874 </t>
  </si>
  <si>
    <t>Réparation du filetage extrémité M10</t>
  </si>
  <si>
    <t>Flasque</t>
  </si>
  <si>
    <t>Alésage 24H8 pour bague</t>
  </si>
  <si>
    <t>10 9001 927 ind.B rep.2</t>
  </si>
  <si>
    <t>R F1 530</t>
  </si>
  <si>
    <t>P20</t>
  </si>
  <si>
    <t>Fond mobile</t>
  </si>
  <si>
    <t>Alésage 32H7 pour bague D.U</t>
  </si>
  <si>
    <t>10 520 133  ind.C / MA0021 397374662</t>
  </si>
  <si>
    <t>Redressage des oreilles déformées</t>
  </si>
  <si>
    <t>30-9 003 392</t>
  </si>
  <si>
    <t>Disque d'appui</t>
  </si>
  <si>
    <t>Usinage de la côte 5.5 à 3.5</t>
  </si>
  <si>
    <t>10 9002 803 ind.A</t>
  </si>
  <si>
    <t>Usinage pour FAM</t>
  </si>
  <si>
    <t>Sans référentiel (gabarit d'usinage à disposition)</t>
  </si>
  <si>
    <t>BF2 - 9 S60</t>
  </si>
  <si>
    <t>Réparation par soudure de la fissure</t>
  </si>
  <si>
    <t>10-9 003 392</t>
  </si>
  <si>
    <t>R F1 529</t>
  </si>
  <si>
    <r>
      <t>AT16/015 /</t>
    </r>
    <r>
      <rPr>
        <sz val="11"/>
        <color theme="6" tint="-0.249977111117893"/>
        <rFont val="Calibri Light"/>
        <family val="2"/>
      </rPr>
      <t xml:space="preserve"> RES PIM 2020 536</t>
    </r>
  </si>
  <si>
    <t>03-3 419 875</t>
  </si>
  <si>
    <t>BF2 - S60</t>
  </si>
  <si>
    <t>Usinage de la colerette de la douille à 10mm</t>
  </si>
  <si>
    <t>03-3 419 625</t>
  </si>
  <si>
    <t>dérog 554860446 / 554870161 / 554874985</t>
  </si>
  <si>
    <t>Usinage de la colerette de la douille à 12mm + marque</t>
  </si>
  <si>
    <t>03-3 419 623</t>
  </si>
  <si>
    <t>30-9 005 573</t>
  </si>
  <si>
    <t>BF2 -LVA</t>
  </si>
  <si>
    <t>Usinage de la colerette de la douille à 13,8mm + marque</t>
  </si>
  <si>
    <t>03-3 419 624</t>
  </si>
  <si>
    <t>BF2 S</t>
  </si>
  <si>
    <t>07052700</t>
  </si>
  <si>
    <t>Pistons</t>
  </si>
  <si>
    <t>Rechargement suite à usure + usinage</t>
  </si>
  <si>
    <t>10-9 005 583</t>
  </si>
  <si>
    <t>R F1 532</t>
  </si>
  <si>
    <t>P19</t>
  </si>
  <si>
    <t>RES PIM 2020 531</t>
  </si>
  <si>
    <t>03-3 419 855</t>
  </si>
  <si>
    <t>BF2 S60</t>
  </si>
  <si>
    <t>77045202</t>
  </si>
  <si>
    <t>10-9 003 397 / 765 / 763</t>
  </si>
  <si>
    <t>Anneau de levage</t>
  </si>
  <si>
    <t>Soudage volet supérieur avec anneau de levage</t>
  </si>
  <si>
    <t>03-3 418 703</t>
  </si>
  <si>
    <t>BF2 VA</t>
  </si>
  <si>
    <t>07042774</t>
  </si>
  <si>
    <t>10-520 146 / 870 / 872 / 875</t>
  </si>
  <si>
    <t>P21</t>
  </si>
  <si>
    <t>BFC</t>
  </si>
  <si>
    <t>Bague AG pour PS</t>
  </si>
  <si>
    <t>Confection de la bague Øext33 et Øint24</t>
  </si>
  <si>
    <t>R F1 103</t>
  </si>
  <si>
    <t>R_F1_103_Projet_P48-49</t>
  </si>
  <si>
    <t>07040500</t>
  </si>
  <si>
    <t>Raccord</t>
  </si>
  <si>
    <t>Confection du raccord rallonge G1/2"</t>
  </si>
  <si>
    <t>10-4007 221</t>
  </si>
  <si>
    <t>Porte semelle double</t>
  </si>
  <si>
    <t>Réparation de l'alésage</t>
  </si>
  <si>
    <t xml:space="preserve">Réparation du filetage </t>
  </si>
  <si>
    <t>R F1 122</t>
  </si>
  <si>
    <t>P48-49</t>
  </si>
  <si>
    <t>07010504</t>
  </si>
  <si>
    <t>Anneau de revissage</t>
  </si>
  <si>
    <t>Usinage de la rainure</t>
  </si>
  <si>
    <t>03-3 419 667</t>
  </si>
  <si>
    <t>P50-51</t>
  </si>
  <si>
    <t>Levier</t>
  </si>
  <si>
    <t>Usinage de l'alésage pour mise en place des bagues</t>
  </si>
  <si>
    <t>03-3 419 600</t>
  </si>
  <si>
    <t>P49</t>
  </si>
  <si>
    <t>05050003 et 05051664</t>
  </si>
  <si>
    <t xml:space="preserve"> 03-3 419 635</t>
  </si>
  <si>
    <t>07045477</t>
  </si>
  <si>
    <t>Porte semelle double compact</t>
  </si>
  <si>
    <t>03-3 419 606</t>
  </si>
  <si>
    <t>Bielle</t>
  </si>
  <si>
    <t>10-9 008 866</t>
  </si>
  <si>
    <t>R F1 138</t>
  </si>
  <si>
    <t>P61</t>
  </si>
  <si>
    <t>05050105</t>
  </si>
  <si>
    <t>Réparation des face d'appuis</t>
  </si>
  <si>
    <t>07410682</t>
  </si>
  <si>
    <t>Blanc Argent</t>
  </si>
  <si>
    <t>Porte semelle simple</t>
  </si>
  <si>
    <t>Réparation des faces d'appuis et/ou trou de goupille</t>
  </si>
  <si>
    <t xml:space="preserve"> 03-3 419 606</t>
  </si>
  <si>
    <t>CK7</t>
  </si>
  <si>
    <t>Volant</t>
  </si>
  <si>
    <t>Usinage de la gorge + marque sur volant</t>
  </si>
  <si>
    <t>10-9001 081</t>
  </si>
  <si>
    <t>R F1 513</t>
  </si>
  <si>
    <t>P22-23</t>
  </si>
  <si>
    <t>Écrou butée</t>
  </si>
  <si>
    <t>Usinage de l'écrou + marque.</t>
  </si>
  <si>
    <t>P26-27</t>
  </si>
  <si>
    <t>Cylindre D178</t>
  </si>
  <si>
    <t>P33</t>
  </si>
  <si>
    <t>Console FAM</t>
  </si>
  <si>
    <t xml:space="preserve">Réparation de la tige </t>
  </si>
  <si>
    <t>10-9001 120</t>
  </si>
  <si>
    <t>Tenon</t>
  </si>
  <si>
    <t>Reprise de la rainure de graissage</t>
  </si>
  <si>
    <t>P23</t>
  </si>
  <si>
    <t>P31</t>
  </si>
  <si>
    <t>Usinage des lumières</t>
  </si>
  <si>
    <t>P39</t>
  </si>
  <si>
    <t>CK7L - CK9S - PK7L</t>
  </si>
  <si>
    <t>Tube de guidage</t>
  </si>
  <si>
    <t>Confection du tube rep 1</t>
  </si>
  <si>
    <t>03-3 419 876</t>
  </si>
  <si>
    <t>Couvercle</t>
  </si>
  <si>
    <t>Découpe du manchon + changement du manchon Rep 1</t>
  </si>
  <si>
    <t>10-9001 112 / 10-9 009 337 / 10-9 010 096</t>
  </si>
  <si>
    <t>RES PIM 2018 201</t>
  </si>
  <si>
    <t>03-3418 860 / 03-3 419 876</t>
  </si>
  <si>
    <t>Rechargement + Fraisage + Tournage de la partie filetée</t>
  </si>
  <si>
    <t>1069 001 112 / 113 / 1069 009 337 / 10-9 010 096</t>
  </si>
  <si>
    <t>03-3 418 860</t>
  </si>
  <si>
    <t>CK7S</t>
  </si>
  <si>
    <t>Frein à main - Tube de guidage</t>
  </si>
  <si>
    <t>Confection du tube rep 2</t>
  </si>
  <si>
    <t>Confection du tube rep 3</t>
  </si>
  <si>
    <t>Découpe du manchon + changement du manchon Rep 3</t>
  </si>
  <si>
    <t>10-9001 112</t>
  </si>
  <si>
    <t>CK7S - Frein à Main</t>
  </si>
  <si>
    <t>Découpe du manchon + changement du manchon Rep 2</t>
  </si>
  <si>
    <t>10-9001 113</t>
  </si>
  <si>
    <t>CK9</t>
  </si>
  <si>
    <t>07017082 et 07417081</t>
  </si>
  <si>
    <t>Cylindre 229</t>
  </si>
  <si>
    <t xml:space="preserve">Réparation des encoches </t>
  </si>
  <si>
    <t>10-9 009 337</t>
  </si>
  <si>
    <t>E</t>
  </si>
  <si>
    <t>CRC</t>
  </si>
  <si>
    <t>Vis de poussée</t>
  </si>
  <si>
    <t xml:space="preserve">Changement d'écrou </t>
  </si>
  <si>
    <t>CRC10</t>
  </si>
  <si>
    <t>07017880</t>
  </si>
  <si>
    <t>Réparation de la coupelle</t>
  </si>
  <si>
    <t>10-9 003 596</t>
  </si>
  <si>
    <t>R F1 519</t>
  </si>
  <si>
    <t>Réparation des goujons</t>
  </si>
  <si>
    <t>Cylindre</t>
  </si>
  <si>
    <t>Reprise du siège sur le cylindre</t>
  </si>
  <si>
    <t>10-9 003 597</t>
  </si>
  <si>
    <t>Cylindre D254</t>
  </si>
  <si>
    <t>Surfaçage maxi 0,2mm</t>
  </si>
  <si>
    <t>CRC8</t>
  </si>
  <si>
    <t>07010411</t>
  </si>
  <si>
    <t>10-9 001 251</t>
  </si>
  <si>
    <t>Réparation des vis</t>
  </si>
  <si>
    <t>10-9 001 259</t>
  </si>
  <si>
    <t>CRC8-CRC10</t>
  </si>
  <si>
    <t>07010411-7880</t>
  </si>
  <si>
    <t>Écrou</t>
  </si>
  <si>
    <t>Réparation par projection thermique et tournage</t>
  </si>
  <si>
    <t>10-9 001 265</t>
  </si>
  <si>
    <t>P52-53</t>
  </si>
  <si>
    <t>Sous traitance</t>
  </si>
  <si>
    <t>Nettoyeur de roue</t>
  </si>
  <si>
    <t>07410093 / 07415623</t>
  </si>
  <si>
    <t>Bride de base</t>
  </si>
  <si>
    <t>Réparation de l'arrivée d'air avec un Hélicoïl G1/4</t>
  </si>
  <si>
    <t>RES PIM 2019 755</t>
  </si>
  <si>
    <t>Bride</t>
  </si>
  <si>
    <t>Réparation du taraudage avec un hélicoïl G1/4</t>
  </si>
  <si>
    <t>TC REN RN MA00451</t>
  </si>
  <si>
    <t>P6-A2</t>
  </si>
  <si>
    <t>Usinage de la tige du piston + rainure à l'opposé</t>
  </si>
  <si>
    <t>P5-A2</t>
  </si>
  <si>
    <t>P60</t>
  </si>
  <si>
    <t>Garniture - Frein</t>
  </si>
  <si>
    <t>10-519 297</t>
  </si>
  <si>
    <t>Tourillons</t>
  </si>
  <si>
    <t>Rectification</t>
  </si>
  <si>
    <t>03-3 419 889</t>
  </si>
  <si>
    <t>Cylindre D165</t>
  </si>
  <si>
    <t>07041912</t>
  </si>
  <si>
    <t>Remplacement du tube</t>
  </si>
  <si>
    <t>03-3 402 054</t>
  </si>
  <si>
    <t>R F1 515</t>
  </si>
  <si>
    <t>P77</t>
  </si>
  <si>
    <t>RES PIM 2020 416</t>
  </si>
  <si>
    <t>Rechargement + Perçage M14</t>
  </si>
  <si>
    <t>10-9 003 627 / 10-9 006 671</t>
  </si>
  <si>
    <t>03-3 419 874</t>
  </si>
  <si>
    <t xml:space="preserve">Réparation filetage extrémité du corps M10 </t>
  </si>
  <si>
    <t>Palonniers</t>
  </si>
  <si>
    <t>Surfaçage suite à usure</t>
  </si>
  <si>
    <t>10 518 611 ind.G / 10 518 610 ind.G</t>
  </si>
  <si>
    <t>Usinage pour bagues épaulées</t>
  </si>
  <si>
    <t>03-3 401  019 rep.3</t>
  </si>
  <si>
    <t>P60 - C60</t>
  </si>
  <si>
    <t>077045253</t>
  </si>
  <si>
    <t>Cylindre D203</t>
  </si>
  <si>
    <t>P80</t>
  </si>
  <si>
    <t>P80 - C60</t>
  </si>
  <si>
    <t>07040031</t>
  </si>
  <si>
    <t>PB</t>
  </si>
  <si>
    <t>Tige de réglage</t>
  </si>
  <si>
    <t>Perçage et remplacement des goupilles</t>
  </si>
  <si>
    <t>10-9 001 156</t>
  </si>
  <si>
    <t>R F1 518</t>
  </si>
  <si>
    <t>77014606</t>
  </si>
  <si>
    <t>Plateau d'appui de la membrane</t>
  </si>
  <si>
    <t>Réparation de la fissure</t>
  </si>
  <si>
    <t>03-3 419 754</t>
  </si>
  <si>
    <t>PB 216</t>
  </si>
  <si>
    <t>07054672</t>
  </si>
  <si>
    <t>Remplacement du doigt</t>
  </si>
  <si>
    <t>10-9 006 837</t>
  </si>
  <si>
    <t>PB 225</t>
  </si>
  <si>
    <t>Cylindre D225</t>
  </si>
  <si>
    <t>PB 229</t>
  </si>
  <si>
    <t>Cylindre D229</t>
  </si>
  <si>
    <t>07040503-0505</t>
  </si>
  <si>
    <t>Réfection tétons</t>
  </si>
  <si>
    <t>PB 229-PK7</t>
  </si>
  <si>
    <t>Confection de la bague Øext24 et Øint18</t>
  </si>
  <si>
    <t>PB 254</t>
  </si>
  <si>
    <t>77415129</t>
  </si>
  <si>
    <t>Remplacement des goujons</t>
  </si>
  <si>
    <t>10-9 003 446</t>
  </si>
  <si>
    <t>Remplacement du doigt L=52mm et/ou goujons</t>
  </si>
  <si>
    <t>10-9 001 166</t>
  </si>
  <si>
    <t>77415130</t>
  </si>
  <si>
    <t>Remplacement du doigt L=74mm et/ou goujons</t>
  </si>
  <si>
    <t>10-9 003 440</t>
  </si>
  <si>
    <t>Surfaçage (maxi 0.2mm)</t>
  </si>
  <si>
    <t>P24-25</t>
  </si>
  <si>
    <t>PB 254-PB Membrane</t>
  </si>
  <si>
    <t>Membrane - Corps</t>
  </si>
  <si>
    <t>Usinage sur C.U pour bagues épaulées</t>
  </si>
  <si>
    <t>03-3 400 940</t>
  </si>
  <si>
    <t>PB DEH</t>
  </si>
  <si>
    <t>Tige de poussée</t>
  </si>
  <si>
    <t>Confection de déflecteur (rondelle) pour tige de pousée</t>
  </si>
  <si>
    <t>10-9 007 990</t>
  </si>
  <si>
    <t>Confection d'enbout (écrou) pour tige de poussée</t>
  </si>
  <si>
    <t>10-9 007 989</t>
  </si>
  <si>
    <t xml:space="preserve">Changement d'écrou et de rondelle de la tige.+ traitement </t>
  </si>
  <si>
    <t>10-9 007 976</t>
  </si>
  <si>
    <t>R F1 120</t>
  </si>
  <si>
    <t>PB Membrane</t>
  </si>
  <si>
    <t>Remplacement du doigt L=52mm</t>
  </si>
  <si>
    <t>10-9 003 743</t>
  </si>
  <si>
    <t>PB SAB</t>
  </si>
  <si>
    <t>Ensemble tubulaire</t>
  </si>
  <si>
    <t>Usinage tubulaire + 3 points de soudure</t>
  </si>
  <si>
    <t>03-3 419 142</t>
  </si>
  <si>
    <t>AT15-035</t>
  </si>
  <si>
    <t>PB T1/R</t>
  </si>
  <si>
    <t>0701731</t>
  </si>
  <si>
    <t>Manchon à bride</t>
  </si>
  <si>
    <t>Rechargement des tourillons suite à usure + usinage</t>
  </si>
  <si>
    <t>10-9 003 751</t>
  </si>
  <si>
    <t>RES PIM 2020 311</t>
  </si>
  <si>
    <t>PEC7</t>
  </si>
  <si>
    <t>Réparation du taraudage par hélicoïl M20x2,5</t>
  </si>
  <si>
    <t>R F1 139</t>
  </si>
  <si>
    <t>P64-65</t>
  </si>
  <si>
    <t>07045476</t>
  </si>
  <si>
    <t>07410804</t>
  </si>
  <si>
    <t>Réparation des faces d'appuis et trou de goupille</t>
  </si>
  <si>
    <t>PEC7 FS</t>
  </si>
  <si>
    <t>Capot</t>
  </si>
  <si>
    <t>Réparation du filetage de l'arrivée d'air avec un Hélocoïl G1/2</t>
  </si>
  <si>
    <t>RES PIM 2020 005</t>
  </si>
  <si>
    <t>PK7</t>
  </si>
  <si>
    <t>10-9010 096</t>
  </si>
  <si>
    <t>PK7L</t>
  </si>
  <si>
    <t>Palier</t>
  </si>
  <si>
    <t>Perçage du palier</t>
  </si>
  <si>
    <t>PK7S</t>
  </si>
  <si>
    <t>05050108</t>
  </si>
  <si>
    <t>Réparation des faces d'appuis et/ou détrompeurs</t>
  </si>
  <si>
    <t>PR190</t>
  </si>
  <si>
    <t>07040026 - 77045269</t>
  </si>
  <si>
    <t>Confection du Rep 2 pour machon régleur repris une fois.</t>
  </si>
  <si>
    <t>03-3 419 459</t>
  </si>
  <si>
    <t>Confection du Rep 3 pour machon régleur repris une 2ème fois</t>
  </si>
  <si>
    <t>Manchon régleur</t>
  </si>
  <si>
    <t>Réparation des 2 tourillons + Trempe + Rectification au tour</t>
  </si>
  <si>
    <t>03-3 419 720</t>
  </si>
  <si>
    <t>R F1 047</t>
  </si>
  <si>
    <t>Dérog 588893618</t>
  </si>
  <si>
    <t>PR190 CA</t>
  </si>
  <si>
    <t>Lamage au D22 des trous de fixation</t>
  </si>
  <si>
    <t>10-9009 281</t>
  </si>
  <si>
    <t>Lamage au D22 des trous de fixation + usinage du cylindre</t>
  </si>
  <si>
    <t>PR190 Plateau</t>
  </si>
  <si>
    <t>10-9004 306</t>
  </si>
  <si>
    <t>PR190S</t>
  </si>
  <si>
    <t>Redressage suite à déformation</t>
  </si>
  <si>
    <t>10-9004 297</t>
  </si>
  <si>
    <t>Redressage suite à déformation + usinage pour baguage</t>
  </si>
  <si>
    <t>10 9004 297 + 03 3408 642</t>
  </si>
  <si>
    <t>Usinage pour baguage</t>
  </si>
  <si>
    <t>03 3408 642</t>
  </si>
  <si>
    <t>PX80</t>
  </si>
  <si>
    <t>07040021-0022</t>
  </si>
  <si>
    <t>RZSS</t>
  </si>
  <si>
    <t>Bras</t>
  </si>
  <si>
    <t>Perçage du bras</t>
  </si>
  <si>
    <t>03-3 418 812</t>
  </si>
  <si>
    <t>Usinage pour mise en place bague épaulée</t>
  </si>
  <si>
    <t>03-3 418 788</t>
  </si>
  <si>
    <t>St Gervais</t>
  </si>
  <si>
    <t>75050000</t>
  </si>
  <si>
    <t>Réparation des faces d'appuis / trou de goupille / détrompeurs</t>
  </si>
  <si>
    <t>TGV</t>
  </si>
  <si>
    <t>74495797</t>
  </si>
  <si>
    <t>UIC</t>
  </si>
  <si>
    <t>07040013</t>
  </si>
  <si>
    <t>Réparation des faces d'appuis ligne 28</t>
  </si>
  <si>
    <t>03-3 419 635</t>
  </si>
  <si>
    <t>X72000</t>
  </si>
  <si>
    <t>05050104</t>
  </si>
  <si>
    <t>07011826</t>
  </si>
  <si>
    <t>Bague de chapeau</t>
  </si>
  <si>
    <t>03-3 418 931</t>
  </si>
  <si>
    <t>07410413-0414</t>
  </si>
  <si>
    <t>Bague de guidage</t>
  </si>
  <si>
    <t>Confection de la bague de guidage de Ø69,3</t>
  </si>
  <si>
    <t>03-3 419 813</t>
  </si>
  <si>
    <t>Confection de la bague de guidage de Ø95</t>
  </si>
  <si>
    <t>03-3 419 812</t>
  </si>
  <si>
    <t>07010812-0813-0814</t>
  </si>
  <si>
    <t>Tirette pour chapeau</t>
  </si>
  <si>
    <t>09-341 380</t>
  </si>
  <si>
    <t>77340147</t>
  </si>
  <si>
    <t>Came</t>
  </si>
  <si>
    <t>Came à reprendre selon dessin</t>
  </si>
  <si>
    <t>07347330</t>
  </si>
  <si>
    <t>Bague pour corps avant</t>
  </si>
  <si>
    <t>03-3 418 795</t>
  </si>
  <si>
    <t>Pilotair</t>
  </si>
  <si>
    <t>Bague pour chapeau</t>
  </si>
  <si>
    <t xml:space="preserve">Confection de la bague d'enclenchement </t>
  </si>
  <si>
    <t>03-3 419 658</t>
  </si>
  <si>
    <t>07347335</t>
  </si>
  <si>
    <t>Confection de la rondelle L10U</t>
  </si>
  <si>
    <t>Confection de la rondelle L8U</t>
  </si>
  <si>
    <t>Moteur de porte</t>
  </si>
  <si>
    <t>Confection du Clapet calibré au rep 3</t>
  </si>
  <si>
    <t>10-3 004 163</t>
  </si>
  <si>
    <t>F</t>
  </si>
  <si>
    <t>Confection du Corps de clapet au rep 3</t>
  </si>
  <si>
    <t>10-3 004 156</t>
  </si>
  <si>
    <t>G</t>
  </si>
  <si>
    <t>07310088</t>
  </si>
  <si>
    <t>Plastron</t>
  </si>
  <si>
    <t>Réduction de la hauteur des 2 bossages de 5mm</t>
  </si>
  <si>
    <t>10-3 125 712</t>
  </si>
  <si>
    <t xml:space="preserve"> (L au rep 2 = 27mm)</t>
  </si>
  <si>
    <t>07344801</t>
  </si>
  <si>
    <t>Reduction de la longueur du cylindre au rep 102</t>
  </si>
  <si>
    <t>01-3 108 745</t>
  </si>
  <si>
    <t>Support</t>
  </si>
  <si>
    <t>Suppression des 2 pattes + usinage des 2 lumières</t>
  </si>
  <si>
    <t>77034704</t>
  </si>
  <si>
    <t>Confection du piston</t>
  </si>
  <si>
    <t>03-3 418 634</t>
  </si>
  <si>
    <t>Levier droit</t>
  </si>
  <si>
    <t>Confection selon dessin</t>
  </si>
  <si>
    <t>10-4 009 961</t>
  </si>
  <si>
    <t>Levier coudé FBO</t>
  </si>
  <si>
    <t>10-4 030 269</t>
  </si>
  <si>
    <t>Perçage des bras</t>
  </si>
  <si>
    <t>03-3 418 813</t>
  </si>
  <si>
    <t>R F1 130 / R F1 131</t>
  </si>
  <si>
    <t>P161/P117</t>
  </si>
  <si>
    <t>Chapeau</t>
  </si>
  <si>
    <t>Remplacement du guide de tirette</t>
  </si>
  <si>
    <t>R F1 105</t>
  </si>
  <si>
    <t>P58-59</t>
  </si>
  <si>
    <t>UN - DEH</t>
  </si>
  <si>
    <t>Remplacement du guide de tirette et/ou centreur</t>
  </si>
  <si>
    <t>10-9 007 195</t>
  </si>
  <si>
    <t>R F1 102</t>
  </si>
  <si>
    <t>Porte Garniture</t>
  </si>
  <si>
    <t>Réparation de la portée par rechargement + usinage</t>
  </si>
  <si>
    <t>03-3 419 627</t>
  </si>
  <si>
    <t>Dérog 587795881</t>
  </si>
  <si>
    <t>77045278-07411553</t>
  </si>
  <si>
    <t>Roue dentée</t>
  </si>
  <si>
    <t>Réparation des filets M54 x 1</t>
  </si>
  <si>
    <t>R F1 112</t>
  </si>
  <si>
    <t>07010365-0412</t>
  </si>
  <si>
    <t>Réparation des vis M5 cassées</t>
  </si>
  <si>
    <t>10-9 001 376</t>
  </si>
  <si>
    <t>R F6 501</t>
  </si>
  <si>
    <t>Réparation du chapeau à l'aide de la bague</t>
  </si>
  <si>
    <t>03-3 418 930</t>
  </si>
  <si>
    <t>R F6 003</t>
  </si>
  <si>
    <t>R48-49</t>
  </si>
  <si>
    <t>UF10</t>
  </si>
  <si>
    <t>07410566</t>
  </si>
  <si>
    <t>Retrait du bosselage</t>
  </si>
  <si>
    <t>03-3 419 825</t>
  </si>
  <si>
    <t>R F1 113</t>
  </si>
  <si>
    <t>RES PIM 2019 571</t>
  </si>
  <si>
    <t>07011705</t>
  </si>
  <si>
    <t>Soudage fuite bossage / goujon / contour</t>
  </si>
  <si>
    <t>10- 716 464</t>
  </si>
  <si>
    <t xml:space="preserve">R F6 003 </t>
  </si>
  <si>
    <t>P47</t>
  </si>
  <si>
    <t>Piston d'ensemble</t>
  </si>
  <si>
    <t>Usinage + rechargement du tube de piston sur le piston</t>
  </si>
  <si>
    <t>10-9 007 220 / 221</t>
  </si>
  <si>
    <t>P59</t>
  </si>
  <si>
    <t>03-3 419 602</t>
  </si>
  <si>
    <t>FSP</t>
  </si>
  <si>
    <t>Bague Ressort</t>
  </si>
  <si>
    <t>Usinage à 117mm max</t>
  </si>
  <si>
    <t>03-3 419 714</t>
  </si>
  <si>
    <t>R F6 504</t>
  </si>
  <si>
    <t>P72-73</t>
  </si>
  <si>
    <t>07010812</t>
  </si>
  <si>
    <t>Usinage de la 2ème rainure sur l'axe de poussée</t>
  </si>
  <si>
    <t>03-3 419 594</t>
  </si>
  <si>
    <t>P43</t>
  </si>
  <si>
    <t>R F1 105 Projet P63</t>
  </si>
  <si>
    <t>DEH</t>
  </si>
  <si>
    <t>77045278-5280-5281-07411552-1553-1554</t>
  </si>
  <si>
    <t>Tube de piston L32620TUBE4D0</t>
  </si>
  <si>
    <t>Usinage de la lumière à 180°</t>
  </si>
  <si>
    <t>03-3 418 719</t>
  </si>
  <si>
    <t>R F1 112 / R F1 133</t>
  </si>
  <si>
    <t>P28-99 / P26-61</t>
  </si>
  <si>
    <t>07040201-0202</t>
  </si>
  <si>
    <t>Tube de piston : L32620TUBE1D0</t>
  </si>
  <si>
    <t>03-3 418 724</t>
  </si>
  <si>
    <t>R F1 148</t>
  </si>
  <si>
    <t>07040220</t>
  </si>
  <si>
    <t>Tube de piston : L32620TUBE2D0</t>
  </si>
  <si>
    <t>03-3 418 741</t>
  </si>
  <si>
    <t>R F1 134</t>
  </si>
  <si>
    <t>P26-59</t>
  </si>
  <si>
    <t>07415632-5633</t>
  </si>
  <si>
    <t>Tube de piston - L32620TUBE3D0</t>
  </si>
  <si>
    <t>03-3 419 771</t>
  </si>
  <si>
    <t>TC REN RN MA00286</t>
  </si>
  <si>
    <t>07415634-5635</t>
  </si>
  <si>
    <t>Tube de piston - L32620TUBE5D0</t>
  </si>
  <si>
    <t>TC REN RN MA00538</t>
  </si>
  <si>
    <t>FI</t>
  </si>
  <si>
    <t>07410413</t>
  </si>
  <si>
    <t>Usinage du carter</t>
  </si>
  <si>
    <t>TC REN RN MA00535</t>
  </si>
  <si>
    <t>P10-17</t>
  </si>
  <si>
    <t>Carter intermédiaire</t>
  </si>
  <si>
    <t>Usinage du carter + suppression des écritures</t>
  </si>
  <si>
    <t>03-3 419 824</t>
  </si>
  <si>
    <t>Usinage du cylindre au diamètre</t>
  </si>
  <si>
    <t>RES PIM 2019 632</t>
  </si>
  <si>
    <t>Usinage du piston</t>
  </si>
  <si>
    <t>03-3 419 566</t>
  </si>
  <si>
    <t>P10-25</t>
  </si>
  <si>
    <t>Usinage du piston au diamètre</t>
  </si>
  <si>
    <t>P17</t>
  </si>
  <si>
    <t>Cuve</t>
  </si>
  <si>
    <t>Usinage d'un 2ème congé à 180° de l'existant</t>
  </si>
  <si>
    <t>03-3 419 798</t>
  </si>
  <si>
    <t>FSX</t>
  </si>
  <si>
    <t>Socle</t>
  </si>
  <si>
    <t>Usinage d'un méplat</t>
  </si>
  <si>
    <t>03-3 419 413</t>
  </si>
  <si>
    <t>P74-75</t>
  </si>
  <si>
    <t>FIR</t>
  </si>
  <si>
    <t>PBA</t>
  </si>
  <si>
    <t>77040100-0101 et 5279</t>
  </si>
  <si>
    <t>D10</t>
  </si>
  <si>
    <t xml:space="preserve">Usinage intérieur du cylindre  </t>
  </si>
  <si>
    <t>D11</t>
  </si>
  <si>
    <t>Cylindre D280</t>
  </si>
  <si>
    <t>PBD</t>
  </si>
  <si>
    <t>77415622</t>
  </si>
  <si>
    <t>UP10</t>
  </si>
  <si>
    <t>UP9</t>
  </si>
  <si>
    <t>D9 77045278-5280-5281 et 77044652-4653</t>
  </si>
  <si>
    <t>77014638-4639</t>
  </si>
  <si>
    <t>Usinage le piston sur portée de garniture</t>
  </si>
  <si>
    <t>03-3 419 636</t>
  </si>
  <si>
    <t>TC RN REN MA00632</t>
  </si>
  <si>
    <t>P9</t>
  </si>
  <si>
    <t>Usinage pour mise en place de la bague épaulée</t>
  </si>
  <si>
    <t>03-3 415 423</t>
  </si>
  <si>
    <t>UN - Knorr</t>
  </si>
  <si>
    <t>R F1 101</t>
  </si>
  <si>
    <t>UN - PBEC</t>
  </si>
  <si>
    <t>R F1 116</t>
  </si>
  <si>
    <t>P69</t>
  </si>
  <si>
    <t>UN - SAB</t>
  </si>
  <si>
    <t>R F1 526</t>
  </si>
  <si>
    <t>P55</t>
  </si>
  <si>
    <t>0812-0813-0814</t>
  </si>
  <si>
    <t>SAB</t>
  </si>
  <si>
    <t>77410578-0579-0580-0581-07411552-1554</t>
  </si>
  <si>
    <t>L32620CYL102D0</t>
  </si>
  <si>
    <t>03-3 418 717</t>
  </si>
  <si>
    <t>R F1 534</t>
  </si>
  <si>
    <t>P50-87</t>
  </si>
  <si>
    <t>07417086</t>
  </si>
  <si>
    <t>Cylindre : L32620CYL101D0</t>
  </si>
  <si>
    <t>R F1 140</t>
  </si>
  <si>
    <t>P64-129</t>
  </si>
  <si>
    <t xml:space="preserve">Etrier : L32620ETRIER103D0 </t>
  </si>
  <si>
    <t>03-3 418 725</t>
  </si>
  <si>
    <t>P32-85</t>
  </si>
  <si>
    <t>Cylindre : L32620CYL103D0</t>
  </si>
  <si>
    <t>03-3 418 726</t>
  </si>
  <si>
    <t>07410567-0568</t>
  </si>
  <si>
    <t>Etrier : L32620ETRIER104D0</t>
  </si>
  <si>
    <t>03-3 418 727</t>
  </si>
  <si>
    <t>R F1 114</t>
  </si>
  <si>
    <t>P26-57</t>
  </si>
  <si>
    <t>Cylindre : L32620CYL104D0</t>
  </si>
  <si>
    <t>03-3 418 728</t>
  </si>
  <si>
    <t>Console 0702</t>
  </si>
  <si>
    <t>03-3 418 789</t>
  </si>
  <si>
    <t>R F1 131</t>
  </si>
  <si>
    <t>03-3 419 188</t>
  </si>
  <si>
    <t>P8</t>
  </si>
  <si>
    <t>TC RN REN MA00634</t>
  </si>
  <si>
    <t>P6</t>
  </si>
  <si>
    <t>Couscoussière</t>
  </si>
  <si>
    <t>Couvercle 203</t>
  </si>
  <si>
    <t>Changement de guide</t>
  </si>
  <si>
    <t>10-716 459</t>
  </si>
  <si>
    <t>07052104</t>
  </si>
  <si>
    <t>Corps du contacteur</t>
  </si>
  <si>
    <t>Enlèvement des vis et reperçage à 2,5 avec un insert</t>
  </si>
  <si>
    <t>10-9 010 762</t>
  </si>
  <si>
    <t>R F1 135</t>
  </si>
  <si>
    <t xml:space="preserve">Piston d'ensemble </t>
  </si>
  <si>
    <t>Cylindre 203</t>
  </si>
  <si>
    <t>Rechargement attache cylindre 203</t>
  </si>
  <si>
    <t>RES PIM 2020 535</t>
  </si>
  <si>
    <t>0569-0570</t>
  </si>
  <si>
    <t>Rechargement des leviers</t>
  </si>
  <si>
    <t>Sous-traitance</t>
  </si>
  <si>
    <t>Réparation de l'arrivée d'air</t>
  </si>
  <si>
    <t>03-3 419 721</t>
  </si>
  <si>
    <t>RES PIM 2018 396</t>
  </si>
  <si>
    <t>07341804</t>
  </si>
  <si>
    <t>Culasse</t>
  </si>
  <si>
    <t>Alésage de la douille</t>
  </si>
  <si>
    <t>R C5 135</t>
  </si>
  <si>
    <t>RES PIM 2018-499</t>
  </si>
  <si>
    <t>07316096</t>
  </si>
  <si>
    <t>Poussoir</t>
  </si>
  <si>
    <t>Modif des 2 trous en oblongs</t>
  </si>
  <si>
    <t>10-3 075 571</t>
  </si>
  <si>
    <t>TC REN RN MA00605</t>
  </si>
  <si>
    <t>P5-11</t>
  </si>
  <si>
    <t>77348593</t>
  </si>
  <si>
    <t>Platine</t>
  </si>
  <si>
    <t>Percage + taraudage à G1/4</t>
  </si>
  <si>
    <t>TC REN RN MA00776</t>
  </si>
  <si>
    <t>P6-11</t>
  </si>
  <si>
    <t>78765879</t>
  </si>
  <si>
    <t>Corps platine</t>
  </si>
  <si>
    <t>Réduction de 14mm à 11mm</t>
  </si>
  <si>
    <t>10-3 144 307</t>
  </si>
  <si>
    <t>TC REN RN MA00791</t>
  </si>
  <si>
    <t>P4</t>
  </si>
  <si>
    <t>Remplacement de la bague</t>
  </si>
  <si>
    <t>10-516 124</t>
  </si>
  <si>
    <t>R F3 004</t>
  </si>
  <si>
    <t>RES PIM 2018-538</t>
  </si>
  <si>
    <t>Verin Verr</t>
  </si>
  <si>
    <t>FOND ARRIERE ou AVANT</t>
  </si>
  <si>
    <t>Réparation de la chape</t>
  </si>
  <si>
    <t>R C6 011</t>
  </si>
  <si>
    <t>P80-81</t>
  </si>
  <si>
    <t>CYLINDRE</t>
  </si>
  <si>
    <t>10-3 015 752</t>
  </si>
  <si>
    <t>P82-83</t>
  </si>
  <si>
    <t xml:space="preserve">FOND </t>
  </si>
  <si>
    <t>Usinage des perçages D20</t>
  </si>
  <si>
    <t>03-3 419 814</t>
  </si>
  <si>
    <t>FOND ARRIERE</t>
  </si>
  <si>
    <t>Usinage des trous oblongs</t>
  </si>
  <si>
    <t>P84-85</t>
  </si>
  <si>
    <t>CORPS AVANT</t>
  </si>
  <si>
    <t>Usinage du diamètre et de l’alésage du corps avant</t>
  </si>
  <si>
    <t>10-3 030 606</t>
  </si>
  <si>
    <t>R C5 142</t>
  </si>
  <si>
    <t>Support poignée</t>
  </si>
  <si>
    <t>10-3136-714</t>
  </si>
  <si>
    <t>Levier droit 5613</t>
  </si>
  <si>
    <t>10-4 003 534</t>
  </si>
  <si>
    <t>GPL</t>
  </si>
  <si>
    <t>Tranformation des plats en hexagone selon modèle</t>
  </si>
  <si>
    <t>Tige de westing</t>
  </si>
  <si>
    <t>Usinage de la tige</t>
  </si>
  <si>
    <t>R F7 508</t>
  </si>
  <si>
    <t>P16</t>
  </si>
  <si>
    <t>Valve FBO</t>
  </si>
  <si>
    <t>Usinage du clapet</t>
  </si>
  <si>
    <t>03-3 418 701</t>
  </si>
  <si>
    <t>2021-756</t>
  </si>
  <si>
    <t>N° de demande :</t>
  </si>
  <si>
    <t>Dessins</t>
  </si>
  <si>
    <t>Choisir le compte/OF associé à l'opération</t>
  </si>
  <si>
    <t>A1</t>
  </si>
  <si>
    <r>
      <t xml:space="preserve">Version </t>
    </r>
    <r>
      <rPr>
        <sz val="11"/>
        <color rgb="FFFFFF00"/>
        <rFont val="Calibri Light"/>
        <family val="2"/>
      </rPr>
      <t>MAJ 23/07</t>
    </r>
  </si>
  <si>
    <t>A2</t>
  </si>
  <si>
    <t>B.1</t>
  </si>
  <si>
    <r>
      <t xml:space="preserve">Version </t>
    </r>
    <r>
      <rPr>
        <sz val="11"/>
        <color rgb="FFFFFF00"/>
        <rFont val="Calibri Light"/>
        <family val="2"/>
      </rPr>
      <t>MAJ 23/07/2021</t>
    </r>
  </si>
  <si>
    <r>
      <t xml:space="preserve">Version </t>
    </r>
    <r>
      <rPr>
        <sz val="11"/>
        <color rgb="FFFFFF00"/>
        <rFont val="Calibri Light"/>
        <family val="2"/>
      </rPr>
      <t>MAJ le 23/07/2021</t>
    </r>
  </si>
  <si>
    <t>A.6</t>
  </si>
  <si>
    <t>A.5</t>
  </si>
  <si>
    <t>A.0</t>
  </si>
  <si>
    <t>A.2</t>
  </si>
  <si>
    <t>A.1</t>
  </si>
  <si>
    <t>A.2 / A.1</t>
  </si>
  <si>
    <t>A.8</t>
  </si>
  <si>
    <t>A.1 / A.1 / A.3</t>
  </si>
  <si>
    <t>A.3</t>
  </si>
  <si>
    <t>R F5 502</t>
  </si>
  <si>
    <t>A.4</t>
  </si>
  <si>
    <t>C.1</t>
  </si>
  <si>
    <t>1 du 27/10/2014</t>
  </si>
  <si>
    <t>4 du 25/11/2019</t>
  </si>
  <si>
    <t>1 du 11/09/2018</t>
  </si>
  <si>
    <t>2 du 24/02/2017</t>
  </si>
  <si>
    <t>1 du 17/11/2014</t>
  </si>
  <si>
    <t>1 du 22/10/2014</t>
  </si>
  <si>
    <t>2 du 16/03/2017</t>
  </si>
  <si>
    <t>2 du 16/02/2018</t>
  </si>
  <si>
    <t>2 du 11/07/2019</t>
  </si>
  <si>
    <t>1 du 20/04/2018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</si>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</sst>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8"/>
      <color rgb="FF000000"/>
      <name val="Segoe UI"/>
      <family val="2"/>
    </font>
    <font>
      <sz val="11"/>
      <color theme="1"/>
      <name val="Calibri Light"/>
      <family val="2"/>
    </font>
    <font>
      <sz val="11"/>
      <name val="Calibri Light"/>
      <family val="2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1"/>
      <color theme="6" tint="-0.249977111117893"/>
      <name val="Calibri Light"/>
      <family val="2"/>
    </font>
    <font>
      <b/>
      <sz val="12"/>
      <name val="Calibri"/>
      <family val="2"/>
      <scheme val="minor"/>
    </font>
    <font>
      <sz val="8"/>
      <name val="Calibri"/>
      <family val="2"/>
      <scheme val="minor"/>
    </font>
    <font>
      <b/>
      <sz val="20"/>
      <name val="Calibri"/>
      <family val="2"/>
      <scheme val="minor"/>
    </font>
    <font>
      <sz val="12"/>
      <color theme="0"/>
      <name val="Calibri"/>
      <family val="2"/>
      <scheme val="minor"/>
    </font>
    <font>
      <sz val="20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16"/>
      <name val="Calibri"/>
      <family val="2"/>
      <scheme val="minor"/>
    </font>
    <font>
      <sz val="11"/>
      <color rgb="FFFFFF00"/>
      <name val="Calibri Light"/>
      <family val="2"/>
    </font>
  </fonts>
  <fills count="11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E16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08E52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theme="4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/>
      <bottom style="medium">
        <color theme="2" tint="-0.49998474074526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theme="2" tint="-0.499984740745262"/>
      </bottom>
      <diagonal/>
    </border>
    <border>
      <left/>
      <right style="medium">
        <color indexed="64"/>
      </right>
      <top/>
      <bottom style="medium">
        <color theme="2" tint="-0.499984740745262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49" fontId="2" fillId="5" borderId="0" xfId="0" applyNumberFormat="1" applyFont="1" applyFill="1" applyAlignment="1">
      <alignment horizontal="center" vertical="center"/>
    </xf>
    <xf numFmtId="49" fontId="2" fillId="3" borderId="0" xfId="0" applyNumberFormat="1" applyFont="1" applyFill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8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16" fontId="2" fillId="0" borderId="0" xfId="0" applyNumberFormat="1" applyFont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0" fillId="0" borderId="0" xfId="0" applyFill="1"/>
    <xf numFmtId="49" fontId="2" fillId="0" borderId="0" xfId="0" applyNumberFormat="1" applyFont="1" applyFill="1" applyAlignment="1">
      <alignment horizontal="center" vertical="center"/>
    </xf>
    <xf numFmtId="49" fontId="3" fillId="3" borderId="0" xfId="0" applyNumberFormat="1" applyFont="1" applyFill="1" applyAlignment="1">
      <alignment horizontal="center" vertical="center"/>
    </xf>
    <xf numFmtId="49" fontId="2" fillId="4" borderId="0" xfId="0" applyNumberFormat="1" applyFont="1" applyFill="1" applyAlignment="1">
      <alignment horizontal="center" vertical="center"/>
    </xf>
    <xf numFmtId="49" fontId="2" fillId="6" borderId="0" xfId="0" applyNumberFormat="1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 wrapText="1"/>
    </xf>
    <xf numFmtId="14" fontId="7" fillId="0" borderId="0" xfId="0" applyNumberFormat="1" applyFont="1" applyFill="1" applyBorder="1" applyAlignment="1">
      <alignment horizontal="left" vertical="center"/>
    </xf>
    <xf numFmtId="0" fontId="9" fillId="0" borderId="0" xfId="0" applyFont="1" applyFill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14" fontId="7" fillId="0" borderId="0" xfId="0" applyNumberFormat="1" applyFont="1" applyFill="1" applyBorder="1" applyAlignment="1">
      <alignment horizontal="center" vertical="center"/>
    </xf>
    <xf numFmtId="0" fontId="10" fillId="0" borderId="7" xfId="0" applyFont="1" applyBorder="1" applyAlignment="1">
      <alignment horizontal="left" vertical="center"/>
    </xf>
    <xf numFmtId="0" fontId="5" fillId="0" borderId="8" xfId="0" applyFont="1" applyBorder="1" applyAlignment="1">
      <alignment horizontal="center" vertical="center"/>
    </xf>
    <xf numFmtId="0" fontId="7" fillId="0" borderId="7" xfId="0" applyFont="1" applyFill="1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7" fillId="0" borderId="8" xfId="0" applyFont="1" applyFill="1" applyBorder="1" applyAlignment="1">
      <alignment horizontal="left" vertical="center"/>
    </xf>
    <xf numFmtId="0" fontId="7" fillId="0" borderId="8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14" fontId="7" fillId="0" borderId="8" xfId="0" applyNumberFormat="1" applyFont="1" applyFill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14" fontId="7" fillId="0" borderId="0" xfId="0" applyNumberFormat="1" applyFont="1" applyFill="1" applyBorder="1" applyAlignment="1">
      <alignment vertical="center"/>
    </xf>
    <xf numFmtId="0" fontId="5" fillId="0" borderId="7" xfId="0" applyFont="1" applyBorder="1" applyAlignment="1">
      <alignment vertical="center"/>
    </xf>
    <xf numFmtId="14" fontId="7" fillId="0" borderId="8" xfId="0" applyNumberFormat="1" applyFont="1" applyFill="1" applyBorder="1" applyAlignment="1">
      <alignment vertical="center"/>
    </xf>
    <xf numFmtId="0" fontId="5" fillId="0" borderId="7" xfId="0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14" fontId="7" fillId="0" borderId="0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12" fillId="0" borderId="7" xfId="0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14" fontId="11" fillId="0" borderId="0" xfId="0" applyNumberFormat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7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left" vertical="center"/>
    </xf>
    <xf numFmtId="49" fontId="2" fillId="0" borderId="0" xfId="0" applyNumberFormat="1" applyFont="1" applyFill="1" applyAlignment="1">
      <alignment horizontal="center" vertical="center" wrapText="1"/>
    </xf>
    <xf numFmtId="0" fontId="2" fillId="10" borderId="0" xfId="0" applyFont="1" applyFill="1" applyAlignment="1">
      <alignment horizontal="center" vertical="center"/>
    </xf>
    <xf numFmtId="49" fontId="14" fillId="0" borderId="0" xfId="0" applyNumberFormat="1" applyFont="1" applyAlignment="1">
      <alignment horizontal="center" vertical="center"/>
    </xf>
    <xf numFmtId="49" fontId="2" fillId="10" borderId="0" xfId="0" applyNumberFormat="1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49" fontId="0" fillId="0" borderId="0" xfId="0" applyNumberFormat="1" applyFont="1" applyFill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5" fillId="0" borderId="0" xfId="0" applyFont="1" applyFill="1" applyBorder="1" applyAlignment="1">
      <alignment horizontal="right" vertical="center"/>
    </xf>
    <xf numFmtId="0" fontId="12" fillId="0" borderId="7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right" vertical="center"/>
    </xf>
    <xf numFmtId="14" fontId="11" fillId="0" borderId="0" xfId="0" applyNumberFormat="1" applyFont="1" applyBorder="1" applyAlignment="1">
      <alignment horizontal="left" vertical="center"/>
    </xf>
    <xf numFmtId="14" fontId="11" fillId="0" borderId="8" xfId="0" applyNumberFormat="1" applyFont="1" applyBorder="1" applyAlignment="1">
      <alignment horizontal="left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right" vertical="center"/>
    </xf>
    <xf numFmtId="14" fontId="5" fillId="0" borderId="0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14" fontId="7" fillId="0" borderId="5" xfId="0" applyNumberFormat="1" applyFont="1" applyFill="1" applyBorder="1" applyAlignment="1">
      <alignment horizontal="center" vertical="center"/>
    </xf>
    <xf numFmtId="14" fontId="7" fillId="0" borderId="6" xfId="0" applyNumberFormat="1" applyFont="1" applyFill="1" applyBorder="1" applyAlignment="1">
      <alignment horizontal="center" vertical="center"/>
    </xf>
    <xf numFmtId="14" fontId="7" fillId="0" borderId="0" xfId="0" applyNumberFormat="1" applyFont="1" applyFill="1" applyBorder="1" applyAlignment="1">
      <alignment horizontal="center" vertical="center"/>
    </xf>
    <xf numFmtId="14" fontId="7" fillId="0" borderId="8" xfId="0" applyNumberFormat="1" applyFont="1" applyFill="1" applyBorder="1" applyAlignment="1">
      <alignment horizontal="center" vertical="center"/>
    </xf>
    <xf numFmtId="14" fontId="7" fillId="0" borderId="12" xfId="0" applyNumberFormat="1" applyFont="1" applyFill="1" applyBorder="1" applyAlignment="1">
      <alignment horizontal="center" vertical="center"/>
    </xf>
    <xf numFmtId="14" fontId="7" fillId="0" borderId="13" xfId="0" applyNumberFormat="1" applyFont="1" applyFill="1" applyBorder="1" applyAlignment="1">
      <alignment horizontal="center" vertical="center"/>
    </xf>
    <xf numFmtId="0" fontId="13" fillId="9" borderId="4" xfId="0" applyFont="1" applyFill="1" applyBorder="1" applyAlignment="1">
      <alignment horizontal="center" vertical="center"/>
    </xf>
    <xf numFmtId="0" fontId="13" fillId="9" borderId="5" xfId="0" applyFont="1" applyFill="1" applyBorder="1" applyAlignment="1">
      <alignment horizontal="center" vertical="center"/>
    </xf>
    <xf numFmtId="0" fontId="13" fillId="9" borderId="6" xfId="0" applyFont="1" applyFill="1" applyBorder="1" applyAlignment="1">
      <alignment horizontal="center" vertical="center"/>
    </xf>
    <xf numFmtId="0" fontId="13" fillId="9" borderId="11" xfId="0" applyFont="1" applyFill="1" applyBorder="1" applyAlignment="1">
      <alignment horizontal="center" vertical="center"/>
    </xf>
    <xf numFmtId="0" fontId="13" fillId="9" borderId="12" xfId="0" applyFont="1" applyFill="1" applyBorder="1" applyAlignment="1">
      <alignment horizontal="center" vertical="center"/>
    </xf>
    <xf numFmtId="0" fontId="13" fillId="9" borderId="13" xfId="0" applyFont="1" applyFill="1" applyBorder="1" applyAlignment="1">
      <alignment horizontal="center" vertical="center"/>
    </xf>
    <xf numFmtId="0" fontId="9" fillId="6" borderId="5" xfId="0" applyFont="1" applyFill="1" applyBorder="1" applyAlignment="1">
      <alignment horizontal="center" vertical="center"/>
    </xf>
    <xf numFmtId="0" fontId="9" fillId="6" borderId="6" xfId="0" applyFont="1" applyFill="1" applyBorder="1" applyAlignment="1">
      <alignment horizontal="center" vertical="center"/>
    </xf>
    <xf numFmtId="0" fontId="9" fillId="6" borderId="12" xfId="0" applyFont="1" applyFill="1" applyBorder="1" applyAlignment="1">
      <alignment horizontal="center" vertical="center"/>
    </xf>
    <xf numFmtId="0" fontId="9" fillId="6" borderId="1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0" fontId="9" fillId="7" borderId="4" xfId="0" applyFont="1" applyFill="1" applyBorder="1" applyAlignment="1">
      <alignment horizontal="center" vertical="center"/>
    </xf>
    <xf numFmtId="0" fontId="9" fillId="7" borderId="5" xfId="0" applyFont="1" applyFill="1" applyBorder="1" applyAlignment="1">
      <alignment horizontal="center" vertical="center"/>
    </xf>
    <xf numFmtId="0" fontId="9" fillId="7" borderId="6" xfId="0" applyFont="1" applyFill="1" applyBorder="1" applyAlignment="1">
      <alignment horizontal="center" vertical="center"/>
    </xf>
    <xf numFmtId="0" fontId="9" fillId="7" borderId="11" xfId="0" applyFont="1" applyFill="1" applyBorder="1" applyAlignment="1">
      <alignment horizontal="center" vertical="center"/>
    </xf>
    <xf numFmtId="0" fontId="9" fillId="7" borderId="12" xfId="0" applyFont="1" applyFill="1" applyBorder="1" applyAlignment="1">
      <alignment horizontal="center" vertical="center"/>
    </xf>
    <xf numFmtId="0" fontId="9" fillId="7" borderId="13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right" vertical="center"/>
    </xf>
    <xf numFmtId="0" fontId="5" fillId="0" borderId="7" xfId="0" applyFont="1" applyBorder="1" applyAlignment="1">
      <alignment horizontal="right" vertical="center"/>
    </xf>
  </cellXfs>
  <cellStyles count="1">
    <cellStyle name="Normal" xfId="0" builtinId="0"/>
  </cellStyles>
  <dxfs count="35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numFmt numFmtId="30" formatCode="@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numFmt numFmtId="30" formatCode="@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6D6D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/>
      </border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/>
      </border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numFmt numFmtId="30" formatCode="@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6D6D"/>
        </patternFill>
      </fill>
    </dxf>
    <dxf>
      <font>
        <strike val="0"/>
        <outline val="0"/>
        <shadow val="0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08E52"/>
      <color rgb="FFFF6D6D"/>
      <color rgb="FFFF4343"/>
      <color rgb="FFFF5050"/>
      <color rgb="FFFFE161"/>
      <color rgb="FFFF5757"/>
      <color rgb="FFFFDA3F"/>
      <color rgb="FFFFFF66"/>
      <color rgb="FFFF9966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eetMetadata" Target="metadata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Relationship Id="rId22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Spin" dx="22" fmlaLink="$AG$5" max="500" noThreeD="1" page="10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https://chart.googleapis.com/chart?chs=111x111&amp;cht=qr&amp;chl=+-+%09" TargetMode="External"/><Relationship Id="rId3" Type="http://schemas.openxmlformats.org/officeDocument/2006/relationships/image" Target="../media/image3.png"/><Relationship Id="rId7" Type="http://schemas.openxmlformats.org/officeDocument/2006/relationships/image" Target="../media/image5.png"/><Relationship Id="rId2" Type="http://schemas.openxmlformats.org/officeDocument/2006/relationships/image" Target="https://chart.googleapis.com/chart?chs=116x116&amp;cht=qr&amp;chl=2021-756%09" TargetMode="External"/><Relationship Id="rId1" Type="http://schemas.openxmlformats.org/officeDocument/2006/relationships/image" Target="../media/image2.png"/><Relationship Id="rId6" Type="http://schemas.openxmlformats.org/officeDocument/2006/relationships/image" Target="https://chart.googleapis.com/chart?chs=111x111&amp;cht=qr&amp;chl=R+F4+004+-+A.6%09" TargetMode="External"/><Relationship Id="rId5" Type="http://schemas.openxmlformats.org/officeDocument/2006/relationships/image" Target="../media/image4.6"/><Relationship Id="rId4" Type="http://schemas.openxmlformats.org/officeDocument/2006/relationships/image" Target="https://chart.googleapis.com/chart?chs=111x111&amp;cht=qr&amp;chl=0%09" TargetMode="Externa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52583</xdr:colOff>
          <xdr:row>13</xdr:row>
          <xdr:rowOff>183606</xdr:rowOff>
        </xdr:from>
        <xdr:to>
          <xdr:col>18</xdr:col>
          <xdr:colOff>177362</xdr:colOff>
          <xdr:row>18</xdr:row>
          <xdr:rowOff>194807</xdr:rowOff>
        </xdr:to>
        <xdr:grpSp>
          <xdr:nvGrpSpPr>
            <xdr:cNvPr id="28" name="Groupe 27">
              <a:extLst>
                <a:ext uri="{FF2B5EF4-FFF2-40B4-BE49-F238E27FC236}">
                  <a16:creationId xmlns="" xmlns:a16="http://schemas.microsoft.com/office/drawing/2014/main" id="{00000000-0008-0000-0000-00001C000000}"/>
                </a:ext>
              </a:extLst>
            </xdr:cNvPr>
            <xdr:cNvGrpSpPr/>
          </xdr:nvGrpSpPr>
          <xdr:grpSpPr>
            <a:xfrm>
              <a:off x="2458325" y="2660109"/>
              <a:ext cx="1050069" cy="980029"/>
              <a:chOff x="2602985" y="2660105"/>
              <a:chExt cx="969851" cy="994316"/>
            </a:xfrm>
          </xdr:grpSpPr>
          <xdr:sp macro="" textlink="">
            <xdr:nvSpPr>
              <xdr:cNvPr id="1026" name="Check Box 2" hidden="1">
                <a:extLst>
                  <a:ext uri="{63B3BB69-23CF-44E3-9099-C40C66FF867C}">
                    <a14:compatExt spid="_x0000_s1026"/>
                  </a:ext>
                </a:extLst>
              </xdr:cNvPr>
              <xdr:cNvSpPr/>
            </xdr:nvSpPr>
            <xdr:spPr>
              <a:xfrm>
                <a:off x="2602985" y="3196693"/>
                <a:ext cx="687256" cy="190399"/>
              </a:xfrm>
              <a:prstGeom prst="rect">
                <a:avLst/>
              </a:prstGeom>
            </xdr:spPr>
            <xdr:txBody>
              <a:bodyPr vertOverflow="clip" wrap="square" lIns="27432" tIns="27432" rIns="0" bIns="27432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Jet d'eau</a:t>
                </a:r>
              </a:p>
            </xdr:txBody>
          </xdr:sp>
          <xdr:sp macro="" textlink="">
            <xdr:nvSpPr>
              <xdr:cNvPr id="1028" name="Check Box 4" hidden="1">
                <a:extLst>
                  <a:ext uri="{63B3BB69-23CF-44E3-9099-C40C66FF867C}">
                    <a14:compatExt spid="_x0000_s1028"/>
                  </a:ext>
                </a:extLst>
              </xdr:cNvPr>
              <xdr:cNvSpPr/>
            </xdr:nvSpPr>
            <xdr:spPr>
              <a:xfrm>
                <a:off x="2602985" y="2927439"/>
                <a:ext cx="527102" cy="192498"/>
              </a:xfrm>
              <a:prstGeom prst="rect">
                <a:avLst/>
              </a:prstGeom>
            </xdr:spPr>
            <xdr:txBody>
              <a:bodyPr vertOverflow="clip" wrap="square" lIns="27432" tIns="27432" rIns="0" bIns="27432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Tournage</a:t>
                </a:r>
              </a:p>
            </xdr:txBody>
          </xdr:sp>
          <xdr:sp macro="" textlink="">
            <xdr:nvSpPr>
              <xdr:cNvPr id="1029" name="Check Box 5" hidden="1">
                <a:extLst>
                  <a:ext uri="{63B3BB69-23CF-44E3-9099-C40C66FF867C}">
                    <a14:compatExt spid="_x0000_s1029"/>
                  </a:ext>
                </a:extLst>
              </xdr:cNvPr>
              <xdr:cNvSpPr/>
            </xdr:nvSpPr>
            <xdr:spPr>
              <a:xfrm>
                <a:off x="2602985" y="2660105"/>
                <a:ext cx="677311" cy="190577"/>
              </a:xfrm>
              <a:prstGeom prst="rect">
                <a:avLst/>
              </a:prstGeom>
            </xdr:spPr>
            <xdr:txBody>
              <a:bodyPr vertOverflow="clip" wrap="square" lIns="27432" tIns="27432" rIns="0" bIns="27432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Fraisage</a:t>
                </a:r>
              </a:p>
            </xdr:txBody>
          </xdr:sp>
          <xdr:sp macro="" textlink="">
            <xdr:nvSpPr>
              <xdr:cNvPr id="1030" name="Check Box 6" hidden="1">
                <a:extLst>
                  <a:ext uri="{63B3BB69-23CF-44E3-9099-C40C66FF867C}">
                    <a14:compatExt spid="_x0000_s1030"/>
                  </a:ext>
                </a:extLst>
              </xdr:cNvPr>
              <xdr:cNvSpPr/>
            </xdr:nvSpPr>
            <xdr:spPr>
              <a:xfrm>
                <a:off x="2602991" y="3463845"/>
                <a:ext cx="969845" cy="190576"/>
              </a:xfrm>
              <a:prstGeom prst="rect">
                <a:avLst/>
              </a:prstGeom>
            </xdr:spPr>
            <xdr:txBody>
              <a:bodyPr vertOverflow="clip" wrap="square" lIns="27432" tIns="27432" rIns="0" bIns="27432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Chaudronnerie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54391</xdr:colOff>
          <xdr:row>13</xdr:row>
          <xdr:rowOff>185972</xdr:rowOff>
        </xdr:from>
        <xdr:to>
          <xdr:col>28</xdr:col>
          <xdr:colOff>49508</xdr:colOff>
          <xdr:row>18</xdr:row>
          <xdr:rowOff>189829</xdr:rowOff>
        </xdr:to>
        <xdr:grpSp>
          <xdr:nvGrpSpPr>
            <xdr:cNvPr id="27" name="Groupe 26">
              <a:extLst>
                <a:ext uri="{FF2B5EF4-FFF2-40B4-BE49-F238E27FC236}">
                  <a16:creationId xmlns="" xmlns:a16="http://schemas.microsoft.com/office/drawing/2014/main" id="{00000000-0008-0000-0000-00001B000000}"/>
                </a:ext>
              </a:extLst>
            </xdr:cNvPr>
            <xdr:cNvGrpSpPr/>
          </xdr:nvGrpSpPr>
          <xdr:grpSpPr>
            <a:xfrm>
              <a:off x="3940591" y="2662476"/>
              <a:ext cx="1290517" cy="972686"/>
              <a:chOff x="3899700" y="2662476"/>
              <a:chExt cx="1257182" cy="986974"/>
            </a:xfrm>
          </xdr:grpSpPr>
          <xdr:sp macro="" textlink="">
            <xdr:nvSpPr>
              <xdr:cNvPr id="1031" name="Check Box 7" hidden="1">
                <a:extLst>
                  <a:ext uri="{63B3BB69-23CF-44E3-9099-C40C66FF867C}">
                    <a14:compatExt spid="_x0000_s1031"/>
                  </a:ext>
                </a:extLst>
              </xdr:cNvPr>
              <xdr:cNvSpPr/>
            </xdr:nvSpPr>
            <xdr:spPr>
              <a:xfrm>
                <a:off x="3899702" y="3193731"/>
                <a:ext cx="1257180" cy="194670"/>
              </a:xfrm>
              <a:prstGeom prst="rect">
                <a:avLst/>
              </a:prstGeom>
            </xdr:spPr>
            <xdr:txBody>
              <a:bodyPr vertOverflow="clip" wrap="square" lIns="27432" tIns="27432" rIns="0" bIns="27432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Peinture / Poudrage</a:t>
                </a:r>
              </a:p>
            </xdr:txBody>
          </xdr:sp>
          <xdr:sp macro="" textlink="">
            <xdr:nvSpPr>
              <xdr:cNvPr id="1034" name="Check Box 10" hidden="1">
                <a:extLst>
                  <a:ext uri="{63B3BB69-23CF-44E3-9099-C40C66FF867C}">
                    <a14:compatExt spid="_x0000_s1034"/>
                  </a:ext>
                </a:extLst>
              </xdr:cNvPr>
              <xdr:cNvSpPr/>
            </xdr:nvSpPr>
            <xdr:spPr>
              <a:xfrm>
                <a:off x="3899700" y="2926094"/>
                <a:ext cx="1160964" cy="189518"/>
              </a:xfrm>
              <a:prstGeom prst="rect">
                <a:avLst/>
              </a:prstGeom>
            </xdr:spPr>
            <xdr:txBody>
              <a:bodyPr vertOverflow="clip" wrap="square" lIns="27432" tIns="27432" rIns="0" bIns="27432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Gravage</a:t>
                </a:r>
              </a:p>
            </xdr:txBody>
          </xdr:sp>
          <xdr:sp macro="" textlink="">
            <xdr:nvSpPr>
              <xdr:cNvPr id="1035" name="Check Box 11" hidden="1">
                <a:extLst>
                  <a:ext uri="{63B3BB69-23CF-44E3-9099-C40C66FF867C}">
                    <a14:compatExt spid="_x0000_s1035"/>
                  </a:ext>
                </a:extLst>
              </xdr:cNvPr>
              <xdr:cNvSpPr/>
            </xdr:nvSpPr>
            <xdr:spPr>
              <a:xfrm>
                <a:off x="3899700" y="3466524"/>
                <a:ext cx="828986" cy="182926"/>
              </a:xfrm>
              <a:prstGeom prst="rect">
                <a:avLst/>
              </a:prstGeom>
            </xdr:spPr>
            <xdr:txBody>
              <a:bodyPr vertOverflow="clip" wrap="square" lIns="27432" tIns="27432" rIns="0" bIns="27432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Kaïzen</a:t>
                </a:r>
              </a:p>
            </xdr:txBody>
          </xdr:sp>
          <xdr:sp macro="" textlink="">
            <xdr:nvSpPr>
              <xdr:cNvPr id="1036" name="Check Box 12" hidden="1">
                <a:extLst>
                  <a:ext uri="{63B3BB69-23CF-44E3-9099-C40C66FF867C}">
                    <a14:compatExt spid="_x0000_s1036"/>
                  </a:ext>
                </a:extLst>
              </xdr:cNvPr>
              <xdr:cNvSpPr/>
            </xdr:nvSpPr>
            <xdr:spPr>
              <a:xfrm>
                <a:off x="3899700" y="2662476"/>
                <a:ext cx="1176666" cy="185505"/>
              </a:xfrm>
              <a:prstGeom prst="rect">
                <a:avLst/>
              </a:prstGeom>
            </xdr:spPr>
            <xdr:txBody>
              <a:bodyPr vertOverflow="clip" wrap="square" lIns="27432" tIns="27432" rIns="0" bIns="27432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Sciage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20647</xdr:colOff>
          <xdr:row>13</xdr:row>
          <xdr:rowOff>184103</xdr:rowOff>
        </xdr:from>
        <xdr:to>
          <xdr:col>47</xdr:col>
          <xdr:colOff>173130</xdr:colOff>
          <xdr:row>18</xdr:row>
          <xdr:rowOff>190499</xdr:rowOff>
        </xdr:to>
        <xdr:grpSp>
          <xdr:nvGrpSpPr>
            <xdr:cNvPr id="29" name="Groupe 28">
              <a:extLst>
                <a:ext uri="{FF2B5EF4-FFF2-40B4-BE49-F238E27FC236}">
                  <a16:creationId xmlns="" xmlns:a16="http://schemas.microsoft.com/office/drawing/2014/main" id="{00000000-0008-0000-0000-00001D000000}"/>
                </a:ext>
              </a:extLst>
            </xdr:cNvPr>
            <xdr:cNvGrpSpPr/>
          </xdr:nvGrpSpPr>
          <xdr:grpSpPr>
            <a:xfrm>
              <a:off x="5387304" y="2660600"/>
              <a:ext cx="1632940" cy="975224"/>
              <a:chOff x="5128012" y="2660606"/>
              <a:chExt cx="1410909" cy="989504"/>
            </a:xfrm>
          </xdr:grpSpPr>
          <xdr:sp macro="" textlink="">
            <xdr:nvSpPr>
              <xdr:cNvPr id="1027" name="Check Box 3" hidden="1">
                <a:extLst>
                  <a:ext uri="{63B3BB69-23CF-44E3-9099-C40C66FF867C}">
                    <a14:compatExt spid="_x0000_s1027"/>
                  </a:ext>
                </a:extLst>
              </xdr:cNvPr>
              <xdr:cNvSpPr/>
            </xdr:nvSpPr>
            <xdr:spPr>
              <a:xfrm>
                <a:off x="5128012" y="3462115"/>
                <a:ext cx="1410909" cy="187995"/>
              </a:xfrm>
              <a:prstGeom prst="rect">
                <a:avLst/>
              </a:prstGeom>
            </xdr:spPr>
            <xdr:txBody>
              <a:bodyPr vertOverflow="clip" wrap="square" lIns="27432" tIns="27432" rIns="0" bIns="27432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Sous-Traitance</a:t>
                </a:r>
              </a:p>
            </xdr:txBody>
          </xdr:sp>
          <xdr:sp macro="" textlink="">
            <xdr:nvSpPr>
              <xdr:cNvPr id="1033" name="Check Box 9" hidden="1">
                <a:extLst>
                  <a:ext uri="{63B3BB69-23CF-44E3-9099-C40C66FF867C}">
                    <a14:compatExt spid="_x0000_s1033"/>
                  </a:ext>
                </a:extLst>
              </xdr:cNvPr>
              <xdr:cNvSpPr/>
            </xdr:nvSpPr>
            <xdr:spPr>
              <a:xfrm>
                <a:off x="5128017" y="2660606"/>
                <a:ext cx="1160964" cy="190581"/>
              </a:xfrm>
              <a:prstGeom prst="rect">
                <a:avLst/>
              </a:prstGeom>
            </xdr:spPr>
            <xdr:txBody>
              <a:bodyPr vertOverflow="clip" wrap="square" lIns="27432" tIns="27432" rIns="0" bIns="27432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Matière à commander</a:t>
                </a:r>
              </a:p>
            </xdr:txBody>
          </xdr:sp>
          <xdr:sp macro="" textlink="">
            <xdr:nvSpPr>
              <xdr:cNvPr id="1032" name="Check Box 8" hidden="1">
                <a:extLst>
                  <a:ext uri="{63B3BB69-23CF-44E3-9099-C40C66FF867C}">
                    <a14:compatExt spid="_x0000_s1032"/>
                  </a:ext>
                </a:extLst>
              </xdr:cNvPr>
              <xdr:cNvSpPr/>
            </xdr:nvSpPr>
            <xdr:spPr>
              <a:xfrm>
                <a:off x="5128017" y="2926767"/>
                <a:ext cx="824499" cy="192094"/>
              </a:xfrm>
              <a:prstGeom prst="rect">
                <a:avLst/>
              </a:prstGeom>
            </xdr:spPr>
            <xdr:txBody>
              <a:bodyPr vertOverflow="clip" wrap="square" lIns="27432" tIns="27432" rIns="0" bIns="27432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Constitutant</a:t>
                </a:r>
              </a:p>
            </xdr:txBody>
          </xdr:sp>
          <xdr:sp macro="" textlink="">
            <xdr:nvSpPr>
              <xdr:cNvPr id="1037" name="Check Box 13" hidden="1">
                <a:extLst>
                  <a:ext uri="{63B3BB69-23CF-44E3-9099-C40C66FF867C}">
                    <a14:compatExt spid="_x0000_s1037"/>
                  </a:ext>
                </a:extLst>
              </xdr:cNvPr>
              <xdr:cNvSpPr/>
            </xdr:nvSpPr>
            <xdr:spPr>
              <a:xfrm>
                <a:off x="5128013" y="3194444"/>
                <a:ext cx="1410908" cy="192094"/>
              </a:xfrm>
              <a:prstGeom prst="rect">
                <a:avLst/>
              </a:prstGeom>
            </xdr:spPr>
            <xdr:txBody>
              <a:bodyPr vertOverflow="clip" wrap="square" lIns="27432" tIns="27432" rIns="0" bIns="27432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Traitement de surface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</xdr:col>
          <xdr:colOff>76200</xdr:colOff>
          <xdr:row>4</xdr:row>
          <xdr:rowOff>7620</xdr:rowOff>
        </xdr:from>
        <xdr:to>
          <xdr:col>37</xdr:col>
          <xdr:colOff>0</xdr:colOff>
          <xdr:row>7</xdr:row>
          <xdr:rowOff>0</xdr:rowOff>
        </xdr:to>
        <xdr:sp macro="" textlink="">
          <xdr:nvSpPr>
            <xdr:cNvPr id="1039" name="Spinner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160020</xdr:colOff>
          <xdr:row>23</xdr:row>
          <xdr:rowOff>30480</xdr:rowOff>
        </xdr:from>
        <xdr:to>
          <xdr:col>30</xdr:col>
          <xdr:colOff>99060</xdr:colOff>
          <xdr:row>24</xdr:row>
          <xdr:rowOff>60960</xdr:rowOff>
        </xdr:to>
        <xdr:sp macro="" textlink="">
          <xdr:nvSpPr>
            <xdr:cNvPr id="1041" name="Liste_fam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137160</xdr:colOff>
          <xdr:row>25</xdr:row>
          <xdr:rowOff>0</xdr:rowOff>
        </xdr:from>
        <xdr:to>
          <xdr:col>31</xdr:col>
          <xdr:colOff>76200</xdr:colOff>
          <xdr:row>26</xdr:row>
          <xdr:rowOff>30480</xdr:rowOff>
        </xdr:to>
        <xdr:sp macro="" textlink="">
          <xdr:nvSpPr>
            <xdr:cNvPr id="1042" name="Liste_piece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160020</xdr:colOff>
          <xdr:row>26</xdr:row>
          <xdr:rowOff>175260</xdr:rowOff>
        </xdr:from>
        <xdr:to>
          <xdr:col>31</xdr:col>
          <xdr:colOff>99060</xdr:colOff>
          <xdr:row>28</xdr:row>
          <xdr:rowOff>15240</xdr:rowOff>
        </xdr:to>
        <xdr:sp macro="" textlink="">
          <xdr:nvSpPr>
            <xdr:cNvPr id="1043" name="Liste_symb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60960</xdr:colOff>
          <xdr:row>29</xdr:row>
          <xdr:rowOff>0</xdr:rowOff>
        </xdr:from>
        <xdr:to>
          <xdr:col>31</xdr:col>
          <xdr:colOff>0</xdr:colOff>
          <xdr:row>30</xdr:row>
          <xdr:rowOff>30480</xdr:rowOff>
        </xdr:to>
        <xdr:sp macro="" textlink="">
          <xdr:nvSpPr>
            <xdr:cNvPr id="1044" name="Liste_op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0</xdr:col>
      <xdr:colOff>41128</xdr:colOff>
      <xdr:row>3</xdr:row>
      <xdr:rowOff>23135</xdr:rowOff>
    </xdr:from>
    <xdr:to>
      <xdr:col>8</xdr:col>
      <xdr:colOff>51288</xdr:colOff>
      <xdr:row>10</xdr:row>
      <xdr:rowOff>162835</xdr:rowOff>
    </xdr:to>
    <xdr:pic>
      <xdr:nvPicPr>
        <xdr:cNvPr id="24" name="QRCode$A$5"/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28" y="594635"/>
          <a:ext cx="1473200" cy="1473200"/>
        </a:xfrm>
        <a:prstGeom prst="rect">
          <a:avLst/>
        </a:prstGeom>
      </xdr:spPr>
    </xdr:pic>
    <xdr:clientData/>
  </xdr:twoCellAnchor>
  <xdr:twoCellAnchor editAs="oneCell">
    <xdr:from>
      <xdr:col>28</xdr:col>
      <xdr:colOff>50800</xdr:colOff>
      <xdr:row>42</xdr:row>
      <xdr:rowOff>0</xdr:rowOff>
    </xdr:from>
    <xdr:to>
      <xdr:col>35</xdr:col>
      <xdr:colOff>165100</xdr:colOff>
      <xdr:row>49</xdr:row>
      <xdr:rowOff>76200</xdr:rowOff>
    </xdr:to>
    <xdr:pic>
      <xdr:nvPicPr>
        <xdr:cNvPr id="1082" name="QRCode$AB$43"/>
        <xdr:cNvPicPr>
          <a:picLocks/>
        </xdr:cNvPicPr>
      </xdr:nvPicPr>
      <xdr:blipFill>
        <a:blip xmlns:r="http://schemas.openxmlformats.org/officeDocument/2006/relationships" r:embed="rId3" r:link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2400" y="8028214"/>
          <a:ext cx="1409700" cy="1409700"/>
        </a:xfrm>
        <a:prstGeom prst="rect">
          <a:avLst/>
        </a:prstGeom>
      </xdr:spPr>
    </xdr:pic>
    <xdr:clientData/>
  </xdr:twoCellAnchor>
  <xdr:twoCellAnchor editAs="oneCell">
    <xdr:from>
      <xdr:col>16</xdr:col>
      <xdr:colOff>50800</xdr:colOff>
      <xdr:row>42</xdr:row>
      <xdr:rowOff>0</xdr:rowOff>
    </xdr:from>
    <xdr:to>
      <xdr:col>23</xdr:col>
      <xdr:colOff>165100</xdr:colOff>
      <xdr:row>49</xdr:row>
      <xdr:rowOff>76200</xdr:rowOff>
    </xdr:to>
    <xdr:pic>
      <xdr:nvPicPr>
        <xdr:cNvPr id="1083" name="QRCode$P$43"/>
        <xdr:cNvPicPr>
          <a:picLocks/>
        </xdr:cNvPicPr>
      </xdr:nvPicPr>
      <xdr:blipFill>
        <a:blip xmlns:r="http://schemas.openxmlformats.org/officeDocument/2006/relationships" r:embed="rId5" r:link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11714" y="8028214"/>
          <a:ext cx="1409700" cy="1409700"/>
        </a:xfrm>
        <a:prstGeom prst="rect">
          <a:avLst/>
        </a:prstGeom>
      </xdr:spPr>
    </xdr:pic>
    <xdr:clientData/>
  </xdr:twoCellAnchor>
  <xdr:twoCellAnchor editAs="oneCell">
    <xdr:from>
      <xdr:col>4</xdr:col>
      <xdr:colOff>50800</xdr:colOff>
      <xdr:row>42</xdr:row>
      <xdr:rowOff>0</xdr:rowOff>
    </xdr:from>
    <xdr:to>
      <xdr:col>11</xdr:col>
      <xdr:colOff>165100</xdr:colOff>
      <xdr:row>49</xdr:row>
      <xdr:rowOff>76200</xdr:rowOff>
    </xdr:to>
    <xdr:pic>
      <xdr:nvPicPr>
        <xdr:cNvPr id="1084" name="QRCode$D$43"/>
        <xdr:cNvPicPr>
          <a:picLocks/>
        </xdr:cNvPicPr>
      </xdr:nvPicPr>
      <xdr:blipFill>
        <a:blip xmlns:r="http://schemas.openxmlformats.org/officeDocument/2006/relationships" r:embed="rId7" r:link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1029" y="8028214"/>
          <a:ext cx="1409700" cy="1409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510540</xdr:colOff>
      <xdr:row>1</xdr:row>
      <xdr:rowOff>38100</xdr:rowOff>
    </xdr:to>
    <xdr:sp macro="[0]!Résultat_attendu" textlink="">
      <xdr:nvSpPr>
        <xdr:cNvPr id="5" name="Rectangle à coins arrondis 4"/>
        <xdr:cNvSpPr/>
      </xdr:nvSpPr>
      <xdr:spPr>
        <a:xfrm>
          <a:off x="0" y="0"/>
          <a:ext cx="1295400" cy="220980"/>
        </a:xfrm>
        <a:prstGeom prst="roundRect">
          <a:avLst/>
        </a:prstGeom>
        <a:gradFill>
          <a:gsLst>
            <a:gs pos="0">
              <a:srgbClr xmlns:mc="http://schemas.openxmlformats.org/markup-compatibility/2006" xmlns:a14="http://schemas.microsoft.com/office/drawing/2010/main" val="767647" mc:Ignorable="a14" a14:legacySpreadsheetColorIndex="43">
                <a:gamma/>
                <a:shade val="46275"/>
                <a:invGamma/>
              </a:srgbClr>
            </a:gs>
            <a:gs pos="50000">
              <a:srgbClr xmlns:mc="http://schemas.openxmlformats.org/markup-compatibility/2006" xmlns:a14="http://schemas.microsoft.com/office/drawing/2010/main" val="FFFF99" mc:Ignorable="a14" a14:legacySpreadsheetColorIndex="43"/>
            </a:gs>
            <a:gs pos="100000">
              <a:srgbClr xmlns:mc="http://schemas.openxmlformats.org/markup-compatibility/2006" xmlns:a14="http://schemas.microsoft.com/office/drawing/2010/main" val="767647" mc:Ignorable="a14" a14:legacySpreadsheetColorIndex="43">
                <a:gamma/>
                <a:shade val="46275"/>
                <a:invGamma/>
              </a:srgbClr>
            </a:gs>
          </a:gsLst>
          <a:lin ang="5400000" scaled="1"/>
        </a:gradFill>
        <a:ln w="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Résultat attendu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3" name="Méthodes_C" displayName="Méthodes_C" ref="AP2:AP6" totalsRowShown="0" headerRowDxfId="353" dataDxfId="352">
  <tableColumns count="1">
    <tableColumn id="1" name="Type" dataDxfId="351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4" name="Avancement" displayName="Avancement" ref="AR2:AR6" totalsRowShown="0" headerRowDxfId="350" dataDxfId="349">
  <tableColumns count="1">
    <tableColumn id="1" name="Avancement" dataDxfId="348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2" name="ListeSecteur" displayName="ListeSecteur" ref="AT2:AT20" totalsRowShown="0" headerRowDxfId="347" dataDxfId="346">
  <autoFilter ref="AT2:AT20"/>
  <tableColumns count="1">
    <tableColumn id="1" name="ListeSecteur" dataDxfId="345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6" name="P1N_S" displayName="P1N_S" ref="A1:A3" totalsRowShown="0" headerRowDxfId="341" dataDxfId="340">
  <tableColumns count="1">
    <tableColumn id="1" name="P1N" dataDxfId="339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46" name="P1N_C" displayName="P1N_C" ref="A8:A11" totalsRowShown="0" headerRowDxfId="338" dataDxfId="337">
  <autoFilter ref="A8:A11"/>
  <tableColumns count="1">
    <tableColumn id="1" name="P1N" dataDxfId="336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15" name="P1N_BDD" displayName="P1N_BDD" ref="C1:R126" totalsRowShown="0" headerRowDxfId="335" dataDxfId="334">
  <autoFilter ref="C1:R126"/>
  <tableColumns count="16">
    <tableColumn id="1" name="Avancement" dataDxfId="333"/>
    <tableColumn id="2" name="Remarque" dataDxfId="332"/>
    <tableColumn id="3" name="Type" dataDxfId="331"/>
    <tableColumn id="5" name="Famille" dataDxfId="330"/>
    <tableColumn id="6" name="Famille GEF / Symbole" dataDxfId="329"/>
    <tableColumn id="7" name="Constituant" dataDxfId="328"/>
    <tableColumn id="8" name="Opérations" dataDxfId="327"/>
    <tableColumn id="9" name="Compte" dataDxfId="326"/>
    <tableColumn id="10" name=" Dessins" dataDxfId="325"/>
    <tableColumn id="11" name="Indice" dataDxfId="324"/>
    <tableColumn id="12" name="Fiche" dataDxfId="323"/>
    <tableColumn id="13" name="Version MAJ 23/07" dataDxfId="322"/>
    <tableColumn id="14" name="Page" dataDxfId="321"/>
    <tableColumn id="15" name="Doc Divers" dataDxfId="320"/>
    <tableColumn id="16" name="Dessin de réparation" dataDxfId="319"/>
    <tableColumn id="17" name="Attente" dataDxfId="31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8" name="P1S_S" displayName="P1S_S" ref="A1:A3" totalsRowShown="0" headerRowDxfId="311" dataDxfId="310">
  <tableColumns count="1">
    <tableColumn id="1" name="P1S" dataDxfId="309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45" name="P1S_C" displayName="P1S_C" ref="A8:A10" totalsRowShown="0" headerRowDxfId="308" dataDxfId="307">
  <autoFilter ref="A8:A10"/>
  <tableColumns count="1">
    <tableColumn id="1" name="P1S" dataDxfId="306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26" name="P1S_BDD" displayName="P1S_BDD" ref="C1:R7" totalsRowShown="0" headerRowDxfId="305" dataDxfId="304">
  <autoFilter ref="C1:R7"/>
  <tableColumns count="16">
    <tableColumn id="1" name="Avancement" dataDxfId="303"/>
    <tableColumn id="2" name="Remarque" dataDxfId="302"/>
    <tableColumn id="3" name="Type" dataDxfId="301"/>
    <tableColumn id="5" name="Famille" dataDxfId="300"/>
    <tableColumn id="6" name="Famille GEF / Symbole" dataDxfId="299"/>
    <tableColumn id="7" name="Constituant" dataDxfId="298"/>
    <tableColumn id="8" name="Opérations" dataDxfId="297"/>
    <tableColumn id="9" name="Compte" dataDxfId="296"/>
    <tableColumn id="10" name="Dessins" dataDxfId="295"/>
    <tableColumn id="11" name="Indice" dataDxfId="294"/>
    <tableColumn id="12" name="Fiche" dataDxfId="293"/>
    <tableColumn id="13" name="Version" dataDxfId="292"/>
    <tableColumn id="14" name="Page" dataDxfId="291"/>
    <tableColumn id="15" name="Doc Divers" dataDxfId="290"/>
    <tableColumn id="16" name="Dessin de réparation" dataDxfId="289"/>
    <tableColumn id="17" name="Attente" dataDxfId="288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9" name="P2N_S" displayName="P2N_S" ref="A1:A3" totalsRowShown="0" headerRowDxfId="281" dataDxfId="280">
  <tableColumns count="1">
    <tableColumn id="1" name="P2N" dataDxfId="279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44" name="P2N_C" displayName="P2N_C" ref="A8:A14" totalsRowShown="0" headerRowDxfId="278" dataDxfId="277">
  <autoFilter ref="A8:A14"/>
  <tableColumns count="1">
    <tableColumn id="1" name="P2N" dataDxfId="276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27" name="P2N_BDD" displayName="P2N_BDD" ref="C1:R67" totalsRowShown="0" headerRowDxfId="275" dataDxfId="274">
  <autoFilter ref="C1:R67"/>
  <tableColumns count="16">
    <tableColumn id="1" name="Avancement" dataDxfId="273"/>
    <tableColumn id="2" name="Remarque" dataDxfId="272"/>
    <tableColumn id="3" name="Type" dataDxfId="271"/>
    <tableColumn id="5" name="Famille" dataDxfId="270"/>
    <tableColumn id="6" name="Famille GEF / Symbole" dataDxfId="269"/>
    <tableColumn id="7" name="Constituant" dataDxfId="268"/>
    <tableColumn id="8" name="Opérations" dataDxfId="267"/>
    <tableColumn id="9" name="Compte" dataDxfId="266"/>
    <tableColumn id="10" name=" Dessins" dataDxfId="265"/>
    <tableColumn id="11" name="Indice" dataDxfId="264"/>
    <tableColumn id="12" name="Fiche" dataDxfId="263"/>
    <tableColumn id="13" name="Version MAJ le 23/07/2021" dataDxfId="262"/>
    <tableColumn id="14" name="Page" dataDxfId="261"/>
    <tableColumn id="15" name="Doc Divers" dataDxfId="260"/>
    <tableColumn id="16" name="Dessin de réparation" dataDxfId="259"/>
    <tableColumn id="17" name="Attente" dataDxfId="258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10" name="P3S_S" displayName="P3S_S" ref="A1:A3" totalsRowShown="0" headerRowDxfId="251" dataDxfId="250">
  <tableColumns count="1">
    <tableColumn id="1" name="P3S" dataDxfId="249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41" name="P3S_C" displayName="P3S_C" ref="A8:A13" totalsRowShown="0" headerRowDxfId="248" dataDxfId="247">
  <autoFilter ref="A8:A13"/>
  <tableColumns count="1">
    <tableColumn id="1" name="P3S" dataDxfId="246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id="48" name="P3S_BDD" displayName="P3S_BDD" ref="C1:R15" totalsRowShown="0" headerRowDxfId="245">
  <autoFilter ref="C1:R15"/>
  <tableColumns count="16">
    <tableColumn id="1" name="Avancement" dataDxfId="244"/>
    <tableColumn id="2" name="Remarque" dataDxfId="243"/>
    <tableColumn id="3" name="Type" dataDxfId="242"/>
    <tableColumn id="5" name="Famille" dataDxfId="241"/>
    <tableColumn id="6" name="Famille GEF / Symbole" dataDxfId="240"/>
    <tableColumn id="7" name="Constituant" dataDxfId="239"/>
    <tableColumn id="8" name="Opérations" dataDxfId="238"/>
    <tableColumn id="9" name="Compte" dataDxfId="237"/>
    <tableColumn id="10" name=" Dessins" dataDxfId="236"/>
    <tableColumn id="11" name="Indice" dataDxfId="235"/>
    <tableColumn id="12" name="Fiche" dataDxfId="234"/>
    <tableColumn id="13" name="Version MAJ le 23/07/2021" dataDxfId="233"/>
    <tableColumn id="14" name="Page" dataDxfId="232"/>
    <tableColumn id="15" name="Doc Divers" dataDxfId="231"/>
    <tableColumn id="16" name="Dessin de réparation" dataDxfId="230"/>
    <tableColumn id="17" name="Attente" dataDxfId="229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id="11" name="P4N_S" displayName="P4N_S" ref="A1:A3" totalsRowShown="0" headerRowDxfId="222" dataDxfId="221">
  <tableColumns count="1">
    <tableColumn id="1" name="P4N" dataDxfId="220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id="40" name="P4N_C" displayName="P4N_C" ref="A8:A14" totalsRowShown="0" headerRowDxfId="219" dataDxfId="218">
  <autoFilter ref="A8:A14"/>
  <tableColumns count="1">
    <tableColumn id="1" name="P4N" dataDxfId="217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id="49" name="P4N_BDD" displayName="P4N_BDD" ref="C1:R14" totalsRowShown="0" headerRowDxfId="216">
  <autoFilter ref="C1:R14"/>
  <tableColumns count="16">
    <tableColumn id="1" name="Avancement" dataDxfId="215"/>
    <tableColumn id="2" name="Remarque" dataDxfId="214"/>
    <tableColumn id="3" name="Type" dataDxfId="213"/>
    <tableColumn id="5" name="Famille" dataDxfId="212"/>
    <tableColumn id="6" name="Famille GEF / Symbole" dataDxfId="211"/>
    <tableColumn id="7" name="Constituant" dataDxfId="210"/>
    <tableColumn id="8" name="Opérations" dataDxfId="209"/>
    <tableColumn id="9" name="Compte" dataDxfId="208"/>
    <tableColumn id="10" name=" Dessins" dataDxfId="207"/>
    <tableColumn id="11" name="Indice" dataDxfId="206"/>
    <tableColumn id="12" name="Fiche" dataDxfId="205"/>
    <tableColumn id="13" name="Version MAJ 23/07/2021" dataDxfId="204"/>
    <tableColumn id="14" name="Page" dataDxfId="203"/>
    <tableColumn id="15" name="Doc Divers" dataDxfId="202"/>
    <tableColumn id="16" name="Dessin de réparation" dataDxfId="201"/>
    <tableColumn id="17" name="Attente" dataDxfId="200"/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id="12" name="P4S_S" displayName="P4S_S" ref="A1:A3" totalsRowShown="0" headerRowDxfId="193" dataDxfId="192">
  <tableColumns count="1">
    <tableColumn id="1" name="P4S" dataDxfId="191"/>
  </tableColumns>
  <tableStyleInfo name="TableStyleMedium2" showFirstColumn="0" showLastColumn="0" showRowStripes="1" showColumnStripes="0"/>
</table>
</file>

<file path=xl/tables/table20.xml><?xml version="1.0" encoding="utf-8"?>
<table xmlns="http://schemas.openxmlformats.org/spreadsheetml/2006/main" id="39" name="P4S_C" displayName="P4S_C" ref="A8:A10" totalsRowShown="0" headerRowDxfId="190" dataDxfId="189">
  <autoFilter ref="A8:A10"/>
  <tableColumns count="1">
    <tableColumn id="1" name="P4S" dataDxfId="188"/>
  </tableColumns>
  <tableStyleInfo name="TableStyleMedium2" showFirstColumn="0" showLastColumn="0" showRowStripes="1" showColumnStripes="0"/>
</table>
</file>

<file path=xl/tables/table21.xml><?xml version="1.0" encoding="utf-8"?>
<table xmlns="http://schemas.openxmlformats.org/spreadsheetml/2006/main" id="50" name="P4S_BDD" displayName="P4S_BDD" ref="C1:R7" totalsRowShown="0" headerRowDxfId="187" dataDxfId="186">
  <autoFilter ref="C1:R7"/>
  <tableColumns count="16">
    <tableColumn id="1" name="Avancement" dataDxfId="185"/>
    <tableColumn id="2" name="Remarque" dataDxfId="184"/>
    <tableColumn id="3" name="Type" dataDxfId="183"/>
    <tableColumn id="5" name="Famille" dataDxfId="182"/>
    <tableColumn id="6" name="Famille GEF / Symbole" dataDxfId="181"/>
    <tableColumn id="7" name="Constituant" dataDxfId="180"/>
    <tableColumn id="8" name="Opérations" dataDxfId="179"/>
    <tableColumn id="9" name="Compte" dataDxfId="178"/>
    <tableColumn id="10" name=" Dessins" dataDxfId="177"/>
    <tableColumn id="11" name="Indice" dataDxfId="176"/>
    <tableColumn id="12" name="Fiche" dataDxfId="175"/>
    <tableColumn id="13" name="Version" dataDxfId="174"/>
    <tableColumn id="14" name="Page" dataDxfId="173"/>
    <tableColumn id="15" name="Doc Divers" dataDxfId="172"/>
    <tableColumn id="16" name="Dessin de réparation" dataDxfId="171"/>
    <tableColumn id="17" name="Attente" dataDxfId="170"/>
  </tableColumns>
  <tableStyleInfo name="TableStyleMedium2" showFirstColumn="0" showLastColumn="0" showRowStripes="1" showColumnStripes="0"/>
</table>
</file>

<file path=xl/tables/table22.xml><?xml version="1.0" encoding="utf-8"?>
<table xmlns="http://schemas.openxmlformats.org/spreadsheetml/2006/main" id="18" name="P6S_S" displayName="P6S_S" ref="A1:A3" totalsRowShown="0" headerRowDxfId="163" dataDxfId="162">
  <autoFilter ref="A1:A3"/>
  <tableColumns count="1">
    <tableColumn id="1" name="P6S" dataDxfId="161"/>
  </tableColumns>
  <tableStyleInfo name="TableStyleMedium2" showFirstColumn="0" showLastColumn="0" showRowStripes="1" showColumnStripes="0"/>
</table>
</file>

<file path=xl/tables/table23.xml><?xml version="1.0" encoding="utf-8"?>
<table xmlns="http://schemas.openxmlformats.org/spreadsheetml/2006/main" id="37" name="P6S_C" displayName="P6S_C" ref="A8:A13" totalsRowShown="0" headerRowDxfId="160" dataDxfId="159">
  <autoFilter ref="A8:A13"/>
  <tableColumns count="1">
    <tableColumn id="1" name="P6S" dataDxfId="158"/>
  </tableColumns>
  <tableStyleInfo name="TableStyleMedium2" showFirstColumn="0" showLastColumn="0" showRowStripes="1" showColumnStripes="0"/>
</table>
</file>

<file path=xl/tables/table24.xml><?xml version="1.0" encoding="utf-8"?>
<table xmlns="http://schemas.openxmlformats.org/spreadsheetml/2006/main" id="52" name="P6S_BDD" displayName="P6S_BDD" ref="C1:R8" totalsRowShown="0" headerRowDxfId="157" dataDxfId="156">
  <autoFilter ref="C1:R8"/>
  <tableColumns count="16">
    <tableColumn id="1" name="Avancement" dataDxfId="155"/>
    <tableColumn id="2" name="Remarque" dataDxfId="154"/>
    <tableColumn id="3" name="Type" dataDxfId="153"/>
    <tableColumn id="5" name="Famille" dataDxfId="152"/>
    <tableColumn id="6" name="Famille GEF / Symbole" dataDxfId="151"/>
    <tableColumn id="7" name="Constituant" dataDxfId="150"/>
    <tableColumn id="8" name="Opérations" dataDxfId="149"/>
    <tableColumn id="9" name="Compte" dataDxfId="148"/>
    <tableColumn id="10" name=" Dessins" dataDxfId="147"/>
    <tableColumn id="11" name="Indice" dataDxfId="146"/>
    <tableColumn id="12" name="Fiche" dataDxfId="145"/>
    <tableColumn id="13" name="Version" dataDxfId="144"/>
    <tableColumn id="14" name="Page" dataDxfId="143"/>
    <tableColumn id="15" name="Doc Divers" dataDxfId="142"/>
    <tableColumn id="16" name="Dessin de réparation" dataDxfId="141"/>
    <tableColumn id="17" name="Attente" dataDxfId="140"/>
  </tableColumns>
  <tableStyleInfo name="TableStyleMedium2" showFirstColumn="0" showLastColumn="0" showRowStripes="1" showColumnStripes="0"/>
</table>
</file>

<file path=xl/tables/table25.xml><?xml version="1.0" encoding="utf-8"?>
<table xmlns="http://schemas.openxmlformats.org/spreadsheetml/2006/main" id="13" name="P7S_S" displayName="P7S_S" ref="A1:A3" totalsRowShown="0" headerRowDxfId="133" dataDxfId="132">
  <tableColumns count="1">
    <tableColumn id="1" name="P7S" dataDxfId="131"/>
  </tableColumns>
  <tableStyleInfo name="TableStyleMedium2" showFirstColumn="0" showLastColumn="0" showRowStripes="1" showColumnStripes="0"/>
</table>
</file>

<file path=xl/tables/table26.xml><?xml version="1.0" encoding="utf-8"?>
<table xmlns="http://schemas.openxmlformats.org/spreadsheetml/2006/main" id="36" name="P7S_C" displayName="P7S_C" ref="A8:A14" totalsRowShown="0" headerRowDxfId="130" dataDxfId="129">
  <autoFilter ref="A8:A14"/>
  <tableColumns count="1">
    <tableColumn id="1" name="P7S" dataDxfId="128"/>
  </tableColumns>
  <tableStyleInfo name="TableStyleMedium2" showFirstColumn="0" showLastColumn="0" showRowStripes="1" showColumnStripes="0"/>
</table>
</file>

<file path=xl/tables/table27.xml><?xml version="1.0" encoding="utf-8"?>
<table xmlns="http://schemas.openxmlformats.org/spreadsheetml/2006/main" id="53" name="P7S_BDD" displayName="P7S_BDD" ref="C1:R29" totalsRowShown="0" headerRowDxfId="127" dataDxfId="126">
  <autoFilter ref="C1:R29"/>
  <tableColumns count="16">
    <tableColumn id="1" name="Avancement" dataDxfId="125"/>
    <tableColumn id="2" name="Remarque" dataDxfId="124"/>
    <tableColumn id="3" name="Type" dataDxfId="123"/>
    <tableColumn id="5" name="Famille" dataDxfId="122"/>
    <tableColumn id="6" name="Famille GEF / Symbole" dataDxfId="121"/>
    <tableColumn id="7" name="Constituant" dataDxfId="120"/>
    <tableColumn id="8" name="Opérations" dataDxfId="119"/>
    <tableColumn id="9" name="Compte" dataDxfId="118"/>
    <tableColumn id="10" name=" Dessins" dataDxfId="117"/>
    <tableColumn id="11" name="Indice" dataDxfId="116"/>
    <tableColumn id="12" name="Fiche" dataDxfId="115"/>
    <tableColumn id="13" name="Version MAJ 23/07/2021" dataDxfId="114"/>
    <tableColumn id="14" name="Page" dataDxfId="113"/>
    <tableColumn id="15" name="Doc Divers" dataDxfId="112"/>
    <tableColumn id="16" name="Dessin de réparation" dataDxfId="111"/>
    <tableColumn id="17" name="Attente" dataDxfId="110"/>
  </tableColumns>
  <tableStyleInfo name="TableStyleMedium2" showFirstColumn="0" showLastColumn="0" showRowStripes="1" showColumnStripes="0"/>
</table>
</file>

<file path=xl/tables/table28.xml><?xml version="1.0" encoding="utf-8"?>
<table xmlns="http://schemas.openxmlformats.org/spreadsheetml/2006/main" id="14" name="P9S_S" displayName="P9S_S" ref="A1:A3" totalsRowShown="0" headerRowDxfId="103" dataDxfId="102">
  <tableColumns count="1">
    <tableColumn id="1" name="P9S" dataDxfId="101"/>
  </tableColumns>
  <tableStyleInfo name="TableStyleMedium2" showFirstColumn="0" showLastColumn="0" showRowStripes="1" showColumnStripes="0"/>
</table>
</file>

<file path=xl/tables/table29.xml><?xml version="1.0" encoding="utf-8"?>
<table xmlns="http://schemas.openxmlformats.org/spreadsheetml/2006/main" id="34" name="P9S_C" displayName="P9S_C" ref="A8:A12" totalsRowShown="0" headerRowDxfId="100" dataDxfId="99">
  <autoFilter ref="A8:A12"/>
  <tableColumns count="1">
    <tableColumn id="1" name="P9S" dataDxfId="98"/>
  </tableColumns>
  <tableStyleInfo name="TableStyleMedium2" showFirstColumn="0" showLastColumn="0" showRowStripes="1" showColumnStripes="0"/>
</table>
</file>

<file path=xl/tables/table30.xml><?xml version="1.0" encoding="utf-8"?>
<table xmlns="http://schemas.openxmlformats.org/spreadsheetml/2006/main" id="55" name="P9S_BDD" displayName="P9S_BDD" ref="C1:R15" totalsRowShown="0" headerRowDxfId="97" dataDxfId="96">
  <autoFilter ref="C1:R15"/>
  <tableColumns count="16">
    <tableColumn id="1" name="Avancement" dataDxfId="95"/>
    <tableColumn id="2" name="Remarque" dataDxfId="94"/>
    <tableColumn id="3" name="Type" dataDxfId="93"/>
    <tableColumn id="5" name="Famille" dataDxfId="92"/>
    <tableColumn id="6" name="Famille GEF / Symbole" dataDxfId="91"/>
    <tableColumn id="7" name="Constituant" dataDxfId="90"/>
    <tableColumn id="8" name="Opérations" dataDxfId="89"/>
    <tableColumn id="9" name="Compte" dataDxfId="88"/>
    <tableColumn id="10" name=" Dessins" dataDxfId="87"/>
    <tableColumn id="11" name="Indice" dataDxfId="86"/>
    <tableColumn id="12" name="Fiche" dataDxfId="85"/>
    <tableColumn id="13" name="Version" dataDxfId="84"/>
    <tableColumn id="14" name="Page" dataDxfId="83"/>
    <tableColumn id="15" name="Doc Divers" dataDxfId="82"/>
    <tableColumn id="16" name="Dessin de réparation" dataDxfId="81"/>
    <tableColumn id="17" name="Attente" dataDxfId="80"/>
  </tableColumns>
  <tableStyleInfo name="TableStyleMedium2" showFirstColumn="0" showLastColumn="0" showRowStripes="1" showColumnStripes="0"/>
</table>
</file>

<file path=xl/tables/table31.xml><?xml version="1.0" encoding="utf-8"?>
<table xmlns="http://schemas.openxmlformats.org/spreadsheetml/2006/main" id="20" name="CBE_S" displayName="CBE_S" ref="A1:A12" totalsRowShown="0" headerRowDxfId="79" dataDxfId="78">
  <autoFilter ref="A1:A12"/>
  <tableColumns count="1">
    <tableColumn id="1" name="CBE" dataDxfId="77"/>
  </tableColumns>
  <tableStyleInfo name="TableStyleMedium2" showFirstColumn="0" showLastColumn="0" showRowStripes="1" showColumnStripes="0"/>
</table>
</file>

<file path=xl/tables/table32.xml><?xml version="1.0" encoding="utf-8"?>
<table xmlns="http://schemas.openxmlformats.org/spreadsheetml/2006/main" id="21" name="La_Janais_S" displayName="La_Janais_S" ref="B1:B5" totalsRowShown="0" headerRowDxfId="76" dataDxfId="75">
  <autoFilter ref="B1:B5"/>
  <tableColumns count="1">
    <tableColumn id="1" name="La_Janais" dataDxfId="74"/>
  </tableColumns>
  <tableStyleInfo name="TableStyleMedium2" showFirstColumn="0" showLastColumn="0" showRowStripes="1" showColumnStripes="0"/>
</table>
</file>

<file path=xl/tables/table33.xml><?xml version="1.0" encoding="utf-8"?>
<table xmlns="http://schemas.openxmlformats.org/spreadsheetml/2006/main" id="22" name="Méthodes_S" displayName="Méthodes_S" ref="C1:C8" totalsRowShown="0" headerRowDxfId="73" dataDxfId="72">
  <autoFilter ref="C1:C8"/>
  <tableColumns count="1">
    <tableColumn id="1" name="Méthodes" dataDxfId="71"/>
  </tableColumns>
  <tableStyleInfo name="TableStyleMedium2" showFirstColumn="0" showLastColumn="0" showRowStripes="1" showColumnStripes="0"/>
</table>
</file>

<file path=xl/tables/table34.xml><?xml version="1.0" encoding="utf-8"?>
<table xmlns="http://schemas.openxmlformats.org/spreadsheetml/2006/main" id="24" name="Relevage_S" displayName="Relevage_S" ref="D1:D2" totalsRowShown="0" headerRowDxfId="70" dataDxfId="69" tableBorderDxfId="68">
  <autoFilter ref="D1:D2"/>
  <tableColumns count="1">
    <tableColumn id="1" name="Relevage" dataDxfId="67"/>
  </tableColumns>
  <tableStyleInfo name="TableStyleMedium2" showFirstColumn="0" showLastColumn="0" showRowStripes="1" showColumnStripes="0"/>
</table>
</file>

<file path=xl/tables/table35.xml><?xml version="1.0" encoding="utf-8"?>
<table xmlns="http://schemas.openxmlformats.org/spreadsheetml/2006/main" id="25" name="OMF_S" displayName="OMF_S" ref="E1:E2" totalsRowShown="0" headerRowDxfId="66" dataDxfId="65">
  <autoFilter ref="E1:E2"/>
  <tableColumns count="1">
    <tableColumn id="1" name="OMF" dataDxfId="64"/>
  </tableColumns>
  <tableStyleInfo name="TableStyleMedium2" showFirstColumn="0" showLastColumn="0" showRowStripes="1" showColumnStripes="0"/>
</table>
</file>

<file path=xl/tables/table36.xml><?xml version="1.0" encoding="utf-8"?>
<table xmlns="http://schemas.openxmlformats.org/spreadsheetml/2006/main" id="28" name="Relevage_C" displayName="Relevage_C" ref="D15:D16" totalsRowShown="0" headerRowDxfId="63" dataDxfId="62" tableBorderDxfId="61">
  <autoFilter ref="D15:D16"/>
  <tableColumns count="1">
    <tableColumn id="1" name="Relevage" dataDxfId="60"/>
  </tableColumns>
  <tableStyleInfo name="TableStyleMedium2" showFirstColumn="0" showLastColumn="0" showRowStripes="1" showColumnStripes="0"/>
</table>
</file>

<file path=xl/tables/table37.xml><?xml version="1.0" encoding="utf-8"?>
<table xmlns="http://schemas.openxmlformats.org/spreadsheetml/2006/main" id="29" name="OMF_C" displayName="OMF_C" ref="E15:E17" totalsRowShown="0" headerRowDxfId="59" dataDxfId="58">
  <autoFilter ref="E15:E17"/>
  <tableColumns count="1">
    <tableColumn id="1" name="OMF" dataDxfId="57"/>
  </tableColumns>
  <tableStyleInfo name="TableStyleMedium2" showFirstColumn="0" showLastColumn="0" showRowStripes="1" showColumnStripes="0"/>
</table>
</file>

<file path=xl/tables/table38.xml><?xml version="1.0" encoding="utf-8"?>
<table xmlns="http://schemas.openxmlformats.org/spreadsheetml/2006/main" id="30" name="Méthodes" displayName="Méthodes" ref="C15:C16" totalsRowShown="0" headerRowDxfId="56" dataDxfId="55">
  <autoFilter ref="C15:C16"/>
  <tableColumns count="1">
    <tableColumn id="1" name="Méthodes" dataDxfId="54"/>
  </tableColumns>
  <tableStyleInfo name="TableStyleMedium2" showFirstColumn="0" showLastColumn="0" showRowStripes="1" showColumnStripes="0"/>
</table>
</file>

<file path=xl/tables/table39.xml><?xml version="1.0" encoding="utf-8"?>
<table xmlns="http://schemas.openxmlformats.org/spreadsheetml/2006/main" id="32" name="La_Janais_C" displayName="La_Janais_C" ref="B15:B19" totalsRowShown="0" headerRowDxfId="53" dataDxfId="52">
  <autoFilter ref="B15:B19"/>
  <tableColumns count="1">
    <tableColumn id="1" name="La_Janais" dataDxfId="51"/>
  </tableColumns>
  <tableStyleInfo name="TableStyleMedium2" showFirstColumn="0" showLastColumn="0" showRowStripes="1" showColumnStripes="0"/>
</table>
</file>

<file path=xl/tables/table40.xml><?xml version="1.0" encoding="utf-8"?>
<table xmlns="http://schemas.openxmlformats.org/spreadsheetml/2006/main" id="33" name="CBE_C" displayName="CBE_C" ref="A15:A16" totalsRowShown="0" headerRowDxfId="50" dataDxfId="49">
  <autoFilter ref="A15:A16"/>
  <tableColumns count="1">
    <tableColumn id="1" name="CBE" dataDxfId="48"/>
  </tableColumns>
  <tableStyleInfo name="TableStyleMedium2" showFirstColumn="0" showLastColumn="0" showRowStripes="1" showColumnStripes="0"/>
</table>
</file>

<file path=xl/tables/table41.xml><?xml version="1.0" encoding="utf-8"?>
<table xmlns="http://schemas.openxmlformats.org/spreadsheetml/2006/main" id="7" name="P2S_S" displayName="P2S_S" ref="F1:F3" totalsRowShown="0" headerRowDxfId="47" dataDxfId="46">
  <autoFilter ref="F1:F3"/>
  <tableColumns count="1">
    <tableColumn id="1" name="P2S" dataDxfId="45"/>
  </tableColumns>
  <tableStyleInfo name="TableStyleMedium2" showFirstColumn="0" showLastColumn="0" showRowStripes="1" showColumnStripes="0"/>
</table>
</file>

<file path=xl/tables/table42.xml><?xml version="1.0" encoding="utf-8"?>
<table xmlns="http://schemas.openxmlformats.org/spreadsheetml/2006/main" id="43" name="P2S_C" displayName="P2S_C" ref="F15:F16" totalsRowShown="0" headerRowDxfId="44" dataDxfId="43">
  <autoFilter ref="F15:F16"/>
  <tableColumns count="1">
    <tableColumn id="1" name="P2S" dataDxfId="42"/>
  </tableColumns>
  <tableStyleInfo name="TableStyleMedium2" showFirstColumn="0" showLastColumn="0" showRowStripes="1" showColumnStripes="0"/>
</table>
</file>

<file path=xl/tables/table43.xml><?xml version="1.0" encoding="utf-8"?>
<table xmlns="http://schemas.openxmlformats.org/spreadsheetml/2006/main" id="16" name="P3N_S" displayName="P3N_S" ref="G1:G3" totalsRowShown="0" headerRowDxfId="41" dataDxfId="40">
  <autoFilter ref="G1:G3"/>
  <tableColumns count="1">
    <tableColumn id="1" name="P3N" dataDxfId="39"/>
  </tableColumns>
  <tableStyleInfo name="TableStyleMedium2" showFirstColumn="0" showLastColumn="0" showRowStripes="1" showColumnStripes="0"/>
</table>
</file>

<file path=xl/tables/table44.xml><?xml version="1.0" encoding="utf-8"?>
<table xmlns="http://schemas.openxmlformats.org/spreadsheetml/2006/main" id="42" name="P3N_C" displayName="P3N_C" ref="G15:G16" totalsRowShown="0" headerRowDxfId="38" dataDxfId="37">
  <autoFilter ref="G15:G16"/>
  <tableColumns count="1">
    <tableColumn id="1" name="P3N" dataDxfId="36"/>
  </tableColumns>
  <tableStyleInfo name="TableStyleMedium2" showFirstColumn="0" showLastColumn="0" showRowStripes="1" showColumnStripes="0"/>
</table>
</file>

<file path=xl/tables/table45.xml><?xml version="1.0" encoding="utf-8"?>
<table xmlns="http://schemas.openxmlformats.org/spreadsheetml/2006/main" id="17" name="P5N_S" displayName="P5N_S" ref="H1:H4" totalsRowShown="0" headerRowDxfId="35" dataDxfId="34">
  <autoFilter ref="H1:H4"/>
  <tableColumns count="1">
    <tableColumn id="1" name="P5N" dataDxfId="33"/>
  </tableColumns>
  <tableStyleInfo name="TableStyleMedium2" showFirstColumn="0" showLastColumn="0" showRowStripes="1" showColumnStripes="0"/>
</table>
</file>

<file path=xl/tables/table46.xml><?xml version="1.0" encoding="utf-8"?>
<table xmlns="http://schemas.openxmlformats.org/spreadsheetml/2006/main" id="38" name="P5N_C" displayName="P5N_C" ref="H15:H17" totalsRowShown="0" headerRowDxfId="32" dataDxfId="31">
  <autoFilter ref="H15:H17"/>
  <tableColumns count="1">
    <tableColumn id="1" name="P5N" dataDxfId="30"/>
  </tableColumns>
  <tableStyleInfo name="TableStyleMedium2" showFirstColumn="0" showLastColumn="0" showRowStripes="1" showColumnStripes="0"/>
</table>
</file>

<file path=xl/tables/table47.xml><?xml version="1.0" encoding="utf-8"?>
<table xmlns="http://schemas.openxmlformats.org/spreadsheetml/2006/main" id="19" name="P8N_S" displayName="P8N_S" ref="I1:I3" totalsRowShown="0" headerRowDxfId="29" dataDxfId="28">
  <autoFilter ref="I1:I3"/>
  <tableColumns count="1">
    <tableColumn id="1" name="P8N" dataDxfId="27"/>
  </tableColumns>
  <tableStyleInfo name="TableStyleMedium2" showFirstColumn="0" showLastColumn="0" showRowStripes="1" showColumnStripes="0"/>
</table>
</file>

<file path=xl/tables/table48.xml><?xml version="1.0" encoding="utf-8"?>
<table xmlns="http://schemas.openxmlformats.org/spreadsheetml/2006/main" id="35" name="P8N_C" displayName="P8N_C" ref="I15:I18" totalsRowShown="0" headerRowDxfId="26" dataDxfId="25">
  <autoFilter ref="I15:I18"/>
  <tableColumns count="1">
    <tableColumn id="1" name="P8N" dataDxfId="24"/>
  </tableColumns>
  <tableStyleInfo name="TableStyleMedium2" showFirstColumn="0" showLastColumn="0" showRowStripes="1" showColumnStripes="0"/>
</table>
</file>

<file path=xl/tables/table49.xml><?xml version="1.0" encoding="utf-8"?>
<table xmlns="http://schemas.openxmlformats.org/spreadsheetml/2006/main" id="1" name="P1S_BDD2" displayName="P1S_BDD2" ref="C1:R2" insertRow="1" totalsRowShown="0" headerRowDxfId="17" dataDxfId="16">
  <autoFilter ref="C1:R2"/>
  <tableColumns count="16">
    <tableColumn id="1" name="Avancement" dataDxfId="15"/>
    <tableColumn id="2" name="Remarque" dataDxfId="14"/>
    <tableColumn id="3" name="Type" dataDxfId="13"/>
    <tableColumn id="5" name="Famille" dataDxfId="12"/>
    <tableColumn id="6" name="Famille GEF / Symbole" dataDxfId="11"/>
    <tableColumn id="7" name="Constituant" dataDxfId="10"/>
    <tableColumn id="8" name="Opérations" dataDxfId="9"/>
    <tableColumn id="9" name="Compte" dataDxfId="8"/>
    <tableColumn id="10" name="Dessins" dataDxfId="7"/>
    <tableColumn id="11" name="Indice" dataDxfId="6"/>
    <tableColumn id="12" name="Fiche" dataDxfId="5"/>
    <tableColumn id="13" name="Version" dataDxfId="4"/>
    <tableColumn id="14" name="Page" dataDxfId="3"/>
    <tableColumn id="15" name="Doc Divers" dataDxfId="2"/>
    <tableColumn id="16" name="Dessin de réparation" dataDxfId="1"/>
    <tableColumn id="17" name="Attent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.xml"/><Relationship Id="rId13" Type="http://schemas.openxmlformats.org/officeDocument/2006/relationships/ctrlProp" Target="../ctrlProps/ctrlProp5.xml"/><Relationship Id="rId18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3.xml"/><Relationship Id="rId7" Type="http://schemas.openxmlformats.org/officeDocument/2006/relationships/control" Target="../activeX/activeX3.xml"/><Relationship Id="rId12" Type="http://schemas.openxmlformats.org/officeDocument/2006/relationships/ctrlProp" Target="../ctrlProps/ctrlProp4.xml"/><Relationship Id="rId17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8.xml"/><Relationship Id="rId20" Type="http://schemas.openxmlformats.org/officeDocument/2006/relationships/ctrlProp" Target="../ctrlProps/ctrlProp12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trlProp" Target="../ctrlProps/ctrlProp3.xml"/><Relationship Id="rId24" Type="http://schemas.openxmlformats.org/officeDocument/2006/relationships/table" Target="../tables/table3.xml"/><Relationship Id="rId5" Type="http://schemas.openxmlformats.org/officeDocument/2006/relationships/image" Target="../media/image1.emf"/><Relationship Id="rId15" Type="http://schemas.openxmlformats.org/officeDocument/2006/relationships/ctrlProp" Target="../ctrlProps/ctrlProp7.xml"/><Relationship Id="rId23" Type="http://schemas.openxmlformats.org/officeDocument/2006/relationships/table" Target="../tables/table2.xml"/><Relationship Id="rId10" Type="http://schemas.openxmlformats.org/officeDocument/2006/relationships/ctrlProp" Target="../ctrlProps/ctrlProp2.xml"/><Relationship Id="rId19" Type="http://schemas.openxmlformats.org/officeDocument/2006/relationships/ctrlProp" Target="../ctrlProps/ctrlProp11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1.xml"/><Relationship Id="rId14" Type="http://schemas.openxmlformats.org/officeDocument/2006/relationships/ctrlProp" Target="../ctrlProps/ctrlProp6.xml"/><Relationship Id="rId22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6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9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1.xml"/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4.bin"/><Relationship Id="rId4" Type="http://schemas.openxmlformats.org/officeDocument/2006/relationships/table" Target="../tables/table1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4.xml"/><Relationship Id="rId2" Type="http://schemas.openxmlformats.org/officeDocument/2006/relationships/table" Target="../tables/table13.xml"/><Relationship Id="rId1" Type="http://schemas.openxmlformats.org/officeDocument/2006/relationships/printerSettings" Target="../printerSettings/printerSettings5.bin"/><Relationship Id="rId4" Type="http://schemas.openxmlformats.org/officeDocument/2006/relationships/table" Target="../tables/table1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7.xml"/><Relationship Id="rId2" Type="http://schemas.openxmlformats.org/officeDocument/2006/relationships/table" Target="../tables/table16.xml"/><Relationship Id="rId1" Type="http://schemas.openxmlformats.org/officeDocument/2006/relationships/printerSettings" Target="../printerSettings/printerSettings6.bin"/><Relationship Id="rId4" Type="http://schemas.openxmlformats.org/officeDocument/2006/relationships/table" Target="../tables/table18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0.xml"/><Relationship Id="rId2" Type="http://schemas.openxmlformats.org/officeDocument/2006/relationships/table" Target="../tables/table19.xml"/><Relationship Id="rId1" Type="http://schemas.openxmlformats.org/officeDocument/2006/relationships/printerSettings" Target="../printerSettings/printerSettings7.bin"/><Relationship Id="rId4" Type="http://schemas.openxmlformats.org/officeDocument/2006/relationships/table" Target="../tables/table21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3.xml"/><Relationship Id="rId2" Type="http://schemas.openxmlformats.org/officeDocument/2006/relationships/table" Target="../tables/table22.xml"/><Relationship Id="rId1" Type="http://schemas.openxmlformats.org/officeDocument/2006/relationships/printerSettings" Target="../printerSettings/printerSettings8.bin"/><Relationship Id="rId4" Type="http://schemas.openxmlformats.org/officeDocument/2006/relationships/table" Target="../tables/table24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6.xml"/><Relationship Id="rId2" Type="http://schemas.openxmlformats.org/officeDocument/2006/relationships/table" Target="../tables/table25.xml"/><Relationship Id="rId1" Type="http://schemas.openxmlformats.org/officeDocument/2006/relationships/printerSettings" Target="../printerSettings/printerSettings9.bin"/><Relationship Id="rId4" Type="http://schemas.openxmlformats.org/officeDocument/2006/relationships/table" Target="../tables/table2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9.xml"/><Relationship Id="rId2" Type="http://schemas.openxmlformats.org/officeDocument/2006/relationships/table" Target="../tables/table28.xml"/><Relationship Id="rId1" Type="http://schemas.openxmlformats.org/officeDocument/2006/relationships/printerSettings" Target="../printerSettings/printerSettings10.bin"/><Relationship Id="rId4" Type="http://schemas.openxmlformats.org/officeDocument/2006/relationships/table" Target="../tables/table30.xm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37.xml"/><Relationship Id="rId13" Type="http://schemas.openxmlformats.org/officeDocument/2006/relationships/table" Target="../tables/table42.xml"/><Relationship Id="rId18" Type="http://schemas.openxmlformats.org/officeDocument/2006/relationships/table" Target="../tables/table47.xml"/><Relationship Id="rId3" Type="http://schemas.openxmlformats.org/officeDocument/2006/relationships/table" Target="../tables/table32.xml"/><Relationship Id="rId7" Type="http://schemas.openxmlformats.org/officeDocument/2006/relationships/table" Target="../tables/table36.xml"/><Relationship Id="rId12" Type="http://schemas.openxmlformats.org/officeDocument/2006/relationships/table" Target="../tables/table41.xml"/><Relationship Id="rId17" Type="http://schemas.openxmlformats.org/officeDocument/2006/relationships/table" Target="../tables/table46.xml"/><Relationship Id="rId2" Type="http://schemas.openxmlformats.org/officeDocument/2006/relationships/table" Target="../tables/table31.xml"/><Relationship Id="rId16" Type="http://schemas.openxmlformats.org/officeDocument/2006/relationships/table" Target="../tables/table45.xml"/><Relationship Id="rId1" Type="http://schemas.openxmlformats.org/officeDocument/2006/relationships/printerSettings" Target="../printerSettings/printerSettings11.bin"/><Relationship Id="rId6" Type="http://schemas.openxmlformats.org/officeDocument/2006/relationships/table" Target="../tables/table35.xml"/><Relationship Id="rId11" Type="http://schemas.openxmlformats.org/officeDocument/2006/relationships/table" Target="../tables/table40.xml"/><Relationship Id="rId5" Type="http://schemas.openxmlformats.org/officeDocument/2006/relationships/table" Target="../tables/table34.xml"/><Relationship Id="rId15" Type="http://schemas.openxmlformats.org/officeDocument/2006/relationships/table" Target="../tables/table44.xml"/><Relationship Id="rId10" Type="http://schemas.openxmlformats.org/officeDocument/2006/relationships/table" Target="../tables/table39.xml"/><Relationship Id="rId19" Type="http://schemas.openxmlformats.org/officeDocument/2006/relationships/table" Target="../tables/table48.xml"/><Relationship Id="rId4" Type="http://schemas.openxmlformats.org/officeDocument/2006/relationships/table" Target="../tables/table33.xml"/><Relationship Id="rId9" Type="http://schemas.openxmlformats.org/officeDocument/2006/relationships/table" Target="../tables/table38.xml"/><Relationship Id="rId14" Type="http://schemas.openxmlformats.org/officeDocument/2006/relationships/table" Target="../tables/table43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9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U59"/>
  <sheetViews>
    <sheetView showGridLines="0" showWhiteSpace="0" view="pageBreakPreview" topLeftCell="A7" zoomScale="140" zoomScaleNormal="145" zoomScaleSheetLayoutView="160" workbookViewId="0">
      <selection activeCell="AE28" sqref="AE28"/>
    </sheetView>
  </sheetViews>
  <sheetFormatPr baseColWidth="10" defaultColWidth="2.88671875" defaultRowHeight="15" customHeight="1" x14ac:dyDescent="0.3"/>
  <cols>
    <col min="1" max="35" width="2.6640625" style="28" customWidth="1"/>
    <col min="36" max="37" width="2.6640625" style="65" customWidth="1"/>
    <col min="38" max="38" width="4.88671875" style="43" hidden="1" customWidth="1"/>
    <col min="39" max="40" width="4.88671875" style="28" hidden="1" customWidth="1"/>
    <col min="41" max="41" width="4.88671875" style="43" hidden="1" customWidth="1"/>
    <col min="42" max="42" width="20.44140625" style="28" hidden="1" customWidth="1"/>
    <col min="43" max="43" width="2.88671875" style="28" hidden="1" customWidth="1"/>
    <col min="44" max="44" width="13.33203125" style="28" hidden="1" customWidth="1"/>
    <col min="45" max="45" width="2.88671875" style="28" hidden="1" customWidth="1"/>
    <col min="46" max="47" width="17" style="28" hidden="1" customWidth="1"/>
    <col min="48" max="16384" width="2.88671875" style="28"/>
  </cols>
  <sheetData>
    <row r="1" spans="1:46" ht="15" customHeight="1" x14ac:dyDescent="0.3">
      <c r="A1" s="91" t="s">
        <v>4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2"/>
      <c r="Y1" s="92"/>
      <c r="Z1" s="92"/>
      <c r="AA1" s="92"/>
      <c r="AB1" s="92"/>
      <c r="AC1" s="92"/>
      <c r="AD1" s="92"/>
      <c r="AE1" s="92"/>
      <c r="AF1" s="92"/>
      <c r="AG1" s="92"/>
      <c r="AH1" s="92"/>
      <c r="AI1" s="92"/>
      <c r="AJ1" s="92"/>
      <c r="AK1" s="93"/>
      <c r="AL1" s="41"/>
      <c r="AM1" s="29" t="str">
        <f>$E$15&amp;"_S"</f>
        <v>P3N_S</v>
      </c>
      <c r="AN1" s="29" t="str">
        <f>$E$15&amp;"_C"</f>
        <v>P3N_C</v>
      </c>
      <c r="AO1" s="29"/>
      <c r="AP1" s="27"/>
      <c r="AQ1" s="27"/>
      <c r="AR1" s="27"/>
      <c r="AS1" s="27"/>
      <c r="AT1" s="27"/>
    </row>
    <row r="2" spans="1:46" ht="15" customHeight="1" x14ac:dyDescent="0.3">
      <c r="A2" s="94"/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  <c r="X2" s="95"/>
      <c r="Y2" s="95"/>
      <c r="Z2" s="95"/>
      <c r="AA2" s="95"/>
      <c r="AB2" s="95"/>
      <c r="AC2" s="95"/>
      <c r="AD2" s="95"/>
      <c r="AE2" s="95"/>
      <c r="AF2" s="95"/>
      <c r="AG2" s="95"/>
      <c r="AH2" s="95"/>
      <c r="AI2" s="95"/>
      <c r="AJ2" s="95"/>
      <c r="AK2" s="96"/>
      <c r="AL2" s="41"/>
      <c r="AM2" s="27"/>
      <c r="AN2" s="27"/>
      <c r="AO2" s="27"/>
      <c r="AP2" s="27" t="s">
        <v>17</v>
      </c>
      <c r="AQ2" s="27"/>
      <c r="AR2" s="27" t="s">
        <v>15</v>
      </c>
      <c r="AS2" s="27"/>
      <c r="AT2" s="27" t="s">
        <v>390</v>
      </c>
    </row>
    <row r="3" spans="1:46" ht="15" customHeight="1" thickBot="1" x14ac:dyDescent="0.35">
      <c r="A3" s="97"/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8"/>
      <c r="P3" s="98"/>
      <c r="Q3" s="98"/>
      <c r="R3" s="98"/>
      <c r="S3" s="98"/>
      <c r="T3" s="98"/>
      <c r="U3" s="98"/>
      <c r="V3" s="98"/>
      <c r="W3" s="98"/>
      <c r="X3" s="98"/>
      <c r="Y3" s="98"/>
      <c r="Z3" s="98"/>
      <c r="AA3" s="98"/>
      <c r="AB3" s="98"/>
      <c r="AC3" s="98"/>
      <c r="AD3" s="98"/>
      <c r="AE3" s="98"/>
      <c r="AF3" s="98"/>
      <c r="AG3" s="98"/>
      <c r="AH3" s="98"/>
      <c r="AI3" s="98"/>
      <c r="AJ3" s="98"/>
      <c r="AK3" s="99"/>
      <c r="AL3" s="41"/>
      <c r="AM3" s="27"/>
      <c r="AN3" s="27"/>
      <c r="AO3" s="27"/>
      <c r="AP3" s="27" t="s">
        <v>300</v>
      </c>
      <c r="AQ3" s="27"/>
      <c r="AR3" s="27" t="s">
        <v>31</v>
      </c>
      <c r="AS3" s="27"/>
      <c r="AT3" s="27" t="s">
        <v>282</v>
      </c>
    </row>
    <row r="4" spans="1:46" ht="15" customHeight="1" x14ac:dyDescent="0.3">
      <c r="A4" s="103"/>
      <c r="B4" s="104"/>
      <c r="C4" s="104"/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104"/>
      <c r="V4" s="104"/>
      <c r="W4" s="104"/>
      <c r="X4" s="104"/>
      <c r="Y4" s="104"/>
      <c r="Z4" s="104"/>
      <c r="AA4" s="104"/>
      <c r="AB4" s="104"/>
      <c r="AC4" s="104"/>
      <c r="AD4" s="104"/>
      <c r="AE4" s="104"/>
      <c r="AF4" s="104"/>
      <c r="AG4" s="104"/>
      <c r="AH4" s="104"/>
      <c r="AI4" s="104"/>
      <c r="AJ4" s="104"/>
      <c r="AK4" s="105"/>
      <c r="AL4" s="42"/>
      <c r="AM4" s="27"/>
      <c r="AN4" s="27"/>
      <c r="AO4" s="27"/>
      <c r="AP4" s="27" t="s">
        <v>301</v>
      </c>
      <c r="AQ4" s="27"/>
      <c r="AR4" s="27" t="s">
        <v>284</v>
      </c>
      <c r="AS4" s="27"/>
      <c r="AT4" s="27" t="s">
        <v>32</v>
      </c>
    </row>
    <row r="5" spans="1:46" ht="15" customHeight="1" x14ac:dyDescent="0.3">
      <c r="A5" s="45" t="str">
        <f>URL_QRCode_SERIES(P6 &amp; CHAR(9))</f>
        <v>QR</v>
      </c>
      <c r="B5" s="30"/>
      <c r="C5" s="30"/>
      <c r="D5" s="30"/>
      <c r="E5" s="30"/>
      <c r="F5" s="30"/>
      <c r="G5" s="30"/>
      <c r="H5" s="30"/>
      <c r="I5" s="106" t="s">
        <v>1027</v>
      </c>
      <c r="J5" s="106"/>
      <c r="K5" s="106"/>
      <c r="L5" s="106"/>
      <c r="M5" s="106"/>
      <c r="N5" s="106"/>
      <c r="O5" s="106"/>
      <c r="P5" s="108"/>
      <c r="Q5" s="108"/>
      <c r="R5" s="108"/>
      <c r="S5" s="108"/>
      <c r="T5" s="106" t="s">
        <v>0</v>
      </c>
      <c r="U5" s="106"/>
      <c r="V5" s="106"/>
      <c r="W5" s="107">
        <f ca="1">TODAY()</f>
        <v>44403</v>
      </c>
      <c r="X5" s="107"/>
      <c r="Y5" s="107"/>
      <c r="Z5" s="107"/>
      <c r="AA5" s="107"/>
      <c r="AB5" s="65"/>
      <c r="AC5" s="106" t="s">
        <v>6</v>
      </c>
      <c r="AD5" s="106"/>
      <c r="AE5" s="106"/>
      <c r="AF5" s="106"/>
      <c r="AG5" s="108">
        <v>1</v>
      </c>
      <c r="AH5" s="108"/>
      <c r="AI5" s="108"/>
      <c r="AK5" s="46"/>
      <c r="AL5" s="27"/>
      <c r="AM5" s="27"/>
      <c r="AN5" s="27"/>
      <c r="AO5" s="27"/>
      <c r="AP5" s="27" t="s">
        <v>302</v>
      </c>
      <c r="AQ5" s="27"/>
      <c r="AR5" s="27" t="s">
        <v>45</v>
      </c>
      <c r="AS5" s="27"/>
      <c r="AT5" s="27" t="s">
        <v>285</v>
      </c>
    </row>
    <row r="6" spans="1:46" ht="15" customHeight="1" x14ac:dyDescent="0.3">
      <c r="A6" s="47"/>
      <c r="B6" s="30"/>
      <c r="C6" s="30"/>
      <c r="D6" s="30"/>
      <c r="E6" s="30"/>
      <c r="F6" s="65"/>
      <c r="G6" s="30"/>
      <c r="H6" s="30"/>
      <c r="I6" s="106"/>
      <c r="J6" s="106"/>
      <c r="K6" s="106"/>
      <c r="L6" s="106"/>
      <c r="M6" s="106"/>
      <c r="N6" s="106"/>
      <c r="O6" s="106"/>
      <c r="P6" s="33" t="s">
        <v>1026</v>
      </c>
      <c r="Q6" s="32"/>
      <c r="R6" s="32"/>
      <c r="S6" s="32"/>
      <c r="T6" s="106"/>
      <c r="U6" s="106"/>
      <c r="V6" s="106"/>
      <c r="W6" s="107"/>
      <c r="X6" s="107"/>
      <c r="Y6" s="107"/>
      <c r="Z6" s="107"/>
      <c r="AA6" s="107"/>
      <c r="AB6" s="30"/>
      <c r="AC6" s="106"/>
      <c r="AD6" s="106"/>
      <c r="AE6" s="106"/>
      <c r="AF6" s="106"/>
      <c r="AG6" s="108"/>
      <c r="AH6" s="108"/>
      <c r="AI6" s="108"/>
      <c r="AK6" s="46"/>
      <c r="AL6" s="27"/>
      <c r="AM6" s="27"/>
      <c r="AN6" s="27"/>
      <c r="AO6" s="27"/>
      <c r="AP6" s="27" t="s">
        <v>303</v>
      </c>
      <c r="AQ6" s="27"/>
      <c r="AR6" s="27" t="s">
        <v>287</v>
      </c>
      <c r="AS6" s="27"/>
      <c r="AT6" s="27" t="s">
        <v>355</v>
      </c>
    </row>
    <row r="7" spans="1:46" ht="15" customHeight="1" x14ac:dyDescent="0.3">
      <c r="A7" s="47"/>
      <c r="B7" s="30"/>
      <c r="C7" s="30"/>
      <c r="D7" s="30"/>
      <c r="E7" s="30"/>
      <c r="F7" s="30"/>
      <c r="G7" s="30"/>
      <c r="H7" s="30"/>
      <c r="I7" s="106"/>
      <c r="J7" s="106"/>
      <c r="K7" s="106"/>
      <c r="L7" s="106"/>
      <c r="M7" s="106"/>
      <c r="N7" s="106"/>
      <c r="O7" s="106"/>
      <c r="P7" s="108"/>
      <c r="Q7" s="108"/>
      <c r="R7" s="108"/>
      <c r="S7" s="108"/>
      <c r="T7" s="106"/>
      <c r="U7" s="106"/>
      <c r="V7" s="106"/>
      <c r="W7" s="107"/>
      <c r="X7" s="107"/>
      <c r="Y7" s="107"/>
      <c r="Z7" s="107"/>
      <c r="AA7" s="107"/>
      <c r="AB7" s="30"/>
      <c r="AC7" s="106"/>
      <c r="AD7" s="106"/>
      <c r="AE7" s="106"/>
      <c r="AF7" s="106"/>
      <c r="AG7" s="108"/>
      <c r="AH7" s="108"/>
      <c r="AI7" s="108"/>
      <c r="AK7" s="46"/>
      <c r="AL7" s="27"/>
      <c r="AM7" s="27"/>
      <c r="AN7" s="27"/>
      <c r="AO7" s="27"/>
      <c r="AP7" s="27"/>
      <c r="AQ7" s="27"/>
      <c r="AR7" s="27"/>
      <c r="AS7" s="27"/>
      <c r="AT7" s="27" t="s">
        <v>361</v>
      </c>
    </row>
    <row r="8" spans="1:46" ht="15" customHeight="1" x14ac:dyDescent="0.3">
      <c r="A8" s="48"/>
      <c r="B8" s="65"/>
      <c r="C8" s="65"/>
      <c r="D8" s="65"/>
      <c r="E8" s="65"/>
      <c r="F8" s="65"/>
      <c r="G8" s="65"/>
      <c r="H8" s="39"/>
      <c r="I8" s="100" t="s">
        <v>5</v>
      </c>
      <c r="J8" s="100"/>
      <c r="K8" s="100"/>
      <c r="L8" s="100"/>
      <c r="M8" s="100"/>
      <c r="N8" s="100"/>
      <c r="O8" s="100"/>
      <c r="P8" s="100"/>
      <c r="Q8" s="100"/>
      <c r="R8" s="100"/>
      <c r="S8" s="100"/>
      <c r="T8" s="100"/>
      <c r="U8" s="101">
        <f ca="1">TODAY()+60</f>
        <v>44463</v>
      </c>
      <c r="V8" s="101"/>
      <c r="W8" s="101"/>
      <c r="X8" s="101"/>
      <c r="Y8" s="101"/>
      <c r="Z8" s="101"/>
      <c r="AA8" s="101"/>
      <c r="AB8" s="101"/>
      <c r="AC8" s="101"/>
      <c r="AD8" s="101"/>
      <c r="AE8" s="101"/>
      <c r="AF8" s="101"/>
      <c r="AG8" s="101"/>
      <c r="AH8" s="101"/>
      <c r="AI8" s="101"/>
      <c r="AJ8" s="101"/>
      <c r="AK8" s="102"/>
      <c r="AL8" s="74"/>
      <c r="AM8" s="27"/>
      <c r="AN8" s="27"/>
      <c r="AO8" s="27"/>
      <c r="AP8" s="27"/>
      <c r="AQ8" s="27"/>
      <c r="AR8" s="27"/>
      <c r="AS8" s="27"/>
      <c r="AT8" s="27" t="s">
        <v>51</v>
      </c>
    </row>
    <row r="9" spans="1:46" ht="15" customHeight="1" x14ac:dyDescent="0.3">
      <c r="A9" s="48"/>
      <c r="B9" s="65"/>
      <c r="C9" s="65"/>
      <c r="D9" s="65"/>
      <c r="E9" s="65"/>
      <c r="F9" s="65"/>
      <c r="G9" s="65"/>
      <c r="H9" s="39"/>
      <c r="I9" s="100"/>
      <c r="J9" s="100"/>
      <c r="K9" s="100"/>
      <c r="L9" s="100"/>
      <c r="M9" s="100"/>
      <c r="N9" s="100"/>
      <c r="O9" s="100"/>
      <c r="P9" s="100"/>
      <c r="Q9" s="100"/>
      <c r="R9" s="100"/>
      <c r="S9" s="100"/>
      <c r="T9" s="100"/>
      <c r="U9" s="101"/>
      <c r="V9" s="101"/>
      <c r="W9" s="101"/>
      <c r="X9" s="101"/>
      <c r="Y9" s="101"/>
      <c r="Z9" s="101"/>
      <c r="AA9" s="101"/>
      <c r="AB9" s="101"/>
      <c r="AC9" s="101"/>
      <c r="AD9" s="101"/>
      <c r="AE9" s="101"/>
      <c r="AF9" s="101"/>
      <c r="AG9" s="101"/>
      <c r="AH9" s="101"/>
      <c r="AI9" s="101"/>
      <c r="AJ9" s="101"/>
      <c r="AK9" s="102"/>
      <c r="AL9" s="74"/>
      <c r="AM9" s="27"/>
      <c r="AN9" s="27"/>
      <c r="AO9" s="27"/>
      <c r="AP9" s="27"/>
      <c r="AQ9" s="27"/>
      <c r="AR9" s="27"/>
      <c r="AS9" s="27"/>
      <c r="AT9" s="27" t="s">
        <v>121</v>
      </c>
    </row>
    <row r="10" spans="1:46" ht="15" customHeight="1" x14ac:dyDescent="0.3">
      <c r="A10" s="48"/>
      <c r="B10" s="65"/>
      <c r="C10" s="65"/>
      <c r="D10" s="65"/>
      <c r="E10" s="65"/>
      <c r="F10" s="65"/>
      <c r="G10" s="65"/>
      <c r="H10" s="39"/>
      <c r="I10" s="100"/>
      <c r="J10" s="100"/>
      <c r="K10" s="100"/>
      <c r="L10" s="100"/>
      <c r="M10" s="100"/>
      <c r="N10" s="100"/>
      <c r="O10" s="100"/>
      <c r="P10" s="100"/>
      <c r="Q10" s="100"/>
      <c r="R10" s="100"/>
      <c r="S10" s="100"/>
      <c r="T10" s="100"/>
      <c r="U10" s="101"/>
      <c r="V10" s="101"/>
      <c r="W10" s="101"/>
      <c r="X10" s="101"/>
      <c r="Y10" s="101"/>
      <c r="Z10" s="101"/>
      <c r="AA10" s="101"/>
      <c r="AB10" s="101"/>
      <c r="AC10" s="101"/>
      <c r="AD10" s="101"/>
      <c r="AE10" s="101"/>
      <c r="AF10" s="101"/>
      <c r="AG10" s="101"/>
      <c r="AH10" s="101"/>
      <c r="AI10" s="101"/>
      <c r="AJ10" s="101"/>
      <c r="AK10" s="102"/>
      <c r="AL10" s="74"/>
      <c r="AM10" s="27"/>
      <c r="AN10" s="27"/>
      <c r="AO10" s="27"/>
      <c r="AP10" s="27"/>
      <c r="AQ10" s="27"/>
      <c r="AR10" s="27"/>
      <c r="AS10" s="27"/>
      <c r="AT10" s="27" t="s">
        <v>157</v>
      </c>
    </row>
    <row r="11" spans="1:46" ht="15" customHeight="1" thickBot="1" x14ac:dyDescent="0.35">
      <c r="A11" s="103"/>
      <c r="B11" s="104"/>
      <c r="C11" s="104"/>
      <c r="D11" s="104"/>
      <c r="E11" s="104"/>
      <c r="F11" s="104"/>
      <c r="G11" s="104"/>
      <c r="H11" s="104"/>
      <c r="I11" s="104"/>
      <c r="J11" s="104"/>
      <c r="K11" s="104"/>
      <c r="L11" s="104"/>
      <c r="M11" s="104"/>
      <c r="N11" s="104"/>
      <c r="O11" s="104"/>
      <c r="P11" s="104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/>
      <c r="AJ11" s="104"/>
      <c r="AK11" s="105"/>
      <c r="AL11" s="42"/>
      <c r="AM11" s="27"/>
      <c r="AN11" s="27"/>
      <c r="AO11" s="27"/>
      <c r="AP11" s="27"/>
      <c r="AQ11" s="27"/>
      <c r="AR11" s="27"/>
      <c r="AS11" s="27"/>
      <c r="AT11" s="27" t="s">
        <v>359</v>
      </c>
    </row>
    <row r="12" spans="1:46" ht="15" customHeight="1" x14ac:dyDescent="0.3">
      <c r="A12" s="122" t="s">
        <v>1</v>
      </c>
      <c r="B12" s="123"/>
      <c r="C12" s="123"/>
      <c r="D12" s="123"/>
      <c r="E12" s="123"/>
      <c r="F12" s="123"/>
      <c r="G12" s="123"/>
      <c r="H12" s="123"/>
      <c r="I12" s="123"/>
      <c r="J12" s="123"/>
      <c r="K12" s="123"/>
      <c r="L12" s="124"/>
      <c r="M12" s="128" t="s">
        <v>3</v>
      </c>
      <c r="N12" s="128"/>
      <c r="O12" s="128"/>
      <c r="P12" s="128"/>
      <c r="Q12" s="128"/>
      <c r="R12" s="128"/>
      <c r="S12" s="128"/>
      <c r="T12" s="128"/>
      <c r="U12" s="128"/>
      <c r="V12" s="128"/>
      <c r="W12" s="128"/>
      <c r="X12" s="128"/>
      <c r="Y12" s="128"/>
      <c r="Z12" s="128"/>
      <c r="AA12" s="128"/>
      <c r="AB12" s="128"/>
      <c r="AC12" s="128"/>
      <c r="AD12" s="128"/>
      <c r="AE12" s="128"/>
      <c r="AF12" s="128"/>
      <c r="AG12" s="128"/>
      <c r="AH12" s="128"/>
      <c r="AI12" s="128"/>
      <c r="AJ12" s="128"/>
      <c r="AK12" s="129"/>
      <c r="AL12" s="41"/>
      <c r="AM12" s="27"/>
      <c r="AN12" s="27"/>
      <c r="AO12" s="27"/>
      <c r="AP12" s="27"/>
      <c r="AQ12" s="27"/>
      <c r="AR12" s="27"/>
      <c r="AS12" s="27"/>
      <c r="AT12" s="27" t="s">
        <v>184</v>
      </c>
    </row>
    <row r="13" spans="1:46" ht="15" customHeight="1" thickBot="1" x14ac:dyDescent="0.35">
      <c r="A13" s="125"/>
      <c r="B13" s="126"/>
      <c r="C13" s="126"/>
      <c r="D13" s="126"/>
      <c r="E13" s="126"/>
      <c r="F13" s="126"/>
      <c r="G13" s="126"/>
      <c r="H13" s="126"/>
      <c r="I13" s="126"/>
      <c r="J13" s="126"/>
      <c r="K13" s="126"/>
      <c r="L13" s="127"/>
      <c r="M13" s="130"/>
      <c r="N13" s="130"/>
      <c r="O13" s="130"/>
      <c r="P13" s="130"/>
      <c r="Q13" s="130"/>
      <c r="R13" s="130"/>
      <c r="S13" s="130"/>
      <c r="T13" s="130"/>
      <c r="U13" s="130"/>
      <c r="V13" s="130"/>
      <c r="W13" s="130"/>
      <c r="X13" s="130"/>
      <c r="Y13" s="130"/>
      <c r="Z13" s="130"/>
      <c r="AA13" s="130"/>
      <c r="AB13" s="130"/>
      <c r="AC13" s="130"/>
      <c r="AD13" s="130"/>
      <c r="AE13" s="130"/>
      <c r="AF13" s="130"/>
      <c r="AG13" s="130"/>
      <c r="AH13" s="130"/>
      <c r="AI13" s="130"/>
      <c r="AJ13" s="130"/>
      <c r="AK13" s="131"/>
      <c r="AL13" s="41"/>
      <c r="AM13" s="27"/>
      <c r="AN13" s="27"/>
      <c r="AO13" s="27"/>
      <c r="AP13" s="27"/>
      <c r="AQ13" s="27"/>
      <c r="AR13" s="27"/>
      <c r="AS13" s="27"/>
      <c r="AT13" s="27" t="s">
        <v>288</v>
      </c>
    </row>
    <row r="14" spans="1:46" s="27" customFormat="1" ht="15" customHeight="1" x14ac:dyDescent="0.3">
      <c r="A14" s="78"/>
      <c r="B14" s="32"/>
      <c r="C14" s="32"/>
      <c r="D14" s="32"/>
      <c r="E14" s="32"/>
      <c r="F14" s="32"/>
      <c r="G14" s="32"/>
      <c r="H14" s="32"/>
      <c r="I14" s="66"/>
      <c r="J14" s="66"/>
      <c r="K14" s="66"/>
      <c r="L14" s="67"/>
      <c r="M14" s="132"/>
      <c r="N14" s="133"/>
      <c r="O14" s="133"/>
      <c r="P14" s="133"/>
      <c r="Q14" s="133"/>
      <c r="R14" s="133"/>
      <c r="S14" s="133"/>
      <c r="T14" s="133"/>
      <c r="U14" s="133"/>
      <c r="V14" s="133"/>
      <c r="W14" s="133"/>
      <c r="X14" s="133"/>
      <c r="Y14" s="133"/>
      <c r="Z14" s="133"/>
      <c r="AA14" s="133"/>
      <c r="AB14" s="133"/>
      <c r="AC14" s="133"/>
      <c r="AD14" s="133"/>
      <c r="AE14" s="133"/>
      <c r="AF14" s="133"/>
      <c r="AG14" s="133"/>
      <c r="AH14" s="133"/>
      <c r="AI14" s="133"/>
      <c r="AJ14" s="133"/>
      <c r="AK14" s="134"/>
      <c r="AL14" s="41"/>
      <c r="AT14" s="27" t="s">
        <v>357</v>
      </c>
    </row>
    <row r="15" spans="1:46" ht="15" customHeight="1" x14ac:dyDescent="0.3">
      <c r="A15" s="148" t="s">
        <v>299</v>
      </c>
      <c r="B15" s="87"/>
      <c r="C15" s="87"/>
      <c r="D15" s="87"/>
      <c r="E15" s="34" t="s">
        <v>361</v>
      </c>
      <c r="F15" s="65"/>
      <c r="G15" s="32"/>
      <c r="H15" s="32"/>
      <c r="I15" s="65"/>
      <c r="J15" s="34"/>
      <c r="K15" s="34"/>
      <c r="L15" s="51"/>
      <c r="M15" s="135"/>
      <c r="N15" s="136"/>
      <c r="O15" s="136"/>
      <c r="P15" s="136"/>
      <c r="Q15" s="136"/>
      <c r="R15" s="136"/>
      <c r="S15" s="136"/>
      <c r="T15" s="136"/>
      <c r="U15" s="136"/>
      <c r="V15" s="136"/>
      <c r="W15" s="136"/>
      <c r="X15" s="136"/>
      <c r="Y15" s="136"/>
      <c r="Z15" s="136"/>
      <c r="AA15" s="136"/>
      <c r="AB15" s="136"/>
      <c r="AC15" s="136"/>
      <c r="AD15" s="136"/>
      <c r="AE15" s="136"/>
      <c r="AF15" s="136"/>
      <c r="AG15" s="136"/>
      <c r="AH15" s="136"/>
      <c r="AI15" s="136"/>
      <c r="AJ15" s="136"/>
      <c r="AK15" s="137"/>
      <c r="AL15" s="41"/>
      <c r="AM15" s="27"/>
      <c r="AN15" s="27"/>
      <c r="AO15" s="27"/>
      <c r="AP15" s="27"/>
      <c r="AQ15" s="27"/>
      <c r="AR15" s="27"/>
      <c r="AS15" s="27"/>
      <c r="AT15" s="27" t="s">
        <v>219</v>
      </c>
    </row>
    <row r="16" spans="1:46" ht="15.75" customHeight="1" x14ac:dyDescent="0.3">
      <c r="A16" s="48"/>
      <c r="B16" s="65"/>
      <c r="C16" s="65"/>
      <c r="D16" s="65"/>
      <c r="E16" s="65"/>
      <c r="F16" s="65"/>
      <c r="G16" s="32"/>
      <c r="H16" s="32"/>
      <c r="I16" s="34"/>
      <c r="J16" s="34"/>
      <c r="K16" s="34"/>
      <c r="L16" s="51"/>
      <c r="M16" s="135"/>
      <c r="N16" s="136"/>
      <c r="O16" s="136"/>
      <c r="P16" s="136"/>
      <c r="Q16" s="136"/>
      <c r="R16" s="136"/>
      <c r="S16" s="136"/>
      <c r="T16" s="136"/>
      <c r="U16" s="136"/>
      <c r="V16" s="136"/>
      <c r="W16" s="136"/>
      <c r="X16" s="136"/>
      <c r="Y16" s="136"/>
      <c r="Z16" s="136"/>
      <c r="AA16" s="136"/>
      <c r="AB16" s="136"/>
      <c r="AC16" s="136"/>
      <c r="AD16" s="136"/>
      <c r="AE16" s="136"/>
      <c r="AF16" s="136"/>
      <c r="AG16" s="136"/>
      <c r="AH16" s="136"/>
      <c r="AI16" s="136"/>
      <c r="AJ16" s="136"/>
      <c r="AK16" s="137"/>
      <c r="AL16" s="41"/>
      <c r="AM16" s="27"/>
      <c r="AN16" s="27"/>
      <c r="AO16" s="27"/>
      <c r="AP16" s="27"/>
      <c r="AQ16" s="27"/>
      <c r="AR16" s="27"/>
      <c r="AS16" s="27"/>
      <c r="AT16" s="27" t="s">
        <v>354</v>
      </c>
    </row>
    <row r="17" spans="1:46" ht="15.75" customHeight="1" x14ac:dyDescent="0.3">
      <c r="A17" s="147" t="s">
        <v>10</v>
      </c>
      <c r="B17" s="88"/>
      <c r="C17" s="88"/>
      <c r="D17" s="88"/>
      <c r="E17" s="34" t="s">
        <v>350</v>
      </c>
      <c r="F17" s="65"/>
      <c r="G17" s="33"/>
      <c r="H17" s="33"/>
      <c r="I17" s="34"/>
      <c r="J17" s="34"/>
      <c r="K17" s="34"/>
      <c r="L17" s="51"/>
      <c r="M17" s="135"/>
      <c r="N17" s="136"/>
      <c r="O17" s="136"/>
      <c r="P17" s="136"/>
      <c r="Q17" s="136"/>
      <c r="R17" s="136"/>
      <c r="S17" s="136"/>
      <c r="T17" s="136"/>
      <c r="U17" s="136"/>
      <c r="V17" s="136"/>
      <c r="W17" s="136"/>
      <c r="X17" s="136"/>
      <c r="Y17" s="136"/>
      <c r="Z17" s="136"/>
      <c r="AA17" s="136"/>
      <c r="AB17" s="136"/>
      <c r="AC17" s="136"/>
      <c r="AD17" s="136"/>
      <c r="AE17" s="136"/>
      <c r="AF17" s="136"/>
      <c r="AG17" s="136"/>
      <c r="AH17" s="136"/>
      <c r="AI17" s="136"/>
      <c r="AJ17" s="136"/>
      <c r="AK17" s="137"/>
      <c r="AL17" s="41"/>
      <c r="AM17" s="27"/>
      <c r="AN17" s="27"/>
      <c r="AO17" s="27"/>
      <c r="AP17" s="27"/>
      <c r="AQ17" s="27"/>
      <c r="AR17" s="27"/>
      <c r="AS17" s="27"/>
      <c r="AT17" s="27" t="s">
        <v>363</v>
      </c>
    </row>
    <row r="18" spans="1:46" ht="15.75" customHeight="1" x14ac:dyDescent="0.3">
      <c r="A18" s="77"/>
      <c r="B18" s="33"/>
      <c r="C18" s="33"/>
      <c r="D18" s="33"/>
      <c r="E18" s="33"/>
      <c r="F18" s="33"/>
      <c r="G18" s="33"/>
      <c r="H18" s="33"/>
      <c r="I18" s="65"/>
      <c r="J18" s="34"/>
      <c r="K18" s="34"/>
      <c r="L18" s="51"/>
      <c r="M18" s="135"/>
      <c r="N18" s="136"/>
      <c r="O18" s="136"/>
      <c r="P18" s="136"/>
      <c r="Q18" s="136"/>
      <c r="R18" s="136"/>
      <c r="S18" s="136"/>
      <c r="T18" s="136"/>
      <c r="U18" s="136"/>
      <c r="V18" s="136"/>
      <c r="W18" s="136"/>
      <c r="X18" s="136"/>
      <c r="Y18" s="136"/>
      <c r="Z18" s="136"/>
      <c r="AA18" s="136"/>
      <c r="AB18" s="136"/>
      <c r="AC18" s="136"/>
      <c r="AD18" s="136"/>
      <c r="AE18" s="136"/>
      <c r="AF18" s="136"/>
      <c r="AG18" s="136"/>
      <c r="AH18" s="136"/>
      <c r="AI18" s="136"/>
      <c r="AJ18" s="136"/>
      <c r="AK18" s="137"/>
      <c r="AL18" s="41"/>
      <c r="AM18" s="27"/>
      <c r="AN18" s="27"/>
      <c r="AO18" s="27"/>
      <c r="AP18" s="27"/>
      <c r="AQ18" s="27"/>
      <c r="AR18" s="27"/>
      <c r="AS18" s="27"/>
      <c r="AT18" s="27" t="s">
        <v>356</v>
      </c>
    </row>
    <row r="19" spans="1:46" ht="15.75" customHeight="1" x14ac:dyDescent="0.3">
      <c r="A19" s="148" t="s">
        <v>13</v>
      </c>
      <c r="B19" s="87"/>
      <c r="C19" s="87"/>
      <c r="D19" s="87"/>
      <c r="E19" s="34" t="s">
        <v>301</v>
      </c>
      <c r="F19" s="65"/>
      <c r="G19" s="32"/>
      <c r="H19" s="32"/>
      <c r="I19" s="34"/>
      <c r="J19" s="34"/>
      <c r="K19" s="34"/>
      <c r="L19" s="51"/>
      <c r="M19" s="135"/>
      <c r="N19" s="136"/>
      <c r="O19" s="136"/>
      <c r="P19" s="136"/>
      <c r="Q19" s="136"/>
      <c r="R19" s="136"/>
      <c r="S19" s="136"/>
      <c r="T19" s="136"/>
      <c r="U19" s="136"/>
      <c r="V19" s="136"/>
      <c r="W19" s="136"/>
      <c r="X19" s="136"/>
      <c r="Y19" s="136"/>
      <c r="Z19" s="136"/>
      <c r="AA19" s="136"/>
      <c r="AB19" s="136"/>
      <c r="AC19" s="136"/>
      <c r="AD19" s="136"/>
      <c r="AE19" s="136"/>
      <c r="AF19" s="136"/>
      <c r="AG19" s="136"/>
      <c r="AH19" s="136"/>
      <c r="AI19" s="136"/>
      <c r="AJ19" s="136"/>
      <c r="AK19" s="137"/>
      <c r="AL19" s="41"/>
      <c r="AM19" s="27"/>
      <c r="AN19" s="27"/>
      <c r="AO19" s="27"/>
      <c r="AP19" s="27"/>
      <c r="AQ19" s="27"/>
      <c r="AR19" s="27"/>
      <c r="AS19" s="27"/>
      <c r="AT19" s="27" t="s">
        <v>360</v>
      </c>
    </row>
    <row r="20" spans="1:46" ht="15" customHeight="1" thickBot="1" x14ac:dyDescent="0.35">
      <c r="A20" s="79"/>
      <c r="B20" s="73"/>
      <c r="C20" s="73"/>
      <c r="D20" s="73"/>
      <c r="E20" s="73"/>
      <c r="F20" s="73"/>
      <c r="G20" s="73"/>
      <c r="H20" s="73"/>
      <c r="I20" s="73"/>
      <c r="J20" s="54"/>
      <c r="K20" s="54"/>
      <c r="L20" s="55"/>
      <c r="M20" s="138"/>
      <c r="N20" s="139"/>
      <c r="O20" s="139"/>
      <c r="P20" s="139"/>
      <c r="Q20" s="139"/>
      <c r="R20" s="139"/>
      <c r="S20" s="139"/>
      <c r="T20" s="139"/>
      <c r="U20" s="139"/>
      <c r="V20" s="139"/>
      <c r="W20" s="139"/>
      <c r="X20" s="139"/>
      <c r="Y20" s="139"/>
      <c r="Z20" s="139"/>
      <c r="AA20" s="139"/>
      <c r="AB20" s="139"/>
      <c r="AC20" s="139"/>
      <c r="AD20" s="139"/>
      <c r="AE20" s="139"/>
      <c r="AF20" s="139"/>
      <c r="AG20" s="139"/>
      <c r="AH20" s="139"/>
      <c r="AI20" s="139"/>
      <c r="AJ20" s="139"/>
      <c r="AK20" s="140"/>
      <c r="AL20" s="41"/>
      <c r="AM20" s="27"/>
      <c r="AN20" s="27"/>
      <c r="AO20" s="27"/>
      <c r="AP20" s="27"/>
      <c r="AQ20" s="27"/>
      <c r="AR20" s="27"/>
      <c r="AS20" s="27"/>
      <c r="AT20" s="27" t="s">
        <v>358</v>
      </c>
    </row>
    <row r="21" spans="1:46" ht="15.75" customHeight="1" x14ac:dyDescent="0.3">
      <c r="A21" s="141" t="s">
        <v>2</v>
      </c>
      <c r="B21" s="142"/>
      <c r="C21" s="142"/>
      <c r="D21" s="142"/>
      <c r="E21" s="142"/>
      <c r="F21" s="142"/>
      <c r="G21" s="142"/>
      <c r="H21" s="142"/>
      <c r="I21" s="142"/>
      <c r="J21" s="142"/>
      <c r="K21" s="142"/>
      <c r="L21" s="142"/>
      <c r="M21" s="142"/>
      <c r="N21" s="142"/>
      <c r="O21" s="142"/>
      <c r="P21" s="142"/>
      <c r="Q21" s="142"/>
      <c r="R21" s="142"/>
      <c r="S21" s="142"/>
      <c r="T21" s="142"/>
      <c r="U21" s="142"/>
      <c r="V21" s="142"/>
      <c r="W21" s="142"/>
      <c r="X21" s="142"/>
      <c r="Y21" s="142"/>
      <c r="Z21" s="142"/>
      <c r="AA21" s="142"/>
      <c r="AB21" s="142"/>
      <c r="AC21" s="142"/>
      <c r="AD21" s="142"/>
      <c r="AE21" s="142"/>
      <c r="AF21" s="142"/>
      <c r="AG21" s="142"/>
      <c r="AH21" s="142"/>
      <c r="AI21" s="142"/>
      <c r="AJ21" s="142"/>
      <c r="AK21" s="143"/>
      <c r="AL21" s="41"/>
      <c r="AM21" s="27"/>
      <c r="AN21" s="27"/>
      <c r="AO21" s="27"/>
      <c r="AP21" s="27"/>
      <c r="AQ21" s="27"/>
      <c r="AR21" s="27"/>
      <c r="AS21" s="27"/>
      <c r="AT21" s="27"/>
    </row>
    <row r="22" spans="1:46" ht="15" customHeight="1" thickBot="1" x14ac:dyDescent="0.35">
      <c r="A22" s="144"/>
      <c r="B22" s="145"/>
      <c r="C22" s="145"/>
      <c r="D22" s="145"/>
      <c r="E22" s="145"/>
      <c r="F22" s="145"/>
      <c r="G22" s="145"/>
      <c r="H22" s="145"/>
      <c r="I22" s="145"/>
      <c r="J22" s="145"/>
      <c r="K22" s="145"/>
      <c r="L22" s="145"/>
      <c r="M22" s="145"/>
      <c r="N22" s="145"/>
      <c r="O22" s="145"/>
      <c r="P22" s="145"/>
      <c r="Q22" s="145"/>
      <c r="R22" s="145"/>
      <c r="S22" s="145"/>
      <c r="T22" s="145"/>
      <c r="U22" s="145"/>
      <c r="V22" s="145"/>
      <c r="W22" s="145"/>
      <c r="X22" s="145"/>
      <c r="Y22" s="145"/>
      <c r="Z22" s="145"/>
      <c r="AA22" s="145"/>
      <c r="AB22" s="145"/>
      <c r="AC22" s="145"/>
      <c r="AD22" s="145"/>
      <c r="AE22" s="145"/>
      <c r="AF22" s="145"/>
      <c r="AG22" s="145"/>
      <c r="AH22" s="145"/>
      <c r="AI22" s="145"/>
      <c r="AJ22" s="145"/>
      <c r="AK22" s="146"/>
      <c r="AL22" s="41"/>
      <c r="AM22" s="27"/>
      <c r="AN22" s="27"/>
      <c r="AO22" s="27"/>
      <c r="AP22" s="27"/>
      <c r="AQ22" s="27"/>
      <c r="AR22" s="27"/>
      <c r="AS22" s="27"/>
      <c r="AT22" s="27"/>
    </row>
    <row r="23" spans="1:46" ht="15" customHeight="1" x14ac:dyDescent="0.3">
      <c r="A23" s="70"/>
      <c r="B23" s="71"/>
      <c r="C23" s="71"/>
      <c r="D23" s="71"/>
      <c r="E23" s="71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71"/>
      <c r="AB23" s="71"/>
      <c r="AC23" s="71"/>
      <c r="AD23" s="71"/>
      <c r="AE23" s="71"/>
      <c r="AF23" s="71"/>
      <c r="AG23" s="71"/>
      <c r="AH23" s="71"/>
      <c r="AI23" s="71"/>
      <c r="AJ23" s="71"/>
      <c r="AK23" s="72"/>
      <c r="AL23" s="27"/>
      <c r="AM23" s="27"/>
      <c r="AN23" s="27"/>
      <c r="AO23" s="27"/>
      <c r="AP23" s="27"/>
      <c r="AQ23" s="27"/>
      <c r="AR23" s="27"/>
      <c r="AS23" s="27"/>
      <c r="AT23" s="27"/>
    </row>
    <row r="24" spans="1:46" s="40" customFormat="1" ht="15" customHeight="1" x14ac:dyDescent="0.3">
      <c r="A24" s="89" t="str">
        <f>_xlfn.SWITCH($E$19,"Réparation PRM","À sélectionner","Confection PRM","À sélectionner","Réparation Outillage","À décrire","Confection Outillage","À décrire","Choisir le type de demande")</f>
        <v>À sélectionner</v>
      </c>
      <c r="B24" s="90"/>
      <c r="C24" s="90"/>
      <c r="D24" s="90"/>
      <c r="E24" s="90"/>
      <c r="F24" s="90"/>
      <c r="G24" s="90"/>
      <c r="H24" s="87" t="s">
        <v>11</v>
      </c>
      <c r="I24" s="87"/>
      <c r="J24" s="87"/>
      <c r="K24" s="87"/>
      <c r="L24" s="87"/>
      <c r="M24" s="87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49"/>
      <c r="AL24" s="31"/>
      <c r="AM24" s="27"/>
      <c r="AN24" s="27"/>
      <c r="AO24" s="27"/>
      <c r="AP24" s="27"/>
      <c r="AQ24" s="27"/>
      <c r="AR24" s="27"/>
      <c r="AS24" s="27"/>
      <c r="AT24" s="27"/>
    </row>
    <row r="25" spans="1:46" s="40" customFormat="1" ht="15" customHeight="1" x14ac:dyDescent="0.3">
      <c r="A25" s="48"/>
      <c r="B25" s="65"/>
      <c r="C25" s="65"/>
      <c r="D25" s="65"/>
      <c r="E25" s="65"/>
      <c r="F25" s="65"/>
      <c r="G25" s="65"/>
      <c r="H25" s="65"/>
      <c r="I25" s="65"/>
      <c r="J25" s="65"/>
      <c r="K25" s="65"/>
      <c r="L25" s="65"/>
      <c r="M25" s="65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65"/>
      <c r="Y25" s="65"/>
      <c r="Z25" s="65"/>
      <c r="AA25" s="65"/>
      <c r="AB25" s="65"/>
      <c r="AC25" s="65"/>
      <c r="AD25" s="65"/>
      <c r="AE25" s="65"/>
      <c r="AF25" s="65"/>
      <c r="AG25" s="65"/>
      <c r="AH25" s="31"/>
      <c r="AI25" s="31"/>
      <c r="AJ25" s="31"/>
      <c r="AK25" s="49"/>
      <c r="AL25" s="31"/>
      <c r="AM25" s="27"/>
      <c r="AN25" s="27"/>
      <c r="AO25" s="27"/>
      <c r="AP25" s="27"/>
      <c r="AQ25" s="27"/>
      <c r="AR25" s="27"/>
      <c r="AS25" s="27"/>
      <c r="AT25" s="27"/>
    </row>
    <row r="26" spans="1:46" ht="15" customHeight="1" x14ac:dyDescent="0.3">
      <c r="A26" s="89" t="str">
        <f>_xlfn.SWITCH($E$19,"Réparation PRM","À sélectionner","Confection PRM","À sélectionner","Réparation Outillage","À décrire","Confection Outillage","À décrire","")</f>
        <v>À sélectionner</v>
      </c>
      <c r="B26" s="90"/>
      <c r="C26" s="90"/>
      <c r="D26" s="90"/>
      <c r="E26" s="90"/>
      <c r="F26" s="90"/>
      <c r="G26" s="90"/>
      <c r="H26" s="87" t="s">
        <v>12</v>
      </c>
      <c r="I26" s="87"/>
      <c r="J26" s="87"/>
      <c r="K26" s="87"/>
      <c r="L26" s="87"/>
      <c r="M26" s="87"/>
      <c r="N26" s="31" t="s">
        <v>301</v>
      </c>
      <c r="O26" s="31"/>
      <c r="P26" s="31"/>
      <c r="Q26" s="31"/>
      <c r="R26" s="31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5"/>
      <c r="AF26" s="65"/>
      <c r="AG26" s="65"/>
      <c r="AH26" s="31"/>
      <c r="AI26" s="31"/>
      <c r="AJ26" s="31"/>
      <c r="AK26" s="49"/>
      <c r="AL26" s="31"/>
      <c r="AM26" s="27"/>
      <c r="AN26" s="27"/>
      <c r="AO26" s="27"/>
      <c r="AP26" s="27"/>
      <c r="AQ26" s="27"/>
      <c r="AR26" s="27"/>
      <c r="AS26" s="27"/>
      <c r="AT26" s="27"/>
    </row>
    <row r="27" spans="1:46" ht="15" customHeight="1" x14ac:dyDescent="0.3">
      <c r="A27" s="68"/>
      <c r="B27" s="69"/>
      <c r="C27" s="69"/>
      <c r="D27" s="69"/>
      <c r="E27" s="69"/>
      <c r="F27" s="69"/>
      <c r="G27" s="69"/>
      <c r="H27" s="32"/>
      <c r="I27" s="32"/>
      <c r="J27" s="32"/>
      <c r="K27" s="32"/>
      <c r="L27" s="32"/>
      <c r="M27" s="32"/>
      <c r="N27" s="31"/>
      <c r="O27" s="31"/>
      <c r="P27" s="31"/>
      <c r="Q27" s="31"/>
      <c r="R27" s="31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5"/>
      <c r="AE27" s="65"/>
      <c r="AF27" s="65"/>
      <c r="AG27" s="65"/>
      <c r="AH27" s="31"/>
      <c r="AI27" s="31"/>
      <c r="AJ27" s="31"/>
      <c r="AK27" s="49"/>
      <c r="AL27" s="31"/>
      <c r="AM27" s="27"/>
      <c r="AN27" s="27"/>
      <c r="AO27" s="27"/>
      <c r="AP27" s="27"/>
      <c r="AQ27" s="27"/>
      <c r="AR27" s="27"/>
      <c r="AS27" s="27"/>
      <c r="AT27" s="27"/>
    </row>
    <row r="28" spans="1:46" s="40" customFormat="1" ht="15" customHeight="1" x14ac:dyDescent="0.3">
      <c r="A28" s="89" t="str">
        <f>_xlfn.SWITCH($E$19,"Réparation PRM","À sélectionner si disponible","Confection PRM","À sélectionner si disponible","Réparation Outillage","Laisser vide","Confection Outillage","Laisser vide","")</f>
        <v>À sélectionner si disponible</v>
      </c>
      <c r="B28" s="90"/>
      <c r="C28" s="90"/>
      <c r="D28" s="90"/>
      <c r="E28" s="90"/>
      <c r="F28" s="90"/>
      <c r="G28" s="90"/>
      <c r="H28" s="87" t="s">
        <v>295</v>
      </c>
      <c r="I28" s="87"/>
      <c r="J28" s="87"/>
      <c r="K28" s="87"/>
      <c r="L28" s="87"/>
      <c r="M28" s="87"/>
      <c r="N28" s="31"/>
      <c r="O28" s="31"/>
      <c r="P28" s="31"/>
      <c r="Q28" s="31"/>
      <c r="R28" s="31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5"/>
      <c r="AE28" s="65"/>
      <c r="AF28" s="65"/>
      <c r="AG28" s="65"/>
      <c r="AH28" s="31"/>
      <c r="AI28" s="31"/>
      <c r="AJ28" s="31"/>
      <c r="AK28" s="49"/>
      <c r="AL28" s="31"/>
      <c r="AM28" s="27"/>
      <c r="AN28" s="27"/>
      <c r="AO28" s="27"/>
      <c r="AP28" s="27"/>
      <c r="AQ28" s="27"/>
      <c r="AR28" s="27"/>
      <c r="AS28" s="27"/>
      <c r="AT28" s="27"/>
    </row>
    <row r="29" spans="1:46" ht="15" customHeight="1" x14ac:dyDescent="0.3">
      <c r="A29" s="68"/>
      <c r="B29" s="69"/>
      <c r="C29" s="69"/>
      <c r="D29" s="69"/>
      <c r="E29" s="69"/>
      <c r="F29" s="69"/>
      <c r="G29" s="69"/>
      <c r="H29" s="32"/>
      <c r="I29" s="32"/>
      <c r="J29" s="32"/>
      <c r="K29" s="32"/>
      <c r="L29" s="32"/>
      <c r="M29" s="32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49"/>
      <c r="AL29" s="31"/>
      <c r="AM29" s="27"/>
      <c r="AN29" s="27"/>
      <c r="AO29" s="27"/>
      <c r="AP29" s="27"/>
      <c r="AQ29" s="27"/>
      <c r="AR29" s="27"/>
      <c r="AS29" s="27"/>
      <c r="AT29" s="27"/>
    </row>
    <row r="30" spans="1:46" s="40" customFormat="1" ht="15" customHeight="1" x14ac:dyDescent="0.3">
      <c r="A30" s="89" t="str">
        <f>_xlfn.SWITCH($E$19,"Réparation PRM","À sélectionner","Confection PRM","À sélectionner","Réparation Outillage","À décrire","Confection Outillage","À décrire","")</f>
        <v>À sélectionner</v>
      </c>
      <c r="B30" s="90"/>
      <c r="C30" s="90"/>
      <c r="D30" s="90"/>
      <c r="E30" s="90"/>
      <c r="F30" s="90"/>
      <c r="G30" s="90"/>
      <c r="H30" s="87" t="s">
        <v>296</v>
      </c>
      <c r="I30" s="87"/>
      <c r="J30" s="87"/>
      <c r="K30" s="87"/>
      <c r="L30" s="87"/>
      <c r="M30" s="87"/>
      <c r="N30" s="31" t="s">
        <v>48</v>
      </c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49"/>
      <c r="AL30" s="31"/>
      <c r="AM30" s="27"/>
      <c r="AN30" s="27"/>
      <c r="AO30" s="27"/>
      <c r="AP30" s="27"/>
      <c r="AQ30" s="27"/>
      <c r="AR30" s="27"/>
      <c r="AS30" s="27"/>
      <c r="AT30" s="27"/>
    </row>
    <row r="31" spans="1:46" s="40" customFormat="1" ht="15" customHeight="1" x14ac:dyDescent="0.3">
      <c r="A31" s="68"/>
      <c r="B31" s="69"/>
      <c r="C31" s="69"/>
      <c r="D31" s="69"/>
      <c r="E31" s="69"/>
      <c r="F31" s="69"/>
      <c r="G31" s="69"/>
      <c r="H31" s="32"/>
      <c r="I31" s="32"/>
      <c r="J31" s="32"/>
      <c r="K31" s="32"/>
      <c r="L31" s="32"/>
      <c r="M31" s="32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65"/>
      <c r="AA31" s="65"/>
      <c r="AB31" s="65"/>
      <c r="AC31" s="65"/>
      <c r="AD31" s="65"/>
      <c r="AE31" s="65"/>
      <c r="AF31" s="65"/>
      <c r="AG31" s="65"/>
      <c r="AH31" s="65"/>
      <c r="AI31" s="37"/>
      <c r="AJ31" s="37"/>
      <c r="AK31" s="50"/>
      <c r="AL31" s="75"/>
      <c r="AM31" s="27"/>
      <c r="AN31" s="27"/>
      <c r="AO31" s="27"/>
      <c r="AP31" s="27"/>
      <c r="AQ31" s="27"/>
      <c r="AR31" s="27"/>
      <c r="AS31" s="27"/>
      <c r="AT31" s="27"/>
    </row>
    <row r="32" spans="1:46" ht="15" customHeight="1" x14ac:dyDescent="0.3">
      <c r="A32" s="89" t="str">
        <f>_xlfn.SWITCH($E$19,"Réparation PRM","À sélectionner","Confection PRM","À sélectionner","Réparation Outillage","À sélectionner","Confection Outillage","À sélectionner","")</f>
        <v>À sélectionner</v>
      </c>
      <c r="B32" s="90"/>
      <c r="C32" s="90"/>
      <c r="D32" s="90"/>
      <c r="E32" s="90"/>
      <c r="F32" s="90"/>
      <c r="G32" s="90"/>
      <c r="H32" s="88" t="s">
        <v>14</v>
      </c>
      <c r="I32" s="88"/>
      <c r="J32" s="88"/>
      <c r="K32" s="88"/>
      <c r="L32" s="88"/>
      <c r="M32" s="88"/>
      <c r="N32" s="34" t="s">
        <v>1029</v>
      </c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65"/>
      <c r="AA32" s="65"/>
      <c r="AB32" s="65"/>
      <c r="AC32" s="65"/>
      <c r="AD32" s="65"/>
      <c r="AE32" s="65"/>
      <c r="AF32" s="65"/>
      <c r="AG32" s="65"/>
      <c r="AH32" s="65"/>
      <c r="AI32" s="37"/>
      <c r="AJ32" s="37"/>
      <c r="AK32" s="50"/>
      <c r="AL32" s="75"/>
      <c r="AM32" s="27"/>
      <c r="AN32" s="27"/>
      <c r="AO32" s="27"/>
      <c r="AP32" s="27"/>
      <c r="AQ32" s="27"/>
      <c r="AR32" s="27"/>
      <c r="AS32" s="27"/>
      <c r="AT32" s="27"/>
    </row>
    <row r="33" spans="1:46" ht="15" customHeight="1" thickBot="1" x14ac:dyDescent="0.35">
      <c r="A33" s="68"/>
      <c r="B33" s="69"/>
      <c r="C33" s="69"/>
      <c r="D33" s="69"/>
      <c r="E33" s="69"/>
      <c r="F33" s="69"/>
      <c r="G33" s="69"/>
      <c r="H33" s="33"/>
      <c r="I33" s="33"/>
      <c r="J33" s="33"/>
      <c r="K33" s="33"/>
      <c r="L33" s="33"/>
      <c r="M33" s="33"/>
      <c r="N33" s="65"/>
      <c r="O33" s="34"/>
      <c r="P33" s="34"/>
      <c r="Q33" s="34"/>
      <c r="R33" s="34"/>
      <c r="S33" s="34"/>
      <c r="T33" s="34"/>
      <c r="U33" s="34"/>
      <c r="V33" s="34"/>
      <c r="W33" s="34"/>
      <c r="X33" s="34"/>
      <c r="Y33" s="34"/>
      <c r="Z33" s="65"/>
      <c r="AA33" s="65"/>
      <c r="AB33" s="65"/>
      <c r="AC33" s="65"/>
      <c r="AD33" s="65"/>
      <c r="AE33" s="65"/>
      <c r="AF33" s="65"/>
      <c r="AG33" s="65"/>
      <c r="AH33" s="65"/>
      <c r="AI33" s="34"/>
      <c r="AJ33" s="34"/>
      <c r="AK33" s="51"/>
      <c r="AL33" s="35"/>
      <c r="AM33" s="27"/>
      <c r="AN33" s="27"/>
      <c r="AO33" s="27"/>
      <c r="AP33" s="27"/>
      <c r="AQ33" s="27"/>
      <c r="AR33" s="27"/>
      <c r="AS33" s="27"/>
      <c r="AT33" s="27"/>
    </row>
    <row r="34" spans="1:46" ht="15" customHeight="1" x14ac:dyDescent="0.3">
      <c r="A34" s="111" t="s">
        <v>7</v>
      </c>
      <c r="B34" s="112"/>
      <c r="C34" s="112"/>
      <c r="D34" s="112"/>
      <c r="E34" s="112"/>
      <c r="F34" s="112"/>
      <c r="G34" s="112"/>
      <c r="H34" s="116"/>
      <c r="I34" s="116"/>
      <c r="J34" s="116"/>
      <c r="K34" s="116"/>
      <c r="L34" s="116"/>
      <c r="M34" s="116"/>
      <c r="N34" s="116"/>
      <c r="O34" s="116"/>
      <c r="P34" s="116"/>
      <c r="Q34" s="116"/>
      <c r="R34" s="116"/>
      <c r="S34" s="116"/>
      <c r="T34" s="116"/>
      <c r="U34" s="116"/>
      <c r="V34" s="116"/>
      <c r="W34" s="116"/>
      <c r="X34" s="116"/>
      <c r="Y34" s="116"/>
      <c r="Z34" s="116"/>
      <c r="AA34" s="116"/>
      <c r="AB34" s="116"/>
      <c r="AC34" s="116"/>
      <c r="AD34" s="116"/>
      <c r="AE34" s="116"/>
      <c r="AF34" s="116"/>
      <c r="AG34" s="116"/>
      <c r="AH34" s="116"/>
      <c r="AI34" s="116"/>
      <c r="AJ34" s="116"/>
      <c r="AK34" s="117"/>
      <c r="AL34" s="44"/>
      <c r="AM34" s="27"/>
      <c r="AN34" s="27"/>
      <c r="AO34" s="27"/>
      <c r="AP34" s="27"/>
      <c r="AQ34" s="27"/>
      <c r="AR34" s="27"/>
      <c r="AS34" s="27"/>
      <c r="AT34" s="27"/>
    </row>
    <row r="35" spans="1:46" ht="15" customHeight="1" x14ac:dyDescent="0.3">
      <c r="A35" s="113"/>
      <c r="B35" s="108"/>
      <c r="C35" s="108"/>
      <c r="D35" s="108"/>
      <c r="E35" s="108"/>
      <c r="F35" s="108"/>
      <c r="G35" s="108"/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8"/>
      <c r="T35" s="118"/>
      <c r="U35" s="118"/>
      <c r="V35" s="118"/>
      <c r="W35" s="118"/>
      <c r="X35" s="118"/>
      <c r="Y35" s="118"/>
      <c r="Z35" s="118"/>
      <c r="AA35" s="118"/>
      <c r="AB35" s="118"/>
      <c r="AC35" s="118"/>
      <c r="AD35" s="118"/>
      <c r="AE35" s="118"/>
      <c r="AF35" s="118"/>
      <c r="AG35" s="118"/>
      <c r="AH35" s="118"/>
      <c r="AI35" s="118"/>
      <c r="AJ35" s="118"/>
      <c r="AK35" s="119"/>
      <c r="AL35" s="44"/>
      <c r="AM35" s="27"/>
      <c r="AN35" s="27"/>
      <c r="AO35" s="27"/>
      <c r="AP35" s="27"/>
      <c r="AQ35" s="27"/>
      <c r="AR35" s="27"/>
      <c r="AS35" s="27"/>
      <c r="AT35" s="27"/>
    </row>
    <row r="36" spans="1:46" ht="15" customHeight="1" x14ac:dyDescent="0.3">
      <c r="A36" s="113"/>
      <c r="B36" s="108"/>
      <c r="C36" s="108"/>
      <c r="D36" s="108"/>
      <c r="E36" s="108"/>
      <c r="F36" s="108"/>
      <c r="G36" s="108"/>
      <c r="H36" s="118"/>
      <c r="I36" s="118"/>
      <c r="J36" s="118"/>
      <c r="K36" s="118"/>
      <c r="L36" s="118"/>
      <c r="M36" s="118"/>
      <c r="N36" s="118"/>
      <c r="O36" s="118"/>
      <c r="P36" s="118"/>
      <c r="Q36" s="118"/>
      <c r="R36" s="118"/>
      <c r="S36" s="118"/>
      <c r="T36" s="118"/>
      <c r="U36" s="118"/>
      <c r="V36" s="118"/>
      <c r="W36" s="118"/>
      <c r="X36" s="118"/>
      <c r="Y36" s="118"/>
      <c r="Z36" s="118"/>
      <c r="AA36" s="118"/>
      <c r="AB36" s="118"/>
      <c r="AC36" s="118"/>
      <c r="AD36" s="118"/>
      <c r="AE36" s="118"/>
      <c r="AF36" s="118"/>
      <c r="AG36" s="118"/>
      <c r="AH36" s="118"/>
      <c r="AI36" s="118"/>
      <c r="AJ36" s="118"/>
      <c r="AK36" s="119"/>
      <c r="AL36" s="44"/>
      <c r="AM36" s="27"/>
      <c r="AN36" s="27"/>
      <c r="AO36" s="27"/>
      <c r="AP36" s="27"/>
      <c r="AQ36" s="27"/>
      <c r="AR36" s="27"/>
      <c r="AS36" s="27"/>
      <c r="AT36" s="27"/>
    </row>
    <row r="37" spans="1:46" ht="15" customHeight="1" x14ac:dyDescent="0.3">
      <c r="A37" s="113"/>
      <c r="B37" s="108"/>
      <c r="C37" s="108"/>
      <c r="D37" s="108"/>
      <c r="E37" s="108"/>
      <c r="F37" s="108"/>
      <c r="G37" s="108"/>
      <c r="H37" s="118"/>
      <c r="I37" s="118"/>
      <c r="J37" s="118"/>
      <c r="K37" s="118"/>
      <c r="L37" s="118"/>
      <c r="M37" s="118"/>
      <c r="N37" s="118"/>
      <c r="O37" s="118"/>
      <c r="P37" s="118"/>
      <c r="Q37" s="118"/>
      <c r="R37" s="118"/>
      <c r="S37" s="118"/>
      <c r="T37" s="118"/>
      <c r="U37" s="118"/>
      <c r="V37" s="118"/>
      <c r="W37" s="118"/>
      <c r="X37" s="118"/>
      <c r="Y37" s="118"/>
      <c r="Z37" s="118"/>
      <c r="AA37" s="118"/>
      <c r="AB37" s="118"/>
      <c r="AC37" s="118"/>
      <c r="AD37" s="118"/>
      <c r="AE37" s="118"/>
      <c r="AF37" s="118"/>
      <c r="AG37" s="118"/>
      <c r="AH37" s="118"/>
      <c r="AI37" s="118"/>
      <c r="AJ37" s="118"/>
      <c r="AK37" s="119"/>
      <c r="AL37" s="44"/>
      <c r="AM37" s="27"/>
      <c r="AN37" s="27"/>
      <c r="AO37" s="27"/>
      <c r="AP37" s="27"/>
      <c r="AQ37" s="27"/>
      <c r="AR37" s="27"/>
      <c r="AS37" s="27"/>
      <c r="AT37" s="27"/>
    </row>
    <row r="38" spans="1:46" s="65" customFormat="1" ht="15" customHeight="1" x14ac:dyDescent="0.3">
      <c r="A38" s="113"/>
      <c r="B38" s="108"/>
      <c r="C38" s="108"/>
      <c r="D38" s="108"/>
      <c r="E38" s="108"/>
      <c r="F38" s="108"/>
      <c r="G38" s="108"/>
      <c r="H38" s="118"/>
      <c r="I38" s="118"/>
      <c r="J38" s="118"/>
      <c r="K38" s="118"/>
      <c r="L38" s="118"/>
      <c r="M38" s="118"/>
      <c r="N38" s="118"/>
      <c r="O38" s="118"/>
      <c r="P38" s="118"/>
      <c r="Q38" s="118"/>
      <c r="R38" s="118"/>
      <c r="S38" s="118"/>
      <c r="T38" s="118"/>
      <c r="U38" s="118"/>
      <c r="V38" s="118"/>
      <c r="W38" s="118"/>
      <c r="X38" s="118"/>
      <c r="Y38" s="118"/>
      <c r="Z38" s="118"/>
      <c r="AA38" s="118"/>
      <c r="AB38" s="118"/>
      <c r="AC38" s="118"/>
      <c r="AD38" s="118"/>
      <c r="AE38" s="118"/>
      <c r="AF38" s="118"/>
      <c r="AG38" s="118"/>
      <c r="AH38" s="118"/>
      <c r="AI38" s="118"/>
      <c r="AJ38" s="118"/>
      <c r="AK38" s="119"/>
      <c r="AL38" s="64"/>
      <c r="AM38" s="27"/>
      <c r="AN38" s="27"/>
      <c r="AO38" s="27"/>
      <c r="AP38" s="27"/>
      <c r="AQ38" s="27"/>
      <c r="AR38" s="27"/>
      <c r="AS38" s="27"/>
      <c r="AT38" s="27"/>
    </row>
    <row r="39" spans="1:46" s="65" customFormat="1" ht="15" customHeight="1" thickBot="1" x14ac:dyDescent="0.35">
      <c r="A39" s="114"/>
      <c r="B39" s="115"/>
      <c r="C39" s="115"/>
      <c r="D39" s="115"/>
      <c r="E39" s="115"/>
      <c r="F39" s="115"/>
      <c r="G39" s="115"/>
      <c r="H39" s="120"/>
      <c r="I39" s="120"/>
      <c r="J39" s="120"/>
      <c r="K39" s="120"/>
      <c r="L39" s="120"/>
      <c r="M39" s="120"/>
      <c r="N39" s="120"/>
      <c r="O39" s="120"/>
      <c r="P39" s="120"/>
      <c r="Q39" s="120"/>
      <c r="R39" s="120"/>
      <c r="S39" s="120"/>
      <c r="T39" s="120"/>
      <c r="U39" s="120"/>
      <c r="V39" s="120"/>
      <c r="W39" s="120"/>
      <c r="X39" s="120"/>
      <c r="Y39" s="120"/>
      <c r="Z39" s="120"/>
      <c r="AA39" s="120"/>
      <c r="AB39" s="120"/>
      <c r="AC39" s="120"/>
      <c r="AD39" s="120"/>
      <c r="AE39" s="120"/>
      <c r="AF39" s="120"/>
      <c r="AG39" s="120"/>
      <c r="AH39" s="120"/>
      <c r="AI39" s="120"/>
      <c r="AJ39" s="120"/>
      <c r="AK39" s="121"/>
      <c r="AL39" s="64"/>
      <c r="AM39" s="27"/>
      <c r="AN39" s="27"/>
      <c r="AO39" s="27"/>
      <c r="AP39" s="27"/>
      <c r="AQ39" s="27"/>
      <c r="AR39" s="27"/>
      <c r="AS39" s="27"/>
      <c r="AT39" s="27"/>
    </row>
    <row r="40" spans="1:46" ht="15" customHeight="1" x14ac:dyDescent="0.3">
      <c r="A40" s="60"/>
      <c r="B40" s="32"/>
      <c r="C40" s="32"/>
      <c r="D40" s="32"/>
      <c r="E40" s="32"/>
      <c r="F40" s="32"/>
      <c r="G40" s="32"/>
      <c r="H40" s="59"/>
      <c r="I40" s="59"/>
      <c r="J40" s="59"/>
      <c r="K40" s="59"/>
      <c r="L40" s="59"/>
      <c r="M40" s="59"/>
      <c r="N40" s="59"/>
      <c r="O40" s="59"/>
      <c r="P40" s="59"/>
      <c r="Q40" s="59"/>
      <c r="R40" s="59"/>
      <c r="S40" s="59"/>
      <c r="T40" s="59"/>
      <c r="U40" s="59"/>
      <c r="V40" s="59"/>
      <c r="W40" s="59"/>
      <c r="X40" s="59"/>
      <c r="Y40" s="59"/>
      <c r="Z40" s="59"/>
      <c r="AA40" s="59"/>
      <c r="AB40" s="59"/>
      <c r="AC40" s="59"/>
      <c r="AD40" s="59"/>
      <c r="AE40" s="59"/>
      <c r="AF40" s="59"/>
      <c r="AG40" s="59"/>
      <c r="AH40" s="59"/>
      <c r="AI40" s="59"/>
      <c r="AJ40" s="59"/>
      <c r="AK40" s="61"/>
      <c r="AL40" s="59"/>
      <c r="AM40" s="27"/>
      <c r="AN40" s="27"/>
      <c r="AO40" s="27"/>
      <c r="AP40" s="27"/>
      <c r="AQ40" s="27"/>
      <c r="AR40" s="27"/>
      <c r="AS40" s="27"/>
      <c r="AT40" s="27"/>
    </row>
    <row r="41" spans="1:46" s="40" customFormat="1" ht="15" customHeight="1" x14ac:dyDescent="0.3">
      <c r="A41" s="62"/>
      <c r="B41" s="63"/>
      <c r="C41" s="65"/>
      <c r="E41" s="63"/>
      <c r="F41" s="63"/>
      <c r="G41" s="63"/>
      <c r="H41" s="38"/>
      <c r="I41" s="38"/>
      <c r="J41" s="38"/>
      <c r="K41" s="38"/>
      <c r="L41" s="38"/>
      <c r="M41" s="38"/>
      <c r="N41" s="38"/>
      <c r="O41" s="38"/>
      <c r="P41" s="65"/>
      <c r="R41" s="38"/>
      <c r="S41" s="38"/>
      <c r="T41" s="38"/>
      <c r="U41" s="38"/>
      <c r="V41" s="38"/>
      <c r="W41" s="38"/>
      <c r="X41" s="38"/>
      <c r="Y41" s="38"/>
      <c r="Z41" s="38"/>
      <c r="AA41" s="65"/>
      <c r="AC41" s="38"/>
      <c r="AD41" s="38"/>
      <c r="AE41" s="38"/>
      <c r="AF41" s="38"/>
      <c r="AG41" s="38"/>
      <c r="AH41" s="38"/>
      <c r="AI41" s="38"/>
      <c r="AJ41" s="38"/>
      <c r="AK41" s="56"/>
      <c r="AL41" s="38"/>
      <c r="AM41" s="27"/>
      <c r="AN41" s="27"/>
      <c r="AO41" s="27"/>
      <c r="AP41" s="27"/>
      <c r="AQ41" s="27"/>
      <c r="AR41" s="27"/>
      <c r="AS41" s="27"/>
      <c r="AT41" s="27"/>
    </row>
    <row r="42" spans="1:46" ht="15" customHeight="1" x14ac:dyDescent="0.3">
      <c r="A42" s="48"/>
      <c r="B42" s="65"/>
      <c r="C42" s="65"/>
      <c r="D42" s="62" t="s">
        <v>8</v>
      </c>
      <c r="E42" s="109" t="e">
        <f>VLOOKUP($N$30,P1S_BDD[[#All],[Opérations]:[Dessins]],3,FALSE)&amp;" - "&amp;VLOOKUP($N$30,P1S_BDD[[#All],[Opérations]:[Indice]],4,FALSE)</f>
        <v>#N/A</v>
      </c>
      <c r="F42" s="109"/>
      <c r="G42" s="109"/>
      <c r="H42" s="109"/>
      <c r="I42" s="109"/>
      <c r="J42" s="109"/>
      <c r="K42" s="109"/>
      <c r="L42" s="109"/>
      <c r="M42" s="34"/>
      <c r="N42" s="34"/>
      <c r="O42" s="34"/>
      <c r="P42" s="65"/>
      <c r="Q42" s="63" t="s">
        <v>297</v>
      </c>
      <c r="R42" s="109" t="e">
        <f>VLOOKUP($N$30,P1S_BDD[[#All],[Opérations]:[Fiche]],5,FALSE)&amp;" - "&amp;VLOOKUP($N$30,P1S_BDD[[#All],[Opérations]:[Version]],6,FALSE)</f>
        <v>#N/A</v>
      </c>
      <c r="S42" s="109"/>
      <c r="T42" s="109"/>
      <c r="U42" s="109"/>
      <c r="V42" s="109"/>
      <c r="W42" s="109"/>
      <c r="X42" s="109"/>
      <c r="Y42" s="109"/>
      <c r="Z42" s="65"/>
      <c r="AA42" s="65"/>
      <c r="AB42" s="63" t="s">
        <v>298</v>
      </c>
      <c r="AC42" s="109" t="e">
        <f>VLOOKUP($N$30,P1S_BDD[[#All],[Opérations]:[Doc Divers]],8,FALSE)</f>
        <v>#N/A</v>
      </c>
      <c r="AD42" s="109"/>
      <c r="AE42" s="109"/>
      <c r="AF42" s="109"/>
      <c r="AG42" s="109"/>
      <c r="AH42" s="109"/>
      <c r="AI42" s="109"/>
      <c r="AJ42" s="109"/>
      <c r="AK42" s="110"/>
      <c r="AL42" s="76"/>
      <c r="AM42" s="27"/>
      <c r="AN42" s="27"/>
      <c r="AO42" s="27"/>
      <c r="AP42" s="27"/>
      <c r="AQ42" s="27"/>
      <c r="AR42" s="27"/>
      <c r="AS42" s="27"/>
      <c r="AT42" s="27"/>
    </row>
    <row r="43" spans="1:46" ht="15" customHeight="1" x14ac:dyDescent="0.3">
      <c r="A43" s="52"/>
      <c r="B43" s="34"/>
      <c r="C43" s="34"/>
      <c r="D43" s="58" t="e">
        <f>URL_QRCode_SERIES(E42 &amp; CHAR(9))</f>
        <v>#VALUE!</v>
      </c>
      <c r="E43" s="36"/>
      <c r="F43" s="36"/>
      <c r="G43" s="36"/>
      <c r="H43" s="36"/>
      <c r="I43" s="36"/>
      <c r="J43" s="36"/>
      <c r="K43" s="36"/>
      <c r="L43" s="34"/>
      <c r="M43" s="34"/>
      <c r="N43" s="34"/>
      <c r="O43" s="34"/>
      <c r="P43" s="58" t="e">
        <f>URL_QRCode_SERIES(R42 &amp; CHAR(9))</f>
        <v>#VALUE!</v>
      </c>
      <c r="R43" s="35"/>
      <c r="S43" s="36"/>
      <c r="T43" s="36"/>
      <c r="U43" s="36"/>
      <c r="V43" s="36"/>
      <c r="W43" s="36"/>
      <c r="X43" s="36"/>
      <c r="Y43" s="36"/>
      <c r="Z43" s="34"/>
      <c r="AA43" s="34"/>
      <c r="AB43" s="57" t="e">
        <f>URL_QRCode_SERIES(AC42 &amp; CHAR(9))</f>
        <v>#VALUE!</v>
      </c>
      <c r="AC43" s="65"/>
      <c r="AD43" s="36"/>
      <c r="AE43" s="36"/>
      <c r="AF43" s="36"/>
      <c r="AG43" s="36"/>
      <c r="AH43" s="36"/>
      <c r="AI43" s="36"/>
      <c r="AJ43" s="36"/>
      <c r="AK43" s="53"/>
      <c r="AL43" s="76"/>
      <c r="AM43" s="27"/>
      <c r="AN43" s="27"/>
      <c r="AO43" s="27"/>
      <c r="AP43" s="27"/>
      <c r="AQ43" s="27"/>
      <c r="AR43" s="27"/>
      <c r="AS43" s="27"/>
      <c r="AT43" s="27"/>
    </row>
    <row r="44" spans="1:46" ht="15" customHeight="1" x14ac:dyDescent="0.3">
      <c r="A44" s="52"/>
      <c r="B44" s="34"/>
      <c r="C44" s="34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5"/>
      <c r="X44" s="34"/>
      <c r="Y44" s="34"/>
      <c r="Z44" s="34"/>
      <c r="AA44" s="34"/>
      <c r="AB44" s="34"/>
      <c r="AC44" s="34"/>
      <c r="AD44" s="34"/>
      <c r="AE44" s="34"/>
      <c r="AF44" s="34"/>
      <c r="AG44" s="34"/>
      <c r="AH44" s="34"/>
      <c r="AI44" s="34"/>
      <c r="AJ44" s="34"/>
      <c r="AK44" s="51"/>
      <c r="AL44" s="35"/>
      <c r="AM44" s="27"/>
      <c r="AN44" s="27"/>
      <c r="AO44" s="27"/>
      <c r="AP44" s="27"/>
      <c r="AQ44" s="27"/>
      <c r="AR44" s="27"/>
      <c r="AS44" s="27"/>
      <c r="AT44" s="27"/>
    </row>
    <row r="45" spans="1:46" ht="15" customHeight="1" x14ac:dyDescent="0.3">
      <c r="A45" s="52"/>
      <c r="B45" s="34"/>
      <c r="C45" s="34"/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4"/>
      <c r="Z45" s="34"/>
      <c r="AA45" s="34"/>
      <c r="AB45" s="34"/>
      <c r="AC45" s="34"/>
      <c r="AD45" s="34"/>
      <c r="AE45" s="34"/>
      <c r="AF45" s="34"/>
      <c r="AG45" s="34"/>
      <c r="AH45" s="34"/>
      <c r="AI45" s="34"/>
      <c r="AJ45" s="34"/>
      <c r="AK45" s="51"/>
      <c r="AL45" s="35"/>
      <c r="AM45" s="27"/>
      <c r="AN45" s="27"/>
      <c r="AO45" s="27"/>
      <c r="AP45" s="27"/>
      <c r="AQ45" s="27"/>
      <c r="AR45" s="27"/>
      <c r="AS45" s="27"/>
      <c r="AT45" s="27"/>
    </row>
    <row r="46" spans="1:46" ht="15" customHeight="1" x14ac:dyDescent="0.3">
      <c r="A46" s="52"/>
      <c r="B46" s="34"/>
      <c r="C46" s="34"/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  <c r="AA46" s="34"/>
      <c r="AB46" s="34"/>
      <c r="AC46" s="34"/>
      <c r="AD46" s="34"/>
      <c r="AE46" s="34"/>
      <c r="AF46" s="34"/>
      <c r="AG46" s="34"/>
      <c r="AH46" s="34"/>
      <c r="AI46" s="34"/>
      <c r="AJ46" s="34"/>
      <c r="AK46" s="51"/>
      <c r="AL46" s="35"/>
      <c r="AM46" s="27"/>
      <c r="AN46" s="27"/>
      <c r="AO46" s="27"/>
      <c r="AP46" s="27"/>
      <c r="AQ46" s="27"/>
      <c r="AR46" s="27"/>
      <c r="AS46" s="27"/>
      <c r="AT46" s="27"/>
    </row>
    <row r="47" spans="1:46" ht="15" customHeight="1" x14ac:dyDescent="0.3">
      <c r="A47" s="52"/>
      <c r="B47" s="34"/>
      <c r="C47" s="34"/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  <c r="AA47" s="34"/>
      <c r="AB47" s="34"/>
      <c r="AC47" s="34"/>
      <c r="AD47" s="34"/>
      <c r="AE47" s="34"/>
      <c r="AF47" s="34"/>
      <c r="AG47" s="34"/>
      <c r="AH47" s="34"/>
      <c r="AI47" s="34"/>
      <c r="AJ47" s="34"/>
      <c r="AK47" s="51"/>
      <c r="AL47" s="35"/>
      <c r="AM47" s="27"/>
      <c r="AN47" s="27"/>
      <c r="AO47" s="27"/>
      <c r="AP47" s="27"/>
      <c r="AQ47" s="27"/>
      <c r="AR47" s="27"/>
      <c r="AS47" s="27"/>
      <c r="AT47" s="27"/>
    </row>
    <row r="48" spans="1:46" ht="15" customHeight="1" x14ac:dyDescent="0.3">
      <c r="A48" s="52"/>
      <c r="B48" s="34"/>
      <c r="C48" s="34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34"/>
      <c r="AB48" s="34"/>
      <c r="AC48" s="34"/>
      <c r="AD48" s="34"/>
      <c r="AE48" s="34"/>
      <c r="AF48" s="34"/>
      <c r="AG48" s="34"/>
      <c r="AH48" s="34"/>
      <c r="AI48" s="34"/>
      <c r="AJ48" s="34"/>
      <c r="AK48" s="51"/>
      <c r="AL48" s="35"/>
      <c r="AM48" s="27"/>
      <c r="AN48" s="27"/>
      <c r="AO48" s="27"/>
      <c r="AP48" s="27"/>
      <c r="AQ48" s="27"/>
      <c r="AR48" s="27"/>
      <c r="AS48" s="27"/>
      <c r="AT48" s="27"/>
    </row>
    <row r="49" spans="1:45" ht="15" customHeight="1" x14ac:dyDescent="0.3">
      <c r="A49" s="48"/>
      <c r="B49" s="34"/>
      <c r="C49" s="34"/>
      <c r="D49" s="65"/>
      <c r="E49" s="34"/>
      <c r="F49" s="65"/>
      <c r="G49" s="63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  <c r="AA49" s="34"/>
      <c r="AB49" s="34"/>
      <c r="AC49" s="34"/>
      <c r="AD49" s="34"/>
      <c r="AE49" s="34"/>
      <c r="AF49" s="34"/>
      <c r="AG49" s="34"/>
      <c r="AH49" s="34"/>
      <c r="AI49" s="34"/>
      <c r="AJ49" s="34"/>
      <c r="AK49" s="51"/>
      <c r="AL49" s="35"/>
      <c r="AM49" s="27"/>
      <c r="AN49" s="27"/>
      <c r="AO49" s="27"/>
      <c r="AP49" s="27"/>
      <c r="AQ49" s="27"/>
      <c r="AR49" s="27"/>
      <c r="AS49" s="27"/>
    </row>
    <row r="50" spans="1:45" s="43" customFormat="1" ht="15" customHeight="1" x14ac:dyDescent="0.3">
      <c r="A50" s="52"/>
      <c r="B50" s="34"/>
      <c r="C50" s="34"/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4"/>
      <c r="Z50" s="34"/>
      <c r="AA50" s="34"/>
      <c r="AB50" s="34"/>
      <c r="AC50" s="34"/>
      <c r="AD50" s="34"/>
      <c r="AE50" s="34"/>
      <c r="AF50" s="34"/>
      <c r="AG50" s="34"/>
      <c r="AH50" s="34"/>
      <c r="AI50" s="34"/>
      <c r="AJ50" s="34"/>
      <c r="AK50" s="51"/>
      <c r="AL50" s="35"/>
      <c r="AM50" s="27"/>
      <c r="AN50" s="27"/>
      <c r="AO50" s="27"/>
      <c r="AP50" s="27"/>
      <c r="AQ50" s="27"/>
      <c r="AR50" s="27"/>
      <c r="AS50" s="27"/>
    </row>
    <row r="51" spans="1:45" s="43" customFormat="1" ht="15" customHeight="1" x14ac:dyDescent="0.3">
      <c r="A51" s="52"/>
      <c r="B51" s="34"/>
      <c r="C51" s="34"/>
      <c r="D51" s="34"/>
      <c r="G51" s="63" t="s">
        <v>9</v>
      </c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  <c r="AA51" s="34"/>
      <c r="AB51" s="34"/>
      <c r="AC51" s="34"/>
      <c r="AD51" s="34"/>
      <c r="AE51" s="34"/>
      <c r="AF51" s="34"/>
      <c r="AG51" s="34"/>
      <c r="AH51" s="34"/>
      <c r="AI51" s="34"/>
      <c r="AJ51" s="34"/>
      <c r="AK51" s="51"/>
      <c r="AL51" s="35"/>
      <c r="AM51" s="27"/>
      <c r="AN51" s="27"/>
      <c r="AO51" s="27"/>
      <c r="AP51" s="27"/>
      <c r="AQ51" s="27"/>
      <c r="AR51" s="27"/>
      <c r="AS51" s="27"/>
    </row>
    <row r="52" spans="1:45" s="65" customFormat="1" ht="15" customHeight="1" x14ac:dyDescent="0.3">
      <c r="A52" s="52"/>
      <c r="B52" s="34"/>
      <c r="C52" s="34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  <c r="AA52" s="34"/>
      <c r="AB52" s="34"/>
      <c r="AC52" s="34"/>
      <c r="AD52" s="34"/>
      <c r="AE52" s="34"/>
      <c r="AF52" s="34"/>
      <c r="AG52" s="34"/>
      <c r="AH52" s="34"/>
      <c r="AI52" s="34"/>
      <c r="AJ52" s="34"/>
      <c r="AK52" s="51"/>
      <c r="AL52" s="35"/>
      <c r="AM52" s="27"/>
      <c r="AN52" s="27"/>
      <c r="AO52" s="27"/>
      <c r="AP52" s="27"/>
      <c r="AQ52" s="27"/>
      <c r="AR52" s="27"/>
      <c r="AS52" s="27"/>
    </row>
    <row r="53" spans="1:45" s="65" customFormat="1" ht="15" customHeight="1" x14ac:dyDescent="0.3">
      <c r="A53" s="52"/>
      <c r="B53" s="34"/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  <c r="AA53" s="34"/>
      <c r="AB53" s="34"/>
      <c r="AC53" s="34"/>
      <c r="AD53" s="34"/>
      <c r="AE53" s="34"/>
      <c r="AF53" s="34"/>
      <c r="AG53" s="34"/>
      <c r="AH53" s="34"/>
      <c r="AI53" s="34"/>
      <c r="AJ53" s="34"/>
      <c r="AK53" s="51"/>
      <c r="AL53" s="35"/>
      <c r="AM53" s="27"/>
      <c r="AN53" s="27"/>
      <c r="AO53" s="27"/>
      <c r="AP53" s="27"/>
      <c r="AQ53" s="27"/>
      <c r="AR53" s="27"/>
      <c r="AS53" s="27"/>
    </row>
    <row r="54" spans="1:45" s="65" customFormat="1" ht="15" customHeight="1" x14ac:dyDescent="0.3">
      <c r="A54" s="52"/>
      <c r="B54" s="34"/>
      <c r="C54" s="34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  <c r="AA54" s="34"/>
      <c r="AB54" s="34"/>
      <c r="AC54" s="34"/>
      <c r="AD54" s="34"/>
      <c r="AE54" s="34"/>
      <c r="AF54" s="34"/>
      <c r="AG54" s="34"/>
      <c r="AH54" s="34"/>
      <c r="AI54" s="34"/>
      <c r="AJ54" s="34"/>
      <c r="AK54" s="51"/>
      <c r="AL54" s="35"/>
      <c r="AM54" s="27"/>
      <c r="AN54" s="27"/>
      <c r="AO54" s="27"/>
      <c r="AP54" s="27"/>
      <c r="AQ54" s="27"/>
      <c r="AR54" s="27"/>
      <c r="AS54" s="27"/>
    </row>
    <row r="55" spans="1:45" s="65" customFormat="1" ht="15" customHeight="1" x14ac:dyDescent="0.3">
      <c r="A55" s="52"/>
      <c r="B55" s="34"/>
      <c r="C55" s="34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  <c r="AA55" s="34"/>
      <c r="AB55" s="34"/>
      <c r="AC55" s="34"/>
      <c r="AD55" s="34"/>
      <c r="AE55" s="34"/>
      <c r="AF55" s="34"/>
      <c r="AG55" s="34"/>
      <c r="AH55" s="34"/>
      <c r="AI55" s="34"/>
      <c r="AJ55" s="34"/>
      <c r="AK55" s="51"/>
      <c r="AL55" s="35"/>
      <c r="AM55" s="27"/>
      <c r="AN55" s="27"/>
      <c r="AO55" s="27"/>
      <c r="AP55" s="27"/>
      <c r="AQ55" s="27"/>
      <c r="AR55" s="27"/>
      <c r="AS55" s="27"/>
    </row>
    <row r="56" spans="1:45" s="43" customFormat="1" ht="15" customHeight="1" thickBot="1" x14ac:dyDescent="0.35">
      <c r="A56" s="80"/>
      <c r="B56" s="54"/>
      <c r="C56" s="54"/>
      <c r="D56" s="54"/>
      <c r="E56" s="54"/>
      <c r="F56" s="54"/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4"/>
      <c r="S56" s="54"/>
      <c r="T56" s="54"/>
      <c r="U56" s="54"/>
      <c r="V56" s="54"/>
      <c r="W56" s="54"/>
      <c r="X56" s="54"/>
      <c r="Y56" s="54"/>
      <c r="Z56" s="54"/>
      <c r="AA56" s="54"/>
      <c r="AB56" s="54"/>
      <c r="AC56" s="54"/>
      <c r="AD56" s="54"/>
      <c r="AE56" s="54"/>
      <c r="AF56" s="54"/>
      <c r="AG56" s="54"/>
      <c r="AH56" s="54"/>
      <c r="AI56" s="54"/>
      <c r="AJ56" s="54"/>
      <c r="AK56" s="55"/>
      <c r="AL56" s="35"/>
      <c r="AM56" s="27"/>
      <c r="AN56" s="27"/>
      <c r="AO56" s="27"/>
      <c r="AP56" s="27"/>
      <c r="AQ56" s="27"/>
      <c r="AR56" s="27"/>
      <c r="AS56" s="27"/>
    </row>
    <row r="57" spans="1:45" ht="15" customHeight="1" x14ac:dyDescent="0.3">
      <c r="A57" s="32"/>
      <c r="B57" s="32"/>
      <c r="C57" s="32"/>
      <c r="D57" s="32"/>
      <c r="E57" s="32"/>
      <c r="F57" s="32"/>
      <c r="G57" s="32"/>
      <c r="AL57" s="27"/>
      <c r="AM57" s="27"/>
      <c r="AN57" s="27"/>
      <c r="AO57" s="27"/>
      <c r="AP57" s="27"/>
    </row>
    <row r="58" spans="1:45" ht="15" customHeight="1" x14ac:dyDescent="0.3">
      <c r="A58" s="32"/>
      <c r="B58" s="32"/>
      <c r="C58" s="32"/>
      <c r="D58" s="32"/>
      <c r="E58" s="32"/>
      <c r="F58" s="32"/>
      <c r="G58" s="32"/>
    </row>
    <row r="59" spans="1:45" ht="15" customHeight="1" x14ac:dyDescent="0.3">
      <c r="C59" s="27"/>
    </row>
  </sheetData>
  <mergeCells count="34">
    <mergeCell ref="E42:L42"/>
    <mergeCell ref="R42:Y42"/>
    <mergeCell ref="AC42:AK42"/>
    <mergeCell ref="AC5:AF7"/>
    <mergeCell ref="A34:G39"/>
    <mergeCell ref="H34:AK39"/>
    <mergeCell ref="A12:L13"/>
    <mergeCell ref="M12:AK13"/>
    <mergeCell ref="M14:AK20"/>
    <mergeCell ref="P5:S5"/>
    <mergeCell ref="P7:S7"/>
    <mergeCell ref="T5:V7"/>
    <mergeCell ref="A21:AK22"/>
    <mergeCell ref="A17:D17"/>
    <mergeCell ref="A15:D15"/>
    <mergeCell ref="A19:D19"/>
    <mergeCell ref="A1:AK3"/>
    <mergeCell ref="I8:T10"/>
    <mergeCell ref="U8:AK10"/>
    <mergeCell ref="A11:AK11"/>
    <mergeCell ref="A4:AK4"/>
    <mergeCell ref="I5:O7"/>
    <mergeCell ref="W5:AA7"/>
    <mergeCell ref="AG5:AI7"/>
    <mergeCell ref="A24:G24"/>
    <mergeCell ref="A26:G26"/>
    <mergeCell ref="A28:G28"/>
    <mergeCell ref="A30:G30"/>
    <mergeCell ref="A32:G32"/>
    <mergeCell ref="H24:M24"/>
    <mergeCell ref="H26:M26"/>
    <mergeCell ref="H28:M28"/>
    <mergeCell ref="H30:M30"/>
    <mergeCell ref="H32:M32"/>
  </mergeCells>
  <dataValidations count="4">
    <dataValidation type="list" allowBlank="1" showInputMessage="1" showErrorMessage="1" sqref="N32">
      <formula1>INDIRECT($AN$1)</formula1>
    </dataValidation>
    <dataValidation type="list" allowBlank="1" showInputMessage="1" showErrorMessage="1" sqref="E19">
      <formula1>$AP$3:$AP$6</formula1>
    </dataValidation>
    <dataValidation type="list" allowBlank="1" showInputMessage="1" showErrorMessage="1" sqref="E17">
      <formula1>INDIRECT($AM$1)</formula1>
    </dataValidation>
    <dataValidation type="list" allowBlank="1" showInputMessage="1" showErrorMessage="1" sqref="E15">
      <formula1>$AT$3:$AT$20</formula1>
    </dataValidation>
  </dataValidations>
  <printOptions horizontalCentered="1" verticalCentered="1"/>
  <pageMargins left="0" right="0" top="0" bottom="0" header="0" footer="0"/>
  <pageSetup paperSize="9" orientation="portrait" r:id="rId1"/>
  <headerFooter>
    <oddFooter>&amp;L&amp;1#&amp;"Calibri"&amp;10&amp;KC8DE09Diffusable</oddFooter>
  </headerFooter>
  <ignoredErrors>
    <ignoredError sqref="A28" formula="1"/>
  </ignoredErrors>
  <drawing r:id="rId2"/>
  <legacyDrawing r:id="rId3"/>
  <controls>
    <mc:AlternateContent xmlns:mc="http://schemas.openxmlformats.org/markup-compatibility/2006">
      <mc:Choice Requires="x14">
        <control shapeId="1044" r:id="rId4" name="Liste_op">
          <controlPr defaultSize="0" autoLine="0" r:id="rId5">
            <anchor moveWithCells="1">
              <from>
                <xdr:col>19</xdr:col>
                <xdr:colOff>60960</xdr:colOff>
                <xdr:row>29</xdr:row>
                <xdr:rowOff>0</xdr:rowOff>
              </from>
              <to>
                <xdr:col>31</xdr:col>
                <xdr:colOff>0</xdr:colOff>
                <xdr:row>30</xdr:row>
                <xdr:rowOff>30480</xdr:rowOff>
              </to>
            </anchor>
          </controlPr>
        </control>
      </mc:Choice>
      <mc:Fallback>
        <control shapeId="1044" r:id="rId4" name="Liste_op"/>
      </mc:Fallback>
    </mc:AlternateContent>
    <mc:AlternateContent xmlns:mc="http://schemas.openxmlformats.org/markup-compatibility/2006">
      <mc:Choice Requires="x14">
        <control shapeId="1043" r:id="rId6" name="Liste_symb">
          <controlPr defaultSize="0" autoLine="0" r:id="rId5">
            <anchor moveWithCells="1">
              <from>
                <xdr:col>19</xdr:col>
                <xdr:colOff>160020</xdr:colOff>
                <xdr:row>26</xdr:row>
                <xdr:rowOff>175260</xdr:rowOff>
              </from>
              <to>
                <xdr:col>31</xdr:col>
                <xdr:colOff>99060</xdr:colOff>
                <xdr:row>28</xdr:row>
                <xdr:rowOff>15240</xdr:rowOff>
              </to>
            </anchor>
          </controlPr>
        </control>
      </mc:Choice>
      <mc:Fallback>
        <control shapeId="1043" r:id="rId6" name="Liste_symb"/>
      </mc:Fallback>
    </mc:AlternateContent>
    <mc:AlternateContent xmlns:mc="http://schemas.openxmlformats.org/markup-compatibility/2006">
      <mc:Choice Requires="x14">
        <control shapeId="1042" r:id="rId7" name="Liste_piece">
          <controlPr defaultSize="0" autoLine="0" r:id="rId5">
            <anchor moveWithCells="1">
              <from>
                <xdr:col>19</xdr:col>
                <xdr:colOff>137160</xdr:colOff>
                <xdr:row>25</xdr:row>
                <xdr:rowOff>0</xdr:rowOff>
              </from>
              <to>
                <xdr:col>31</xdr:col>
                <xdr:colOff>76200</xdr:colOff>
                <xdr:row>26</xdr:row>
                <xdr:rowOff>30480</xdr:rowOff>
              </to>
            </anchor>
          </controlPr>
        </control>
      </mc:Choice>
      <mc:Fallback>
        <control shapeId="1042" r:id="rId7" name="Liste_piece"/>
      </mc:Fallback>
    </mc:AlternateContent>
    <mc:AlternateContent xmlns:mc="http://schemas.openxmlformats.org/markup-compatibility/2006">
      <mc:Choice Requires="x14">
        <control shapeId="1041" r:id="rId8" name="Liste_fam">
          <controlPr defaultSize="0" autoLine="0" r:id="rId5">
            <anchor moveWithCells="1">
              <from>
                <xdr:col>18</xdr:col>
                <xdr:colOff>160020</xdr:colOff>
                <xdr:row>23</xdr:row>
                <xdr:rowOff>30480</xdr:rowOff>
              </from>
              <to>
                <xdr:col>30</xdr:col>
                <xdr:colOff>99060</xdr:colOff>
                <xdr:row>24</xdr:row>
                <xdr:rowOff>60960</xdr:rowOff>
              </to>
            </anchor>
          </controlPr>
        </control>
      </mc:Choice>
      <mc:Fallback>
        <control shapeId="1041" r:id="rId8" name="Liste_fam"/>
      </mc:Fallback>
    </mc:AlternateContent>
    <mc:AlternateContent xmlns:mc="http://schemas.openxmlformats.org/markup-compatibility/2006">
      <mc:Choice Requires="x14">
        <control shapeId="1026" r:id="rId9" name="Check Box 2">
          <controlPr defaultSize="0" autoFill="0" autoLine="0" autoPict="0">
            <anchor moveWithCells="1">
              <from>
                <xdr:col>13</xdr:col>
                <xdr:colOff>53340</xdr:colOff>
                <xdr:row>16</xdr:row>
                <xdr:rowOff>137160</xdr:rowOff>
              </from>
              <to>
                <xdr:col>17</xdr:col>
                <xdr:colOff>53340</xdr:colOff>
                <xdr:row>17</xdr:row>
                <xdr:rowOff>129540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7" r:id="rId10" name="Check Box 3">
          <controlPr defaultSize="0" autoFill="0" autoLine="0" autoPict="0">
            <anchor moveWithCells="1">
              <from>
                <xdr:col>29</xdr:col>
                <xdr:colOff>22860</xdr:colOff>
                <xdr:row>18</xdr:row>
                <xdr:rowOff>7620</xdr:rowOff>
              </from>
              <to>
                <xdr:col>47</xdr:col>
                <xdr:colOff>175260</xdr:colOff>
                <xdr:row>18</xdr:row>
                <xdr:rowOff>190500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8" r:id="rId11" name="Check Box 4">
          <controlPr defaultSize="0" autoFill="0" autoLine="0" autoPict="0">
            <anchor moveWithCells="1">
              <from>
                <xdr:col>13</xdr:col>
                <xdr:colOff>53340</xdr:colOff>
                <xdr:row>15</xdr:row>
                <xdr:rowOff>68580</xdr:rowOff>
              </from>
              <to>
                <xdr:col>16</xdr:col>
                <xdr:colOff>68580</xdr:colOff>
                <xdr:row>16</xdr:row>
                <xdr:rowOff>60960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9" r:id="rId12" name="Check Box 5">
          <controlPr defaultSize="0" autoFill="0" autoLine="0" autoPict="0">
            <anchor moveWithCells="1">
              <from>
                <xdr:col>13</xdr:col>
                <xdr:colOff>53340</xdr:colOff>
                <xdr:row>13</xdr:row>
                <xdr:rowOff>182880</xdr:rowOff>
              </from>
              <to>
                <xdr:col>17</xdr:col>
                <xdr:colOff>45720</xdr:colOff>
                <xdr:row>14</xdr:row>
                <xdr:rowOff>182880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0" r:id="rId13" name="Check Box 6">
          <controlPr defaultSize="0" autoFill="0" autoLine="0" autoPict="0">
            <anchor moveWithCells="1">
              <from>
                <xdr:col>13</xdr:col>
                <xdr:colOff>53340</xdr:colOff>
                <xdr:row>18</xdr:row>
                <xdr:rowOff>7620</xdr:rowOff>
              </from>
              <to>
                <xdr:col>18</xdr:col>
                <xdr:colOff>175260</xdr:colOff>
                <xdr:row>18</xdr:row>
                <xdr:rowOff>198120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1" r:id="rId14" name="Check Box 7">
          <controlPr defaultSize="0" autoFill="0" autoLine="0" autoPict="0">
            <anchor moveWithCells="1">
              <from>
                <xdr:col>21</xdr:col>
                <xdr:colOff>53340</xdr:colOff>
                <xdr:row>16</xdr:row>
                <xdr:rowOff>129540</xdr:rowOff>
              </from>
              <to>
                <xdr:col>28</xdr:col>
                <xdr:colOff>45720</xdr:colOff>
                <xdr:row>17</xdr:row>
                <xdr:rowOff>129540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2" r:id="rId15" name="Check Box 8">
          <controlPr defaultSize="0" autoFill="0" autoLine="0" autoPict="0">
            <anchor moveWithCells="1">
              <from>
                <xdr:col>29</xdr:col>
                <xdr:colOff>22860</xdr:colOff>
                <xdr:row>15</xdr:row>
                <xdr:rowOff>68580</xdr:rowOff>
              </from>
              <to>
                <xdr:col>34</xdr:col>
                <xdr:colOff>53340</xdr:colOff>
                <xdr:row>16</xdr:row>
                <xdr:rowOff>60960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3" r:id="rId16" name="Check Box 9">
          <controlPr defaultSize="0" autoFill="0" autoLine="0" autoPict="0">
            <anchor moveWithCells="1">
              <from>
                <xdr:col>29</xdr:col>
                <xdr:colOff>22860</xdr:colOff>
                <xdr:row>13</xdr:row>
                <xdr:rowOff>182880</xdr:rowOff>
              </from>
              <to>
                <xdr:col>36</xdr:col>
                <xdr:colOff>68580</xdr:colOff>
                <xdr:row>14</xdr:row>
                <xdr:rowOff>182880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4" r:id="rId17" name="Check Box 10">
          <controlPr defaultSize="0" autoFill="0" autoLine="0" autoPict="0">
            <anchor moveWithCells="1">
              <from>
                <xdr:col>21</xdr:col>
                <xdr:colOff>53340</xdr:colOff>
                <xdr:row>15</xdr:row>
                <xdr:rowOff>68580</xdr:rowOff>
              </from>
              <to>
                <xdr:col>27</xdr:col>
                <xdr:colOff>137160</xdr:colOff>
                <xdr:row>16</xdr:row>
                <xdr:rowOff>53340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5" r:id="rId18" name="Check Box 11">
          <controlPr defaultSize="0" autoFill="0" autoLine="0" autoPict="0">
            <anchor moveWithCells="1">
              <from>
                <xdr:col>21</xdr:col>
                <xdr:colOff>53340</xdr:colOff>
                <xdr:row>18</xdr:row>
                <xdr:rowOff>7620</xdr:rowOff>
              </from>
              <to>
                <xdr:col>25</xdr:col>
                <xdr:colOff>167640</xdr:colOff>
                <xdr:row>18</xdr:row>
                <xdr:rowOff>190500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6" r:id="rId19" name="Check Box 12">
          <controlPr defaultSize="0" autoFill="0" autoLine="0" autoPict="0">
            <anchor moveWithCells="1">
              <from>
                <xdr:col>21</xdr:col>
                <xdr:colOff>53340</xdr:colOff>
                <xdr:row>13</xdr:row>
                <xdr:rowOff>182880</xdr:rowOff>
              </from>
              <to>
                <xdr:col>27</xdr:col>
                <xdr:colOff>152400</xdr:colOff>
                <xdr:row>14</xdr:row>
                <xdr:rowOff>175260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7" r:id="rId20" name="Check Box 13">
          <controlPr defaultSize="0" autoFill="0" autoLine="0" autoPict="0">
            <anchor moveWithCells="1">
              <from>
                <xdr:col>29</xdr:col>
                <xdr:colOff>22860</xdr:colOff>
                <xdr:row>16</xdr:row>
                <xdr:rowOff>129540</xdr:rowOff>
              </from>
              <to>
                <xdr:col>47</xdr:col>
                <xdr:colOff>175260</xdr:colOff>
                <xdr:row>17</xdr:row>
                <xdr:rowOff>129540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9" r:id="rId21" name="Spinner 15">
          <controlPr defaultSize="0" autoPict="0">
            <anchor moveWithCells="1" sizeWithCells="1">
              <from>
                <xdr:col>35</xdr:col>
                <xdr:colOff>76200</xdr:colOff>
                <xdr:row>4</xdr:row>
                <xdr:rowOff>7620</xdr:rowOff>
              </from>
              <to>
                <xdr:col>37</xdr:col>
                <xdr:colOff>0</xdr:colOff>
                <xdr:row>7</xdr:row>
                <xdr:rowOff>0</xdr:rowOff>
              </to>
            </anchor>
          </controlPr>
        </control>
      </mc:Choice>
    </mc:AlternateContent>
  </controls>
  <tableParts count="3">
    <tablePart r:id="rId22"/>
    <tablePart r:id="rId23"/>
    <tablePart r:id="rId24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P1S!$I$2:$I$7</xm:f>
          </x14:formula1>
          <xm:sqref>N30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126"/>
  <sheetViews>
    <sheetView zoomScale="85" zoomScaleNormal="85" workbookViewId="0">
      <selection activeCell="A66" sqref="A66"/>
    </sheetView>
  </sheetViews>
  <sheetFormatPr baseColWidth="10" defaultColWidth="11.44140625" defaultRowHeight="14.4" x14ac:dyDescent="0.3"/>
  <cols>
    <col min="1" max="1" width="27.6640625" style="22" bestFit="1" customWidth="1"/>
    <col min="2" max="2" width="2.88671875" style="22" customWidth="1"/>
    <col min="3" max="3" width="18" style="22" bestFit="1" customWidth="1"/>
    <col min="4" max="4" width="15.88671875" style="22" bestFit="1" customWidth="1"/>
    <col min="5" max="5" width="15" style="22" bestFit="1" customWidth="1"/>
    <col min="6" max="6" width="20.33203125" style="22" bestFit="1" customWidth="1"/>
    <col min="7" max="7" width="27.88671875" style="22" bestFit="1" customWidth="1"/>
    <col min="8" max="8" width="29" style="22" bestFit="1" customWidth="1"/>
    <col min="9" max="9" width="55.5546875" style="22" bestFit="1" customWidth="1"/>
    <col min="10" max="10" width="21.5546875" style="22" bestFit="1" customWidth="1"/>
    <col min="11" max="11" width="46.44140625" style="22" bestFit="1" customWidth="1"/>
    <col min="12" max="12" width="11.88671875" style="22" bestFit="1" customWidth="1"/>
    <col min="13" max="13" width="27.33203125" style="22" bestFit="1" customWidth="1"/>
    <col min="14" max="14" width="18.109375" style="22" bestFit="1" customWidth="1"/>
    <col min="15" max="15" width="10.5546875" style="22" bestFit="1" customWidth="1"/>
    <col min="16" max="16" width="41.109375" style="22" bestFit="1" customWidth="1"/>
    <col min="17" max="17" width="26.5546875" style="22" bestFit="1" customWidth="1"/>
    <col min="18" max="18" width="13.33203125" style="22" bestFit="1" customWidth="1"/>
    <col min="19" max="16384" width="11.44140625" style="22"/>
  </cols>
  <sheetData>
    <row r="1" spans="1:18" ht="33.75" customHeight="1" x14ac:dyDescent="0.3">
      <c r="A1" s="6" t="s">
        <v>282</v>
      </c>
      <c r="C1" s="23" t="s">
        <v>15</v>
      </c>
      <c r="D1" s="23" t="s">
        <v>16</v>
      </c>
      <c r="E1" s="23" t="s">
        <v>17</v>
      </c>
      <c r="F1" s="23" t="s">
        <v>18</v>
      </c>
      <c r="G1" s="23" t="s">
        <v>19</v>
      </c>
      <c r="H1" s="23" t="s">
        <v>20</v>
      </c>
      <c r="I1" s="23" t="s">
        <v>21</v>
      </c>
      <c r="J1" s="23" t="s">
        <v>22</v>
      </c>
      <c r="K1" s="23" t="s">
        <v>23</v>
      </c>
      <c r="L1" s="23" t="s">
        <v>24</v>
      </c>
      <c r="M1" s="23" t="s">
        <v>25</v>
      </c>
      <c r="N1" s="81" t="s">
        <v>1031</v>
      </c>
      <c r="O1" s="23" t="s">
        <v>27</v>
      </c>
      <c r="P1" s="23" t="s">
        <v>28</v>
      </c>
      <c r="Q1" s="23" t="s">
        <v>29</v>
      </c>
      <c r="R1" s="23" t="s">
        <v>30</v>
      </c>
    </row>
    <row r="2" spans="1:18" x14ac:dyDescent="0.3">
      <c r="A2" s="6" t="s">
        <v>315</v>
      </c>
      <c r="C2" s="12" t="s">
        <v>45</v>
      </c>
      <c r="D2" s="12"/>
      <c r="E2" s="12" t="s">
        <v>300</v>
      </c>
      <c r="F2" s="12" t="s">
        <v>391</v>
      </c>
      <c r="G2" s="11">
        <v>5050103</v>
      </c>
      <c r="H2" s="12" t="s">
        <v>392</v>
      </c>
      <c r="I2" s="12" t="s">
        <v>393</v>
      </c>
      <c r="J2" s="12"/>
      <c r="K2" s="12"/>
      <c r="L2" s="12"/>
      <c r="M2" s="12" t="s">
        <v>394</v>
      </c>
      <c r="N2" s="82" t="s">
        <v>1038</v>
      </c>
      <c r="O2" s="12"/>
      <c r="P2" s="12"/>
      <c r="Q2" s="12"/>
      <c r="R2" s="12"/>
    </row>
    <row r="3" spans="1:18" x14ac:dyDescent="0.3">
      <c r="A3" s="6" t="s">
        <v>340</v>
      </c>
      <c r="C3" s="12" t="s">
        <v>31</v>
      </c>
      <c r="D3" s="12"/>
      <c r="E3" s="12" t="s">
        <v>300</v>
      </c>
      <c r="F3" s="12" t="s">
        <v>395</v>
      </c>
      <c r="G3" s="11"/>
      <c r="H3" s="12" t="s">
        <v>396</v>
      </c>
      <c r="I3" s="13" t="s">
        <v>397</v>
      </c>
      <c r="J3" s="12" t="s">
        <v>290</v>
      </c>
      <c r="K3" s="12" t="s">
        <v>398</v>
      </c>
      <c r="L3" s="12" t="s">
        <v>40</v>
      </c>
      <c r="M3" s="12" t="s">
        <v>399</v>
      </c>
      <c r="N3" s="82" t="s">
        <v>1043</v>
      </c>
      <c r="O3" s="12"/>
      <c r="P3" s="12" t="s">
        <v>400</v>
      </c>
      <c r="Q3" s="14" t="s">
        <v>401</v>
      </c>
      <c r="R3" s="12"/>
    </row>
    <row r="4" spans="1:18" x14ac:dyDescent="0.3">
      <c r="C4" s="12" t="s">
        <v>31</v>
      </c>
      <c r="D4" s="12"/>
      <c r="E4" s="12" t="s">
        <v>300</v>
      </c>
      <c r="F4" s="12" t="s">
        <v>395</v>
      </c>
      <c r="G4" s="11"/>
      <c r="H4" s="12" t="s">
        <v>402</v>
      </c>
      <c r="I4" s="13" t="s">
        <v>397</v>
      </c>
      <c r="J4" s="12" t="s">
        <v>290</v>
      </c>
      <c r="K4" s="12" t="s">
        <v>403</v>
      </c>
      <c r="L4" s="12" t="s">
        <v>35</v>
      </c>
      <c r="M4" s="12" t="s">
        <v>399</v>
      </c>
      <c r="N4" s="82" t="s">
        <v>1043</v>
      </c>
      <c r="O4" s="12"/>
      <c r="P4" s="12" t="s">
        <v>400</v>
      </c>
      <c r="Q4" s="14" t="s">
        <v>401</v>
      </c>
      <c r="R4" s="12"/>
    </row>
    <row r="5" spans="1:18" x14ac:dyDescent="0.3">
      <c r="C5" s="12" t="s">
        <v>31</v>
      </c>
      <c r="D5" s="12"/>
      <c r="E5" s="12" t="s">
        <v>300</v>
      </c>
      <c r="F5" s="12" t="s">
        <v>395</v>
      </c>
      <c r="G5" s="11" t="s">
        <v>404</v>
      </c>
      <c r="H5" s="12" t="s">
        <v>405</v>
      </c>
      <c r="I5" s="13" t="s">
        <v>397</v>
      </c>
      <c r="J5" s="12" t="s">
        <v>290</v>
      </c>
      <c r="K5" s="12" t="s">
        <v>406</v>
      </c>
      <c r="L5" s="12" t="s">
        <v>78</v>
      </c>
      <c r="M5" s="12" t="s">
        <v>399</v>
      </c>
      <c r="N5" s="82" t="s">
        <v>1043</v>
      </c>
      <c r="O5" s="12"/>
      <c r="P5" s="12" t="s">
        <v>400</v>
      </c>
      <c r="Q5" s="14" t="s">
        <v>401</v>
      </c>
      <c r="R5" s="12"/>
    </row>
    <row r="6" spans="1:18" x14ac:dyDescent="0.3">
      <c r="C6" s="12" t="s">
        <v>31</v>
      </c>
      <c r="D6" s="12"/>
      <c r="E6" s="12" t="s">
        <v>300</v>
      </c>
      <c r="F6" s="12" t="s">
        <v>395</v>
      </c>
      <c r="G6" s="11"/>
      <c r="H6" s="12" t="s">
        <v>407</v>
      </c>
      <c r="I6" s="13" t="s">
        <v>397</v>
      </c>
      <c r="J6" s="12" t="s">
        <v>290</v>
      </c>
      <c r="K6" s="12" t="s">
        <v>408</v>
      </c>
      <c r="L6" s="12" t="s">
        <v>35</v>
      </c>
      <c r="M6" s="12" t="s">
        <v>399</v>
      </c>
      <c r="N6" s="82" t="s">
        <v>1043</v>
      </c>
      <c r="O6" s="12"/>
      <c r="P6" s="12" t="s">
        <v>400</v>
      </c>
      <c r="Q6" s="14" t="s">
        <v>401</v>
      </c>
      <c r="R6" s="12"/>
    </row>
    <row r="7" spans="1:18" x14ac:dyDescent="0.3">
      <c r="C7" s="12" t="s">
        <v>31</v>
      </c>
      <c r="D7" s="12"/>
      <c r="E7" s="12" t="s">
        <v>300</v>
      </c>
      <c r="F7" s="12" t="s">
        <v>395</v>
      </c>
      <c r="G7" s="11"/>
      <c r="H7" s="12" t="s">
        <v>409</v>
      </c>
      <c r="I7" s="12" t="s">
        <v>410</v>
      </c>
      <c r="J7" s="12" t="s">
        <v>290</v>
      </c>
      <c r="K7" s="12"/>
      <c r="L7" s="12"/>
      <c r="M7" s="12"/>
      <c r="N7" s="12"/>
      <c r="O7" s="12"/>
      <c r="P7" s="12" t="s">
        <v>411</v>
      </c>
      <c r="Q7" s="12"/>
      <c r="R7" s="12"/>
    </row>
    <row r="8" spans="1:18" x14ac:dyDescent="0.3">
      <c r="A8" s="6" t="s">
        <v>282</v>
      </c>
      <c r="C8" s="12" t="s">
        <v>31</v>
      </c>
      <c r="D8" s="12"/>
      <c r="E8" s="12" t="s">
        <v>300</v>
      </c>
      <c r="F8" s="12" t="s">
        <v>395</v>
      </c>
      <c r="G8" s="11"/>
      <c r="H8" s="12" t="s">
        <v>412</v>
      </c>
      <c r="I8" s="12" t="s">
        <v>410</v>
      </c>
      <c r="J8" s="12" t="s">
        <v>290</v>
      </c>
      <c r="K8" s="12"/>
      <c r="L8" s="12"/>
      <c r="M8" s="12"/>
      <c r="N8" s="12"/>
      <c r="O8" s="12"/>
      <c r="P8" s="12" t="s">
        <v>411</v>
      </c>
      <c r="Q8" s="12"/>
      <c r="R8" s="12"/>
    </row>
    <row r="9" spans="1:18" x14ac:dyDescent="0.3">
      <c r="A9" s="6" t="s">
        <v>364</v>
      </c>
      <c r="C9" s="12" t="s">
        <v>45</v>
      </c>
      <c r="D9" s="12"/>
      <c r="E9" s="12" t="s">
        <v>300</v>
      </c>
      <c r="F9" s="12" t="s">
        <v>395</v>
      </c>
      <c r="G9" s="11"/>
      <c r="H9" s="12" t="s">
        <v>413</v>
      </c>
      <c r="I9" s="12" t="s">
        <v>93</v>
      </c>
      <c r="J9" s="12" t="s">
        <v>290</v>
      </c>
      <c r="K9" s="12" t="s">
        <v>414</v>
      </c>
      <c r="L9" s="12" t="s">
        <v>35</v>
      </c>
      <c r="M9" s="12"/>
      <c r="N9" s="12"/>
      <c r="O9" s="12"/>
      <c r="P9" s="12"/>
      <c r="Q9" s="12"/>
      <c r="R9" s="12"/>
    </row>
    <row r="10" spans="1:18" x14ac:dyDescent="0.3">
      <c r="A10" s="6" t="s">
        <v>286</v>
      </c>
      <c r="C10" s="12" t="s">
        <v>45</v>
      </c>
      <c r="D10" s="12"/>
      <c r="E10" s="12" t="s">
        <v>300</v>
      </c>
      <c r="F10" s="12" t="s">
        <v>395</v>
      </c>
      <c r="G10" s="11"/>
      <c r="H10" s="12" t="s">
        <v>214</v>
      </c>
      <c r="I10" s="13" t="s">
        <v>415</v>
      </c>
      <c r="J10" s="12" t="s">
        <v>290</v>
      </c>
      <c r="K10" s="12" t="s">
        <v>416</v>
      </c>
      <c r="L10" s="12"/>
      <c r="M10" s="12" t="s">
        <v>417</v>
      </c>
      <c r="N10" s="82" t="s">
        <v>1040</v>
      </c>
      <c r="O10" s="12"/>
      <c r="P10" s="15" t="s">
        <v>418</v>
      </c>
      <c r="Q10" s="12" t="s">
        <v>419</v>
      </c>
      <c r="R10" s="12"/>
    </row>
    <row r="11" spans="1:18" x14ac:dyDescent="0.3">
      <c r="A11" s="6" t="s">
        <v>290</v>
      </c>
      <c r="C11" s="12" t="s">
        <v>45</v>
      </c>
      <c r="D11" s="12"/>
      <c r="E11" s="12" t="s">
        <v>300</v>
      </c>
      <c r="F11" s="12" t="s">
        <v>395</v>
      </c>
      <c r="G11" s="11"/>
      <c r="H11" s="12" t="s">
        <v>214</v>
      </c>
      <c r="I11" s="12" t="s">
        <v>420</v>
      </c>
      <c r="J11" s="12" t="s">
        <v>290</v>
      </c>
      <c r="K11" s="12"/>
      <c r="L11" s="12"/>
      <c r="M11" s="12" t="s">
        <v>417</v>
      </c>
      <c r="N11" s="82" t="s">
        <v>1040</v>
      </c>
      <c r="O11" s="12"/>
      <c r="P11" s="12"/>
      <c r="Q11" s="12"/>
      <c r="R11" s="12"/>
    </row>
    <row r="12" spans="1:18" x14ac:dyDescent="0.3">
      <c r="C12" s="12" t="s">
        <v>287</v>
      </c>
      <c r="D12" s="12"/>
      <c r="E12" s="12" t="s">
        <v>300</v>
      </c>
      <c r="F12" s="12" t="s">
        <v>395</v>
      </c>
      <c r="G12" s="11"/>
      <c r="H12" s="12" t="s">
        <v>421</v>
      </c>
      <c r="I12" s="12" t="s">
        <v>422</v>
      </c>
      <c r="J12" s="12" t="s">
        <v>290</v>
      </c>
      <c r="K12" s="12" t="s">
        <v>423</v>
      </c>
      <c r="L12" s="12"/>
      <c r="M12" s="12" t="s">
        <v>424</v>
      </c>
      <c r="N12" s="82" t="s">
        <v>1040</v>
      </c>
      <c r="O12" s="12" t="s">
        <v>425</v>
      </c>
      <c r="P12" s="12"/>
      <c r="Q12" s="12"/>
      <c r="R12" s="12"/>
    </row>
    <row r="13" spans="1:18" x14ac:dyDescent="0.3">
      <c r="C13" s="12" t="s">
        <v>287</v>
      </c>
      <c r="D13" s="12"/>
      <c r="E13" s="12" t="s">
        <v>300</v>
      </c>
      <c r="F13" s="12" t="s">
        <v>395</v>
      </c>
      <c r="G13" s="11"/>
      <c r="H13" s="12" t="s">
        <v>426</v>
      </c>
      <c r="I13" s="12" t="s">
        <v>427</v>
      </c>
      <c r="J13" s="12" t="s">
        <v>290</v>
      </c>
      <c r="K13" s="12" t="s">
        <v>428</v>
      </c>
      <c r="L13" s="12"/>
      <c r="M13" s="12"/>
      <c r="N13" s="12"/>
      <c r="O13" s="12"/>
      <c r="P13" s="12"/>
      <c r="Q13" s="12"/>
      <c r="R13" s="12"/>
    </row>
    <row r="14" spans="1:18" x14ac:dyDescent="0.3">
      <c r="C14" s="12" t="s">
        <v>287</v>
      </c>
      <c r="D14" s="12"/>
      <c r="E14" s="12" t="s">
        <v>300</v>
      </c>
      <c r="F14" s="12" t="s">
        <v>395</v>
      </c>
      <c r="G14" s="11"/>
      <c r="H14" s="12" t="s">
        <v>214</v>
      </c>
      <c r="I14" s="12" t="s">
        <v>429</v>
      </c>
      <c r="J14" s="12" t="s">
        <v>290</v>
      </c>
      <c r="K14" s="16" t="s">
        <v>430</v>
      </c>
      <c r="L14" s="12" t="s">
        <v>35</v>
      </c>
      <c r="M14" s="12"/>
      <c r="N14" s="12"/>
      <c r="O14" s="12"/>
      <c r="P14" s="12"/>
      <c r="Q14" s="12"/>
      <c r="R14" s="12"/>
    </row>
    <row r="15" spans="1:18" x14ac:dyDescent="0.3">
      <c r="C15" s="12" t="s">
        <v>287</v>
      </c>
      <c r="D15" s="12"/>
      <c r="E15" s="12" t="s">
        <v>300</v>
      </c>
      <c r="F15" s="12" t="s">
        <v>395</v>
      </c>
      <c r="G15" s="11"/>
      <c r="H15" s="12" t="s">
        <v>431</v>
      </c>
      <c r="I15" s="12" t="s">
        <v>432</v>
      </c>
      <c r="J15" s="12" t="s">
        <v>290</v>
      </c>
      <c r="K15" s="12" t="s">
        <v>433</v>
      </c>
      <c r="L15" s="12"/>
      <c r="M15" s="12"/>
      <c r="N15" s="12"/>
      <c r="O15" s="12"/>
      <c r="P15" s="12"/>
      <c r="Q15" s="12"/>
      <c r="R15" s="12"/>
    </row>
    <row r="16" spans="1:18" x14ac:dyDescent="0.3">
      <c r="C16" s="12" t="s">
        <v>287</v>
      </c>
      <c r="D16" s="12"/>
      <c r="E16" s="12" t="s">
        <v>300</v>
      </c>
      <c r="F16" s="12" t="s">
        <v>395</v>
      </c>
      <c r="G16" s="11"/>
      <c r="H16" s="12" t="s">
        <v>214</v>
      </c>
      <c r="I16" s="12" t="s">
        <v>434</v>
      </c>
      <c r="J16" s="12" t="s">
        <v>290</v>
      </c>
      <c r="K16" s="12" t="s">
        <v>435</v>
      </c>
      <c r="L16" s="12"/>
      <c r="M16" s="12"/>
      <c r="N16" s="12"/>
      <c r="O16" s="12"/>
      <c r="P16" s="12"/>
      <c r="Q16" s="12"/>
      <c r="R16" s="12"/>
    </row>
    <row r="17" spans="3:18" x14ac:dyDescent="0.3">
      <c r="C17" s="12" t="s">
        <v>45</v>
      </c>
      <c r="D17" s="12"/>
      <c r="E17" s="12" t="s">
        <v>300</v>
      </c>
      <c r="F17" s="12" t="s">
        <v>436</v>
      </c>
      <c r="G17" s="11"/>
      <c r="H17" s="12" t="s">
        <v>214</v>
      </c>
      <c r="I17" s="13" t="s">
        <v>437</v>
      </c>
      <c r="J17" s="12" t="s">
        <v>290</v>
      </c>
      <c r="K17" s="12" t="s">
        <v>438</v>
      </c>
      <c r="L17" s="12"/>
      <c r="M17" s="12" t="s">
        <v>439</v>
      </c>
      <c r="N17" s="12" t="s">
        <v>35</v>
      </c>
      <c r="O17" s="12"/>
      <c r="P17" s="12" t="s">
        <v>440</v>
      </c>
      <c r="Q17" s="12" t="s">
        <v>441</v>
      </c>
      <c r="R17" s="12"/>
    </row>
    <row r="18" spans="3:18" x14ac:dyDescent="0.3">
      <c r="C18" s="12" t="s">
        <v>31</v>
      </c>
      <c r="D18" s="12"/>
      <c r="E18" s="12" t="s">
        <v>300</v>
      </c>
      <c r="F18" s="12" t="s">
        <v>442</v>
      </c>
      <c r="G18" s="11"/>
      <c r="H18" s="12" t="s">
        <v>413</v>
      </c>
      <c r="I18" s="12" t="s">
        <v>443</v>
      </c>
      <c r="J18" s="12" t="s">
        <v>290</v>
      </c>
      <c r="K18" s="12" t="s">
        <v>444</v>
      </c>
      <c r="L18" s="12" t="s">
        <v>35</v>
      </c>
      <c r="M18" s="12" t="s">
        <v>399</v>
      </c>
      <c r="N18" s="82" t="s">
        <v>1043</v>
      </c>
      <c r="O18" s="12"/>
      <c r="P18" s="12" t="s">
        <v>445</v>
      </c>
      <c r="Q18" s="12"/>
      <c r="R18" s="12"/>
    </row>
    <row r="19" spans="3:18" x14ac:dyDescent="0.3">
      <c r="C19" s="12" t="s">
        <v>31</v>
      </c>
      <c r="D19" s="12"/>
      <c r="E19" s="12" t="s">
        <v>300</v>
      </c>
      <c r="F19" s="12" t="s">
        <v>442</v>
      </c>
      <c r="G19" s="11"/>
      <c r="H19" s="12" t="s">
        <v>413</v>
      </c>
      <c r="I19" s="12" t="s">
        <v>446</v>
      </c>
      <c r="J19" s="12" t="s">
        <v>290</v>
      </c>
      <c r="K19" s="12" t="s">
        <v>447</v>
      </c>
      <c r="L19" s="12" t="s">
        <v>35</v>
      </c>
      <c r="M19" s="12" t="s">
        <v>399</v>
      </c>
      <c r="N19" s="82" t="s">
        <v>1043</v>
      </c>
      <c r="O19" s="12"/>
      <c r="P19" s="12" t="s">
        <v>445</v>
      </c>
      <c r="Q19" s="12"/>
      <c r="R19" s="12"/>
    </row>
    <row r="20" spans="3:18" x14ac:dyDescent="0.3">
      <c r="C20" s="12" t="s">
        <v>45</v>
      </c>
      <c r="D20" s="12"/>
      <c r="E20" s="12" t="s">
        <v>300</v>
      </c>
      <c r="F20" s="12" t="s">
        <v>442</v>
      </c>
      <c r="G20" s="11"/>
      <c r="H20" s="12" t="s">
        <v>214</v>
      </c>
      <c r="I20" s="13" t="s">
        <v>437</v>
      </c>
      <c r="J20" s="12" t="s">
        <v>290</v>
      </c>
      <c r="K20" s="12" t="s">
        <v>448</v>
      </c>
      <c r="L20" s="12"/>
      <c r="M20" s="12" t="s">
        <v>424</v>
      </c>
      <c r="N20" s="82" t="s">
        <v>1040</v>
      </c>
      <c r="O20" s="12"/>
      <c r="P20" s="12" t="s">
        <v>440</v>
      </c>
      <c r="Q20" s="12" t="s">
        <v>441</v>
      </c>
      <c r="R20" s="12"/>
    </row>
    <row r="21" spans="3:18" x14ac:dyDescent="0.3">
      <c r="C21" s="12" t="s">
        <v>31</v>
      </c>
      <c r="D21" s="12"/>
      <c r="E21" s="12" t="s">
        <v>300</v>
      </c>
      <c r="F21" s="12" t="s">
        <v>449</v>
      </c>
      <c r="G21" s="11"/>
      <c r="H21" s="12" t="s">
        <v>413</v>
      </c>
      <c r="I21" s="12" t="s">
        <v>450</v>
      </c>
      <c r="J21" s="12" t="s">
        <v>290</v>
      </c>
      <c r="K21" s="12" t="s">
        <v>451</v>
      </c>
      <c r="L21" s="12" t="s">
        <v>35</v>
      </c>
      <c r="M21" s="12" t="s">
        <v>399</v>
      </c>
      <c r="N21" s="82" t="s">
        <v>1043</v>
      </c>
      <c r="O21" s="12"/>
      <c r="P21" s="12" t="s">
        <v>445</v>
      </c>
      <c r="Q21" s="12"/>
      <c r="R21" s="12"/>
    </row>
    <row r="22" spans="3:18" x14ac:dyDescent="0.3">
      <c r="C22" s="12" t="s">
        <v>45</v>
      </c>
      <c r="D22" s="12"/>
      <c r="E22" s="12" t="s">
        <v>300</v>
      </c>
      <c r="F22" s="12" t="s">
        <v>452</v>
      </c>
      <c r="G22" s="11" t="s">
        <v>453</v>
      </c>
      <c r="H22" s="12" t="s">
        <v>454</v>
      </c>
      <c r="I22" s="13" t="s">
        <v>455</v>
      </c>
      <c r="J22" s="12" t="s">
        <v>290</v>
      </c>
      <c r="K22" s="12" t="s">
        <v>456</v>
      </c>
      <c r="L22" s="12"/>
      <c r="M22" s="12" t="s">
        <v>457</v>
      </c>
      <c r="N22" s="82" t="s">
        <v>1044</v>
      </c>
      <c r="O22" s="12" t="s">
        <v>458</v>
      </c>
      <c r="P22" s="15" t="s">
        <v>459</v>
      </c>
      <c r="Q22" s="12" t="s">
        <v>460</v>
      </c>
      <c r="R22" s="12"/>
    </row>
    <row r="23" spans="3:18" x14ac:dyDescent="0.3">
      <c r="C23" s="12" t="s">
        <v>45</v>
      </c>
      <c r="D23" s="12"/>
      <c r="E23" s="12" t="s">
        <v>300</v>
      </c>
      <c r="F23" s="11" t="s">
        <v>461</v>
      </c>
      <c r="G23" s="11" t="s">
        <v>462</v>
      </c>
      <c r="H23" s="12" t="s">
        <v>454</v>
      </c>
      <c r="I23" s="13" t="s">
        <v>455</v>
      </c>
      <c r="J23" s="12" t="s">
        <v>290</v>
      </c>
      <c r="K23" s="11" t="s">
        <v>463</v>
      </c>
      <c r="L23" s="11"/>
      <c r="M23" s="11"/>
      <c r="N23" s="12"/>
      <c r="O23" s="11"/>
      <c r="P23" s="15" t="s">
        <v>459</v>
      </c>
      <c r="Q23" s="12" t="s">
        <v>460</v>
      </c>
      <c r="R23" s="12"/>
    </row>
    <row r="24" spans="3:18" x14ac:dyDescent="0.3">
      <c r="C24" s="12" t="s">
        <v>287</v>
      </c>
      <c r="D24" s="12"/>
      <c r="E24" s="12" t="s">
        <v>300</v>
      </c>
      <c r="F24" s="12" t="s">
        <v>461</v>
      </c>
      <c r="G24" s="11"/>
      <c r="H24" s="12" t="s">
        <v>464</v>
      </c>
      <c r="I24" s="13" t="s">
        <v>465</v>
      </c>
      <c r="J24" s="12" t="s">
        <v>290</v>
      </c>
      <c r="K24" s="12" t="s">
        <v>466</v>
      </c>
      <c r="L24" s="12"/>
      <c r="M24" s="12"/>
      <c r="N24" s="12"/>
      <c r="O24" s="12"/>
      <c r="P24" s="12"/>
      <c r="Q24" s="12"/>
      <c r="R24" s="12"/>
    </row>
    <row r="25" spans="3:18" x14ac:dyDescent="0.3">
      <c r="C25" s="12" t="s">
        <v>45</v>
      </c>
      <c r="D25" s="12"/>
      <c r="E25" s="12" t="s">
        <v>300</v>
      </c>
      <c r="F25" s="12" t="s">
        <v>467</v>
      </c>
      <c r="G25" s="11" t="s">
        <v>468</v>
      </c>
      <c r="H25" s="12" t="s">
        <v>454</v>
      </c>
      <c r="I25" s="13" t="s">
        <v>455</v>
      </c>
      <c r="J25" s="12" t="s">
        <v>290</v>
      </c>
      <c r="K25" s="12" t="s">
        <v>469</v>
      </c>
      <c r="L25" s="12"/>
      <c r="M25" s="12" t="s">
        <v>424</v>
      </c>
      <c r="N25" s="82" t="s">
        <v>1040</v>
      </c>
      <c r="O25" s="12" t="s">
        <v>470</v>
      </c>
      <c r="P25" s="15" t="s">
        <v>459</v>
      </c>
      <c r="Q25" s="12" t="s">
        <v>460</v>
      </c>
      <c r="R25" s="12"/>
    </row>
    <row r="26" spans="3:18" x14ac:dyDescent="0.3">
      <c r="C26" s="12" t="s">
        <v>31</v>
      </c>
      <c r="D26" s="12"/>
      <c r="E26" s="12" t="s">
        <v>301</v>
      </c>
      <c r="F26" s="12" t="s">
        <v>471</v>
      </c>
      <c r="G26" s="11"/>
      <c r="H26" s="12" t="s">
        <v>472</v>
      </c>
      <c r="I26" s="12" t="s">
        <v>473</v>
      </c>
      <c r="J26" s="12" t="s">
        <v>286</v>
      </c>
      <c r="K26" s="12"/>
      <c r="L26" s="12"/>
      <c r="M26" s="12" t="s">
        <v>474</v>
      </c>
      <c r="N26" s="82" t="s">
        <v>1038</v>
      </c>
      <c r="O26" s="12"/>
      <c r="P26" s="12" t="s">
        <v>475</v>
      </c>
      <c r="Q26" s="12"/>
      <c r="R26" s="12"/>
    </row>
    <row r="27" spans="3:18" x14ac:dyDescent="0.3">
      <c r="C27" s="12" t="s">
        <v>31</v>
      </c>
      <c r="D27" s="12"/>
      <c r="E27" s="12" t="s">
        <v>301</v>
      </c>
      <c r="F27" s="12" t="s">
        <v>471</v>
      </c>
      <c r="G27" s="11" t="s">
        <v>476</v>
      </c>
      <c r="H27" s="12" t="s">
        <v>477</v>
      </c>
      <c r="I27" s="12" t="s">
        <v>478</v>
      </c>
      <c r="J27" s="12" t="s">
        <v>286</v>
      </c>
      <c r="K27" s="12" t="s">
        <v>479</v>
      </c>
      <c r="L27" s="12" t="s">
        <v>40</v>
      </c>
      <c r="M27" s="12"/>
      <c r="N27" s="12"/>
      <c r="O27" s="12"/>
      <c r="P27" s="12"/>
      <c r="Q27" s="12"/>
      <c r="R27" s="12"/>
    </row>
    <row r="28" spans="3:18" x14ac:dyDescent="0.3">
      <c r="C28" s="12" t="s">
        <v>31</v>
      </c>
      <c r="D28" s="12"/>
      <c r="E28" s="12" t="s">
        <v>300</v>
      </c>
      <c r="F28" s="12" t="s">
        <v>471</v>
      </c>
      <c r="G28" s="11"/>
      <c r="H28" s="12" t="s">
        <v>480</v>
      </c>
      <c r="I28" s="12" t="s">
        <v>481</v>
      </c>
      <c r="J28" s="12" t="s">
        <v>286</v>
      </c>
      <c r="K28" s="12"/>
      <c r="L28" s="12"/>
      <c r="M28" s="12" t="s">
        <v>474</v>
      </c>
      <c r="N28" s="82" t="s">
        <v>1038</v>
      </c>
      <c r="O28" s="12"/>
      <c r="P28" s="12" t="s">
        <v>475</v>
      </c>
      <c r="Q28" s="12"/>
      <c r="R28" s="12"/>
    </row>
    <row r="29" spans="3:18" x14ac:dyDescent="0.3">
      <c r="C29" s="12" t="s">
        <v>31</v>
      </c>
      <c r="D29" s="12"/>
      <c r="E29" s="12" t="s">
        <v>300</v>
      </c>
      <c r="F29" s="12" t="s">
        <v>471</v>
      </c>
      <c r="G29" s="11" t="s">
        <v>476</v>
      </c>
      <c r="H29" s="12" t="s">
        <v>214</v>
      </c>
      <c r="I29" s="12" t="s">
        <v>482</v>
      </c>
      <c r="J29" s="12" t="s">
        <v>286</v>
      </c>
      <c r="K29" s="12"/>
      <c r="L29" s="12"/>
      <c r="M29" s="12" t="s">
        <v>483</v>
      </c>
      <c r="N29" s="12" t="s">
        <v>35</v>
      </c>
      <c r="O29" s="12" t="s">
        <v>484</v>
      </c>
      <c r="P29" s="12"/>
      <c r="Q29" s="12"/>
      <c r="R29" s="12"/>
    </row>
    <row r="30" spans="3:18" x14ac:dyDescent="0.3">
      <c r="C30" s="12" t="s">
        <v>31</v>
      </c>
      <c r="D30" s="12"/>
      <c r="E30" s="12" t="s">
        <v>300</v>
      </c>
      <c r="F30" s="12" t="s">
        <v>471</v>
      </c>
      <c r="G30" s="11" t="s">
        <v>485</v>
      </c>
      <c r="H30" s="12" t="s">
        <v>486</v>
      </c>
      <c r="I30" s="12" t="s">
        <v>487</v>
      </c>
      <c r="J30" s="12" t="s">
        <v>286</v>
      </c>
      <c r="K30" s="12" t="s">
        <v>488</v>
      </c>
      <c r="L30" s="12" t="s">
        <v>35</v>
      </c>
      <c r="M30" s="12" t="s">
        <v>483</v>
      </c>
      <c r="N30" s="12" t="s">
        <v>35</v>
      </c>
      <c r="O30" s="12" t="s">
        <v>489</v>
      </c>
      <c r="P30" s="12"/>
      <c r="Q30" s="12"/>
      <c r="R30" s="12"/>
    </row>
    <row r="31" spans="3:18" x14ac:dyDescent="0.3">
      <c r="C31" s="12" t="s">
        <v>31</v>
      </c>
      <c r="D31" s="12"/>
      <c r="E31" s="12" t="s">
        <v>300</v>
      </c>
      <c r="F31" s="12" t="s">
        <v>471</v>
      </c>
      <c r="G31" s="11"/>
      <c r="H31" s="12" t="s">
        <v>490</v>
      </c>
      <c r="I31" s="12" t="s">
        <v>491</v>
      </c>
      <c r="J31" s="12" t="s">
        <v>286</v>
      </c>
      <c r="K31" s="12" t="s">
        <v>492</v>
      </c>
      <c r="L31" s="12" t="s">
        <v>35</v>
      </c>
      <c r="M31" s="12" t="s">
        <v>483</v>
      </c>
      <c r="N31" s="12" t="s">
        <v>35</v>
      </c>
      <c r="O31" s="12" t="s">
        <v>493</v>
      </c>
      <c r="P31" s="12"/>
      <c r="Q31" s="12"/>
      <c r="R31" s="12"/>
    </row>
    <row r="32" spans="3:18" x14ac:dyDescent="0.3">
      <c r="C32" s="12" t="s">
        <v>284</v>
      </c>
      <c r="D32" s="12"/>
      <c r="E32" s="12" t="s">
        <v>300</v>
      </c>
      <c r="F32" s="12" t="s">
        <v>471</v>
      </c>
      <c r="G32" s="11" t="s">
        <v>494</v>
      </c>
      <c r="H32" s="12" t="s">
        <v>480</v>
      </c>
      <c r="I32" s="12" t="s">
        <v>393</v>
      </c>
      <c r="J32" s="12" t="s">
        <v>286</v>
      </c>
      <c r="K32" s="12" t="s">
        <v>495</v>
      </c>
      <c r="L32" s="12" t="s">
        <v>35</v>
      </c>
      <c r="M32" s="12" t="s">
        <v>394</v>
      </c>
      <c r="N32" s="82" t="s">
        <v>1038</v>
      </c>
      <c r="O32" s="12"/>
      <c r="P32" s="12"/>
      <c r="Q32" s="12"/>
      <c r="R32" s="12"/>
    </row>
    <row r="33" spans="3:18" x14ac:dyDescent="0.3">
      <c r="C33" s="12" t="s">
        <v>284</v>
      </c>
      <c r="D33" s="12"/>
      <c r="E33" s="12" t="s">
        <v>300</v>
      </c>
      <c r="F33" s="12" t="s">
        <v>471</v>
      </c>
      <c r="G33" s="11" t="s">
        <v>496</v>
      </c>
      <c r="H33" s="12" t="s">
        <v>497</v>
      </c>
      <c r="I33" s="12" t="s">
        <v>393</v>
      </c>
      <c r="J33" s="12" t="s">
        <v>286</v>
      </c>
      <c r="K33" s="12" t="s">
        <v>498</v>
      </c>
      <c r="L33" s="12" t="s">
        <v>40</v>
      </c>
      <c r="M33" s="12" t="s">
        <v>394</v>
      </c>
      <c r="N33" s="82" t="s">
        <v>1038</v>
      </c>
      <c r="O33" s="12"/>
      <c r="P33" s="12"/>
      <c r="Q33" s="12"/>
      <c r="R33" s="12"/>
    </row>
    <row r="34" spans="3:18" x14ac:dyDescent="0.3">
      <c r="C34" s="12" t="s">
        <v>45</v>
      </c>
      <c r="D34" s="12"/>
      <c r="E34" s="12" t="s">
        <v>300</v>
      </c>
      <c r="F34" s="12" t="s">
        <v>471</v>
      </c>
      <c r="G34" s="11"/>
      <c r="H34" s="12" t="s">
        <v>499</v>
      </c>
      <c r="I34" s="13" t="s">
        <v>397</v>
      </c>
      <c r="J34" s="12" t="s">
        <v>286</v>
      </c>
      <c r="K34" s="12" t="s">
        <v>500</v>
      </c>
      <c r="L34" s="12" t="s">
        <v>78</v>
      </c>
      <c r="M34" s="12" t="s">
        <v>501</v>
      </c>
      <c r="N34" s="12" t="s">
        <v>35</v>
      </c>
      <c r="O34" s="12" t="s">
        <v>502</v>
      </c>
      <c r="P34" s="12" t="s">
        <v>400</v>
      </c>
      <c r="Q34" s="14" t="s">
        <v>401</v>
      </c>
      <c r="R34" s="12"/>
    </row>
    <row r="35" spans="3:18" x14ac:dyDescent="0.3">
      <c r="C35" s="12" t="s">
        <v>45</v>
      </c>
      <c r="D35" s="12"/>
      <c r="E35" s="12" t="s">
        <v>300</v>
      </c>
      <c r="F35" s="12" t="s">
        <v>471</v>
      </c>
      <c r="G35" s="11" t="s">
        <v>503</v>
      </c>
      <c r="H35" s="12" t="s">
        <v>392</v>
      </c>
      <c r="I35" s="12" t="s">
        <v>504</v>
      </c>
      <c r="J35" s="12" t="s">
        <v>286</v>
      </c>
      <c r="K35" s="12"/>
      <c r="L35" s="12"/>
      <c r="M35" s="12" t="s">
        <v>394</v>
      </c>
      <c r="N35" s="82" t="s">
        <v>1038</v>
      </c>
      <c r="O35" s="12"/>
      <c r="P35" s="12"/>
      <c r="Q35" s="12"/>
      <c r="R35" s="12"/>
    </row>
    <row r="36" spans="3:18" x14ac:dyDescent="0.3">
      <c r="C36" s="17" t="s">
        <v>45</v>
      </c>
      <c r="D36" s="17"/>
      <c r="E36" s="12" t="s">
        <v>300</v>
      </c>
      <c r="F36" s="17" t="s">
        <v>471</v>
      </c>
      <c r="G36" s="18" t="s">
        <v>505</v>
      </c>
      <c r="H36" s="17" t="s">
        <v>392</v>
      </c>
      <c r="I36" s="17" t="s">
        <v>504</v>
      </c>
      <c r="J36" s="12" t="s">
        <v>286</v>
      </c>
      <c r="K36" s="17"/>
      <c r="L36" s="17"/>
      <c r="M36" s="17" t="s">
        <v>394</v>
      </c>
      <c r="N36" s="82" t="s">
        <v>1038</v>
      </c>
      <c r="O36" s="17"/>
      <c r="P36" s="17"/>
      <c r="Q36" s="12"/>
      <c r="R36" s="12"/>
    </row>
    <row r="37" spans="3:18" x14ac:dyDescent="0.3">
      <c r="C37" s="12" t="s">
        <v>31</v>
      </c>
      <c r="D37" s="12"/>
      <c r="E37" s="12" t="s">
        <v>300</v>
      </c>
      <c r="F37" s="12" t="s">
        <v>506</v>
      </c>
      <c r="G37" s="11"/>
      <c r="H37" s="12" t="s">
        <v>507</v>
      </c>
      <c r="I37" s="12" t="s">
        <v>508</v>
      </c>
      <c r="J37" s="12" t="s">
        <v>290</v>
      </c>
      <c r="K37" s="12" t="s">
        <v>509</v>
      </c>
      <c r="L37" s="12" t="s">
        <v>40</v>
      </c>
      <c r="M37" s="12" t="s">
        <v>394</v>
      </c>
      <c r="N37" s="82" t="s">
        <v>1038</v>
      </c>
      <c r="O37" s="12"/>
      <c r="P37" s="12"/>
      <c r="Q37" s="12"/>
      <c r="R37" s="12"/>
    </row>
    <row r="38" spans="3:18" x14ac:dyDescent="0.3">
      <c r="C38" s="12" t="s">
        <v>31</v>
      </c>
      <c r="D38" s="12"/>
      <c r="E38" s="12" t="s">
        <v>300</v>
      </c>
      <c r="F38" s="12" t="s">
        <v>510</v>
      </c>
      <c r="G38" s="11"/>
      <c r="H38" s="12" t="s">
        <v>511</v>
      </c>
      <c r="I38" s="12" t="s">
        <v>512</v>
      </c>
      <c r="J38" s="12" t="s">
        <v>286</v>
      </c>
      <c r="K38" s="12" t="s">
        <v>513</v>
      </c>
      <c r="L38" s="12" t="s">
        <v>38</v>
      </c>
      <c r="M38" s="12" t="s">
        <v>514</v>
      </c>
      <c r="N38" s="82" t="s">
        <v>1040</v>
      </c>
      <c r="O38" s="12" t="s">
        <v>515</v>
      </c>
      <c r="P38" s="12"/>
      <c r="Q38" s="12"/>
      <c r="R38" s="12"/>
    </row>
    <row r="39" spans="3:18" x14ac:dyDescent="0.3">
      <c r="C39" s="12" t="s">
        <v>31</v>
      </c>
      <c r="D39" s="12"/>
      <c r="E39" s="12" t="s">
        <v>300</v>
      </c>
      <c r="F39" s="12" t="s">
        <v>510</v>
      </c>
      <c r="G39" s="11"/>
      <c r="H39" s="12" t="s">
        <v>516</v>
      </c>
      <c r="I39" s="12" t="s">
        <v>517</v>
      </c>
      <c r="J39" s="12" t="s">
        <v>286</v>
      </c>
      <c r="K39" s="12"/>
      <c r="L39" s="12"/>
      <c r="M39" s="12" t="s">
        <v>514</v>
      </c>
      <c r="N39" s="82" t="s">
        <v>1040</v>
      </c>
      <c r="O39" s="12" t="s">
        <v>518</v>
      </c>
      <c r="P39" s="12"/>
      <c r="Q39" s="12"/>
      <c r="R39" s="12"/>
    </row>
    <row r="40" spans="3:18" x14ac:dyDescent="0.3">
      <c r="C40" s="12" t="s">
        <v>31</v>
      </c>
      <c r="D40" s="12"/>
      <c r="E40" s="12" t="s">
        <v>300</v>
      </c>
      <c r="F40" s="12" t="s">
        <v>510</v>
      </c>
      <c r="G40" s="11"/>
      <c r="H40" s="12" t="s">
        <v>519</v>
      </c>
      <c r="I40" s="12" t="s">
        <v>410</v>
      </c>
      <c r="J40" s="12" t="s">
        <v>286</v>
      </c>
      <c r="K40" s="12"/>
      <c r="L40" s="12"/>
      <c r="M40" s="12" t="s">
        <v>514</v>
      </c>
      <c r="N40" s="82" t="s">
        <v>1040</v>
      </c>
      <c r="O40" s="12" t="s">
        <v>520</v>
      </c>
      <c r="P40" s="12" t="s">
        <v>411</v>
      </c>
      <c r="Q40" s="12"/>
      <c r="R40" s="12"/>
    </row>
    <row r="41" spans="3:18" x14ac:dyDescent="0.3">
      <c r="C41" s="11" t="s">
        <v>45</v>
      </c>
      <c r="D41" s="11"/>
      <c r="E41" s="12" t="s">
        <v>300</v>
      </c>
      <c r="F41" s="11" t="s">
        <v>510</v>
      </c>
      <c r="G41" s="11"/>
      <c r="H41" s="11" t="s">
        <v>521</v>
      </c>
      <c r="I41" s="11" t="s">
        <v>522</v>
      </c>
      <c r="J41" s="11" t="s">
        <v>286</v>
      </c>
      <c r="K41" s="11" t="s">
        <v>523</v>
      </c>
      <c r="L41" s="11" t="s">
        <v>40</v>
      </c>
      <c r="M41" s="11" t="s">
        <v>514</v>
      </c>
      <c r="N41" s="82" t="s">
        <v>1040</v>
      </c>
      <c r="O41" s="11"/>
      <c r="P41" s="11"/>
      <c r="Q41" s="12"/>
      <c r="R41" s="12"/>
    </row>
    <row r="42" spans="3:18" x14ac:dyDescent="0.3">
      <c r="C42" s="12" t="s">
        <v>45</v>
      </c>
      <c r="D42" s="12"/>
      <c r="E42" s="12" t="s">
        <v>300</v>
      </c>
      <c r="F42" s="12" t="s">
        <v>510</v>
      </c>
      <c r="G42" s="11"/>
      <c r="H42" s="12" t="s">
        <v>524</v>
      </c>
      <c r="I42" s="12" t="s">
        <v>525</v>
      </c>
      <c r="J42" s="12" t="s">
        <v>286</v>
      </c>
      <c r="K42" s="12"/>
      <c r="L42" s="12"/>
      <c r="M42" s="12" t="s">
        <v>514</v>
      </c>
      <c r="N42" s="82" t="s">
        <v>1040</v>
      </c>
      <c r="O42" s="12" t="s">
        <v>526</v>
      </c>
      <c r="P42" s="12"/>
      <c r="Q42" s="12"/>
      <c r="R42" s="12"/>
    </row>
    <row r="43" spans="3:18" x14ac:dyDescent="0.3">
      <c r="C43" s="12" t="s">
        <v>45</v>
      </c>
      <c r="D43" s="12"/>
      <c r="E43" s="12" t="s">
        <v>300</v>
      </c>
      <c r="F43" s="12" t="s">
        <v>510</v>
      </c>
      <c r="G43" s="11"/>
      <c r="H43" s="12" t="s">
        <v>42</v>
      </c>
      <c r="I43" s="12" t="s">
        <v>487</v>
      </c>
      <c r="J43" s="12" t="s">
        <v>286</v>
      </c>
      <c r="K43" s="12"/>
      <c r="L43" s="12"/>
      <c r="M43" s="12" t="s">
        <v>514</v>
      </c>
      <c r="N43" s="82" t="s">
        <v>1040</v>
      </c>
      <c r="O43" s="12" t="s">
        <v>527</v>
      </c>
      <c r="P43" s="12"/>
      <c r="Q43" s="12"/>
      <c r="R43" s="12"/>
    </row>
    <row r="44" spans="3:18" x14ac:dyDescent="0.3">
      <c r="C44" s="12" t="s">
        <v>45</v>
      </c>
      <c r="D44" s="12"/>
      <c r="E44" s="12" t="s">
        <v>300</v>
      </c>
      <c r="F44" s="12" t="s">
        <v>510</v>
      </c>
      <c r="G44" s="11"/>
      <c r="H44" s="12" t="s">
        <v>54</v>
      </c>
      <c r="I44" s="12" t="s">
        <v>528</v>
      </c>
      <c r="J44" s="12" t="s">
        <v>286</v>
      </c>
      <c r="K44" s="12"/>
      <c r="L44" s="12"/>
      <c r="M44" s="12" t="s">
        <v>514</v>
      </c>
      <c r="N44" s="82" t="s">
        <v>1040</v>
      </c>
      <c r="O44" s="12" t="s">
        <v>529</v>
      </c>
      <c r="P44" s="12"/>
      <c r="Q44" s="12"/>
      <c r="R44" s="12"/>
    </row>
    <row r="45" spans="3:18" x14ac:dyDescent="0.3">
      <c r="C45" s="12" t="s">
        <v>31</v>
      </c>
      <c r="D45" s="12"/>
      <c r="E45" s="12" t="s">
        <v>301</v>
      </c>
      <c r="F45" s="12" t="s">
        <v>530</v>
      </c>
      <c r="G45" s="11"/>
      <c r="H45" s="12" t="s">
        <v>531</v>
      </c>
      <c r="I45" s="12" t="s">
        <v>532</v>
      </c>
      <c r="J45" s="12" t="s">
        <v>286</v>
      </c>
      <c r="K45" s="12" t="s">
        <v>533</v>
      </c>
      <c r="L45" s="12" t="s">
        <v>35</v>
      </c>
      <c r="M45" s="12"/>
      <c r="N45" s="12"/>
      <c r="O45" s="12"/>
      <c r="P45" s="12"/>
      <c r="Q45" s="12"/>
      <c r="R45" s="12"/>
    </row>
    <row r="46" spans="3:18" x14ac:dyDescent="0.3">
      <c r="C46" s="12" t="s">
        <v>45</v>
      </c>
      <c r="D46" s="12"/>
      <c r="E46" s="12" t="s">
        <v>300</v>
      </c>
      <c r="F46" s="12" t="s">
        <v>530</v>
      </c>
      <c r="G46" s="11"/>
      <c r="H46" s="12" t="s">
        <v>534</v>
      </c>
      <c r="I46" s="12" t="s">
        <v>535</v>
      </c>
      <c r="J46" s="12" t="s">
        <v>286</v>
      </c>
      <c r="K46" s="12" t="s">
        <v>536</v>
      </c>
      <c r="L46" s="12" t="s">
        <v>40</v>
      </c>
      <c r="M46" s="12" t="s">
        <v>514</v>
      </c>
      <c r="N46" s="82" t="s">
        <v>1040</v>
      </c>
      <c r="O46" s="12" t="s">
        <v>502</v>
      </c>
      <c r="P46" s="12" t="s">
        <v>537</v>
      </c>
      <c r="Q46" s="12" t="s">
        <v>538</v>
      </c>
      <c r="R46" s="12"/>
    </row>
    <row r="47" spans="3:18" x14ac:dyDescent="0.3">
      <c r="C47" s="12" t="s">
        <v>45</v>
      </c>
      <c r="D47" s="12"/>
      <c r="E47" s="12" t="s">
        <v>300</v>
      </c>
      <c r="F47" s="12" t="s">
        <v>530</v>
      </c>
      <c r="G47" s="11"/>
      <c r="H47" s="12" t="s">
        <v>534</v>
      </c>
      <c r="I47" s="13" t="s">
        <v>539</v>
      </c>
      <c r="J47" s="12" t="s">
        <v>286</v>
      </c>
      <c r="K47" s="12" t="s">
        <v>540</v>
      </c>
      <c r="L47" s="12" t="s">
        <v>40</v>
      </c>
      <c r="M47" s="12" t="s">
        <v>514</v>
      </c>
      <c r="N47" s="82" t="s">
        <v>1040</v>
      </c>
      <c r="O47" s="12" t="s">
        <v>529</v>
      </c>
      <c r="P47" s="12" t="s">
        <v>537</v>
      </c>
      <c r="Q47" s="12" t="s">
        <v>541</v>
      </c>
      <c r="R47" s="12"/>
    </row>
    <row r="48" spans="3:18" x14ac:dyDescent="0.3">
      <c r="C48" s="12" t="s">
        <v>31</v>
      </c>
      <c r="D48" s="12"/>
      <c r="E48" s="12" t="s">
        <v>301</v>
      </c>
      <c r="F48" s="12" t="s">
        <v>542</v>
      </c>
      <c r="G48" s="11"/>
      <c r="H48" s="12" t="s">
        <v>543</v>
      </c>
      <c r="I48" s="12" t="s">
        <v>544</v>
      </c>
      <c r="J48" s="12" t="s">
        <v>286</v>
      </c>
      <c r="K48" s="12" t="s">
        <v>533</v>
      </c>
      <c r="L48" s="12" t="s">
        <v>35</v>
      </c>
      <c r="M48" s="12"/>
      <c r="N48" s="12"/>
      <c r="O48" s="12"/>
      <c r="P48" s="12"/>
      <c r="Q48" s="12"/>
      <c r="R48" s="12"/>
    </row>
    <row r="49" spans="3:18" x14ac:dyDescent="0.3">
      <c r="C49" s="12" t="s">
        <v>31</v>
      </c>
      <c r="D49" s="12"/>
      <c r="E49" s="12" t="s">
        <v>301</v>
      </c>
      <c r="F49" s="12" t="s">
        <v>542</v>
      </c>
      <c r="G49" s="11"/>
      <c r="H49" s="12" t="s">
        <v>531</v>
      </c>
      <c r="I49" s="12" t="s">
        <v>545</v>
      </c>
      <c r="J49" s="12" t="s">
        <v>286</v>
      </c>
      <c r="K49" s="12" t="s">
        <v>533</v>
      </c>
      <c r="L49" s="12" t="s">
        <v>35</v>
      </c>
      <c r="M49" s="12"/>
      <c r="N49" s="12"/>
      <c r="O49" s="12"/>
      <c r="P49" s="12"/>
      <c r="Q49" s="12"/>
      <c r="R49" s="12"/>
    </row>
    <row r="50" spans="3:18" x14ac:dyDescent="0.3">
      <c r="C50" s="12" t="s">
        <v>45</v>
      </c>
      <c r="D50" s="12"/>
      <c r="E50" s="12" t="s">
        <v>300</v>
      </c>
      <c r="F50" s="12" t="s">
        <v>542</v>
      </c>
      <c r="G50" s="11"/>
      <c r="H50" s="12" t="s">
        <v>534</v>
      </c>
      <c r="I50" s="12" t="s">
        <v>546</v>
      </c>
      <c r="J50" s="12" t="s">
        <v>286</v>
      </c>
      <c r="K50" s="12" t="s">
        <v>547</v>
      </c>
      <c r="L50" s="12" t="s">
        <v>40</v>
      </c>
      <c r="M50" s="12" t="s">
        <v>514</v>
      </c>
      <c r="N50" s="82" t="s">
        <v>1040</v>
      </c>
      <c r="O50" s="12" t="s">
        <v>502</v>
      </c>
      <c r="P50" s="12" t="s">
        <v>537</v>
      </c>
      <c r="Q50" s="12" t="s">
        <v>538</v>
      </c>
      <c r="R50" s="12"/>
    </row>
    <row r="51" spans="3:18" x14ac:dyDescent="0.3">
      <c r="C51" s="12" t="s">
        <v>45</v>
      </c>
      <c r="D51" s="12"/>
      <c r="E51" s="12" t="s">
        <v>300</v>
      </c>
      <c r="F51" s="12" t="s">
        <v>548</v>
      </c>
      <c r="G51" s="11"/>
      <c r="H51" s="12" t="s">
        <v>534</v>
      </c>
      <c r="I51" s="12" t="s">
        <v>549</v>
      </c>
      <c r="J51" s="12" t="s">
        <v>286</v>
      </c>
      <c r="K51" s="12" t="s">
        <v>550</v>
      </c>
      <c r="L51" s="12" t="s">
        <v>40</v>
      </c>
      <c r="M51" s="12" t="s">
        <v>514</v>
      </c>
      <c r="N51" s="82" t="s">
        <v>1040</v>
      </c>
      <c r="O51" s="12" t="s">
        <v>502</v>
      </c>
      <c r="P51" s="12" t="s">
        <v>537</v>
      </c>
      <c r="Q51" s="12" t="s">
        <v>538</v>
      </c>
      <c r="R51" s="12"/>
    </row>
    <row r="52" spans="3:18" x14ac:dyDescent="0.3">
      <c r="C52" s="12" t="s">
        <v>31</v>
      </c>
      <c r="D52" s="12"/>
      <c r="E52" s="12" t="s">
        <v>300</v>
      </c>
      <c r="F52" s="12" t="s">
        <v>551</v>
      </c>
      <c r="G52" s="11" t="s">
        <v>552</v>
      </c>
      <c r="H52" s="12" t="s">
        <v>553</v>
      </c>
      <c r="I52" s="12" t="s">
        <v>410</v>
      </c>
      <c r="J52" s="12" t="s">
        <v>286</v>
      </c>
      <c r="K52" s="12"/>
      <c r="L52" s="12"/>
      <c r="M52" s="12"/>
      <c r="N52" s="12"/>
      <c r="O52" s="12"/>
      <c r="P52" s="12" t="s">
        <v>411</v>
      </c>
      <c r="Q52" s="12"/>
      <c r="R52" s="12"/>
    </row>
    <row r="53" spans="3:18" x14ac:dyDescent="0.3">
      <c r="C53" s="12" t="s">
        <v>45</v>
      </c>
      <c r="D53" s="12"/>
      <c r="E53" s="12" t="s">
        <v>300</v>
      </c>
      <c r="F53" s="12" t="s">
        <v>551</v>
      </c>
      <c r="G53" s="11"/>
      <c r="H53" s="12" t="s">
        <v>534</v>
      </c>
      <c r="I53" s="12" t="s">
        <v>554</v>
      </c>
      <c r="J53" s="12" t="s">
        <v>286</v>
      </c>
      <c r="K53" s="12" t="s">
        <v>555</v>
      </c>
      <c r="L53" s="12" t="s">
        <v>556</v>
      </c>
      <c r="M53" s="12" t="s">
        <v>514</v>
      </c>
      <c r="N53" s="82" t="s">
        <v>1040</v>
      </c>
      <c r="O53" s="12" t="s">
        <v>529</v>
      </c>
      <c r="P53" s="12"/>
      <c r="Q53" s="12"/>
      <c r="R53" s="12"/>
    </row>
    <row r="54" spans="3:18" x14ac:dyDescent="0.3">
      <c r="C54" s="12" t="s">
        <v>287</v>
      </c>
      <c r="D54" s="12"/>
      <c r="E54" s="12" t="s">
        <v>300</v>
      </c>
      <c r="F54" s="12" t="s">
        <v>557</v>
      </c>
      <c r="G54" s="11"/>
      <c r="H54" s="12" t="s">
        <v>558</v>
      </c>
      <c r="I54" s="12" t="s">
        <v>559</v>
      </c>
      <c r="J54" s="12" t="s">
        <v>286</v>
      </c>
      <c r="K54" s="12"/>
      <c r="L54" s="12"/>
      <c r="M54" s="12"/>
      <c r="N54" s="12"/>
      <c r="O54" s="12"/>
      <c r="P54" s="12"/>
      <c r="Q54" s="12"/>
      <c r="R54" s="12"/>
    </row>
    <row r="55" spans="3:18" x14ac:dyDescent="0.3">
      <c r="C55" s="12" t="s">
        <v>31</v>
      </c>
      <c r="D55" s="12"/>
      <c r="E55" s="12" t="s">
        <v>300</v>
      </c>
      <c r="F55" s="12" t="s">
        <v>560</v>
      </c>
      <c r="G55" s="11" t="s">
        <v>561</v>
      </c>
      <c r="H55" s="12" t="s">
        <v>42</v>
      </c>
      <c r="I55" s="12" t="s">
        <v>562</v>
      </c>
      <c r="J55" s="12" t="s">
        <v>286</v>
      </c>
      <c r="K55" s="12" t="s">
        <v>563</v>
      </c>
      <c r="L55" s="12" t="s">
        <v>35</v>
      </c>
      <c r="M55" s="12" t="s">
        <v>564</v>
      </c>
      <c r="N55" s="82" t="s">
        <v>40</v>
      </c>
      <c r="O55" s="12" t="s">
        <v>484</v>
      </c>
      <c r="P55" s="12"/>
      <c r="Q55" s="12"/>
      <c r="R55" s="12"/>
    </row>
    <row r="56" spans="3:18" x14ac:dyDescent="0.3">
      <c r="C56" s="12" t="s">
        <v>31</v>
      </c>
      <c r="D56" s="12"/>
      <c r="E56" s="12" t="s">
        <v>300</v>
      </c>
      <c r="F56" s="12" t="s">
        <v>560</v>
      </c>
      <c r="G56" s="11" t="s">
        <v>561</v>
      </c>
      <c r="H56" s="12" t="s">
        <v>42</v>
      </c>
      <c r="I56" s="12" t="s">
        <v>565</v>
      </c>
      <c r="J56" s="12" t="s">
        <v>286</v>
      </c>
      <c r="K56" s="12" t="s">
        <v>563</v>
      </c>
      <c r="L56" s="12" t="s">
        <v>35</v>
      </c>
      <c r="M56" s="12" t="s">
        <v>564</v>
      </c>
      <c r="N56" s="82" t="s">
        <v>40</v>
      </c>
      <c r="O56" s="12" t="s">
        <v>484</v>
      </c>
      <c r="P56" s="12"/>
      <c r="Q56" s="12"/>
      <c r="R56" s="12"/>
    </row>
    <row r="57" spans="3:18" x14ac:dyDescent="0.3">
      <c r="C57" s="12" t="s">
        <v>31</v>
      </c>
      <c r="D57" s="12"/>
      <c r="E57" s="12" t="s">
        <v>300</v>
      </c>
      <c r="F57" s="12" t="s">
        <v>560</v>
      </c>
      <c r="G57" s="11" t="s">
        <v>561</v>
      </c>
      <c r="H57" s="12" t="s">
        <v>566</v>
      </c>
      <c r="I57" s="12" t="s">
        <v>567</v>
      </c>
      <c r="J57" s="12" t="s">
        <v>286</v>
      </c>
      <c r="K57" s="12" t="s">
        <v>568</v>
      </c>
      <c r="L57" s="12" t="s">
        <v>38</v>
      </c>
      <c r="M57" s="12" t="s">
        <v>564</v>
      </c>
      <c r="N57" s="82" t="s">
        <v>40</v>
      </c>
      <c r="O57" s="12" t="s">
        <v>489</v>
      </c>
      <c r="P57" s="12"/>
      <c r="Q57" s="12"/>
      <c r="R57" s="12"/>
    </row>
    <row r="58" spans="3:18" x14ac:dyDescent="0.3">
      <c r="C58" s="12" t="s">
        <v>31</v>
      </c>
      <c r="D58" s="12"/>
      <c r="E58" s="12" t="s">
        <v>300</v>
      </c>
      <c r="F58" s="12" t="s">
        <v>560</v>
      </c>
      <c r="G58" s="11" t="s">
        <v>561</v>
      </c>
      <c r="H58" s="12" t="s">
        <v>569</v>
      </c>
      <c r="I58" s="12" t="s">
        <v>410</v>
      </c>
      <c r="J58" s="12" t="s">
        <v>286</v>
      </c>
      <c r="K58" s="12"/>
      <c r="L58" s="12"/>
      <c r="M58" s="12" t="s">
        <v>564</v>
      </c>
      <c r="N58" s="82" t="s">
        <v>40</v>
      </c>
      <c r="O58" s="12"/>
      <c r="P58" s="12" t="s">
        <v>411</v>
      </c>
      <c r="Q58" s="12"/>
      <c r="R58" s="12"/>
    </row>
    <row r="59" spans="3:18" x14ac:dyDescent="0.3">
      <c r="C59" s="12" t="s">
        <v>45</v>
      </c>
      <c r="D59" s="12"/>
      <c r="E59" s="12" t="s">
        <v>300</v>
      </c>
      <c r="F59" s="12" t="s">
        <v>560</v>
      </c>
      <c r="G59" s="11" t="s">
        <v>561</v>
      </c>
      <c r="H59" s="12" t="s">
        <v>42</v>
      </c>
      <c r="I59" s="12" t="s">
        <v>570</v>
      </c>
      <c r="J59" s="12" t="s">
        <v>286</v>
      </c>
      <c r="K59" s="12" t="s">
        <v>563</v>
      </c>
      <c r="L59" s="12" t="s">
        <v>35</v>
      </c>
      <c r="M59" s="12" t="s">
        <v>564</v>
      </c>
      <c r="N59" s="82" t="s">
        <v>40</v>
      </c>
      <c r="O59" s="12"/>
      <c r="P59" s="12"/>
      <c r="Q59" s="12"/>
      <c r="R59" s="12"/>
    </row>
    <row r="60" spans="3:18" x14ac:dyDescent="0.3">
      <c r="C60" s="12" t="s">
        <v>31</v>
      </c>
      <c r="D60" s="12"/>
      <c r="E60" s="12" t="s">
        <v>300</v>
      </c>
      <c r="F60" s="12" t="s">
        <v>571</v>
      </c>
      <c r="G60" s="11" t="s">
        <v>572</v>
      </c>
      <c r="H60" s="12" t="s">
        <v>566</v>
      </c>
      <c r="I60" s="12" t="s">
        <v>567</v>
      </c>
      <c r="J60" s="12" t="s">
        <v>286</v>
      </c>
      <c r="K60" s="12" t="s">
        <v>573</v>
      </c>
      <c r="L60" s="12" t="s">
        <v>78</v>
      </c>
      <c r="M60" s="12" t="s">
        <v>564</v>
      </c>
      <c r="N60" s="82" t="s">
        <v>40</v>
      </c>
      <c r="O60" s="12" t="s">
        <v>489</v>
      </c>
      <c r="P60" s="12"/>
      <c r="Q60" s="12"/>
      <c r="R60" s="12"/>
    </row>
    <row r="61" spans="3:18" x14ac:dyDescent="0.3">
      <c r="C61" s="12" t="s">
        <v>31</v>
      </c>
      <c r="D61" s="12"/>
      <c r="E61" s="12" t="s">
        <v>300</v>
      </c>
      <c r="F61" s="12" t="s">
        <v>571</v>
      </c>
      <c r="G61" s="11" t="s">
        <v>572</v>
      </c>
      <c r="H61" s="12" t="s">
        <v>566</v>
      </c>
      <c r="I61" s="12" t="s">
        <v>410</v>
      </c>
      <c r="J61" s="12" t="s">
        <v>286</v>
      </c>
      <c r="K61" s="12"/>
      <c r="L61" s="12"/>
      <c r="M61" s="12" t="s">
        <v>564</v>
      </c>
      <c r="N61" s="82" t="s">
        <v>40</v>
      </c>
      <c r="O61" s="12"/>
      <c r="P61" s="12" t="s">
        <v>411</v>
      </c>
      <c r="Q61" s="17"/>
      <c r="R61" s="17"/>
    </row>
    <row r="62" spans="3:18" x14ac:dyDescent="0.3">
      <c r="C62" s="12" t="s">
        <v>45</v>
      </c>
      <c r="D62" s="12"/>
      <c r="E62" s="12" t="s">
        <v>300</v>
      </c>
      <c r="F62" s="12" t="s">
        <v>571</v>
      </c>
      <c r="G62" s="11" t="s">
        <v>572</v>
      </c>
      <c r="H62" s="12" t="s">
        <v>421</v>
      </c>
      <c r="I62" s="12" t="s">
        <v>574</v>
      </c>
      <c r="J62" s="12" t="s">
        <v>286</v>
      </c>
      <c r="K62" s="12" t="s">
        <v>575</v>
      </c>
      <c r="L62" s="12" t="s">
        <v>35</v>
      </c>
      <c r="M62" s="12" t="s">
        <v>564</v>
      </c>
      <c r="N62" s="82" t="s">
        <v>40</v>
      </c>
      <c r="O62" s="12" t="s">
        <v>484</v>
      </c>
      <c r="P62" s="12"/>
      <c r="Q62" s="12"/>
      <c r="R62" s="12"/>
    </row>
    <row r="63" spans="3:18" x14ac:dyDescent="0.3">
      <c r="C63" s="12" t="s">
        <v>45</v>
      </c>
      <c r="D63" s="12"/>
      <c r="E63" s="12" t="s">
        <v>300</v>
      </c>
      <c r="F63" s="12" t="s">
        <v>576</v>
      </c>
      <c r="G63" s="11" t="s">
        <v>577</v>
      </c>
      <c r="H63" s="12" t="s">
        <v>578</v>
      </c>
      <c r="I63" s="13" t="s">
        <v>579</v>
      </c>
      <c r="J63" s="12" t="s">
        <v>286</v>
      </c>
      <c r="K63" s="12" t="s">
        <v>580</v>
      </c>
      <c r="L63" s="12" t="s">
        <v>78</v>
      </c>
      <c r="M63" s="12" t="s">
        <v>564</v>
      </c>
      <c r="N63" s="82" t="s">
        <v>40</v>
      </c>
      <c r="O63" s="12" t="s">
        <v>581</v>
      </c>
      <c r="P63" s="12"/>
      <c r="Q63" s="12" t="s">
        <v>582</v>
      </c>
      <c r="R63" s="12"/>
    </row>
    <row r="64" spans="3:18" x14ac:dyDescent="0.3">
      <c r="C64" s="12" t="s">
        <v>31</v>
      </c>
      <c r="D64" s="12"/>
      <c r="E64" s="12" t="s">
        <v>300</v>
      </c>
      <c r="F64" s="12" t="s">
        <v>583</v>
      </c>
      <c r="G64" s="11" t="s">
        <v>584</v>
      </c>
      <c r="H64" s="12" t="s">
        <v>585</v>
      </c>
      <c r="I64" s="12" t="s">
        <v>586</v>
      </c>
      <c r="J64" s="12" t="s">
        <v>286</v>
      </c>
      <c r="K64" s="12"/>
      <c r="L64" s="12"/>
      <c r="M64" s="12"/>
      <c r="N64" s="12"/>
      <c r="O64" s="12"/>
      <c r="P64" s="12" t="s">
        <v>587</v>
      </c>
      <c r="Q64" s="12"/>
      <c r="R64" s="12"/>
    </row>
    <row r="65" spans="3:18" x14ac:dyDescent="0.3">
      <c r="C65" s="12" t="s">
        <v>31</v>
      </c>
      <c r="D65" s="12"/>
      <c r="E65" s="12" t="s">
        <v>300</v>
      </c>
      <c r="F65" s="12" t="s">
        <v>583</v>
      </c>
      <c r="G65" s="11" t="s">
        <v>584</v>
      </c>
      <c r="H65" s="12" t="s">
        <v>588</v>
      </c>
      <c r="I65" s="12" t="s">
        <v>589</v>
      </c>
      <c r="J65" s="12" t="s">
        <v>286</v>
      </c>
      <c r="K65" s="12"/>
      <c r="L65" s="12"/>
      <c r="M65" s="12" t="s">
        <v>590</v>
      </c>
      <c r="N65" s="82" t="s">
        <v>1049</v>
      </c>
      <c r="O65" s="12" t="s">
        <v>591</v>
      </c>
      <c r="P65" s="12"/>
      <c r="Q65" s="12"/>
      <c r="R65" s="12"/>
    </row>
    <row r="66" spans="3:18" x14ac:dyDescent="0.3">
      <c r="C66" s="12" t="s">
        <v>31</v>
      </c>
      <c r="D66" s="12"/>
      <c r="E66" s="12" t="s">
        <v>300</v>
      </c>
      <c r="F66" s="12" t="s">
        <v>583</v>
      </c>
      <c r="G66" s="11" t="s">
        <v>584</v>
      </c>
      <c r="H66" s="12" t="s">
        <v>42</v>
      </c>
      <c r="I66" s="12" t="s">
        <v>592</v>
      </c>
      <c r="J66" s="12" t="s">
        <v>286</v>
      </c>
      <c r="K66" s="12"/>
      <c r="L66" s="12"/>
      <c r="M66" s="12" t="s">
        <v>590</v>
      </c>
      <c r="N66" s="82" t="s">
        <v>1049</v>
      </c>
      <c r="O66" s="12" t="s">
        <v>593</v>
      </c>
      <c r="P66" s="12"/>
      <c r="Q66" s="12"/>
      <c r="R66" s="12"/>
    </row>
    <row r="67" spans="3:18" x14ac:dyDescent="0.3">
      <c r="C67" s="12" t="s">
        <v>31</v>
      </c>
      <c r="D67" s="12"/>
      <c r="E67" s="12" t="s">
        <v>300</v>
      </c>
      <c r="F67" s="12" t="s">
        <v>583</v>
      </c>
      <c r="G67" s="11" t="s">
        <v>584</v>
      </c>
      <c r="H67" s="12" t="s">
        <v>566</v>
      </c>
      <c r="I67" s="12" t="s">
        <v>410</v>
      </c>
      <c r="J67" s="12" t="s">
        <v>286</v>
      </c>
      <c r="K67" s="12"/>
      <c r="L67" s="12"/>
      <c r="M67" s="12" t="s">
        <v>590</v>
      </c>
      <c r="N67" s="82" t="s">
        <v>1049</v>
      </c>
      <c r="O67" s="12" t="s">
        <v>591</v>
      </c>
      <c r="P67" s="12"/>
      <c r="Q67" s="12"/>
      <c r="R67" s="12"/>
    </row>
    <row r="68" spans="3:18" x14ac:dyDescent="0.3">
      <c r="C68" s="12" t="s">
        <v>31</v>
      </c>
      <c r="D68" s="12"/>
      <c r="E68" s="12" t="s">
        <v>301</v>
      </c>
      <c r="F68" s="12" t="s">
        <v>594</v>
      </c>
      <c r="G68" s="11"/>
      <c r="H68" s="12" t="s">
        <v>595</v>
      </c>
      <c r="I68" s="12" t="s">
        <v>93</v>
      </c>
      <c r="J68" s="12" t="s">
        <v>286</v>
      </c>
      <c r="K68" s="12" t="s">
        <v>596</v>
      </c>
      <c r="L68" s="12" t="s">
        <v>40</v>
      </c>
      <c r="M68" s="12"/>
      <c r="N68" s="12"/>
      <c r="O68" s="12"/>
      <c r="P68" s="12"/>
      <c r="Q68" s="12"/>
      <c r="R68" s="12"/>
    </row>
    <row r="69" spans="3:18" x14ac:dyDescent="0.3">
      <c r="C69" s="12" t="s">
        <v>31</v>
      </c>
      <c r="D69" s="12"/>
      <c r="E69" s="12" t="s">
        <v>300</v>
      </c>
      <c r="F69" s="12" t="s">
        <v>594</v>
      </c>
      <c r="G69" s="11"/>
      <c r="H69" s="12" t="s">
        <v>597</v>
      </c>
      <c r="I69" s="12" t="s">
        <v>598</v>
      </c>
      <c r="J69" s="12" t="s">
        <v>290</v>
      </c>
      <c r="K69" s="12" t="s">
        <v>599</v>
      </c>
      <c r="L69" s="12" t="s">
        <v>35</v>
      </c>
      <c r="M69" s="12"/>
      <c r="N69" s="12"/>
      <c r="O69" s="12"/>
      <c r="P69" s="12"/>
      <c r="Q69" s="12"/>
      <c r="R69" s="12"/>
    </row>
    <row r="70" spans="3:18" x14ac:dyDescent="0.3">
      <c r="C70" s="12" t="s">
        <v>31</v>
      </c>
      <c r="D70" s="12"/>
      <c r="E70" s="12" t="s">
        <v>300</v>
      </c>
      <c r="F70" s="12" t="s">
        <v>594</v>
      </c>
      <c r="G70" s="11"/>
      <c r="H70" s="12" t="s">
        <v>600</v>
      </c>
      <c r="I70" s="12" t="s">
        <v>410</v>
      </c>
      <c r="J70" s="12" t="s">
        <v>290</v>
      </c>
      <c r="K70" s="12"/>
      <c r="L70" s="12"/>
      <c r="M70" s="12"/>
      <c r="N70" s="12"/>
      <c r="O70" s="12"/>
      <c r="P70" s="12" t="s">
        <v>411</v>
      </c>
      <c r="Q70" s="12"/>
      <c r="R70" s="12"/>
    </row>
    <row r="71" spans="3:18" x14ac:dyDescent="0.3">
      <c r="C71" s="12" t="s">
        <v>31</v>
      </c>
      <c r="D71" s="12"/>
      <c r="E71" s="12" t="s">
        <v>300</v>
      </c>
      <c r="F71" s="12" t="s">
        <v>594</v>
      </c>
      <c r="G71" s="11"/>
      <c r="H71" s="12" t="s">
        <v>409</v>
      </c>
      <c r="I71" s="12" t="s">
        <v>410</v>
      </c>
      <c r="J71" s="12" t="s">
        <v>290</v>
      </c>
      <c r="K71" s="12"/>
      <c r="L71" s="12"/>
      <c r="M71" s="12"/>
      <c r="N71" s="12"/>
      <c r="O71" s="12"/>
      <c r="P71" s="12" t="s">
        <v>411</v>
      </c>
      <c r="Q71" s="12"/>
      <c r="R71" s="12"/>
    </row>
    <row r="72" spans="3:18" x14ac:dyDescent="0.3">
      <c r="C72" s="12" t="s">
        <v>284</v>
      </c>
      <c r="D72" s="12"/>
      <c r="E72" s="12" t="s">
        <v>300</v>
      </c>
      <c r="F72" s="12" t="s">
        <v>594</v>
      </c>
      <c r="G72" s="11" t="s">
        <v>601</v>
      </c>
      <c r="H72" s="12" t="s">
        <v>558</v>
      </c>
      <c r="I72" s="13" t="s">
        <v>602</v>
      </c>
      <c r="J72" s="12" t="s">
        <v>290</v>
      </c>
      <c r="K72" s="12" t="s">
        <v>603</v>
      </c>
      <c r="L72" s="12" t="s">
        <v>35</v>
      </c>
      <c r="M72" s="12" t="s">
        <v>604</v>
      </c>
      <c r="N72" s="82" t="s">
        <v>40</v>
      </c>
      <c r="O72" s="12" t="s">
        <v>605</v>
      </c>
      <c r="P72" s="12" t="s">
        <v>606</v>
      </c>
      <c r="Q72" s="19"/>
      <c r="R72" s="12"/>
    </row>
    <row r="73" spans="3:18" x14ac:dyDescent="0.3">
      <c r="C73" s="12" t="s">
        <v>45</v>
      </c>
      <c r="D73" s="12"/>
      <c r="E73" s="12" t="s">
        <v>300</v>
      </c>
      <c r="F73" s="12" t="s">
        <v>594</v>
      </c>
      <c r="G73" s="11"/>
      <c r="H73" s="12" t="s">
        <v>214</v>
      </c>
      <c r="I73" s="13" t="s">
        <v>607</v>
      </c>
      <c r="J73" s="12" t="s">
        <v>290</v>
      </c>
      <c r="K73" s="12" t="s">
        <v>608</v>
      </c>
      <c r="L73" s="12"/>
      <c r="M73" s="12" t="s">
        <v>604</v>
      </c>
      <c r="N73" s="82" t="s">
        <v>40</v>
      </c>
      <c r="O73" s="12"/>
      <c r="P73" s="15" t="s">
        <v>418</v>
      </c>
      <c r="Q73" s="12" t="s">
        <v>609</v>
      </c>
      <c r="R73" s="12"/>
    </row>
    <row r="74" spans="3:18" x14ac:dyDescent="0.3">
      <c r="C74" s="12" t="s">
        <v>45</v>
      </c>
      <c r="D74" s="12"/>
      <c r="E74" s="12" t="s">
        <v>300</v>
      </c>
      <c r="F74" s="12" t="s">
        <v>594</v>
      </c>
      <c r="G74" s="11"/>
      <c r="H74" s="12" t="s">
        <v>214</v>
      </c>
      <c r="I74" s="12" t="s">
        <v>610</v>
      </c>
      <c r="J74" s="12" t="s">
        <v>290</v>
      </c>
      <c r="K74" s="12"/>
      <c r="L74" s="12"/>
      <c r="M74" s="12" t="s">
        <v>604</v>
      </c>
      <c r="N74" s="82" t="s">
        <v>40</v>
      </c>
      <c r="O74" s="12"/>
      <c r="P74" s="12"/>
      <c r="Q74" s="12"/>
      <c r="R74" s="12"/>
    </row>
    <row r="75" spans="3:18" x14ac:dyDescent="0.3">
      <c r="C75" s="12" t="s">
        <v>287</v>
      </c>
      <c r="D75" s="12"/>
      <c r="E75" s="12" t="s">
        <v>300</v>
      </c>
      <c r="F75" s="12" t="s">
        <v>594</v>
      </c>
      <c r="G75" s="11"/>
      <c r="H75" s="12" t="s">
        <v>611</v>
      </c>
      <c r="I75" s="12" t="s">
        <v>612</v>
      </c>
      <c r="J75" s="12" t="s">
        <v>290</v>
      </c>
      <c r="K75" s="12" t="s">
        <v>613</v>
      </c>
      <c r="L75" s="12"/>
      <c r="M75" s="12"/>
      <c r="N75" s="12"/>
      <c r="O75" s="12"/>
      <c r="P75" s="12"/>
      <c r="Q75" s="12"/>
      <c r="R75" s="12"/>
    </row>
    <row r="76" spans="3:18" x14ac:dyDescent="0.3">
      <c r="C76" s="12" t="s">
        <v>287</v>
      </c>
      <c r="D76" s="12"/>
      <c r="E76" s="12" t="s">
        <v>300</v>
      </c>
      <c r="F76" s="12" t="s">
        <v>594</v>
      </c>
      <c r="G76" s="11"/>
      <c r="H76" s="12" t="s">
        <v>499</v>
      </c>
      <c r="I76" s="12" t="s">
        <v>614</v>
      </c>
      <c r="J76" s="12" t="s">
        <v>290</v>
      </c>
      <c r="K76" s="12" t="s">
        <v>615</v>
      </c>
      <c r="L76" s="12" t="s">
        <v>35</v>
      </c>
      <c r="M76" s="12"/>
      <c r="N76" s="12"/>
      <c r="O76" s="12"/>
      <c r="P76" s="12"/>
      <c r="Q76" s="12"/>
      <c r="R76" s="12"/>
    </row>
    <row r="77" spans="3:18" x14ac:dyDescent="0.3">
      <c r="C77" s="12" t="s">
        <v>31</v>
      </c>
      <c r="D77" s="12"/>
      <c r="E77" s="12" t="s">
        <v>300</v>
      </c>
      <c r="F77" s="12" t="s">
        <v>616</v>
      </c>
      <c r="G77" s="11" t="s">
        <v>617</v>
      </c>
      <c r="H77" s="12" t="s">
        <v>618</v>
      </c>
      <c r="I77" s="12" t="s">
        <v>410</v>
      </c>
      <c r="J77" s="12" t="s">
        <v>290</v>
      </c>
      <c r="K77" s="12"/>
      <c r="L77" s="12"/>
      <c r="M77" s="12"/>
      <c r="N77" s="12"/>
      <c r="O77" s="12"/>
      <c r="P77" s="12" t="s">
        <v>411</v>
      </c>
      <c r="Q77" s="12"/>
      <c r="R77" s="12"/>
    </row>
    <row r="78" spans="3:18" x14ac:dyDescent="0.3">
      <c r="C78" s="12" t="s">
        <v>31</v>
      </c>
      <c r="D78" s="12"/>
      <c r="E78" s="12" t="s">
        <v>300</v>
      </c>
      <c r="F78" s="12" t="s">
        <v>619</v>
      </c>
      <c r="G78" s="11"/>
      <c r="H78" s="12" t="s">
        <v>597</v>
      </c>
      <c r="I78" s="12" t="s">
        <v>598</v>
      </c>
      <c r="J78" s="12" t="s">
        <v>290</v>
      </c>
      <c r="K78" s="12" t="s">
        <v>599</v>
      </c>
      <c r="L78" s="12" t="s">
        <v>35</v>
      </c>
      <c r="M78" s="12"/>
      <c r="N78" s="12"/>
      <c r="O78" s="12"/>
      <c r="P78" s="12"/>
      <c r="Q78" s="12"/>
      <c r="R78" s="12"/>
    </row>
    <row r="79" spans="3:18" x14ac:dyDescent="0.3">
      <c r="C79" s="12" t="s">
        <v>31</v>
      </c>
      <c r="D79" s="12"/>
      <c r="E79" s="12" t="s">
        <v>300</v>
      </c>
      <c r="F79" s="12" t="s">
        <v>619</v>
      </c>
      <c r="G79" s="11"/>
      <c r="H79" s="12" t="s">
        <v>409</v>
      </c>
      <c r="I79" s="12" t="s">
        <v>410</v>
      </c>
      <c r="J79" s="12" t="s">
        <v>290</v>
      </c>
      <c r="K79" s="12"/>
      <c r="L79" s="12"/>
      <c r="M79" s="12"/>
      <c r="N79" s="12"/>
      <c r="O79" s="12"/>
      <c r="P79" s="12" t="s">
        <v>411</v>
      </c>
      <c r="Q79" s="12"/>
      <c r="R79" s="12"/>
    </row>
    <row r="80" spans="3:18" x14ac:dyDescent="0.3">
      <c r="C80" s="12" t="s">
        <v>31</v>
      </c>
      <c r="D80" s="12"/>
      <c r="E80" s="12" t="s">
        <v>300</v>
      </c>
      <c r="F80" s="12" t="s">
        <v>620</v>
      </c>
      <c r="G80" s="11" t="s">
        <v>621</v>
      </c>
      <c r="H80" s="12" t="s">
        <v>600</v>
      </c>
      <c r="I80" s="12" t="s">
        <v>410</v>
      </c>
      <c r="J80" s="12" t="s">
        <v>290</v>
      </c>
      <c r="K80" s="12"/>
      <c r="L80" s="12"/>
      <c r="M80" s="12"/>
      <c r="N80" s="12"/>
      <c r="O80" s="12"/>
      <c r="P80" s="12" t="s">
        <v>411</v>
      </c>
      <c r="Q80" s="12"/>
      <c r="R80" s="12"/>
    </row>
    <row r="81" spans="3:18" x14ac:dyDescent="0.3">
      <c r="C81" s="12" t="s">
        <v>31</v>
      </c>
      <c r="D81" s="12"/>
      <c r="E81" s="12" t="s">
        <v>300</v>
      </c>
      <c r="F81" s="12" t="s">
        <v>622</v>
      </c>
      <c r="G81" s="11"/>
      <c r="H81" s="12" t="s">
        <v>623</v>
      </c>
      <c r="I81" s="12" t="s">
        <v>624</v>
      </c>
      <c r="J81" s="12" t="s">
        <v>286</v>
      </c>
      <c r="K81" s="12" t="s">
        <v>625</v>
      </c>
      <c r="L81" s="12" t="s">
        <v>556</v>
      </c>
      <c r="M81" s="12" t="s">
        <v>626</v>
      </c>
      <c r="N81" s="82" t="s">
        <v>1042</v>
      </c>
      <c r="O81" s="12" t="s">
        <v>489</v>
      </c>
      <c r="P81" s="12"/>
      <c r="Q81" s="12"/>
      <c r="R81" s="12"/>
    </row>
    <row r="82" spans="3:18" x14ac:dyDescent="0.3">
      <c r="C82" s="12" t="s">
        <v>31</v>
      </c>
      <c r="D82" s="12"/>
      <c r="E82" s="12" t="s">
        <v>300</v>
      </c>
      <c r="F82" s="12" t="s">
        <v>622</v>
      </c>
      <c r="G82" s="11" t="s">
        <v>627</v>
      </c>
      <c r="H82" s="12" t="s">
        <v>628</v>
      </c>
      <c r="I82" s="12" t="s">
        <v>629</v>
      </c>
      <c r="J82" s="12" t="s">
        <v>286</v>
      </c>
      <c r="K82" s="12" t="s">
        <v>630</v>
      </c>
      <c r="L82" s="12" t="s">
        <v>35</v>
      </c>
      <c r="M82" s="12" t="s">
        <v>626</v>
      </c>
      <c r="N82" s="82" t="s">
        <v>1042</v>
      </c>
      <c r="O82" s="12"/>
      <c r="P82" s="12"/>
      <c r="Q82" s="12"/>
      <c r="R82" s="12"/>
    </row>
    <row r="83" spans="3:18" x14ac:dyDescent="0.3">
      <c r="C83" s="12" t="s">
        <v>31</v>
      </c>
      <c r="D83" s="12"/>
      <c r="E83" s="12" t="s">
        <v>300</v>
      </c>
      <c r="F83" s="12" t="s">
        <v>631</v>
      </c>
      <c r="G83" s="11" t="s">
        <v>632</v>
      </c>
      <c r="H83" s="12" t="s">
        <v>42</v>
      </c>
      <c r="I83" s="12" t="s">
        <v>633</v>
      </c>
      <c r="J83" s="12" t="s">
        <v>286</v>
      </c>
      <c r="K83" s="12" t="s">
        <v>634</v>
      </c>
      <c r="L83" s="12" t="s">
        <v>35</v>
      </c>
      <c r="M83" s="12" t="s">
        <v>626</v>
      </c>
      <c r="N83" s="82" t="s">
        <v>1042</v>
      </c>
      <c r="O83" s="12" t="s">
        <v>484</v>
      </c>
      <c r="P83" s="12"/>
      <c r="Q83" s="12"/>
      <c r="R83" s="12"/>
    </row>
    <row r="84" spans="3:18" x14ac:dyDescent="0.3">
      <c r="C84" s="12" t="s">
        <v>31</v>
      </c>
      <c r="D84" s="12"/>
      <c r="E84" s="12" t="s">
        <v>300</v>
      </c>
      <c r="F84" s="12" t="s">
        <v>631</v>
      </c>
      <c r="G84" s="11" t="s">
        <v>632</v>
      </c>
      <c r="H84" s="12" t="s">
        <v>412</v>
      </c>
      <c r="I84" s="12" t="s">
        <v>410</v>
      </c>
      <c r="J84" s="12" t="s">
        <v>286</v>
      </c>
      <c r="K84" s="12"/>
      <c r="L84" s="12"/>
      <c r="M84" s="12" t="s">
        <v>626</v>
      </c>
      <c r="N84" s="82" t="s">
        <v>1042</v>
      </c>
      <c r="O84" s="12"/>
      <c r="P84" s="12" t="s">
        <v>411</v>
      </c>
      <c r="Q84" s="12"/>
      <c r="R84" s="12"/>
    </row>
    <row r="85" spans="3:18" x14ac:dyDescent="0.3">
      <c r="C85" s="12" t="s">
        <v>31</v>
      </c>
      <c r="D85" s="12"/>
      <c r="E85" s="12" t="s">
        <v>300</v>
      </c>
      <c r="F85" s="12" t="s">
        <v>635</v>
      </c>
      <c r="G85" s="11" t="s">
        <v>627</v>
      </c>
      <c r="H85" s="12" t="s">
        <v>636</v>
      </c>
      <c r="I85" s="12" t="s">
        <v>410</v>
      </c>
      <c r="J85" s="12" t="s">
        <v>286</v>
      </c>
      <c r="K85" s="12"/>
      <c r="L85" s="12"/>
      <c r="M85" s="12" t="s">
        <v>626</v>
      </c>
      <c r="N85" s="82" t="s">
        <v>1042</v>
      </c>
      <c r="O85" s="12"/>
      <c r="P85" s="12" t="s">
        <v>411</v>
      </c>
      <c r="Q85" s="12"/>
      <c r="R85" s="12"/>
    </row>
    <row r="86" spans="3:18" x14ac:dyDescent="0.3">
      <c r="C86" s="12" t="s">
        <v>31</v>
      </c>
      <c r="D86" s="12"/>
      <c r="E86" s="12" t="s">
        <v>300</v>
      </c>
      <c r="F86" s="12" t="s">
        <v>637</v>
      </c>
      <c r="G86" s="11"/>
      <c r="H86" s="12" t="s">
        <v>638</v>
      </c>
      <c r="I86" s="12" t="s">
        <v>410</v>
      </c>
      <c r="J86" s="12" t="s">
        <v>286</v>
      </c>
      <c r="K86" s="12"/>
      <c r="L86" s="12"/>
      <c r="M86" s="12" t="s">
        <v>626</v>
      </c>
      <c r="N86" s="82" t="s">
        <v>1042</v>
      </c>
      <c r="O86" s="12"/>
      <c r="P86" s="12" t="s">
        <v>411</v>
      </c>
      <c r="Q86" s="12"/>
      <c r="R86" s="12"/>
    </row>
    <row r="87" spans="3:18" x14ac:dyDescent="0.3">
      <c r="C87" s="12" t="s">
        <v>45</v>
      </c>
      <c r="D87" s="12"/>
      <c r="E87" s="12" t="s">
        <v>300</v>
      </c>
      <c r="F87" s="12" t="s">
        <v>637</v>
      </c>
      <c r="G87" s="11" t="s">
        <v>639</v>
      </c>
      <c r="H87" s="12" t="s">
        <v>507</v>
      </c>
      <c r="I87" s="12" t="s">
        <v>640</v>
      </c>
      <c r="J87" s="12" t="s">
        <v>286</v>
      </c>
      <c r="K87" s="12" t="s">
        <v>498</v>
      </c>
      <c r="L87" s="12" t="s">
        <v>40</v>
      </c>
      <c r="M87" s="12" t="s">
        <v>474</v>
      </c>
      <c r="N87" s="82" t="s">
        <v>1038</v>
      </c>
      <c r="O87" s="12"/>
      <c r="P87" s="12"/>
      <c r="Q87" s="12"/>
      <c r="R87" s="12"/>
    </row>
    <row r="88" spans="3:18" x14ac:dyDescent="0.3">
      <c r="C88" s="12" t="s">
        <v>31</v>
      </c>
      <c r="D88" s="12"/>
      <c r="E88" s="12" t="s">
        <v>301</v>
      </c>
      <c r="F88" s="12" t="s">
        <v>641</v>
      </c>
      <c r="G88" s="11"/>
      <c r="H88" s="12" t="s">
        <v>391</v>
      </c>
      <c r="I88" s="12" t="s">
        <v>642</v>
      </c>
      <c r="J88" s="12" t="s">
        <v>286</v>
      </c>
      <c r="K88" s="12"/>
      <c r="L88" s="12"/>
      <c r="M88" s="12" t="s">
        <v>474</v>
      </c>
      <c r="N88" s="82" t="s">
        <v>1038</v>
      </c>
      <c r="O88" s="12"/>
      <c r="P88" s="12" t="s">
        <v>475</v>
      </c>
      <c r="Q88" s="12"/>
      <c r="R88" s="12"/>
    </row>
    <row r="89" spans="3:18" x14ac:dyDescent="0.3">
      <c r="C89" s="12" t="s">
        <v>31</v>
      </c>
      <c r="D89" s="12"/>
      <c r="E89" s="12" t="s">
        <v>300</v>
      </c>
      <c r="F89" s="12" t="s">
        <v>641</v>
      </c>
      <c r="G89" s="11"/>
      <c r="H89" s="12" t="s">
        <v>507</v>
      </c>
      <c r="I89" s="12" t="s">
        <v>481</v>
      </c>
      <c r="J89" s="12" t="s">
        <v>286</v>
      </c>
      <c r="K89" s="12"/>
      <c r="L89" s="12"/>
      <c r="M89" s="12" t="s">
        <v>474</v>
      </c>
      <c r="N89" s="82" t="s">
        <v>1038</v>
      </c>
      <c r="O89" s="12"/>
      <c r="P89" s="12" t="s">
        <v>475</v>
      </c>
      <c r="Q89" s="12"/>
      <c r="R89" s="12"/>
    </row>
    <row r="90" spans="3:18" x14ac:dyDescent="0.3">
      <c r="C90" s="12" t="s">
        <v>31</v>
      </c>
      <c r="D90" s="12"/>
      <c r="E90" s="12" t="s">
        <v>300</v>
      </c>
      <c r="F90" s="12" t="s">
        <v>643</v>
      </c>
      <c r="G90" s="11" t="s">
        <v>644</v>
      </c>
      <c r="H90" s="12" t="s">
        <v>42</v>
      </c>
      <c r="I90" s="12" t="s">
        <v>645</v>
      </c>
      <c r="J90" s="12" t="s">
        <v>286</v>
      </c>
      <c r="K90" s="12" t="s">
        <v>646</v>
      </c>
      <c r="L90" s="12" t="s">
        <v>40</v>
      </c>
      <c r="M90" s="12" t="s">
        <v>626</v>
      </c>
      <c r="N90" s="82" t="s">
        <v>1042</v>
      </c>
      <c r="O90" s="12" t="s">
        <v>484</v>
      </c>
      <c r="P90" s="12"/>
      <c r="Q90" s="12"/>
      <c r="R90" s="12"/>
    </row>
    <row r="91" spans="3:18" x14ac:dyDescent="0.3">
      <c r="C91" s="12" t="s">
        <v>31</v>
      </c>
      <c r="D91" s="12"/>
      <c r="E91" s="12" t="s">
        <v>300</v>
      </c>
      <c r="F91" s="12" t="s">
        <v>643</v>
      </c>
      <c r="G91" s="11" t="s">
        <v>561</v>
      </c>
      <c r="H91" s="12" t="s">
        <v>42</v>
      </c>
      <c r="I91" s="12" t="s">
        <v>647</v>
      </c>
      <c r="J91" s="12" t="s">
        <v>286</v>
      </c>
      <c r="K91" s="12" t="s">
        <v>648</v>
      </c>
      <c r="L91" s="12" t="s">
        <v>40</v>
      </c>
      <c r="M91" s="12" t="s">
        <v>626</v>
      </c>
      <c r="N91" s="82" t="s">
        <v>1042</v>
      </c>
      <c r="O91" s="12" t="s">
        <v>484</v>
      </c>
      <c r="P91" s="12"/>
      <c r="Q91" s="12"/>
      <c r="R91" s="12"/>
    </row>
    <row r="92" spans="3:18" x14ac:dyDescent="0.3">
      <c r="C92" s="12" t="s">
        <v>31</v>
      </c>
      <c r="D92" s="12"/>
      <c r="E92" s="12" t="s">
        <v>300</v>
      </c>
      <c r="F92" s="12" t="s">
        <v>643</v>
      </c>
      <c r="G92" s="11" t="s">
        <v>649</v>
      </c>
      <c r="H92" s="12" t="s">
        <v>42</v>
      </c>
      <c r="I92" s="12" t="s">
        <v>650</v>
      </c>
      <c r="J92" s="12" t="s">
        <v>286</v>
      </c>
      <c r="K92" s="12" t="s">
        <v>651</v>
      </c>
      <c r="L92" s="12" t="s">
        <v>40</v>
      </c>
      <c r="M92" s="12" t="s">
        <v>626</v>
      </c>
      <c r="N92" s="82" t="s">
        <v>1042</v>
      </c>
      <c r="O92" s="12" t="s">
        <v>484</v>
      </c>
      <c r="P92" s="12"/>
      <c r="Q92" s="12"/>
      <c r="R92" s="12"/>
    </row>
    <row r="93" spans="3:18" x14ac:dyDescent="0.3">
      <c r="C93" s="12" t="s">
        <v>31</v>
      </c>
      <c r="D93" s="12"/>
      <c r="E93" s="12" t="s">
        <v>300</v>
      </c>
      <c r="F93" s="12" t="s">
        <v>643</v>
      </c>
      <c r="G93" s="11" t="s">
        <v>561</v>
      </c>
      <c r="H93" s="12" t="s">
        <v>42</v>
      </c>
      <c r="I93" s="12" t="s">
        <v>652</v>
      </c>
      <c r="J93" s="12" t="s">
        <v>286</v>
      </c>
      <c r="K93" s="12" t="s">
        <v>648</v>
      </c>
      <c r="L93" s="12" t="s">
        <v>40</v>
      </c>
      <c r="M93" s="12" t="s">
        <v>626</v>
      </c>
      <c r="N93" s="82" t="s">
        <v>1042</v>
      </c>
      <c r="O93" s="12" t="s">
        <v>653</v>
      </c>
      <c r="P93" s="12"/>
      <c r="Q93" s="12"/>
      <c r="R93" s="12"/>
    </row>
    <row r="94" spans="3:18" x14ac:dyDescent="0.3">
      <c r="C94" s="12" t="s">
        <v>31</v>
      </c>
      <c r="D94" s="12"/>
      <c r="E94" s="12" t="s">
        <v>300</v>
      </c>
      <c r="F94" s="12" t="s">
        <v>643</v>
      </c>
      <c r="G94" s="11"/>
      <c r="H94" s="12" t="s">
        <v>569</v>
      </c>
      <c r="I94" s="12" t="s">
        <v>410</v>
      </c>
      <c r="J94" s="12" t="s">
        <v>286</v>
      </c>
      <c r="K94" s="12"/>
      <c r="L94" s="12"/>
      <c r="M94" s="12" t="s">
        <v>626</v>
      </c>
      <c r="N94" s="82" t="s">
        <v>1042</v>
      </c>
      <c r="O94" s="12"/>
      <c r="P94" s="12" t="s">
        <v>411</v>
      </c>
      <c r="Q94" s="12"/>
      <c r="R94" s="12"/>
    </row>
    <row r="95" spans="3:18" x14ac:dyDescent="0.3">
      <c r="C95" s="12" t="s">
        <v>31</v>
      </c>
      <c r="D95" s="12"/>
      <c r="E95" s="12" t="s">
        <v>300</v>
      </c>
      <c r="F95" s="12" t="s">
        <v>654</v>
      </c>
      <c r="G95" s="11"/>
      <c r="H95" s="12" t="s">
        <v>655</v>
      </c>
      <c r="I95" s="12" t="s">
        <v>656</v>
      </c>
      <c r="J95" s="12" t="s">
        <v>286</v>
      </c>
      <c r="K95" s="12" t="s">
        <v>657</v>
      </c>
      <c r="L95" s="12" t="s">
        <v>40</v>
      </c>
      <c r="M95" s="12" t="s">
        <v>626</v>
      </c>
      <c r="N95" s="82" t="s">
        <v>1042</v>
      </c>
      <c r="O95" s="12" t="s">
        <v>489</v>
      </c>
      <c r="P95" s="12"/>
      <c r="Q95" s="12"/>
      <c r="R95" s="12"/>
    </row>
    <row r="96" spans="3:18" x14ac:dyDescent="0.3">
      <c r="C96" s="12" t="s">
        <v>31</v>
      </c>
      <c r="D96" s="12"/>
      <c r="E96" s="12" t="s">
        <v>301</v>
      </c>
      <c r="F96" s="12" t="s">
        <v>658</v>
      </c>
      <c r="G96" s="11" t="s">
        <v>632</v>
      </c>
      <c r="H96" s="12" t="s">
        <v>659</v>
      </c>
      <c r="I96" s="12" t="s">
        <v>660</v>
      </c>
      <c r="J96" s="12" t="s">
        <v>286</v>
      </c>
      <c r="K96" s="12" t="s">
        <v>661</v>
      </c>
      <c r="L96" s="12" t="s">
        <v>35</v>
      </c>
      <c r="M96" s="12"/>
      <c r="N96" s="12"/>
      <c r="O96" s="12"/>
      <c r="P96" s="12"/>
      <c r="Q96" s="12"/>
      <c r="R96" s="12"/>
    </row>
    <row r="97" spans="3:18" x14ac:dyDescent="0.3">
      <c r="C97" s="12" t="s">
        <v>31</v>
      </c>
      <c r="D97" s="12"/>
      <c r="E97" s="12" t="s">
        <v>301</v>
      </c>
      <c r="F97" s="12" t="s">
        <v>658</v>
      </c>
      <c r="G97" s="11" t="s">
        <v>632</v>
      </c>
      <c r="H97" s="12" t="s">
        <v>659</v>
      </c>
      <c r="I97" s="12" t="s">
        <v>662</v>
      </c>
      <c r="J97" s="12" t="s">
        <v>286</v>
      </c>
      <c r="K97" s="12" t="s">
        <v>663</v>
      </c>
      <c r="L97" s="12" t="s">
        <v>35</v>
      </c>
      <c r="M97" s="12"/>
      <c r="N97" s="12"/>
      <c r="O97" s="12"/>
      <c r="P97" s="12"/>
      <c r="Q97" s="12"/>
      <c r="R97" s="12"/>
    </row>
    <row r="98" spans="3:18" x14ac:dyDescent="0.3">
      <c r="C98" s="12" t="s">
        <v>31</v>
      </c>
      <c r="D98" s="12"/>
      <c r="E98" s="12" t="s">
        <v>300</v>
      </c>
      <c r="F98" s="12" t="s">
        <v>658</v>
      </c>
      <c r="G98" s="11" t="s">
        <v>632</v>
      </c>
      <c r="H98" s="12" t="s">
        <v>558</v>
      </c>
      <c r="I98" s="12" t="s">
        <v>664</v>
      </c>
      <c r="J98" s="12" t="s">
        <v>286</v>
      </c>
      <c r="K98" s="12" t="s">
        <v>665</v>
      </c>
      <c r="L98" s="12" t="s">
        <v>35</v>
      </c>
      <c r="M98" s="12" t="s">
        <v>666</v>
      </c>
      <c r="N98" s="82" t="s">
        <v>1040</v>
      </c>
      <c r="O98" s="12"/>
      <c r="P98" s="12"/>
      <c r="Q98" s="12"/>
      <c r="R98" s="12"/>
    </row>
    <row r="99" spans="3:18" x14ac:dyDescent="0.3">
      <c r="C99" s="12" t="s">
        <v>31</v>
      </c>
      <c r="D99" s="12"/>
      <c r="E99" s="12" t="s">
        <v>300</v>
      </c>
      <c r="F99" s="12" t="s">
        <v>667</v>
      </c>
      <c r="G99" s="11" t="s">
        <v>627</v>
      </c>
      <c r="H99" s="12" t="s">
        <v>42</v>
      </c>
      <c r="I99" s="12" t="s">
        <v>668</v>
      </c>
      <c r="J99" s="12" t="s">
        <v>286</v>
      </c>
      <c r="K99" s="12" t="s">
        <v>669</v>
      </c>
      <c r="L99" s="12" t="s">
        <v>35</v>
      </c>
      <c r="M99" s="12" t="s">
        <v>626</v>
      </c>
      <c r="N99" s="82" t="s">
        <v>1042</v>
      </c>
      <c r="O99" s="12" t="s">
        <v>484</v>
      </c>
      <c r="P99" s="12"/>
      <c r="Q99" s="12"/>
      <c r="R99" s="12"/>
    </row>
    <row r="100" spans="3:18" x14ac:dyDescent="0.3">
      <c r="C100" s="12" t="s">
        <v>31</v>
      </c>
      <c r="D100" s="12"/>
      <c r="E100" s="12" t="s">
        <v>300</v>
      </c>
      <c r="F100" s="12" t="s">
        <v>670</v>
      </c>
      <c r="G100" s="11"/>
      <c r="H100" s="12" t="s">
        <v>671</v>
      </c>
      <c r="I100" s="12" t="s">
        <v>672</v>
      </c>
      <c r="J100" s="12" t="s">
        <v>286</v>
      </c>
      <c r="K100" s="12" t="s">
        <v>673</v>
      </c>
      <c r="L100" s="12" t="s">
        <v>35</v>
      </c>
      <c r="M100" s="12" t="s">
        <v>626</v>
      </c>
      <c r="N100" s="82" t="s">
        <v>1042</v>
      </c>
      <c r="O100" s="12"/>
      <c r="P100" s="12" t="s">
        <v>674</v>
      </c>
      <c r="Q100" s="12"/>
      <c r="R100" s="12"/>
    </row>
    <row r="101" spans="3:18" x14ac:dyDescent="0.3">
      <c r="C101" s="12" t="s">
        <v>45</v>
      </c>
      <c r="D101" s="12"/>
      <c r="E101" s="12" t="s">
        <v>300</v>
      </c>
      <c r="F101" s="12" t="s">
        <v>675</v>
      </c>
      <c r="G101" s="11" t="s">
        <v>676</v>
      </c>
      <c r="H101" s="12" t="s">
        <v>677</v>
      </c>
      <c r="I101" s="13" t="s">
        <v>678</v>
      </c>
      <c r="J101" s="12" t="s">
        <v>286</v>
      </c>
      <c r="K101" s="12" t="s">
        <v>679</v>
      </c>
      <c r="L101" s="12" t="s">
        <v>35</v>
      </c>
      <c r="M101" s="12" t="s">
        <v>626</v>
      </c>
      <c r="N101" s="82" t="s">
        <v>1042</v>
      </c>
      <c r="O101" s="12" t="s">
        <v>489</v>
      </c>
      <c r="P101" s="12" t="s">
        <v>680</v>
      </c>
      <c r="Q101" s="12" t="s">
        <v>673</v>
      </c>
      <c r="R101" s="12"/>
    </row>
    <row r="102" spans="3:18" x14ac:dyDescent="0.3">
      <c r="C102" s="12" t="s">
        <v>31</v>
      </c>
      <c r="D102" s="12"/>
      <c r="E102" s="12" t="s">
        <v>301</v>
      </c>
      <c r="F102" s="12" t="s">
        <v>681</v>
      </c>
      <c r="G102" s="11"/>
      <c r="H102" s="12" t="s">
        <v>472</v>
      </c>
      <c r="I102" s="12" t="s">
        <v>642</v>
      </c>
      <c r="J102" s="12" t="s">
        <v>286</v>
      </c>
      <c r="K102" s="12"/>
      <c r="L102" s="12"/>
      <c r="M102" s="12" t="s">
        <v>474</v>
      </c>
      <c r="N102" s="82" t="s">
        <v>1038</v>
      </c>
      <c r="O102" s="12"/>
      <c r="P102" s="12" t="s">
        <v>475</v>
      </c>
      <c r="Q102" s="12"/>
      <c r="R102" s="12"/>
    </row>
    <row r="103" spans="3:18" x14ac:dyDescent="0.3">
      <c r="C103" s="12" t="s">
        <v>31</v>
      </c>
      <c r="D103" s="12"/>
      <c r="E103" s="12" t="s">
        <v>300</v>
      </c>
      <c r="F103" s="12" t="s">
        <v>681</v>
      </c>
      <c r="G103" s="11"/>
      <c r="H103" s="12" t="s">
        <v>480</v>
      </c>
      <c r="I103" s="12" t="s">
        <v>481</v>
      </c>
      <c r="J103" s="12" t="s">
        <v>286</v>
      </c>
      <c r="K103" s="12"/>
      <c r="L103" s="12"/>
      <c r="M103" s="12" t="s">
        <v>474</v>
      </c>
      <c r="N103" s="82" t="s">
        <v>1038</v>
      </c>
      <c r="O103" s="12"/>
      <c r="P103" s="12" t="s">
        <v>475</v>
      </c>
      <c r="Q103" s="12"/>
      <c r="R103" s="12"/>
    </row>
    <row r="104" spans="3:18" x14ac:dyDescent="0.3">
      <c r="C104" s="12" t="s">
        <v>31</v>
      </c>
      <c r="D104" s="12"/>
      <c r="E104" s="12" t="s">
        <v>300</v>
      </c>
      <c r="F104" s="12" t="s">
        <v>681</v>
      </c>
      <c r="G104" s="11"/>
      <c r="H104" s="12" t="s">
        <v>214</v>
      </c>
      <c r="I104" s="12" t="s">
        <v>682</v>
      </c>
      <c r="J104" s="12" t="s">
        <v>286</v>
      </c>
      <c r="K104" s="12"/>
      <c r="L104" s="12"/>
      <c r="M104" s="12" t="s">
        <v>683</v>
      </c>
      <c r="N104" s="82" t="s">
        <v>1040</v>
      </c>
      <c r="O104" s="12" t="s">
        <v>684</v>
      </c>
      <c r="P104" s="12"/>
      <c r="Q104" s="12"/>
      <c r="R104" s="12"/>
    </row>
    <row r="105" spans="3:18" x14ac:dyDescent="0.3">
      <c r="C105" s="12" t="s">
        <v>284</v>
      </c>
      <c r="D105" s="12"/>
      <c r="E105" s="12" t="s">
        <v>300</v>
      </c>
      <c r="F105" s="12" t="s">
        <v>681</v>
      </c>
      <c r="G105" s="11" t="s">
        <v>685</v>
      </c>
      <c r="H105" s="12" t="s">
        <v>480</v>
      </c>
      <c r="I105" s="12" t="s">
        <v>393</v>
      </c>
      <c r="J105" s="12" t="s">
        <v>286</v>
      </c>
      <c r="K105" s="12" t="s">
        <v>495</v>
      </c>
      <c r="L105" s="12" t="s">
        <v>35</v>
      </c>
      <c r="M105" s="12" t="s">
        <v>394</v>
      </c>
      <c r="N105" s="82" t="s">
        <v>1038</v>
      </c>
      <c r="O105" s="12"/>
      <c r="P105" s="12"/>
      <c r="Q105" s="12"/>
      <c r="R105" s="12"/>
    </row>
    <row r="106" spans="3:18" x14ac:dyDescent="0.3">
      <c r="C106" s="12" t="s">
        <v>284</v>
      </c>
      <c r="D106" s="12"/>
      <c r="E106" s="12" t="s">
        <v>300</v>
      </c>
      <c r="F106" s="12" t="s">
        <v>681</v>
      </c>
      <c r="G106" s="11" t="s">
        <v>686</v>
      </c>
      <c r="H106" s="12" t="s">
        <v>507</v>
      </c>
      <c r="I106" s="12" t="s">
        <v>687</v>
      </c>
      <c r="J106" s="12" t="s">
        <v>286</v>
      </c>
      <c r="K106" s="12" t="s">
        <v>498</v>
      </c>
      <c r="L106" s="12" t="s">
        <v>40</v>
      </c>
      <c r="M106" s="12" t="s">
        <v>394</v>
      </c>
      <c r="N106" s="82" t="s">
        <v>1038</v>
      </c>
      <c r="O106" s="12"/>
      <c r="P106" s="12"/>
      <c r="Q106" s="12"/>
      <c r="R106" s="12"/>
    </row>
    <row r="107" spans="3:18" x14ac:dyDescent="0.3">
      <c r="C107" s="12" t="s">
        <v>31</v>
      </c>
      <c r="D107" s="12"/>
      <c r="E107" s="12" t="s">
        <v>300</v>
      </c>
      <c r="F107" s="12" t="s">
        <v>688</v>
      </c>
      <c r="G107" s="11"/>
      <c r="H107" s="12" t="s">
        <v>689</v>
      </c>
      <c r="I107" s="12" t="s">
        <v>690</v>
      </c>
      <c r="J107" s="12" t="s">
        <v>286</v>
      </c>
      <c r="K107" s="12"/>
      <c r="L107" s="12"/>
      <c r="M107" s="12"/>
      <c r="N107" s="12"/>
      <c r="O107" s="12"/>
      <c r="P107" s="20" t="s">
        <v>691</v>
      </c>
      <c r="Q107" s="12"/>
      <c r="R107" s="12"/>
    </row>
    <row r="108" spans="3:18" x14ac:dyDescent="0.3">
      <c r="C108" s="12" t="s">
        <v>45</v>
      </c>
      <c r="D108" s="12"/>
      <c r="E108" s="12" t="s">
        <v>300</v>
      </c>
      <c r="F108" s="12" t="s">
        <v>692</v>
      </c>
      <c r="G108" s="11"/>
      <c r="H108" s="12" t="s">
        <v>534</v>
      </c>
      <c r="I108" s="12" t="s">
        <v>554</v>
      </c>
      <c r="J108" s="12" t="s">
        <v>286</v>
      </c>
      <c r="K108" s="12" t="s">
        <v>693</v>
      </c>
      <c r="L108" s="12"/>
      <c r="M108" s="12"/>
      <c r="N108" s="12"/>
      <c r="O108" s="12"/>
      <c r="P108" s="12"/>
      <c r="Q108" s="12"/>
      <c r="R108" s="12"/>
    </row>
    <row r="109" spans="3:18" x14ac:dyDescent="0.3">
      <c r="C109" s="12" t="s">
        <v>45</v>
      </c>
      <c r="D109" s="12"/>
      <c r="E109" s="12" t="s">
        <v>301</v>
      </c>
      <c r="F109" s="12" t="s">
        <v>694</v>
      </c>
      <c r="G109" s="11"/>
      <c r="H109" s="12" t="s">
        <v>695</v>
      </c>
      <c r="I109" s="12" t="s">
        <v>696</v>
      </c>
      <c r="J109" s="12" t="s">
        <v>286</v>
      </c>
      <c r="K109" s="12"/>
      <c r="L109" s="12"/>
      <c r="M109" s="12"/>
      <c r="N109" s="12"/>
      <c r="O109" s="12"/>
      <c r="P109" s="12"/>
      <c r="Q109" s="12"/>
      <c r="R109" s="12"/>
    </row>
    <row r="110" spans="3:18" x14ac:dyDescent="0.3">
      <c r="C110" s="12" t="s">
        <v>45</v>
      </c>
      <c r="D110" s="12"/>
      <c r="E110" s="12" t="s">
        <v>300</v>
      </c>
      <c r="F110" s="12" t="s">
        <v>697</v>
      </c>
      <c r="G110" s="11" t="s">
        <v>698</v>
      </c>
      <c r="H110" s="12" t="s">
        <v>392</v>
      </c>
      <c r="I110" s="12" t="s">
        <v>699</v>
      </c>
      <c r="J110" s="12" t="s">
        <v>286</v>
      </c>
      <c r="K110" s="12" t="s">
        <v>498</v>
      </c>
      <c r="L110" s="12" t="s">
        <v>40</v>
      </c>
      <c r="M110" s="12" t="s">
        <v>394</v>
      </c>
      <c r="N110" s="82" t="s">
        <v>1038</v>
      </c>
      <c r="O110" s="12"/>
      <c r="P110" s="12"/>
      <c r="Q110" s="12"/>
      <c r="R110" s="12"/>
    </row>
    <row r="111" spans="3:18" x14ac:dyDescent="0.3">
      <c r="C111" s="12" t="s">
        <v>31</v>
      </c>
      <c r="D111" s="12"/>
      <c r="E111" s="12" t="s">
        <v>301</v>
      </c>
      <c r="F111" s="12" t="s">
        <v>700</v>
      </c>
      <c r="G111" s="11" t="s">
        <v>701</v>
      </c>
      <c r="H111" s="12" t="s">
        <v>695</v>
      </c>
      <c r="I111" s="12" t="s">
        <v>702</v>
      </c>
      <c r="J111" s="12" t="s">
        <v>290</v>
      </c>
      <c r="K111" s="12" t="s">
        <v>703</v>
      </c>
      <c r="L111" s="12" t="s">
        <v>40</v>
      </c>
      <c r="M111" s="12"/>
      <c r="N111" s="12"/>
      <c r="O111" s="12"/>
      <c r="P111" s="12"/>
      <c r="Q111" s="12"/>
      <c r="R111" s="12"/>
    </row>
    <row r="112" spans="3:18" x14ac:dyDescent="0.3">
      <c r="C112" s="12" t="s">
        <v>31</v>
      </c>
      <c r="D112" s="12"/>
      <c r="E112" s="12" t="s">
        <v>301</v>
      </c>
      <c r="F112" s="12" t="s">
        <v>700</v>
      </c>
      <c r="G112" s="11" t="s">
        <v>701</v>
      </c>
      <c r="H112" s="12" t="s">
        <v>695</v>
      </c>
      <c r="I112" s="12" t="s">
        <v>704</v>
      </c>
      <c r="J112" s="12" t="s">
        <v>290</v>
      </c>
      <c r="K112" s="12" t="s">
        <v>703</v>
      </c>
      <c r="L112" s="12" t="s">
        <v>40</v>
      </c>
      <c r="M112" s="12"/>
      <c r="N112" s="12"/>
      <c r="O112" s="12"/>
      <c r="P112" s="12"/>
      <c r="Q112" s="12"/>
      <c r="R112" s="12"/>
    </row>
    <row r="113" spans="3:18" x14ac:dyDescent="0.3">
      <c r="C113" s="12" t="s">
        <v>31</v>
      </c>
      <c r="D113" s="12"/>
      <c r="E113" s="12" t="s">
        <v>300</v>
      </c>
      <c r="F113" s="12" t="s">
        <v>700</v>
      </c>
      <c r="G113" s="11" t="s">
        <v>701</v>
      </c>
      <c r="H113" s="12" t="s">
        <v>705</v>
      </c>
      <c r="I113" s="12" t="s">
        <v>706</v>
      </c>
      <c r="J113" s="12" t="s">
        <v>290</v>
      </c>
      <c r="K113" s="12" t="s">
        <v>707</v>
      </c>
      <c r="L113" s="12" t="s">
        <v>35</v>
      </c>
      <c r="M113" s="12" t="s">
        <v>708</v>
      </c>
      <c r="N113" s="82" t="s">
        <v>1030</v>
      </c>
      <c r="O113" s="12"/>
      <c r="P113" s="15" t="s">
        <v>709</v>
      </c>
      <c r="Q113" s="12"/>
      <c r="R113" s="12"/>
    </row>
    <row r="114" spans="3:18" x14ac:dyDescent="0.3">
      <c r="C114" s="12" t="s">
        <v>287</v>
      </c>
      <c r="D114" s="12"/>
      <c r="E114" s="12" t="s">
        <v>300</v>
      </c>
      <c r="F114" s="12" t="s">
        <v>710</v>
      </c>
      <c r="G114" s="11"/>
      <c r="H114" s="12"/>
      <c r="I114" s="12" t="s">
        <v>711</v>
      </c>
      <c r="J114" s="12" t="s">
        <v>290</v>
      </c>
      <c r="K114" s="12" t="s">
        <v>712</v>
      </c>
      <c r="L114" s="12"/>
      <c r="M114" s="12"/>
      <c r="N114" s="12"/>
      <c r="O114" s="12"/>
      <c r="P114" s="12"/>
      <c r="Q114" s="12"/>
      <c r="R114" s="12"/>
    </row>
    <row r="115" spans="3:18" x14ac:dyDescent="0.3">
      <c r="C115" s="12" t="s">
        <v>287</v>
      </c>
      <c r="D115" s="12"/>
      <c r="E115" s="12" t="s">
        <v>300</v>
      </c>
      <c r="F115" s="12" t="s">
        <v>710</v>
      </c>
      <c r="G115" s="11"/>
      <c r="H115" s="12" t="s">
        <v>566</v>
      </c>
      <c r="I115" s="12" t="s">
        <v>713</v>
      </c>
      <c r="J115" s="12" t="s">
        <v>290</v>
      </c>
      <c r="K115" s="12"/>
      <c r="L115" s="12"/>
      <c r="M115" s="12"/>
      <c r="N115" s="12"/>
      <c r="O115" s="12"/>
      <c r="P115" s="12"/>
      <c r="Q115" s="12"/>
      <c r="R115" s="12"/>
    </row>
    <row r="116" spans="3:18" x14ac:dyDescent="0.3">
      <c r="C116" s="12" t="s">
        <v>287</v>
      </c>
      <c r="D116" s="12"/>
      <c r="E116" s="12" t="s">
        <v>300</v>
      </c>
      <c r="F116" s="12" t="s">
        <v>714</v>
      </c>
      <c r="G116" s="11"/>
      <c r="H116" s="12"/>
      <c r="I116" s="12" t="s">
        <v>711</v>
      </c>
      <c r="J116" s="12" t="s">
        <v>290</v>
      </c>
      <c r="K116" s="12" t="s">
        <v>715</v>
      </c>
      <c r="L116" s="12"/>
      <c r="M116" s="12"/>
      <c r="N116" s="12"/>
      <c r="O116" s="12"/>
      <c r="P116" s="12"/>
      <c r="Q116" s="12"/>
      <c r="R116" s="12"/>
    </row>
    <row r="117" spans="3:18" x14ac:dyDescent="0.3">
      <c r="C117" s="12" t="s">
        <v>287</v>
      </c>
      <c r="D117" s="12"/>
      <c r="E117" s="12" t="s">
        <v>300</v>
      </c>
      <c r="F117" s="12" t="s">
        <v>716</v>
      </c>
      <c r="G117" s="11"/>
      <c r="H117" s="12" t="s">
        <v>499</v>
      </c>
      <c r="I117" s="12" t="s">
        <v>717</v>
      </c>
      <c r="J117" s="12" t="s">
        <v>290</v>
      </c>
      <c r="K117" s="16" t="s">
        <v>718</v>
      </c>
      <c r="L117" s="12" t="s">
        <v>78</v>
      </c>
      <c r="M117" s="12"/>
      <c r="N117" s="12"/>
      <c r="O117" s="12"/>
      <c r="P117" s="12"/>
      <c r="Q117" s="12"/>
      <c r="R117" s="12"/>
    </row>
    <row r="118" spans="3:18" x14ac:dyDescent="0.3">
      <c r="C118" s="12" t="s">
        <v>287</v>
      </c>
      <c r="D118" s="12"/>
      <c r="E118" s="12" t="s">
        <v>300</v>
      </c>
      <c r="F118" s="12" t="s">
        <v>716</v>
      </c>
      <c r="G118" s="11"/>
      <c r="H118" s="12" t="s">
        <v>499</v>
      </c>
      <c r="I118" s="12" t="s">
        <v>719</v>
      </c>
      <c r="J118" s="12" t="s">
        <v>290</v>
      </c>
      <c r="K118" s="12" t="s">
        <v>720</v>
      </c>
      <c r="L118" s="12" t="s">
        <v>78</v>
      </c>
      <c r="M118" s="12"/>
      <c r="N118" s="12"/>
      <c r="O118" s="12"/>
      <c r="P118" s="12"/>
      <c r="Q118" s="12"/>
      <c r="R118" s="12"/>
    </row>
    <row r="119" spans="3:18" x14ac:dyDescent="0.3">
      <c r="C119" s="12" t="s">
        <v>287</v>
      </c>
      <c r="D119" s="12"/>
      <c r="E119" s="12" t="s">
        <v>300</v>
      </c>
      <c r="F119" s="12" t="s">
        <v>716</v>
      </c>
      <c r="G119" s="11"/>
      <c r="H119" s="12" t="s">
        <v>499</v>
      </c>
      <c r="I119" s="12" t="s">
        <v>721</v>
      </c>
      <c r="J119" s="12" t="s">
        <v>290</v>
      </c>
      <c r="K119" s="12" t="s">
        <v>722</v>
      </c>
      <c r="L119" s="12" t="s">
        <v>35</v>
      </c>
      <c r="M119" s="12"/>
      <c r="N119" s="12"/>
      <c r="O119" s="12"/>
      <c r="P119" s="12"/>
      <c r="Q119" s="12"/>
      <c r="R119" s="12"/>
    </row>
    <row r="120" spans="3:18" x14ac:dyDescent="0.3">
      <c r="C120" s="12" t="s">
        <v>31</v>
      </c>
      <c r="D120" s="12"/>
      <c r="E120" s="12" t="s">
        <v>300</v>
      </c>
      <c r="F120" s="12" t="s">
        <v>723</v>
      </c>
      <c r="G120" s="11" t="s">
        <v>724</v>
      </c>
      <c r="H120" s="12" t="s">
        <v>409</v>
      </c>
      <c r="I120" s="12" t="s">
        <v>410</v>
      </c>
      <c r="J120" s="12" t="s">
        <v>290</v>
      </c>
      <c r="K120" s="12"/>
      <c r="L120" s="12"/>
      <c r="M120" s="12"/>
      <c r="N120" s="12"/>
      <c r="O120" s="12"/>
      <c r="P120" s="12" t="s">
        <v>411</v>
      </c>
      <c r="Q120" s="12"/>
      <c r="R120" s="12"/>
    </row>
    <row r="121" spans="3:18" x14ac:dyDescent="0.3">
      <c r="C121" s="12" t="s">
        <v>287</v>
      </c>
      <c r="D121" s="12"/>
      <c r="E121" s="12" t="s">
        <v>300</v>
      </c>
      <c r="F121" s="12" t="s">
        <v>725</v>
      </c>
      <c r="G121" s="11"/>
      <c r="H121" s="12" t="s">
        <v>726</v>
      </c>
      <c r="I121" s="12" t="s">
        <v>727</v>
      </c>
      <c r="J121" s="12" t="s">
        <v>292</v>
      </c>
      <c r="K121" s="12" t="s">
        <v>728</v>
      </c>
      <c r="L121" s="12" t="s">
        <v>35</v>
      </c>
      <c r="M121" s="12"/>
      <c r="N121" s="12"/>
      <c r="O121" s="12"/>
      <c r="P121" s="12"/>
      <c r="Q121" s="12"/>
      <c r="R121" s="12"/>
    </row>
    <row r="122" spans="3:18" x14ac:dyDescent="0.3">
      <c r="C122" s="12" t="s">
        <v>287</v>
      </c>
      <c r="D122" s="12"/>
      <c r="E122" s="12" t="s">
        <v>300</v>
      </c>
      <c r="F122" s="12" t="s">
        <v>725</v>
      </c>
      <c r="G122" s="11"/>
      <c r="H122" s="12" t="s">
        <v>102</v>
      </c>
      <c r="I122" s="12" t="s">
        <v>729</v>
      </c>
      <c r="J122" s="12" t="s">
        <v>292</v>
      </c>
      <c r="K122" s="12" t="s">
        <v>730</v>
      </c>
      <c r="L122" s="12"/>
      <c r="M122" s="12"/>
      <c r="N122" s="12"/>
      <c r="O122" s="12"/>
      <c r="P122" s="12"/>
      <c r="Q122" s="12"/>
      <c r="R122" s="12"/>
    </row>
    <row r="123" spans="3:18" x14ac:dyDescent="0.3">
      <c r="C123" s="12" t="s">
        <v>31</v>
      </c>
      <c r="D123" s="12"/>
      <c r="E123" s="12" t="s">
        <v>300</v>
      </c>
      <c r="F123" s="12" t="s">
        <v>731</v>
      </c>
      <c r="G123" s="11" t="s">
        <v>732</v>
      </c>
      <c r="H123" s="12" t="s">
        <v>507</v>
      </c>
      <c r="I123" s="12" t="s">
        <v>733</v>
      </c>
      <c r="J123" s="12" t="s">
        <v>290</v>
      </c>
      <c r="K123" s="12" t="s">
        <v>509</v>
      </c>
      <c r="L123" s="12" t="s">
        <v>40</v>
      </c>
      <c r="M123" s="12" t="s">
        <v>394</v>
      </c>
      <c r="N123" s="82" t="s">
        <v>1038</v>
      </c>
      <c r="O123" s="12"/>
      <c r="P123" s="12"/>
      <c r="Q123" s="12"/>
      <c r="R123" s="12"/>
    </row>
    <row r="124" spans="3:18" x14ac:dyDescent="0.3">
      <c r="C124" s="12" t="s">
        <v>45</v>
      </c>
      <c r="D124" s="12"/>
      <c r="E124" s="12" t="s">
        <v>300</v>
      </c>
      <c r="F124" s="12" t="s">
        <v>734</v>
      </c>
      <c r="G124" s="11" t="s">
        <v>735</v>
      </c>
      <c r="H124" s="12" t="s">
        <v>392</v>
      </c>
      <c r="I124" s="12" t="s">
        <v>393</v>
      </c>
      <c r="J124" s="12"/>
      <c r="K124" s="12"/>
      <c r="L124" s="12"/>
      <c r="M124" s="12" t="s">
        <v>394</v>
      </c>
      <c r="N124" s="82" t="s">
        <v>1038</v>
      </c>
      <c r="O124" s="12"/>
      <c r="P124" s="12"/>
      <c r="Q124" s="12"/>
      <c r="R124" s="12"/>
    </row>
    <row r="125" spans="3:18" x14ac:dyDescent="0.3">
      <c r="C125" s="12" t="s">
        <v>284</v>
      </c>
      <c r="D125" s="12"/>
      <c r="E125" s="12" t="s">
        <v>300</v>
      </c>
      <c r="F125" s="12" t="s">
        <v>736</v>
      </c>
      <c r="G125" s="11" t="s">
        <v>737</v>
      </c>
      <c r="H125" s="12" t="s">
        <v>392</v>
      </c>
      <c r="I125" s="12" t="s">
        <v>738</v>
      </c>
      <c r="J125" s="12" t="s">
        <v>290</v>
      </c>
      <c r="K125" s="12" t="s">
        <v>739</v>
      </c>
      <c r="L125" s="12" t="s">
        <v>35</v>
      </c>
      <c r="M125" s="12" t="s">
        <v>394</v>
      </c>
      <c r="N125" s="82" t="s">
        <v>1038</v>
      </c>
      <c r="O125" s="12"/>
      <c r="P125" s="12"/>
      <c r="Q125" s="12"/>
      <c r="R125" s="12"/>
    </row>
    <row r="126" spans="3:18" x14ac:dyDescent="0.3">
      <c r="C126" s="12" t="s">
        <v>45</v>
      </c>
      <c r="D126" s="12"/>
      <c r="E126" s="12" t="s">
        <v>300</v>
      </c>
      <c r="F126" s="12" t="s">
        <v>740</v>
      </c>
      <c r="G126" s="11" t="s">
        <v>741</v>
      </c>
      <c r="H126" s="12" t="s">
        <v>392</v>
      </c>
      <c r="I126" s="12" t="s">
        <v>393</v>
      </c>
      <c r="J126" s="12"/>
      <c r="K126" s="12"/>
      <c r="L126" s="12"/>
      <c r="M126" s="12" t="s">
        <v>394</v>
      </c>
      <c r="N126" s="82" t="s">
        <v>1038</v>
      </c>
      <c r="O126" s="12"/>
      <c r="P126" s="12"/>
      <c r="Q126" s="12"/>
      <c r="R126" s="12"/>
    </row>
  </sheetData>
  <conditionalFormatting sqref="C2:D126">
    <cfRule type="cellIs" dxfId="344" priority="1" operator="equal">
      <formula>"Manque doc"</formula>
    </cfRule>
    <cfRule type="cellIs" dxfId="343" priority="2" operator="equal">
      <formula>"En cours"</formula>
    </cfRule>
    <cfRule type="cellIs" dxfId="342" priority="3" operator="equal">
      <formula>"Archivé"</formula>
    </cfRule>
  </conditionalFormatting>
  <pageMargins left="0.7" right="0.7" top="0.75" bottom="0.75" header="0.3" footer="0.3"/>
  <pageSetup paperSize="9" orientation="portrait" r:id="rId1"/>
  <headerFooter>
    <oddFooter>&amp;L&amp;1#&amp;"Calibri"&amp;10&amp;KC8DE09Diffusable</oddFooter>
  </headerFooter>
  <tableParts count="3">
    <tablePart r:id="rId2"/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R17"/>
  <sheetViews>
    <sheetView zoomScale="85" zoomScaleNormal="85" workbookViewId="0">
      <selection activeCell="A5" sqref="A5"/>
    </sheetView>
  </sheetViews>
  <sheetFormatPr baseColWidth="10" defaultRowHeight="14.4" x14ac:dyDescent="0.3"/>
  <cols>
    <col min="1" max="1" width="27.33203125" bestFit="1" customWidth="1"/>
    <col min="2" max="2" width="2.88671875" customWidth="1"/>
    <col min="3" max="3" width="18" bestFit="1" customWidth="1"/>
    <col min="4" max="4" width="15.88671875" bestFit="1" customWidth="1"/>
    <col min="5" max="5" width="15" bestFit="1" customWidth="1"/>
    <col min="6" max="6" width="12.88671875" bestFit="1" customWidth="1"/>
    <col min="7" max="7" width="27.88671875" bestFit="1" customWidth="1"/>
    <col min="8" max="8" width="17.5546875" bestFit="1" customWidth="1"/>
    <col min="9" max="9" width="46.109375" bestFit="1" customWidth="1"/>
    <col min="10" max="10" width="20.6640625" bestFit="1" customWidth="1"/>
    <col min="11" max="11" width="13.88671875" bestFit="1" customWidth="1"/>
    <col min="12" max="12" width="11.88671875" bestFit="1" customWidth="1"/>
    <col min="13" max="13" width="11" bestFit="1" customWidth="1"/>
    <col min="14" max="14" width="13.33203125" bestFit="1" customWidth="1"/>
    <col min="15" max="15" width="10.5546875" bestFit="1" customWidth="1"/>
    <col min="16" max="16" width="17.109375" bestFit="1" customWidth="1"/>
    <col min="17" max="17" width="26.5546875" bestFit="1" customWidth="1"/>
    <col min="18" max="18" width="13.33203125" bestFit="1" customWidth="1"/>
  </cols>
  <sheetData>
    <row r="1" spans="1:18" x14ac:dyDescent="0.3">
      <c r="A1" s="2" t="s">
        <v>32</v>
      </c>
      <c r="C1" s="23" t="s">
        <v>15</v>
      </c>
      <c r="D1" s="23" t="s">
        <v>16</v>
      </c>
      <c r="E1" s="23" t="s">
        <v>17</v>
      </c>
      <c r="F1" s="23" t="s">
        <v>18</v>
      </c>
      <c r="G1" s="23" t="s">
        <v>19</v>
      </c>
      <c r="H1" s="23" t="s">
        <v>20</v>
      </c>
      <c r="I1" s="23" t="s">
        <v>21</v>
      </c>
      <c r="J1" s="23" t="s">
        <v>22</v>
      </c>
      <c r="K1" s="23" t="s">
        <v>1028</v>
      </c>
      <c r="L1" s="23" t="s">
        <v>24</v>
      </c>
      <c r="M1" s="23" t="s">
        <v>25</v>
      </c>
      <c r="N1" s="23" t="s">
        <v>26</v>
      </c>
      <c r="O1" s="23" t="s">
        <v>27</v>
      </c>
      <c r="P1" s="23" t="s">
        <v>28</v>
      </c>
      <c r="Q1" s="23" t="s">
        <v>29</v>
      </c>
      <c r="R1" s="23" t="s">
        <v>30</v>
      </c>
    </row>
    <row r="2" spans="1:18" x14ac:dyDescent="0.3">
      <c r="A2" s="6" t="s">
        <v>310</v>
      </c>
      <c r="C2" s="12" t="s">
        <v>45</v>
      </c>
      <c r="D2" s="12" t="s">
        <v>46</v>
      </c>
      <c r="E2" s="12"/>
      <c r="F2" s="12"/>
      <c r="G2" s="11" t="s">
        <v>1058</v>
      </c>
      <c r="H2" s="12"/>
      <c r="I2" s="12"/>
      <c r="J2" s="11" t="s">
        <v>1058</v>
      </c>
      <c r="K2" s="12"/>
      <c r="L2" s="12"/>
      <c r="M2" s="10" t="s">
        <v>36</v>
      </c>
      <c r="N2" s="84" t="s">
        <v>1036</v>
      </c>
      <c r="O2" s="12"/>
      <c r="P2" s="12"/>
      <c r="Q2" s="12"/>
      <c r="R2" s="12"/>
    </row>
    <row r="3" spans="1:18" x14ac:dyDescent="0.3">
      <c r="A3" s="6" t="s">
        <v>362</v>
      </c>
      <c r="C3" s="12" t="s">
        <v>31</v>
      </c>
      <c r="D3" s="12" t="s">
        <v>41</v>
      </c>
      <c r="E3" s="12"/>
      <c r="F3" s="12"/>
      <c r="G3" s="11" t="s">
        <v>1058</v>
      </c>
      <c r="H3" s="12"/>
      <c r="I3" s="13"/>
      <c r="J3" s="11" t="s">
        <v>1058</v>
      </c>
      <c r="K3" s="12"/>
      <c r="L3" s="12"/>
      <c r="M3" s="15" t="s">
        <v>43</v>
      </c>
      <c r="N3" s="10" t="s">
        <v>35</v>
      </c>
      <c r="O3" s="12"/>
      <c r="P3" s="15" t="s">
        <v>44</v>
      </c>
      <c r="Q3" s="12"/>
      <c r="R3" s="12"/>
    </row>
    <row r="4" spans="1:18" x14ac:dyDescent="0.3">
      <c r="C4" s="12" t="s">
        <v>31</v>
      </c>
      <c r="D4" s="12"/>
      <c r="E4" s="12"/>
      <c r="F4" s="12"/>
      <c r="G4" s="11" t="s">
        <v>1058</v>
      </c>
      <c r="H4" s="12"/>
      <c r="I4" s="12"/>
      <c r="J4" s="11" t="s">
        <v>1058</v>
      </c>
      <c r="K4" s="15" t="s">
        <v>37</v>
      </c>
      <c r="L4" s="15" t="s">
        <v>38</v>
      </c>
      <c r="M4" s="10" t="s">
        <v>36</v>
      </c>
      <c r="N4" s="84" t="s">
        <v>1036</v>
      </c>
      <c r="O4" s="12"/>
      <c r="P4" s="12"/>
      <c r="Q4" s="12"/>
      <c r="R4" s="12"/>
    </row>
    <row r="5" spans="1:18" x14ac:dyDescent="0.3">
      <c r="C5" s="12" t="s">
        <v>31</v>
      </c>
      <c r="D5" s="12"/>
      <c r="E5" s="12"/>
      <c r="F5" s="12"/>
      <c r="G5" s="11" t="s">
        <v>1058</v>
      </c>
      <c r="H5" s="12"/>
      <c r="I5" s="12"/>
      <c r="J5" s="11" t="s">
        <v>1058</v>
      </c>
      <c r="K5" s="15" t="s">
        <v>39</v>
      </c>
      <c r="L5" s="15" t="s">
        <v>40</v>
      </c>
      <c r="M5" s="10" t="s">
        <v>36</v>
      </c>
      <c r="N5" s="84" t="s">
        <v>1036</v>
      </c>
      <c r="O5" s="12"/>
      <c r="P5" s="12"/>
      <c r="Q5" s="12"/>
      <c r="R5" s="12"/>
    </row>
    <row r="6" spans="1:18" x14ac:dyDescent="0.3">
      <c r="C6" s="12" t="s">
        <v>31</v>
      </c>
      <c r="D6" s="12"/>
      <c r="E6" s="12"/>
      <c r="F6" s="11" t="s">
        <v>1058</v>
      </c>
      <c r="G6" s="11" t="s">
        <v>1058</v>
      </c>
      <c r="H6" s="11" t="s">
        <v>1058</v>
      </c>
      <c r="I6" s="11" t="s">
        <v>1058</v>
      </c>
      <c r="J6" s="11" t="s">
        <v>1058</v>
      </c>
      <c r="K6" s="10" t="s">
        <v>34</v>
      </c>
      <c r="L6" s="10" t="s">
        <v>35</v>
      </c>
      <c r="M6" s="10" t="s">
        <v>36</v>
      </c>
      <c r="N6" s="84" t="s">
        <v>1036</v>
      </c>
      <c r="O6" s="11"/>
      <c r="P6" s="11"/>
      <c r="Q6" s="12"/>
      <c r="R6" s="12"/>
    </row>
    <row r="7" spans="1:18" x14ac:dyDescent="0.3">
      <c r="C7" s="12" t="s">
        <v>45</v>
      </c>
      <c r="D7" s="12" t="s">
        <v>46</v>
      </c>
      <c r="E7" s="12"/>
      <c r="F7" s="12"/>
      <c r="G7" s="11" t="s">
        <v>1058</v>
      </c>
      <c r="H7" s="12"/>
      <c r="I7" s="12"/>
      <c r="J7" s="11" t="s">
        <v>1058</v>
      </c>
      <c r="K7" s="12"/>
      <c r="L7" s="12"/>
      <c r="M7" s="10" t="s">
        <v>49</v>
      </c>
      <c r="N7" s="84" t="s">
        <v>1036</v>
      </c>
      <c r="O7" s="12"/>
      <c r="P7" s="21" t="s">
        <v>50</v>
      </c>
      <c r="Q7" s="12"/>
      <c r="R7" s="12"/>
    </row>
    <row r="8" spans="1:18" x14ac:dyDescent="0.3">
      <c r="A8" s="2" t="s">
        <v>32</v>
      </c>
    </row>
    <row r="9" spans="1:18" x14ac:dyDescent="0.3">
      <c r="A9" s="6" t="s">
        <v>365</v>
      </c>
    </row>
    <row r="10" spans="1:18" x14ac:dyDescent="0.3">
      <c r="A10" s="6" t="s">
        <v>33</v>
      </c>
    </row>
    <row r="15" spans="1:18" x14ac:dyDescent="0.3">
      <c r="A15" t="e" cm="1">
        <f t="array" aca="1" ref="A15:A17" ca="1">_xlfn.UNIQUE(P1S_BDD[Famille])</f>
        <v>#NAME?</v>
      </c>
    </row>
    <row r="16" spans="1:18" x14ac:dyDescent="0.3">
      <c r="A16" t="e">
        <f ca="1"/>
        <v>#NAME?</v>
      </c>
    </row>
    <row r="17" spans="1:1" x14ac:dyDescent="0.3">
      <c r="A17" t="e">
        <f ca="1"/>
        <v>#NAME?</v>
      </c>
    </row>
  </sheetData>
  <conditionalFormatting sqref="C2:D7">
    <cfRule type="cellIs" dxfId="317" priority="1" operator="equal">
      <formula>"Manque doc"</formula>
    </cfRule>
    <cfRule type="cellIs" dxfId="316" priority="2" operator="equal">
      <formula>"En cours"</formula>
    </cfRule>
    <cfRule type="cellIs" dxfId="315" priority="3" operator="equal">
      <formula>"Archivé"</formula>
    </cfRule>
  </conditionalFormatting>
  <conditionalFormatting sqref="C1:D1">
    <cfRule type="cellIs" dxfId="314" priority="4" operator="equal">
      <formula>"Manque doc"</formula>
    </cfRule>
    <cfRule type="cellIs" dxfId="313" priority="5" operator="equal">
      <formula>"En cours"</formula>
    </cfRule>
    <cfRule type="cellIs" dxfId="312" priority="6" operator="equal">
      <formula>"Archivé"</formula>
    </cfRule>
  </conditionalFormatting>
  <pageMargins left="0.7" right="0.7" top="0.75" bottom="0.75" header="0.3" footer="0.3"/>
  <pageSetup paperSize="9" orientation="portrait" r:id="rId1"/>
  <headerFooter>
    <oddFooter>&amp;L&amp;1#&amp;"Calibri"&amp;10&amp;KC8DE09Diffusable</oddFooter>
  </headerFooter>
  <tableParts count="3">
    <tablePart r:id="rId2"/>
    <tablePart r:id="rId3"/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R67"/>
  <sheetViews>
    <sheetView zoomScale="85" zoomScaleNormal="85" workbookViewId="0">
      <selection activeCell="N59" sqref="N59"/>
    </sheetView>
  </sheetViews>
  <sheetFormatPr baseColWidth="10" defaultRowHeight="14.4" x14ac:dyDescent="0.3"/>
  <cols>
    <col min="1" max="1" width="27.6640625" bestFit="1" customWidth="1"/>
    <col min="2" max="2" width="2.88671875" customWidth="1"/>
    <col min="3" max="3" width="18" bestFit="1" customWidth="1"/>
    <col min="4" max="4" width="15.88671875" bestFit="1" customWidth="1"/>
    <col min="5" max="5" width="15" bestFit="1" customWidth="1"/>
    <col min="6" max="6" width="13.33203125" bestFit="1" customWidth="1"/>
    <col min="7" max="7" width="42" bestFit="1" customWidth="1"/>
    <col min="8" max="8" width="30.44140625" bestFit="1" customWidth="1"/>
    <col min="9" max="9" width="49.109375" bestFit="1" customWidth="1"/>
    <col min="10" max="10" width="22.44140625" bestFit="1" customWidth="1"/>
    <col min="11" max="11" width="18" bestFit="1" customWidth="1"/>
    <col min="12" max="12" width="11.88671875" bestFit="1" customWidth="1"/>
    <col min="13" max="13" width="19.44140625" bestFit="1" customWidth="1"/>
    <col min="14" max="14" width="18.33203125" bestFit="1" customWidth="1"/>
    <col min="15" max="15" width="15.44140625" bestFit="1" customWidth="1"/>
    <col min="16" max="16" width="18.109375" bestFit="1" customWidth="1"/>
    <col min="17" max="17" width="26.5546875" bestFit="1" customWidth="1"/>
    <col min="18" max="18" width="13.33203125" bestFit="1" customWidth="1"/>
  </cols>
  <sheetData>
    <row r="1" spans="1:18" ht="28.8" x14ac:dyDescent="0.3">
      <c r="A1" s="2" t="s">
        <v>285</v>
      </c>
      <c r="C1" s="23" t="s">
        <v>15</v>
      </c>
      <c r="D1" s="23" t="s">
        <v>16</v>
      </c>
      <c r="E1" s="23" t="s">
        <v>17</v>
      </c>
      <c r="F1" s="23" t="s">
        <v>18</v>
      </c>
      <c r="G1" s="23" t="s">
        <v>19</v>
      </c>
      <c r="H1" s="23" t="s">
        <v>20</v>
      </c>
      <c r="I1" s="23" t="s">
        <v>21</v>
      </c>
      <c r="J1" s="23" t="s">
        <v>22</v>
      </c>
      <c r="K1" s="23" t="s">
        <v>23</v>
      </c>
      <c r="L1" s="23" t="s">
        <v>24</v>
      </c>
      <c r="M1" s="23" t="s">
        <v>25</v>
      </c>
      <c r="N1" s="81" t="s">
        <v>1035</v>
      </c>
      <c r="O1" s="23" t="s">
        <v>27</v>
      </c>
      <c r="P1" s="23" t="s">
        <v>28</v>
      </c>
      <c r="Q1" s="23" t="s">
        <v>29</v>
      </c>
      <c r="R1" s="23" t="s">
        <v>30</v>
      </c>
    </row>
    <row r="2" spans="1:18" x14ac:dyDescent="0.3">
      <c r="A2" s="2" t="s">
        <v>346</v>
      </c>
      <c r="C2" s="11" t="s">
        <v>31</v>
      </c>
      <c r="D2" s="11"/>
      <c r="E2" s="12" t="s">
        <v>301</v>
      </c>
      <c r="F2" s="11"/>
      <c r="G2" s="11" t="s">
        <v>742</v>
      </c>
      <c r="H2" s="11" t="s">
        <v>743</v>
      </c>
      <c r="I2" s="11" t="s">
        <v>63</v>
      </c>
      <c r="J2" s="11" t="s">
        <v>245</v>
      </c>
      <c r="K2" s="11" t="s">
        <v>744</v>
      </c>
      <c r="L2" s="11" t="s">
        <v>35</v>
      </c>
      <c r="M2" s="11"/>
      <c r="N2" s="11"/>
      <c r="O2" s="11"/>
      <c r="P2" s="11"/>
      <c r="Q2" s="12"/>
      <c r="R2" s="12"/>
    </row>
    <row r="3" spans="1:18" x14ac:dyDescent="0.3">
      <c r="A3" s="2" t="s">
        <v>347</v>
      </c>
      <c r="C3" s="11" t="s">
        <v>31</v>
      </c>
      <c r="D3" s="11"/>
      <c r="E3" s="12" t="s">
        <v>301</v>
      </c>
      <c r="F3" s="11"/>
      <c r="G3" s="11" t="s">
        <v>745</v>
      </c>
      <c r="H3" s="11" t="s">
        <v>746</v>
      </c>
      <c r="I3" s="11" t="s">
        <v>747</v>
      </c>
      <c r="J3" s="11" t="s">
        <v>294</v>
      </c>
      <c r="K3" s="11" t="s">
        <v>748</v>
      </c>
      <c r="L3" s="11" t="s">
        <v>35</v>
      </c>
      <c r="M3" s="11"/>
      <c r="N3" s="11"/>
      <c r="O3" s="11"/>
      <c r="P3" s="11"/>
      <c r="Q3" s="12"/>
      <c r="R3" s="12"/>
    </row>
    <row r="4" spans="1:18" x14ac:dyDescent="0.3">
      <c r="C4" s="11" t="s">
        <v>31</v>
      </c>
      <c r="D4" s="11"/>
      <c r="E4" s="12" t="s">
        <v>301</v>
      </c>
      <c r="F4" s="11"/>
      <c r="G4" s="11" t="s">
        <v>745</v>
      </c>
      <c r="H4" s="11" t="s">
        <v>746</v>
      </c>
      <c r="I4" s="11" t="s">
        <v>749</v>
      </c>
      <c r="J4" s="11" t="s">
        <v>294</v>
      </c>
      <c r="K4" s="11" t="s">
        <v>750</v>
      </c>
      <c r="L4" s="11" t="s">
        <v>35</v>
      </c>
      <c r="M4" s="11"/>
      <c r="N4" s="11"/>
      <c r="O4" s="11"/>
      <c r="P4" s="11"/>
      <c r="Q4" s="12"/>
      <c r="R4" s="12"/>
    </row>
    <row r="5" spans="1:18" x14ac:dyDescent="0.3">
      <c r="C5" s="11" t="s">
        <v>31</v>
      </c>
      <c r="D5" s="11"/>
      <c r="E5" s="12" t="s">
        <v>301</v>
      </c>
      <c r="F5" s="11"/>
      <c r="G5" s="11" t="s">
        <v>751</v>
      </c>
      <c r="H5" s="11" t="s">
        <v>752</v>
      </c>
      <c r="I5" s="11" t="s">
        <v>93</v>
      </c>
      <c r="J5" s="11" t="s">
        <v>245</v>
      </c>
      <c r="K5" s="11" t="s">
        <v>753</v>
      </c>
      <c r="L5" s="11" t="s">
        <v>35</v>
      </c>
      <c r="M5" s="11"/>
      <c r="N5" s="11"/>
      <c r="O5" s="11"/>
      <c r="P5" s="11"/>
      <c r="Q5" s="12"/>
      <c r="R5" s="12"/>
    </row>
    <row r="6" spans="1:18" x14ac:dyDescent="0.3">
      <c r="C6" s="11" t="s">
        <v>31</v>
      </c>
      <c r="D6" s="11"/>
      <c r="E6" s="12" t="s">
        <v>300</v>
      </c>
      <c r="F6" s="11" t="s">
        <v>725</v>
      </c>
      <c r="G6" s="11"/>
      <c r="H6" s="11" t="s">
        <v>726</v>
      </c>
      <c r="I6" s="11" t="s">
        <v>792</v>
      </c>
      <c r="J6" s="11" t="s">
        <v>292</v>
      </c>
      <c r="K6" s="11" t="s">
        <v>793</v>
      </c>
      <c r="L6" s="11" t="s">
        <v>78</v>
      </c>
      <c r="M6" s="11" t="s">
        <v>794</v>
      </c>
      <c r="N6" s="84" t="s">
        <v>129</v>
      </c>
      <c r="O6" s="11" t="s">
        <v>795</v>
      </c>
      <c r="P6" s="11"/>
      <c r="Q6" s="12"/>
      <c r="R6" s="12"/>
    </row>
    <row r="7" spans="1:18" x14ac:dyDescent="0.3">
      <c r="C7" s="11" t="s">
        <v>31</v>
      </c>
      <c r="D7" s="11"/>
      <c r="E7" s="12" t="s">
        <v>300</v>
      </c>
      <c r="F7" s="11"/>
      <c r="G7" s="11" t="s">
        <v>751</v>
      </c>
      <c r="H7" s="11" t="s">
        <v>796</v>
      </c>
      <c r="I7" s="11" t="s">
        <v>797</v>
      </c>
      <c r="J7" s="11" t="s">
        <v>245</v>
      </c>
      <c r="K7" s="11"/>
      <c r="L7" s="11"/>
      <c r="M7" s="11" t="s">
        <v>798</v>
      </c>
      <c r="N7" s="84" t="s">
        <v>1039</v>
      </c>
      <c r="O7" s="11" t="s">
        <v>799</v>
      </c>
      <c r="P7" s="11"/>
      <c r="Q7" s="12"/>
      <c r="R7" s="12"/>
    </row>
    <row r="8" spans="1:18" x14ac:dyDescent="0.3">
      <c r="A8" s="2" t="s">
        <v>285</v>
      </c>
      <c r="C8" s="11" t="s">
        <v>31</v>
      </c>
      <c r="D8" s="11"/>
      <c r="E8" s="12" t="s">
        <v>300</v>
      </c>
      <c r="F8" s="11" t="s">
        <v>800</v>
      </c>
      <c r="G8" s="11"/>
      <c r="H8" s="11" t="s">
        <v>796</v>
      </c>
      <c r="I8" s="11" t="s">
        <v>801</v>
      </c>
      <c r="J8" s="11" t="s">
        <v>245</v>
      </c>
      <c r="K8" s="11" t="s">
        <v>802</v>
      </c>
      <c r="L8" s="11" t="s">
        <v>40</v>
      </c>
      <c r="M8" s="11" t="s">
        <v>803</v>
      </c>
      <c r="N8" s="84" t="s">
        <v>1037</v>
      </c>
      <c r="O8" s="11" t="s">
        <v>484</v>
      </c>
      <c r="P8" s="11"/>
      <c r="Q8" s="12"/>
      <c r="R8" s="12"/>
    </row>
    <row r="9" spans="1:18" x14ac:dyDescent="0.3">
      <c r="A9" s="2" t="s">
        <v>366</v>
      </c>
      <c r="C9" s="11" t="s">
        <v>31</v>
      </c>
      <c r="D9" s="11"/>
      <c r="E9" s="12" t="s">
        <v>300</v>
      </c>
      <c r="F9" s="11" t="s">
        <v>725</v>
      </c>
      <c r="G9" s="11"/>
      <c r="H9" s="11" t="s">
        <v>804</v>
      </c>
      <c r="I9" s="11" t="s">
        <v>805</v>
      </c>
      <c r="J9" s="11" t="s">
        <v>292</v>
      </c>
      <c r="K9" s="11" t="s">
        <v>806</v>
      </c>
      <c r="L9" s="11" t="s">
        <v>78</v>
      </c>
      <c r="M9" s="11" t="s">
        <v>794</v>
      </c>
      <c r="N9" s="84" t="s">
        <v>129</v>
      </c>
      <c r="O9" s="11"/>
      <c r="P9" s="10" t="s">
        <v>807</v>
      </c>
      <c r="Q9" s="12"/>
      <c r="R9" s="12"/>
    </row>
    <row r="10" spans="1:18" x14ac:dyDescent="0.3">
      <c r="A10" s="2" t="s">
        <v>245</v>
      </c>
      <c r="C10" s="11" t="s">
        <v>31</v>
      </c>
      <c r="D10" s="11"/>
      <c r="E10" s="12" t="s">
        <v>300</v>
      </c>
      <c r="F10" s="11"/>
      <c r="G10" s="11" t="s">
        <v>808</v>
      </c>
      <c r="H10" s="11" t="s">
        <v>809</v>
      </c>
      <c r="I10" s="11" t="s">
        <v>810</v>
      </c>
      <c r="J10" s="11" t="s">
        <v>294</v>
      </c>
      <c r="K10" s="11"/>
      <c r="L10" s="11"/>
      <c r="M10" s="11" t="s">
        <v>811</v>
      </c>
      <c r="N10" s="84" t="s">
        <v>1039</v>
      </c>
      <c r="O10" s="11"/>
      <c r="P10" s="11"/>
      <c r="Q10" s="12"/>
      <c r="R10" s="12"/>
    </row>
    <row r="11" spans="1:18" x14ac:dyDescent="0.3">
      <c r="A11" s="2" t="s">
        <v>294</v>
      </c>
      <c r="C11" s="11" t="s">
        <v>31</v>
      </c>
      <c r="D11" s="11"/>
      <c r="E11" s="12" t="s">
        <v>300</v>
      </c>
      <c r="F11" s="11"/>
      <c r="G11" s="11" t="s">
        <v>812</v>
      </c>
      <c r="H11" s="11" t="s">
        <v>566</v>
      </c>
      <c r="I11" s="11" t="s">
        <v>813</v>
      </c>
      <c r="J11" s="11" t="s">
        <v>245</v>
      </c>
      <c r="K11" s="11" t="s">
        <v>814</v>
      </c>
      <c r="L11" s="11" t="s">
        <v>78</v>
      </c>
      <c r="M11" s="11" t="s">
        <v>815</v>
      </c>
      <c r="N11" s="11" t="s">
        <v>1046</v>
      </c>
      <c r="O11" s="11"/>
      <c r="P11" s="11"/>
      <c r="Q11" s="12"/>
      <c r="R11" s="12"/>
    </row>
    <row r="12" spans="1:18" x14ac:dyDescent="0.3">
      <c r="A12" s="2" t="s">
        <v>367</v>
      </c>
      <c r="C12" s="11" t="s">
        <v>31</v>
      </c>
      <c r="D12" s="11"/>
      <c r="E12" s="12" t="s">
        <v>300</v>
      </c>
      <c r="F12" s="11"/>
      <c r="G12" s="11" t="s">
        <v>742</v>
      </c>
      <c r="H12" s="11" t="s">
        <v>796</v>
      </c>
      <c r="I12" s="11" t="s">
        <v>816</v>
      </c>
      <c r="J12" s="11" t="s">
        <v>245</v>
      </c>
      <c r="K12" s="11" t="s">
        <v>817</v>
      </c>
      <c r="L12" s="11" t="s">
        <v>35</v>
      </c>
      <c r="M12" s="11" t="s">
        <v>818</v>
      </c>
      <c r="N12" s="84" t="s">
        <v>35</v>
      </c>
      <c r="O12" s="11" t="s">
        <v>819</v>
      </c>
      <c r="P12" s="11"/>
      <c r="Q12" s="12"/>
      <c r="R12" s="12"/>
    </row>
    <row r="13" spans="1:18" x14ac:dyDescent="0.3">
      <c r="A13" s="2" t="s">
        <v>368</v>
      </c>
      <c r="C13" s="11" t="s">
        <v>31</v>
      </c>
      <c r="D13" s="11"/>
      <c r="E13" s="12" t="s">
        <v>300</v>
      </c>
      <c r="F13" s="11" t="s">
        <v>820</v>
      </c>
      <c r="G13" s="11" t="s">
        <v>821</v>
      </c>
      <c r="H13" s="11" t="s">
        <v>566</v>
      </c>
      <c r="I13" s="11" t="s">
        <v>822</v>
      </c>
      <c r="J13" s="11" t="s">
        <v>294</v>
      </c>
      <c r="K13" s="11" t="s">
        <v>823</v>
      </c>
      <c r="L13" s="11" t="s">
        <v>35</v>
      </c>
      <c r="M13" s="11" t="s">
        <v>824</v>
      </c>
      <c r="N13" s="84" t="s">
        <v>35</v>
      </c>
      <c r="O13" s="11"/>
      <c r="P13" s="24" t="s">
        <v>825</v>
      </c>
      <c r="Q13" s="12"/>
      <c r="R13" s="12"/>
    </row>
    <row r="14" spans="1:18" x14ac:dyDescent="0.3">
      <c r="A14" s="2" t="s">
        <v>292</v>
      </c>
      <c r="C14" s="11" t="s">
        <v>31</v>
      </c>
      <c r="D14" s="11"/>
      <c r="E14" s="12" t="s">
        <v>300</v>
      </c>
      <c r="F14" s="11"/>
      <c r="G14" s="11" t="s">
        <v>826</v>
      </c>
      <c r="H14" s="11" t="s">
        <v>566</v>
      </c>
      <c r="I14" s="25" t="s">
        <v>827</v>
      </c>
      <c r="J14" s="11" t="s">
        <v>245</v>
      </c>
      <c r="K14" s="11" t="s">
        <v>828</v>
      </c>
      <c r="L14" s="11" t="s">
        <v>556</v>
      </c>
      <c r="M14" s="11" t="s">
        <v>829</v>
      </c>
      <c r="N14" s="84" t="s">
        <v>35</v>
      </c>
      <c r="O14" s="11" t="s">
        <v>830</v>
      </c>
      <c r="P14" s="11"/>
      <c r="Q14" s="12"/>
      <c r="R14" s="12"/>
    </row>
    <row r="15" spans="1:18" x14ac:dyDescent="0.3">
      <c r="C15" s="11" t="s">
        <v>31</v>
      </c>
      <c r="D15" s="11"/>
      <c r="E15" s="12" t="s">
        <v>300</v>
      </c>
      <c r="F15" s="11"/>
      <c r="G15" s="11"/>
      <c r="H15" s="11" t="s">
        <v>831</v>
      </c>
      <c r="I15" s="25" t="s">
        <v>832</v>
      </c>
      <c r="J15" s="11" t="s">
        <v>245</v>
      </c>
      <c r="K15" s="12" t="s">
        <v>833</v>
      </c>
      <c r="L15" s="11" t="s">
        <v>35</v>
      </c>
      <c r="M15" s="11" t="s">
        <v>798</v>
      </c>
      <c r="N15" s="84" t="s">
        <v>1039</v>
      </c>
      <c r="O15" s="11" t="s">
        <v>834</v>
      </c>
      <c r="P15" s="11"/>
      <c r="Q15" s="11" t="s">
        <v>835</v>
      </c>
      <c r="R15" s="12"/>
    </row>
    <row r="16" spans="1:18" x14ac:dyDescent="0.3">
      <c r="C16" s="11" t="s">
        <v>31</v>
      </c>
      <c r="D16" s="11"/>
      <c r="E16" s="12" t="s">
        <v>300</v>
      </c>
      <c r="F16" s="11" t="s">
        <v>836</v>
      </c>
      <c r="G16" s="11"/>
      <c r="H16" s="11" t="s">
        <v>837</v>
      </c>
      <c r="I16" s="11" t="s">
        <v>838</v>
      </c>
      <c r="J16" s="11" t="s">
        <v>294</v>
      </c>
      <c r="K16" s="11" t="s">
        <v>839</v>
      </c>
      <c r="L16" s="11" t="s">
        <v>35</v>
      </c>
      <c r="M16" s="11" t="s">
        <v>840</v>
      </c>
      <c r="N16" s="84" t="s">
        <v>40</v>
      </c>
      <c r="O16" s="11" t="s">
        <v>841</v>
      </c>
      <c r="P16" s="11"/>
      <c r="Q16" s="12"/>
      <c r="R16" s="12"/>
    </row>
    <row r="17" spans="3:18" x14ac:dyDescent="0.3">
      <c r="C17" s="11" t="s">
        <v>31</v>
      </c>
      <c r="D17" s="11"/>
      <c r="E17" s="12" t="s">
        <v>300</v>
      </c>
      <c r="F17" s="11"/>
      <c r="G17" s="11" t="s">
        <v>842</v>
      </c>
      <c r="H17" s="11"/>
      <c r="I17" s="11" t="s">
        <v>843</v>
      </c>
      <c r="J17" s="11" t="s">
        <v>245</v>
      </c>
      <c r="K17" s="11" t="s">
        <v>844</v>
      </c>
      <c r="L17" s="11" t="s">
        <v>35</v>
      </c>
      <c r="M17" s="11" t="s">
        <v>798</v>
      </c>
      <c r="N17" s="84" t="s">
        <v>1039</v>
      </c>
      <c r="O17" s="11" t="s">
        <v>845</v>
      </c>
      <c r="P17" s="11"/>
      <c r="Q17" s="12"/>
      <c r="R17" s="12"/>
    </row>
    <row r="18" spans="3:18" x14ac:dyDescent="0.3">
      <c r="C18" s="11" t="s">
        <v>31</v>
      </c>
      <c r="D18" s="11"/>
      <c r="E18" s="12" t="s">
        <v>300</v>
      </c>
      <c r="F18" s="11"/>
      <c r="G18" s="11" t="s">
        <v>751</v>
      </c>
      <c r="H18" s="11" t="s">
        <v>156</v>
      </c>
      <c r="I18" s="11" t="s">
        <v>147</v>
      </c>
      <c r="J18" s="11" t="s">
        <v>245</v>
      </c>
      <c r="K18" s="11"/>
      <c r="L18" s="11"/>
      <c r="M18" s="11" t="s">
        <v>798</v>
      </c>
      <c r="N18" s="84" t="s">
        <v>1039</v>
      </c>
      <c r="O18" s="11"/>
      <c r="P18" s="11" t="s">
        <v>846</v>
      </c>
      <c r="Q18" s="12"/>
      <c r="R18" s="12"/>
    </row>
    <row r="19" spans="3:18" x14ac:dyDescent="0.3">
      <c r="C19" s="11" t="s">
        <v>31</v>
      </c>
      <c r="D19" s="11"/>
      <c r="E19" s="12" t="s">
        <v>300</v>
      </c>
      <c r="F19" s="11" t="s">
        <v>847</v>
      </c>
      <c r="G19" s="11" t="s">
        <v>848</v>
      </c>
      <c r="H19" s="11" t="s">
        <v>849</v>
      </c>
      <c r="I19" s="11" t="s">
        <v>850</v>
      </c>
      <c r="J19" s="11" t="s">
        <v>294</v>
      </c>
      <c r="K19" s="11" t="s">
        <v>851</v>
      </c>
      <c r="L19" s="11" t="s">
        <v>35</v>
      </c>
      <c r="M19" s="11" t="s">
        <v>852</v>
      </c>
      <c r="N19" s="84" t="s">
        <v>1041</v>
      </c>
      <c r="O19" s="11" t="s">
        <v>853</v>
      </c>
      <c r="P19" s="11"/>
      <c r="Q19" s="12"/>
      <c r="R19" s="12"/>
    </row>
    <row r="20" spans="3:18" x14ac:dyDescent="0.3">
      <c r="C20" s="11" t="s">
        <v>31</v>
      </c>
      <c r="D20" s="11"/>
      <c r="E20" s="12" t="s">
        <v>300</v>
      </c>
      <c r="F20" s="11" t="s">
        <v>847</v>
      </c>
      <c r="G20" s="11" t="s">
        <v>854</v>
      </c>
      <c r="H20" s="11" t="s">
        <v>855</v>
      </c>
      <c r="I20" s="11" t="s">
        <v>850</v>
      </c>
      <c r="J20" s="11" t="s">
        <v>294</v>
      </c>
      <c r="K20" s="11" t="s">
        <v>856</v>
      </c>
      <c r="L20" s="11" t="s">
        <v>35</v>
      </c>
      <c r="M20" s="11" t="s">
        <v>857</v>
      </c>
      <c r="N20" s="84" t="s">
        <v>1040</v>
      </c>
      <c r="O20" s="11" t="s">
        <v>581</v>
      </c>
      <c r="P20" s="11"/>
      <c r="Q20" s="12"/>
      <c r="R20" s="12"/>
    </row>
    <row r="21" spans="3:18" x14ac:dyDescent="0.3">
      <c r="C21" s="11" t="s">
        <v>31</v>
      </c>
      <c r="D21" s="11"/>
      <c r="E21" s="12" t="s">
        <v>300</v>
      </c>
      <c r="F21" s="11"/>
      <c r="G21" s="11" t="s">
        <v>858</v>
      </c>
      <c r="H21" s="11" t="s">
        <v>859</v>
      </c>
      <c r="I21" s="11" t="s">
        <v>850</v>
      </c>
      <c r="J21" s="11" t="s">
        <v>294</v>
      </c>
      <c r="K21" s="11" t="s">
        <v>860</v>
      </c>
      <c r="L21" s="11" t="s">
        <v>35</v>
      </c>
      <c r="M21" s="11" t="s">
        <v>861</v>
      </c>
      <c r="N21" s="84" t="s">
        <v>1039</v>
      </c>
      <c r="O21" s="11" t="s">
        <v>862</v>
      </c>
      <c r="P21" s="11"/>
      <c r="Q21" s="12"/>
      <c r="R21" s="12"/>
    </row>
    <row r="22" spans="3:18" x14ac:dyDescent="0.3">
      <c r="C22" s="11" t="s">
        <v>31</v>
      </c>
      <c r="D22" s="11"/>
      <c r="E22" s="12" t="s">
        <v>300</v>
      </c>
      <c r="F22" s="11"/>
      <c r="G22" s="11" t="s">
        <v>863</v>
      </c>
      <c r="H22" s="11" t="s">
        <v>864</v>
      </c>
      <c r="I22" s="11" t="s">
        <v>850</v>
      </c>
      <c r="J22" s="11" t="s">
        <v>294</v>
      </c>
      <c r="K22" s="11" t="s">
        <v>865</v>
      </c>
      <c r="L22" s="11" t="s">
        <v>35</v>
      </c>
      <c r="M22" s="11" t="s">
        <v>866</v>
      </c>
      <c r="N22" s="84" t="s">
        <v>1048</v>
      </c>
      <c r="O22" s="11"/>
      <c r="P22" s="11"/>
      <c r="Q22" s="12"/>
      <c r="R22" s="12"/>
    </row>
    <row r="23" spans="3:18" x14ac:dyDescent="0.3">
      <c r="C23" s="11" t="s">
        <v>31</v>
      </c>
      <c r="D23" s="11"/>
      <c r="E23" s="12" t="s">
        <v>300</v>
      </c>
      <c r="F23" s="11"/>
      <c r="G23" s="11" t="s">
        <v>867</v>
      </c>
      <c r="H23" s="11" t="s">
        <v>868</v>
      </c>
      <c r="I23" s="11" t="s">
        <v>850</v>
      </c>
      <c r="J23" s="11" t="s">
        <v>294</v>
      </c>
      <c r="K23" s="11" t="s">
        <v>865</v>
      </c>
      <c r="L23" s="11" t="s">
        <v>35</v>
      </c>
      <c r="M23" s="11" t="s">
        <v>869</v>
      </c>
      <c r="N23" s="84" t="s">
        <v>1052</v>
      </c>
      <c r="O23" s="11"/>
      <c r="P23" s="11"/>
      <c r="Q23" s="12"/>
      <c r="R23" s="12"/>
    </row>
    <row r="24" spans="3:18" x14ac:dyDescent="0.3">
      <c r="C24" s="11" t="s">
        <v>31</v>
      </c>
      <c r="D24" s="11"/>
      <c r="E24" s="12" t="s">
        <v>300</v>
      </c>
      <c r="F24" s="11" t="s">
        <v>870</v>
      </c>
      <c r="G24" s="11" t="s">
        <v>871</v>
      </c>
      <c r="H24" s="11" t="s">
        <v>214</v>
      </c>
      <c r="I24" s="11" t="s">
        <v>872</v>
      </c>
      <c r="J24" s="11" t="s">
        <v>294</v>
      </c>
      <c r="K24" s="11"/>
      <c r="L24" s="11"/>
      <c r="M24" s="11" t="s">
        <v>873</v>
      </c>
      <c r="N24" s="84" t="s">
        <v>1051</v>
      </c>
      <c r="O24" s="11" t="s">
        <v>874</v>
      </c>
      <c r="P24" s="11"/>
      <c r="Q24" s="12"/>
      <c r="R24" s="12"/>
    </row>
    <row r="25" spans="3:18" x14ac:dyDescent="0.3">
      <c r="C25" s="11" t="s">
        <v>31</v>
      </c>
      <c r="D25" s="11"/>
      <c r="E25" s="12" t="s">
        <v>300</v>
      </c>
      <c r="F25" s="11"/>
      <c r="G25" s="11" t="s">
        <v>871</v>
      </c>
      <c r="H25" s="11" t="s">
        <v>875</v>
      </c>
      <c r="I25" s="11" t="s">
        <v>876</v>
      </c>
      <c r="J25" s="11" t="s">
        <v>294</v>
      </c>
      <c r="K25" s="11" t="s">
        <v>877</v>
      </c>
      <c r="L25" s="11" t="s">
        <v>35</v>
      </c>
      <c r="M25" s="11" t="s">
        <v>873</v>
      </c>
      <c r="N25" s="84" t="s">
        <v>1051</v>
      </c>
      <c r="O25" s="11"/>
      <c r="P25" s="11"/>
      <c r="Q25" s="12"/>
      <c r="R25" s="12"/>
    </row>
    <row r="26" spans="3:18" x14ac:dyDescent="0.3">
      <c r="C26" s="11" t="s">
        <v>31</v>
      </c>
      <c r="D26" s="11"/>
      <c r="E26" s="12" t="s">
        <v>300</v>
      </c>
      <c r="F26" s="11"/>
      <c r="G26" s="11" t="s">
        <v>812</v>
      </c>
      <c r="H26" s="11" t="s">
        <v>618</v>
      </c>
      <c r="I26" s="11" t="s">
        <v>878</v>
      </c>
      <c r="J26" s="11" t="s">
        <v>245</v>
      </c>
      <c r="K26" s="11"/>
      <c r="L26" s="11"/>
      <c r="M26" s="11" t="s">
        <v>815</v>
      </c>
      <c r="N26" s="11" t="s">
        <v>1046</v>
      </c>
      <c r="O26" s="11" t="s">
        <v>515</v>
      </c>
      <c r="P26" s="11" t="s">
        <v>879</v>
      </c>
      <c r="Q26" s="12"/>
      <c r="R26" s="12"/>
    </row>
    <row r="27" spans="3:18" x14ac:dyDescent="0.3">
      <c r="C27" s="11" t="s">
        <v>31</v>
      </c>
      <c r="D27" s="11"/>
      <c r="E27" s="12" t="s">
        <v>300</v>
      </c>
      <c r="F27" s="11" t="s">
        <v>870</v>
      </c>
      <c r="G27" s="11" t="s">
        <v>871</v>
      </c>
      <c r="H27" s="11" t="s">
        <v>42</v>
      </c>
      <c r="I27" s="11" t="s">
        <v>880</v>
      </c>
      <c r="J27" s="11" t="s">
        <v>294</v>
      </c>
      <c r="K27" s="11" t="s">
        <v>881</v>
      </c>
      <c r="L27" s="11" t="s">
        <v>78</v>
      </c>
      <c r="M27" s="11" t="s">
        <v>873</v>
      </c>
      <c r="N27" s="84" t="s">
        <v>1051</v>
      </c>
      <c r="O27" s="11" t="s">
        <v>882</v>
      </c>
      <c r="P27" s="11"/>
      <c r="Q27" s="12"/>
      <c r="R27" s="12"/>
    </row>
    <row r="28" spans="3:18" x14ac:dyDescent="0.3">
      <c r="C28" s="11" t="s">
        <v>31</v>
      </c>
      <c r="D28" s="11"/>
      <c r="E28" s="12" t="s">
        <v>300</v>
      </c>
      <c r="F28" s="11"/>
      <c r="G28" s="11" t="s">
        <v>812</v>
      </c>
      <c r="H28" s="11" t="s">
        <v>42</v>
      </c>
      <c r="I28" s="11" t="s">
        <v>883</v>
      </c>
      <c r="J28" s="11" t="s">
        <v>245</v>
      </c>
      <c r="K28" s="11"/>
      <c r="L28" s="11"/>
      <c r="M28" s="11" t="s">
        <v>815</v>
      </c>
      <c r="N28" s="11" t="s">
        <v>1046</v>
      </c>
      <c r="O28" s="11" t="s">
        <v>884</v>
      </c>
      <c r="P28" s="11"/>
      <c r="Q28" s="12"/>
      <c r="R28" s="12"/>
    </row>
    <row r="29" spans="3:18" x14ac:dyDescent="0.3">
      <c r="C29" s="11" t="s">
        <v>31</v>
      </c>
      <c r="D29" s="11"/>
      <c r="E29" s="12" t="s">
        <v>300</v>
      </c>
      <c r="F29" s="11"/>
      <c r="G29" s="11" t="s">
        <v>871</v>
      </c>
      <c r="H29" s="11" t="s">
        <v>885</v>
      </c>
      <c r="I29" s="11" t="s">
        <v>886</v>
      </c>
      <c r="J29" s="11" t="s">
        <v>294</v>
      </c>
      <c r="K29" s="11" t="s">
        <v>887</v>
      </c>
      <c r="L29" s="11" t="s">
        <v>35</v>
      </c>
      <c r="M29" s="11" t="s">
        <v>873</v>
      </c>
      <c r="N29" s="84" t="s">
        <v>1051</v>
      </c>
      <c r="O29" s="11"/>
      <c r="P29" s="11"/>
      <c r="Q29" s="12"/>
      <c r="R29" s="12"/>
    </row>
    <row r="30" spans="3:18" x14ac:dyDescent="0.3">
      <c r="C30" s="11" t="s">
        <v>31</v>
      </c>
      <c r="D30" s="11"/>
      <c r="E30" s="12" t="s">
        <v>300</v>
      </c>
      <c r="F30" s="11" t="s">
        <v>888</v>
      </c>
      <c r="G30" s="11"/>
      <c r="H30" s="11" t="s">
        <v>889</v>
      </c>
      <c r="I30" s="11" t="s">
        <v>890</v>
      </c>
      <c r="J30" s="11" t="s">
        <v>294</v>
      </c>
      <c r="K30" s="11" t="s">
        <v>891</v>
      </c>
      <c r="L30" s="11" t="s">
        <v>35</v>
      </c>
      <c r="M30" s="11" t="s">
        <v>840</v>
      </c>
      <c r="N30" s="84" t="s">
        <v>40</v>
      </c>
      <c r="O30" s="11" t="s">
        <v>892</v>
      </c>
      <c r="P30" s="11"/>
      <c r="Q30" s="12"/>
      <c r="R30" s="12"/>
    </row>
    <row r="31" spans="3:18" x14ac:dyDescent="0.3">
      <c r="C31" s="11" t="s">
        <v>31</v>
      </c>
      <c r="D31" s="11"/>
      <c r="E31" s="12" t="s">
        <v>300</v>
      </c>
      <c r="F31" s="11" t="s">
        <v>893</v>
      </c>
      <c r="G31" s="11"/>
      <c r="H31" s="11" t="s">
        <v>412</v>
      </c>
      <c r="I31" s="11" t="s">
        <v>410</v>
      </c>
      <c r="J31" s="11"/>
      <c r="K31" s="11"/>
      <c r="L31" s="11"/>
      <c r="M31" s="11"/>
      <c r="N31" s="11"/>
      <c r="O31" s="11"/>
      <c r="P31" s="12" t="s">
        <v>411</v>
      </c>
      <c r="Q31" s="12"/>
      <c r="R31" s="12"/>
    </row>
    <row r="32" spans="3:18" x14ac:dyDescent="0.3">
      <c r="C32" s="11" t="s">
        <v>31</v>
      </c>
      <c r="D32" s="11"/>
      <c r="E32" s="12" t="s">
        <v>300</v>
      </c>
      <c r="F32" s="11" t="s">
        <v>894</v>
      </c>
      <c r="G32" s="11" t="s">
        <v>895</v>
      </c>
      <c r="H32" s="11" t="s">
        <v>412</v>
      </c>
      <c r="I32" s="11" t="s">
        <v>410</v>
      </c>
      <c r="J32" s="11" t="s">
        <v>294</v>
      </c>
      <c r="K32" s="11"/>
      <c r="L32" s="11"/>
      <c r="M32" s="11"/>
      <c r="N32" s="11"/>
      <c r="O32" s="11"/>
      <c r="P32" s="12" t="s">
        <v>411</v>
      </c>
      <c r="Q32" s="12"/>
      <c r="R32" s="12"/>
    </row>
    <row r="33" spans="3:18" x14ac:dyDescent="0.3">
      <c r="C33" s="11" t="s">
        <v>31</v>
      </c>
      <c r="D33" s="11"/>
      <c r="E33" s="12" t="s">
        <v>300</v>
      </c>
      <c r="F33" s="11" t="s">
        <v>896</v>
      </c>
      <c r="G33" s="11"/>
      <c r="H33" s="11" t="s">
        <v>569</v>
      </c>
      <c r="I33" s="11" t="s">
        <v>897</v>
      </c>
      <c r="J33" s="11" t="s">
        <v>294</v>
      </c>
      <c r="K33" s="11"/>
      <c r="L33" s="11"/>
      <c r="M33" s="11"/>
      <c r="N33" s="11"/>
      <c r="O33" s="11"/>
      <c r="P33" s="12" t="s">
        <v>411</v>
      </c>
      <c r="Q33" s="12"/>
      <c r="R33" s="12"/>
    </row>
    <row r="34" spans="3:18" x14ac:dyDescent="0.3">
      <c r="C34" s="11" t="s">
        <v>31</v>
      </c>
      <c r="D34" s="11"/>
      <c r="E34" s="12" t="s">
        <v>300</v>
      </c>
      <c r="F34" s="11" t="s">
        <v>898</v>
      </c>
      <c r="G34" s="11"/>
      <c r="H34" s="11" t="s">
        <v>899</v>
      </c>
      <c r="I34" s="11" t="s">
        <v>897</v>
      </c>
      <c r="J34" s="11" t="s">
        <v>245</v>
      </c>
      <c r="K34" s="11"/>
      <c r="L34" s="11"/>
      <c r="M34" s="11"/>
      <c r="N34" s="11"/>
      <c r="O34" s="11"/>
      <c r="P34" s="12" t="s">
        <v>411</v>
      </c>
      <c r="Q34" s="12"/>
      <c r="R34" s="12"/>
    </row>
    <row r="35" spans="3:18" x14ac:dyDescent="0.3">
      <c r="C35" s="11" t="s">
        <v>31</v>
      </c>
      <c r="D35" s="11"/>
      <c r="E35" s="12" t="s">
        <v>300</v>
      </c>
      <c r="F35" s="11" t="s">
        <v>894</v>
      </c>
      <c r="G35" s="11"/>
      <c r="H35" s="11" t="s">
        <v>569</v>
      </c>
      <c r="I35" s="11" t="s">
        <v>897</v>
      </c>
      <c r="J35" s="11" t="s">
        <v>294</v>
      </c>
      <c r="K35" s="11"/>
      <c r="L35" s="11"/>
      <c r="M35" s="11"/>
      <c r="N35" s="11"/>
      <c r="O35" s="11"/>
      <c r="P35" s="12" t="s">
        <v>411</v>
      </c>
      <c r="Q35" s="12"/>
      <c r="R35" s="12"/>
    </row>
    <row r="36" spans="3:18" x14ac:dyDescent="0.3">
      <c r="C36" s="11" t="s">
        <v>31</v>
      </c>
      <c r="D36" s="11"/>
      <c r="E36" s="12" t="s">
        <v>300</v>
      </c>
      <c r="F36" s="11" t="s">
        <v>900</v>
      </c>
      <c r="G36" s="11" t="s">
        <v>901</v>
      </c>
      <c r="H36" s="11" t="s">
        <v>638</v>
      </c>
      <c r="I36" s="11" t="s">
        <v>897</v>
      </c>
      <c r="J36" s="11" t="s">
        <v>245</v>
      </c>
      <c r="K36" s="11"/>
      <c r="L36" s="11"/>
      <c r="M36" s="11"/>
      <c r="N36" s="11"/>
      <c r="O36" s="11"/>
      <c r="P36" s="12" t="s">
        <v>411</v>
      </c>
      <c r="Q36" s="12"/>
      <c r="R36" s="12"/>
    </row>
    <row r="37" spans="3:18" x14ac:dyDescent="0.3">
      <c r="C37" s="11" t="s">
        <v>31</v>
      </c>
      <c r="D37" s="11"/>
      <c r="E37" s="12" t="s">
        <v>300</v>
      </c>
      <c r="F37" s="11" t="s">
        <v>902</v>
      </c>
      <c r="G37" s="11"/>
      <c r="H37" s="11" t="s">
        <v>569</v>
      </c>
      <c r="I37" s="11" t="s">
        <v>897</v>
      </c>
      <c r="J37" s="11" t="s">
        <v>294</v>
      </c>
      <c r="K37" s="11"/>
      <c r="L37" s="11"/>
      <c r="M37" s="11"/>
      <c r="N37" s="11"/>
      <c r="O37" s="11"/>
      <c r="P37" s="12" t="s">
        <v>411</v>
      </c>
      <c r="Q37" s="12"/>
      <c r="R37" s="12"/>
    </row>
    <row r="38" spans="3:18" x14ac:dyDescent="0.3">
      <c r="C38" s="11" t="s">
        <v>31</v>
      </c>
      <c r="D38" s="11"/>
      <c r="E38" s="12" t="s">
        <v>300</v>
      </c>
      <c r="F38" s="11" t="s">
        <v>903</v>
      </c>
      <c r="G38" s="11"/>
      <c r="H38" s="11" t="s">
        <v>638</v>
      </c>
      <c r="I38" s="11" t="s">
        <v>897</v>
      </c>
      <c r="J38" s="11" t="s">
        <v>294</v>
      </c>
      <c r="K38" s="11"/>
      <c r="L38" s="11"/>
      <c r="M38" s="11"/>
      <c r="N38" s="11"/>
      <c r="O38" s="11"/>
      <c r="P38" s="12" t="s">
        <v>411</v>
      </c>
      <c r="Q38" s="12"/>
      <c r="R38" s="12"/>
    </row>
    <row r="39" spans="3:18" x14ac:dyDescent="0.3">
      <c r="C39" s="11" t="s">
        <v>31</v>
      </c>
      <c r="D39" s="11"/>
      <c r="E39" s="12" t="s">
        <v>300</v>
      </c>
      <c r="F39" s="11"/>
      <c r="G39" s="11" t="s">
        <v>904</v>
      </c>
      <c r="H39" s="11" t="s">
        <v>638</v>
      </c>
      <c r="I39" s="11" t="s">
        <v>897</v>
      </c>
      <c r="J39" s="11" t="s">
        <v>245</v>
      </c>
      <c r="K39" s="11"/>
      <c r="L39" s="11"/>
      <c r="M39" s="11"/>
      <c r="N39" s="11"/>
      <c r="O39" s="11"/>
      <c r="P39" s="12" t="s">
        <v>411</v>
      </c>
      <c r="Q39" s="12"/>
      <c r="R39" s="12"/>
    </row>
    <row r="40" spans="3:18" x14ac:dyDescent="0.3">
      <c r="C40" s="11" t="s">
        <v>31</v>
      </c>
      <c r="D40" s="11"/>
      <c r="E40" s="12" t="s">
        <v>300</v>
      </c>
      <c r="F40" s="11" t="s">
        <v>847</v>
      </c>
      <c r="G40" s="11" t="s">
        <v>905</v>
      </c>
      <c r="H40" s="11" t="s">
        <v>42</v>
      </c>
      <c r="I40" s="11" t="s">
        <v>906</v>
      </c>
      <c r="J40" s="11" t="s">
        <v>245</v>
      </c>
      <c r="K40" s="11" t="s">
        <v>907</v>
      </c>
      <c r="L40" s="11" t="s">
        <v>35</v>
      </c>
      <c r="M40" s="11" t="s">
        <v>908</v>
      </c>
      <c r="N40" s="84" t="s">
        <v>1054</v>
      </c>
      <c r="O40" s="11" t="s">
        <v>909</v>
      </c>
      <c r="P40" s="11"/>
      <c r="Q40" s="12"/>
      <c r="R40" s="12"/>
    </row>
    <row r="41" spans="3:18" x14ac:dyDescent="0.3">
      <c r="C41" s="11" t="s">
        <v>31</v>
      </c>
      <c r="D41" s="11"/>
      <c r="E41" s="12" t="s">
        <v>300</v>
      </c>
      <c r="F41" s="11" t="s">
        <v>800</v>
      </c>
      <c r="G41" s="11"/>
      <c r="H41" s="11" t="s">
        <v>566</v>
      </c>
      <c r="I41" s="11" t="s">
        <v>910</v>
      </c>
      <c r="J41" s="11" t="s">
        <v>245</v>
      </c>
      <c r="K41" s="11" t="s">
        <v>911</v>
      </c>
      <c r="L41" s="11" t="s">
        <v>40</v>
      </c>
      <c r="M41" s="11" t="s">
        <v>803</v>
      </c>
      <c r="N41" s="84" t="s">
        <v>1037</v>
      </c>
      <c r="O41" s="11" t="s">
        <v>493</v>
      </c>
      <c r="P41" s="11"/>
      <c r="Q41" s="12"/>
      <c r="R41" s="12"/>
    </row>
    <row r="42" spans="3:18" x14ac:dyDescent="0.3">
      <c r="C42" s="11" t="s">
        <v>31</v>
      </c>
      <c r="D42" s="11"/>
      <c r="E42" s="12" t="s">
        <v>300</v>
      </c>
      <c r="F42" s="11" t="s">
        <v>800</v>
      </c>
      <c r="G42" s="11"/>
      <c r="H42" s="11" t="s">
        <v>156</v>
      </c>
      <c r="I42" s="11" t="s">
        <v>910</v>
      </c>
      <c r="J42" s="11" t="s">
        <v>245</v>
      </c>
      <c r="K42" s="11" t="s">
        <v>911</v>
      </c>
      <c r="L42" s="11" t="s">
        <v>40</v>
      </c>
      <c r="M42" s="11" t="s">
        <v>803</v>
      </c>
      <c r="N42" s="84" t="s">
        <v>1037</v>
      </c>
      <c r="O42" s="11" t="s">
        <v>493</v>
      </c>
      <c r="P42" s="11"/>
      <c r="Q42" s="12"/>
      <c r="R42" s="12"/>
    </row>
    <row r="43" spans="3:18" x14ac:dyDescent="0.3">
      <c r="C43" s="11" t="s">
        <v>31</v>
      </c>
      <c r="D43" s="11"/>
      <c r="E43" s="12" t="s">
        <v>300</v>
      </c>
      <c r="F43" s="11" t="s">
        <v>912</v>
      </c>
      <c r="G43" s="11"/>
      <c r="H43" s="11" t="s">
        <v>566</v>
      </c>
      <c r="I43" s="11" t="s">
        <v>910</v>
      </c>
      <c r="J43" s="11" t="s">
        <v>245</v>
      </c>
      <c r="K43" s="11" t="s">
        <v>911</v>
      </c>
      <c r="L43" s="11" t="s">
        <v>40</v>
      </c>
      <c r="M43" s="11" t="s">
        <v>913</v>
      </c>
      <c r="N43" s="84" t="s">
        <v>1036</v>
      </c>
      <c r="O43" s="11" t="s">
        <v>206</v>
      </c>
      <c r="P43" s="11"/>
      <c r="Q43" s="12"/>
      <c r="R43" s="12"/>
    </row>
    <row r="44" spans="3:18" x14ac:dyDescent="0.3">
      <c r="C44" s="11" t="s">
        <v>31</v>
      </c>
      <c r="D44" s="11"/>
      <c r="E44" s="12" t="s">
        <v>300</v>
      </c>
      <c r="F44" s="11" t="s">
        <v>912</v>
      </c>
      <c r="G44" s="11"/>
      <c r="H44" s="11" t="s">
        <v>156</v>
      </c>
      <c r="I44" s="11" t="s">
        <v>910</v>
      </c>
      <c r="J44" s="11" t="s">
        <v>245</v>
      </c>
      <c r="K44" s="11" t="s">
        <v>911</v>
      </c>
      <c r="L44" s="11" t="s">
        <v>40</v>
      </c>
      <c r="M44" s="11" t="s">
        <v>913</v>
      </c>
      <c r="N44" s="84" t="s">
        <v>1036</v>
      </c>
      <c r="O44" s="11" t="s">
        <v>206</v>
      </c>
      <c r="P44" s="11"/>
      <c r="Q44" s="12"/>
      <c r="R44" s="12"/>
    </row>
    <row r="45" spans="3:18" x14ac:dyDescent="0.3">
      <c r="C45" s="11" t="s">
        <v>31</v>
      </c>
      <c r="D45" s="11"/>
      <c r="E45" s="12" t="s">
        <v>300</v>
      </c>
      <c r="F45" s="11" t="s">
        <v>914</v>
      </c>
      <c r="G45" s="11"/>
      <c r="H45" s="11" t="s">
        <v>566</v>
      </c>
      <c r="I45" s="11" t="s">
        <v>910</v>
      </c>
      <c r="J45" s="11" t="s">
        <v>245</v>
      </c>
      <c r="K45" s="11" t="s">
        <v>911</v>
      </c>
      <c r="L45" s="11" t="s">
        <v>40</v>
      </c>
      <c r="M45" s="11" t="s">
        <v>915</v>
      </c>
      <c r="N45" s="84" t="s">
        <v>1040</v>
      </c>
      <c r="O45" s="11" t="s">
        <v>916</v>
      </c>
      <c r="P45" s="11"/>
      <c r="Q45" s="12"/>
      <c r="R45" s="12"/>
    </row>
    <row r="46" spans="3:18" x14ac:dyDescent="0.3">
      <c r="C46" s="11" t="s">
        <v>31</v>
      </c>
      <c r="D46" s="11"/>
      <c r="E46" s="12" t="s">
        <v>300</v>
      </c>
      <c r="F46" s="11" t="s">
        <v>914</v>
      </c>
      <c r="G46" s="11"/>
      <c r="H46" s="11" t="s">
        <v>156</v>
      </c>
      <c r="I46" s="11" t="s">
        <v>910</v>
      </c>
      <c r="J46" s="11" t="s">
        <v>245</v>
      </c>
      <c r="K46" s="11" t="s">
        <v>911</v>
      </c>
      <c r="L46" s="11" t="s">
        <v>40</v>
      </c>
      <c r="M46" s="11" t="s">
        <v>915</v>
      </c>
      <c r="N46" s="84" t="s">
        <v>1040</v>
      </c>
      <c r="O46" s="11" t="s">
        <v>916</v>
      </c>
      <c r="P46" s="11"/>
      <c r="Q46" s="12"/>
      <c r="R46" s="12"/>
    </row>
    <row r="47" spans="3:18" x14ac:dyDescent="0.3">
      <c r="C47" s="11" t="s">
        <v>31</v>
      </c>
      <c r="D47" s="11"/>
      <c r="E47" s="12" t="s">
        <v>300</v>
      </c>
      <c r="F47" s="11" t="s">
        <v>917</v>
      </c>
      <c r="G47" s="11"/>
      <c r="H47" s="11" t="s">
        <v>566</v>
      </c>
      <c r="I47" s="11" t="s">
        <v>910</v>
      </c>
      <c r="J47" s="11" t="s">
        <v>245</v>
      </c>
      <c r="K47" s="11" t="s">
        <v>911</v>
      </c>
      <c r="L47" s="11" t="s">
        <v>40</v>
      </c>
      <c r="M47" s="11" t="s">
        <v>918</v>
      </c>
      <c r="N47" s="84" t="s">
        <v>1037</v>
      </c>
      <c r="O47" s="11" t="s">
        <v>919</v>
      </c>
      <c r="P47" s="11"/>
      <c r="Q47" s="12"/>
      <c r="R47" s="12"/>
    </row>
    <row r="48" spans="3:18" x14ac:dyDescent="0.3">
      <c r="C48" s="11" t="s">
        <v>31</v>
      </c>
      <c r="D48" s="11"/>
      <c r="E48" s="12" t="s">
        <v>300</v>
      </c>
      <c r="F48" s="11" t="s">
        <v>917</v>
      </c>
      <c r="G48" s="11"/>
      <c r="H48" s="11" t="s">
        <v>156</v>
      </c>
      <c r="I48" s="11" t="s">
        <v>910</v>
      </c>
      <c r="J48" s="11" t="s">
        <v>245</v>
      </c>
      <c r="K48" s="11" t="s">
        <v>911</v>
      </c>
      <c r="L48" s="11" t="s">
        <v>40</v>
      </c>
      <c r="M48" s="11" t="s">
        <v>918</v>
      </c>
      <c r="N48" s="84" t="s">
        <v>1037</v>
      </c>
      <c r="O48" s="11" t="s">
        <v>919</v>
      </c>
      <c r="P48" s="11"/>
      <c r="Q48" s="12"/>
      <c r="R48" s="12"/>
    </row>
    <row r="49" spans="3:18" x14ac:dyDescent="0.3">
      <c r="C49" s="11" t="s">
        <v>31</v>
      </c>
      <c r="D49" s="11"/>
      <c r="E49" s="12" t="s">
        <v>300</v>
      </c>
      <c r="F49" s="11"/>
      <c r="G49" s="11" t="s">
        <v>920</v>
      </c>
      <c r="H49" s="11" t="s">
        <v>566</v>
      </c>
      <c r="I49" s="11" t="s">
        <v>910</v>
      </c>
      <c r="J49" s="11" t="s">
        <v>245</v>
      </c>
      <c r="K49" s="11" t="s">
        <v>911</v>
      </c>
      <c r="L49" s="11" t="s">
        <v>40</v>
      </c>
      <c r="M49" s="11" t="s">
        <v>798</v>
      </c>
      <c r="N49" s="84" t="s">
        <v>1039</v>
      </c>
      <c r="O49" s="11" t="s">
        <v>834</v>
      </c>
      <c r="P49" s="11"/>
      <c r="Q49" s="12"/>
      <c r="R49" s="12"/>
    </row>
    <row r="50" spans="3:18" x14ac:dyDescent="0.3">
      <c r="C50" s="11" t="s">
        <v>31</v>
      </c>
      <c r="D50" s="11"/>
      <c r="E50" s="12" t="s">
        <v>300</v>
      </c>
      <c r="F50" s="11" t="s">
        <v>921</v>
      </c>
      <c r="G50" s="11" t="s">
        <v>922</v>
      </c>
      <c r="H50" s="11" t="s">
        <v>923</v>
      </c>
      <c r="I50" s="11" t="s">
        <v>910</v>
      </c>
      <c r="J50" s="11" t="s">
        <v>294</v>
      </c>
      <c r="K50" s="11" t="s">
        <v>924</v>
      </c>
      <c r="L50" s="11" t="s">
        <v>35</v>
      </c>
      <c r="M50" s="11" t="s">
        <v>925</v>
      </c>
      <c r="N50" s="84" t="s">
        <v>1040</v>
      </c>
      <c r="O50" s="11" t="s">
        <v>926</v>
      </c>
      <c r="P50" s="11"/>
      <c r="Q50" s="12"/>
      <c r="R50" s="12"/>
    </row>
    <row r="51" spans="3:18" x14ac:dyDescent="0.3">
      <c r="C51" s="11" t="s">
        <v>31</v>
      </c>
      <c r="D51" s="11"/>
      <c r="E51" s="12" t="s">
        <v>300</v>
      </c>
      <c r="F51" s="11"/>
      <c r="G51" s="11" t="s">
        <v>927</v>
      </c>
      <c r="H51" s="11" t="s">
        <v>928</v>
      </c>
      <c r="I51" s="11" t="s">
        <v>910</v>
      </c>
      <c r="J51" s="11" t="s">
        <v>294</v>
      </c>
      <c r="K51" s="11" t="s">
        <v>924</v>
      </c>
      <c r="L51" s="11" t="s">
        <v>35</v>
      </c>
      <c r="M51" s="11" t="s">
        <v>929</v>
      </c>
      <c r="N51" s="84" t="s">
        <v>35</v>
      </c>
      <c r="O51" s="11" t="s">
        <v>930</v>
      </c>
      <c r="P51" s="11"/>
      <c r="Q51" s="12"/>
      <c r="R51" s="12"/>
    </row>
    <row r="52" spans="3:18" x14ac:dyDescent="0.3">
      <c r="C52" s="11" t="s">
        <v>31</v>
      </c>
      <c r="D52" s="11"/>
      <c r="E52" s="12" t="s">
        <v>300</v>
      </c>
      <c r="F52" s="11" t="s">
        <v>820</v>
      </c>
      <c r="G52" s="11" t="s">
        <v>821</v>
      </c>
      <c r="H52" s="11" t="s">
        <v>931</v>
      </c>
      <c r="I52" s="11" t="s">
        <v>910</v>
      </c>
      <c r="J52" s="11" t="s">
        <v>294</v>
      </c>
      <c r="K52" s="11" t="s">
        <v>932</v>
      </c>
      <c r="L52" s="11" t="s">
        <v>40</v>
      </c>
      <c r="M52" s="11" t="s">
        <v>824</v>
      </c>
      <c r="N52" s="84" t="s">
        <v>35</v>
      </c>
      <c r="O52" s="11" t="s">
        <v>933</v>
      </c>
      <c r="P52" s="11"/>
      <c r="Q52" s="12"/>
      <c r="R52" s="12"/>
    </row>
    <row r="53" spans="3:18" x14ac:dyDescent="0.3">
      <c r="C53" s="11" t="s">
        <v>31</v>
      </c>
      <c r="D53" s="11"/>
      <c r="E53" s="12" t="s">
        <v>300</v>
      </c>
      <c r="F53" s="11" t="s">
        <v>820</v>
      </c>
      <c r="G53" s="11" t="s">
        <v>821</v>
      </c>
      <c r="H53" s="11" t="s">
        <v>934</v>
      </c>
      <c r="I53" s="11" t="s">
        <v>910</v>
      </c>
      <c r="J53" s="11" t="s">
        <v>294</v>
      </c>
      <c r="K53" s="11" t="s">
        <v>935</v>
      </c>
      <c r="L53" s="11" t="s">
        <v>40</v>
      </c>
      <c r="M53" s="11" t="s">
        <v>824</v>
      </c>
      <c r="N53" s="84" t="s">
        <v>35</v>
      </c>
      <c r="O53" s="11" t="s">
        <v>933</v>
      </c>
      <c r="P53" s="11"/>
      <c r="Q53" s="12"/>
      <c r="R53" s="12"/>
    </row>
    <row r="54" spans="3:18" x14ac:dyDescent="0.3">
      <c r="C54" s="11" t="s">
        <v>31</v>
      </c>
      <c r="D54" s="11"/>
      <c r="E54" s="12" t="s">
        <v>300</v>
      </c>
      <c r="F54" s="11" t="s">
        <v>902</v>
      </c>
      <c r="G54" s="11" t="s">
        <v>936</v>
      </c>
      <c r="H54" s="11" t="s">
        <v>937</v>
      </c>
      <c r="I54" s="11" t="s">
        <v>910</v>
      </c>
      <c r="J54" s="11" t="s">
        <v>294</v>
      </c>
      <c r="K54" s="11" t="s">
        <v>938</v>
      </c>
      <c r="L54" s="11" t="s">
        <v>40</v>
      </c>
      <c r="M54" s="11" t="s">
        <v>939</v>
      </c>
      <c r="N54" s="84" t="s">
        <v>1040</v>
      </c>
      <c r="O54" s="11" t="s">
        <v>940</v>
      </c>
      <c r="P54" s="11"/>
      <c r="Q54" s="12"/>
      <c r="R54" s="12"/>
    </row>
    <row r="55" spans="3:18" x14ac:dyDescent="0.3">
      <c r="C55" s="11" t="s">
        <v>31</v>
      </c>
      <c r="D55" s="11"/>
      <c r="E55" s="12" t="s">
        <v>300</v>
      </c>
      <c r="F55" s="11" t="s">
        <v>902</v>
      </c>
      <c r="G55" s="11" t="s">
        <v>936</v>
      </c>
      <c r="H55" s="11" t="s">
        <v>941</v>
      </c>
      <c r="I55" s="11" t="s">
        <v>910</v>
      </c>
      <c r="J55" s="11" t="s">
        <v>294</v>
      </c>
      <c r="K55" s="11" t="s">
        <v>942</v>
      </c>
      <c r="L55" s="11" t="s">
        <v>40</v>
      </c>
      <c r="M55" s="11" t="s">
        <v>939</v>
      </c>
      <c r="N55" s="84" t="s">
        <v>1040</v>
      </c>
      <c r="O55" s="11" t="s">
        <v>940</v>
      </c>
      <c r="P55" s="11"/>
      <c r="Q55" s="12"/>
      <c r="R55" s="12"/>
    </row>
    <row r="56" spans="3:18" x14ac:dyDescent="0.3">
      <c r="C56" s="11" t="s">
        <v>31</v>
      </c>
      <c r="D56" s="11"/>
      <c r="E56" s="12" t="s">
        <v>300</v>
      </c>
      <c r="F56" s="11" t="s">
        <v>725</v>
      </c>
      <c r="G56" s="11"/>
      <c r="H56" s="11" t="s">
        <v>102</v>
      </c>
      <c r="I56" s="11" t="s">
        <v>910</v>
      </c>
      <c r="J56" s="11" t="s">
        <v>292</v>
      </c>
      <c r="K56" s="11" t="s">
        <v>730</v>
      </c>
      <c r="L56" s="11" t="s">
        <v>35</v>
      </c>
      <c r="M56" s="11" t="s">
        <v>794</v>
      </c>
      <c r="N56" s="84" t="s">
        <v>129</v>
      </c>
      <c r="O56" s="11" t="s">
        <v>795</v>
      </c>
      <c r="P56" s="11"/>
      <c r="Q56" s="12"/>
      <c r="R56" s="12"/>
    </row>
    <row r="57" spans="3:18" x14ac:dyDescent="0.3">
      <c r="C57" s="11" t="s">
        <v>31</v>
      </c>
      <c r="D57" s="11"/>
      <c r="E57" s="12" t="s">
        <v>300</v>
      </c>
      <c r="F57" s="11" t="s">
        <v>725</v>
      </c>
      <c r="G57" s="11"/>
      <c r="H57" s="11" t="s">
        <v>943</v>
      </c>
      <c r="I57" s="11" t="s">
        <v>910</v>
      </c>
      <c r="J57" s="11" t="s">
        <v>292</v>
      </c>
      <c r="K57" s="11" t="s">
        <v>944</v>
      </c>
      <c r="L57" s="11" t="s">
        <v>35</v>
      </c>
      <c r="M57" s="11" t="s">
        <v>945</v>
      </c>
      <c r="N57" s="84" t="s">
        <v>35</v>
      </c>
      <c r="O57" s="11" t="s">
        <v>493</v>
      </c>
      <c r="P57" s="11"/>
      <c r="Q57" s="12"/>
      <c r="R57" s="12"/>
    </row>
    <row r="58" spans="3:18" x14ac:dyDescent="0.3">
      <c r="C58" s="11" t="s">
        <v>31</v>
      </c>
      <c r="D58" s="11"/>
      <c r="E58" s="12" t="s">
        <v>300</v>
      </c>
      <c r="F58" s="11" t="s">
        <v>847</v>
      </c>
      <c r="G58" s="11" t="s">
        <v>905</v>
      </c>
      <c r="H58" s="11" t="s">
        <v>156</v>
      </c>
      <c r="I58" s="11" t="s">
        <v>910</v>
      </c>
      <c r="J58" s="11" t="s">
        <v>245</v>
      </c>
      <c r="K58" s="11" t="s">
        <v>946</v>
      </c>
      <c r="L58" s="11" t="s">
        <v>35</v>
      </c>
      <c r="M58" s="11" t="s">
        <v>908</v>
      </c>
      <c r="N58" s="84" t="s">
        <v>1054</v>
      </c>
      <c r="O58" s="11" t="s">
        <v>947</v>
      </c>
      <c r="P58" s="11"/>
      <c r="Q58" s="12"/>
      <c r="R58" s="12"/>
    </row>
    <row r="59" spans="3:18" x14ac:dyDescent="0.3">
      <c r="C59" s="11" t="s">
        <v>31</v>
      </c>
      <c r="D59" s="11"/>
      <c r="E59" s="12" t="s">
        <v>300</v>
      </c>
      <c r="F59" s="11" t="s">
        <v>921</v>
      </c>
      <c r="G59" s="11" t="s">
        <v>905</v>
      </c>
      <c r="H59" s="11" t="s">
        <v>156</v>
      </c>
      <c r="I59" s="11" t="s">
        <v>910</v>
      </c>
      <c r="J59" s="11" t="s">
        <v>245</v>
      </c>
      <c r="K59" s="11" t="s">
        <v>946</v>
      </c>
      <c r="L59" s="11" t="s">
        <v>35</v>
      </c>
      <c r="M59" s="11" t="s">
        <v>948</v>
      </c>
      <c r="N59" s="84" t="s">
        <v>1054</v>
      </c>
      <c r="O59" s="11" t="s">
        <v>949</v>
      </c>
      <c r="P59" s="11"/>
      <c r="Q59" s="12"/>
      <c r="R59" s="12"/>
    </row>
    <row r="60" spans="3:18" x14ac:dyDescent="0.3">
      <c r="C60" s="11" t="s">
        <v>284</v>
      </c>
      <c r="D60" s="11"/>
      <c r="E60" s="12" t="s">
        <v>300</v>
      </c>
      <c r="F60" s="11" t="s">
        <v>950</v>
      </c>
      <c r="G60" s="11"/>
      <c r="H60" s="11" t="s">
        <v>951</v>
      </c>
      <c r="I60" s="11" t="s">
        <v>952</v>
      </c>
      <c r="J60" s="11" t="s">
        <v>245</v>
      </c>
      <c r="K60" s="11" t="s">
        <v>953</v>
      </c>
      <c r="L60" s="11" t="s">
        <v>556</v>
      </c>
      <c r="M60" s="11" t="s">
        <v>829</v>
      </c>
      <c r="N60" s="84" t="s">
        <v>35</v>
      </c>
      <c r="O60" s="11" t="s">
        <v>493</v>
      </c>
      <c r="P60" s="11"/>
      <c r="Q60" s="12"/>
      <c r="R60" s="12"/>
    </row>
    <row r="61" spans="3:18" x14ac:dyDescent="0.3">
      <c r="C61" s="11" t="s">
        <v>284</v>
      </c>
      <c r="D61" s="11"/>
      <c r="E61" s="12" t="s">
        <v>300</v>
      </c>
      <c r="F61" s="11"/>
      <c r="G61" s="11" t="s">
        <v>954</v>
      </c>
      <c r="H61" s="11" t="s">
        <v>955</v>
      </c>
      <c r="I61" s="11" t="s">
        <v>956</v>
      </c>
      <c r="J61" s="11" t="s">
        <v>294</v>
      </c>
      <c r="K61" s="11" t="s">
        <v>957</v>
      </c>
      <c r="L61" s="11" t="s">
        <v>78</v>
      </c>
      <c r="M61" s="11" t="s">
        <v>958</v>
      </c>
      <c r="N61" s="84" t="s">
        <v>1040</v>
      </c>
      <c r="O61" s="11" t="s">
        <v>470</v>
      </c>
      <c r="P61" s="11"/>
      <c r="Q61" s="12"/>
      <c r="R61" s="12"/>
    </row>
    <row r="62" spans="3:18" x14ac:dyDescent="0.3">
      <c r="C62" s="11" t="s">
        <v>284</v>
      </c>
      <c r="D62" s="11"/>
      <c r="E62" s="12" t="s">
        <v>300</v>
      </c>
      <c r="F62" s="11"/>
      <c r="G62" s="11"/>
      <c r="H62" s="11" t="s">
        <v>42</v>
      </c>
      <c r="I62" s="11" t="s">
        <v>959</v>
      </c>
      <c r="J62" s="11"/>
      <c r="K62" s="11" t="s">
        <v>835</v>
      </c>
      <c r="L62" s="11" t="s">
        <v>35</v>
      </c>
      <c r="M62" s="11" t="s">
        <v>798</v>
      </c>
      <c r="N62" s="84" t="s">
        <v>1039</v>
      </c>
      <c r="O62" s="11" t="s">
        <v>526</v>
      </c>
      <c r="P62" s="11"/>
      <c r="Q62" s="12"/>
      <c r="R62" s="12"/>
    </row>
    <row r="63" spans="3:18" x14ac:dyDescent="0.3">
      <c r="C63" s="11" t="s">
        <v>284</v>
      </c>
      <c r="D63" s="11"/>
      <c r="E63" s="12" t="s">
        <v>300</v>
      </c>
      <c r="F63" s="11"/>
      <c r="G63" s="11" t="s">
        <v>812</v>
      </c>
      <c r="H63" s="11" t="s">
        <v>960</v>
      </c>
      <c r="I63" s="25" t="s">
        <v>961</v>
      </c>
      <c r="J63" s="11" t="s">
        <v>245</v>
      </c>
      <c r="K63" s="11" t="s">
        <v>814</v>
      </c>
      <c r="L63" s="11" t="s">
        <v>78</v>
      </c>
      <c r="M63" s="11" t="s">
        <v>815</v>
      </c>
      <c r="N63" s="11" t="s">
        <v>1046</v>
      </c>
      <c r="O63" s="11"/>
      <c r="P63" s="11" t="s">
        <v>962</v>
      </c>
      <c r="Q63" s="12"/>
      <c r="R63" s="12"/>
    </row>
    <row r="64" spans="3:18" x14ac:dyDescent="0.3">
      <c r="C64" s="11" t="s">
        <v>284</v>
      </c>
      <c r="D64" s="11"/>
      <c r="E64" s="12" t="s">
        <v>300</v>
      </c>
      <c r="F64" s="11"/>
      <c r="G64" s="11" t="s">
        <v>963</v>
      </c>
      <c r="H64" s="11" t="s">
        <v>490</v>
      </c>
      <c r="I64" s="25" t="s">
        <v>964</v>
      </c>
      <c r="J64" s="11" t="s">
        <v>283</v>
      </c>
      <c r="K64" s="11"/>
      <c r="L64" s="11"/>
      <c r="M64" s="11"/>
      <c r="N64" s="11"/>
      <c r="O64" s="11"/>
      <c r="P64" s="11"/>
      <c r="Q64" s="12" t="s">
        <v>965</v>
      </c>
      <c r="R64" s="12"/>
    </row>
    <row r="65" spans="3:18" x14ac:dyDescent="0.3">
      <c r="C65" s="11" t="s">
        <v>284</v>
      </c>
      <c r="D65" s="11"/>
      <c r="E65" s="12" t="s">
        <v>300</v>
      </c>
      <c r="F65" s="11" t="s">
        <v>800</v>
      </c>
      <c r="G65" s="11"/>
      <c r="H65" s="11" t="s">
        <v>566</v>
      </c>
      <c r="I65" s="11" t="s">
        <v>966</v>
      </c>
      <c r="J65" s="11" t="s">
        <v>245</v>
      </c>
      <c r="K65" s="11"/>
      <c r="L65" s="11"/>
      <c r="M65" s="11" t="s">
        <v>803</v>
      </c>
      <c r="N65" s="84" t="s">
        <v>1037</v>
      </c>
      <c r="O65" s="11" t="s">
        <v>493</v>
      </c>
      <c r="P65" s="11"/>
      <c r="Q65" s="12"/>
      <c r="R65" s="12"/>
    </row>
    <row r="66" spans="3:18" x14ac:dyDescent="0.3">
      <c r="C66" s="11" t="s">
        <v>284</v>
      </c>
      <c r="D66" s="11"/>
      <c r="E66" s="12" t="s">
        <v>300</v>
      </c>
      <c r="F66" s="11"/>
      <c r="G66" s="11" t="s">
        <v>920</v>
      </c>
      <c r="H66" s="11" t="s">
        <v>566</v>
      </c>
      <c r="I66" s="11" t="s">
        <v>966</v>
      </c>
      <c r="J66" s="11" t="s">
        <v>245</v>
      </c>
      <c r="K66" s="11"/>
      <c r="L66" s="11"/>
      <c r="M66" s="11" t="s">
        <v>798</v>
      </c>
      <c r="N66" s="84" t="s">
        <v>1039</v>
      </c>
      <c r="O66" s="11" t="s">
        <v>834</v>
      </c>
      <c r="P66" s="11"/>
      <c r="Q66" s="12"/>
      <c r="R66" s="12"/>
    </row>
    <row r="67" spans="3:18" x14ac:dyDescent="0.3">
      <c r="C67" s="11" t="s">
        <v>284</v>
      </c>
      <c r="D67" s="11"/>
      <c r="E67" s="12" t="s">
        <v>300</v>
      </c>
      <c r="F67" s="11" t="s">
        <v>800</v>
      </c>
      <c r="G67" s="11"/>
      <c r="H67" s="11" t="s">
        <v>42</v>
      </c>
      <c r="I67" s="25" t="s">
        <v>832</v>
      </c>
      <c r="J67" s="11" t="s">
        <v>245</v>
      </c>
      <c r="K67" s="12" t="s">
        <v>833</v>
      </c>
      <c r="L67" s="11"/>
      <c r="M67" s="11" t="s">
        <v>803</v>
      </c>
      <c r="N67" s="84" t="s">
        <v>1037</v>
      </c>
      <c r="O67" s="11"/>
      <c r="P67" s="11"/>
      <c r="Q67" s="11" t="s">
        <v>967</v>
      </c>
      <c r="R67" s="12"/>
    </row>
  </sheetData>
  <conditionalFormatting sqref="C1:D1">
    <cfRule type="cellIs" dxfId="287" priority="4" operator="equal">
      <formula>"Manque doc"</formula>
    </cfRule>
    <cfRule type="cellIs" dxfId="286" priority="5" operator="equal">
      <formula>"En cours"</formula>
    </cfRule>
    <cfRule type="cellIs" dxfId="285" priority="6" operator="equal">
      <formula>"Archivé"</formula>
    </cfRule>
  </conditionalFormatting>
  <conditionalFormatting sqref="C2:D67">
    <cfRule type="cellIs" dxfId="284" priority="1" operator="equal">
      <formula>"Manque doc"</formula>
    </cfRule>
    <cfRule type="cellIs" dxfId="283" priority="2" operator="equal">
      <formula>"En cours"</formula>
    </cfRule>
    <cfRule type="cellIs" dxfId="282" priority="3" operator="equal">
      <formula>"Archivé"</formula>
    </cfRule>
  </conditionalFormatting>
  <pageMargins left="0.7" right="0.7" top="0.75" bottom="0.75" header="0.3" footer="0.3"/>
  <pageSetup paperSize="9" orientation="portrait" r:id="rId1"/>
  <headerFooter>
    <oddFooter>&amp;L&amp;1#&amp;"Calibri"&amp;10&amp;KC8DE09Diffusable</oddFooter>
  </headerFooter>
  <tableParts count="3">
    <tablePart r:id="rId2"/>
    <tablePart r:id="rId3"/>
    <tablePart r:id="rId4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R25"/>
  <sheetViews>
    <sheetView zoomScale="85" zoomScaleNormal="85" workbookViewId="0">
      <selection activeCell="N13" sqref="N13"/>
    </sheetView>
  </sheetViews>
  <sheetFormatPr baseColWidth="10" defaultRowHeight="14.4" x14ac:dyDescent="0.3"/>
  <cols>
    <col min="1" max="1" width="27.33203125" bestFit="1" customWidth="1"/>
    <col min="2" max="2" width="2.88671875" customWidth="1"/>
    <col min="3" max="3" width="18" bestFit="1" customWidth="1"/>
    <col min="4" max="4" width="15.88671875" bestFit="1" customWidth="1"/>
    <col min="5" max="5" width="15" bestFit="1" customWidth="1"/>
    <col min="6" max="6" width="19.5546875" bestFit="1" customWidth="1"/>
    <col min="7" max="7" width="27.88671875" bestFit="1" customWidth="1"/>
    <col min="8" max="8" width="27" bestFit="1" customWidth="1"/>
    <col min="9" max="9" width="37.5546875" bestFit="1" customWidth="1"/>
    <col min="10" max="10" width="22.109375" bestFit="1" customWidth="1"/>
    <col min="11" max="11" width="19.33203125" bestFit="1" customWidth="1"/>
    <col min="12" max="12" width="11.88671875" bestFit="1" customWidth="1"/>
    <col min="13" max="13" width="19.44140625" bestFit="1" customWidth="1"/>
    <col min="14" max="14" width="18.109375" bestFit="1" customWidth="1"/>
    <col min="15" max="15" width="10.5546875" bestFit="1" customWidth="1"/>
    <col min="16" max="16" width="18.5546875" bestFit="1" customWidth="1"/>
    <col min="17" max="17" width="26.5546875" bestFit="1" customWidth="1"/>
    <col min="18" max="18" width="13.33203125" bestFit="1" customWidth="1"/>
  </cols>
  <sheetData>
    <row r="1" spans="1:18" ht="28.8" x14ac:dyDescent="0.3">
      <c r="A1" s="2" t="s">
        <v>51</v>
      </c>
      <c r="C1" s="23" t="s">
        <v>15</v>
      </c>
      <c r="D1" s="23" t="s">
        <v>16</v>
      </c>
      <c r="E1" s="23" t="s">
        <v>17</v>
      </c>
      <c r="F1" s="23" t="s">
        <v>18</v>
      </c>
      <c r="G1" s="23" t="s">
        <v>19</v>
      </c>
      <c r="H1" s="23" t="s">
        <v>20</v>
      </c>
      <c r="I1" s="23" t="s">
        <v>21</v>
      </c>
      <c r="J1" s="23" t="s">
        <v>22</v>
      </c>
      <c r="K1" s="23" t="s">
        <v>23</v>
      </c>
      <c r="L1" s="23" t="s">
        <v>24</v>
      </c>
      <c r="M1" s="23" t="s">
        <v>25</v>
      </c>
      <c r="N1" s="81" t="s">
        <v>1035</v>
      </c>
      <c r="O1" s="23" t="s">
        <v>27</v>
      </c>
      <c r="P1" s="23" t="s">
        <v>28</v>
      </c>
      <c r="Q1" s="23" t="s">
        <v>29</v>
      </c>
      <c r="R1" s="23" t="s">
        <v>30</v>
      </c>
    </row>
    <row r="2" spans="1:18" x14ac:dyDescent="0.3">
      <c r="A2" s="2" t="s">
        <v>314</v>
      </c>
      <c r="C2" s="12" t="s">
        <v>31</v>
      </c>
      <c r="D2" s="12"/>
      <c r="E2" s="12" t="s">
        <v>301</v>
      </c>
      <c r="F2" s="11" t="s">
        <v>73</v>
      </c>
      <c r="G2" s="11" t="s">
        <v>74</v>
      </c>
      <c r="H2" s="11" t="s">
        <v>75</v>
      </c>
      <c r="I2" s="11" t="s">
        <v>47</v>
      </c>
      <c r="J2" s="11" t="s">
        <v>76</v>
      </c>
      <c r="K2" s="10" t="s">
        <v>77</v>
      </c>
      <c r="L2" s="10" t="s">
        <v>78</v>
      </c>
      <c r="M2" s="10" t="s">
        <v>79</v>
      </c>
      <c r="N2" s="84" t="s">
        <v>1039</v>
      </c>
      <c r="O2" s="11"/>
      <c r="P2" s="11"/>
      <c r="Q2" s="12"/>
      <c r="R2" s="12"/>
    </row>
    <row r="3" spans="1:18" x14ac:dyDescent="0.3">
      <c r="A3" s="2" t="s">
        <v>349</v>
      </c>
      <c r="C3" s="12" t="s">
        <v>31</v>
      </c>
      <c r="D3" s="12"/>
      <c r="E3" s="12" t="s">
        <v>301</v>
      </c>
      <c r="F3" s="11" t="s">
        <v>60</v>
      </c>
      <c r="G3" s="11" t="s">
        <v>61</v>
      </c>
      <c r="H3" s="11" t="s">
        <v>62</v>
      </c>
      <c r="I3" s="11" t="s">
        <v>63</v>
      </c>
      <c r="J3" s="11" t="s">
        <v>64</v>
      </c>
      <c r="K3" s="10" t="s">
        <v>65</v>
      </c>
      <c r="L3" s="10" t="s">
        <v>35</v>
      </c>
      <c r="M3" s="10" t="s">
        <v>66</v>
      </c>
      <c r="N3" s="10" t="s">
        <v>35</v>
      </c>
      <c r="O3" s="11"/>
      <c r="P3" s="11"/>
      <c r="Q3" s="12"/>
      <c r="R3" s="12"/>
    </row>
    <row r="4" spans="1:18" x14ac:dyDescent="0.3">
      <c r="C4" s="12" t="s">
        <v>31</v>
      </c>
      <c r="D4" s="12"/>
      <c r="E4" s="12" t="s">
        <v>301</v>
      </c>
      <c r="F4" s="11" t="s">
        <v>67</v>
      </c>
      <c r="G4" s="11" t="s">
        <v>68</v>
      </c>
      <c r="H4" s="11" t="s">
        <v>69</v>
      </c>
      <c r="I4" s="11" t="s">
        <v>70</v>
      </c>
      <c r="J4" s="11" t="s">
        <v>64</v>
      </c>
      <c r="K4" s="10" t="s">
        <v>71</v>
      </c>
      <c r="L4" s="10" t="s">
        <v>35</v>
      </c>
      <c r="M4" s="10" t="s">
        <v>72</v>
      </c>
      <c r="N4" s="84" t="s">
        <v>1040</v>
      </c>
      <c r="O4" s="11"/>
      <c r="P4" s="11"/>
      <c r="Q4" s="12"/>
      <c r="R4" s="12"/>
    </row>
    <row r="5" spans="1:18" x14ac:dyDescent="0.3">
      <c r="C5" s="12" t="s">
        <v>31</v>
      </c>
      <c r="D5" s="12"/>
      <c r="E5" s="12" t="s">
        <v>301</v>
      </c>
      <c r="F5" s="11" t="s">
        <v>95</v>
      </c>
      <c r="G5" s="11" t="s">
        <v>96</v>
      </c>
      <c r="H5" s="11" t="s">
        <v>95</v>
      </c>
      <c r="I5" s="11" t="s">
        <v>97</v>
      </c>
      <c r="J5" s="11" t="s">
        <v>56</v>
      </c>
      <c r="K5" s="10" t="s">
        <v>98</v>
      </c>
      <c r="L5" s="10" t="s">
        <v>40</v>
      </c>
      <c r="M5" s="10" t="s">
        <v>99</v>
      </c>
      <c r="N5" s="84" t="s">
        <v>35</v>
      </c>
      <c r="O5" s="11"/>
      <c r="P5" s="11"/>
      <c r="Q5" s="12"/>
      <c r="R5" s="12"/>
    </row>
    <row r="6" spans="1:18" x14ac:dyDescent="0.3">
      <c r="C6" s="12" t="s">
        <v>31</v>
      </c>
      <c r="D6" s="12"/>
      <c r="E6" s="12" t="s">
        <v>301</v>
      </c>
      <c r="F6" s="12" t="s">
        <v>80</v>
      </c>
      <c r="G6" s="11" t="s">
        <v>81</v>
      </c>
      <c r="H6" s="12" t="s">
        <v>92</v>
      </c>
      <c r="I6" s="12" t="s">
        <v>93</v>
      </c>
      <c r="J6" s="11" t="s">
        <v>76</v>
      </c>
      <c r="K6" s="15" t="s">
        <v>94</v>
      </c>
      <c r="L6" s="15" t="s">
        <v>91</v>
      </c>
      <c r="M6" s="15" t="s">
        <v>86</v>
      </c>
      <c r="N6" s="15" t="s">
        <v>35</v>
      </c>
      <c r="O6" s="12"/>
      <c r="P6" s="12"/>
      <c r="Q6" s="12"/>
      <c r="R6" s="12"/>
    </row>
    <row r="7" spans="1:18" x14ac:dyDescent="0.3">
      <c r="C7" s="12" t="s">
        <v>31</v>
      </c>
      <c r="D7" s="12"/>
      <c r="E7" s="12" t="s">
        <v>300</v>
      </c>
      <c r="F7" s="11" t="s">
        <v>73</v>
      </c>
      <c r="G7" s="11" t="s">
        <v>74</v>
      </c>
      <c r="H7" s="11" t="s">
        <v>110</v>
      </c>
      <c r="I7" s="11" t="s">
        <v>111</v>
      </c>
      <c r="J7" s="11" t="s">
        <v>76</v>
      </c>
      <c r="K7" s="11"/>
      <c r="L7" s="11"/>
      <c r="M7" s="10" t="s">
        <v>79</v>
      </c>
      <c r="N7" s="84" t="s">
        <v>1039</v>
      </c>
      <c r="O7" s="11"/>
      <c r="P7" s="24" t="s">
        <v>968</v>
      </c>
      <c r="Q7" s="12"/>
      <c r="R7" s="12"/>
    </row>
    <row r="8" spans="1:18" x14ac:dyDescent="0.3">
      <c r="A8" s="2" t="s">
        <v>51</v>
      </c>
      <c r="C8" s="12" t="s">
        <v>31</v>
      </c>
      <c r="D8" s="12"/>
      <c r="E8" s="12" t="s">
        <v>300</v>
      </c>
      <c r="F8" s="11" t="s">
        <v>100</v>
      </c>
      <c r="G8" s="11" t="s">
        <v>101</v>
      </c>
      <c r="H8" s="11" t="s">
        <v>102</v>
      </c>
      <c r="I8" s="11" t="s">
        <v>103</v>
      </c>
      <c r="J8" s="11" t="s">
        <v>76</v>
      </c>
      <c r="K8" s="10" t="s">
        <v>104</v>
      </c>
      <c r="L8" s="10" t="s">
        <v>35</v>
      </c>
      <c r="M8" s="10" t="s">
        <v>105</v>
      </c>
      <c r="N8" s="10" t="s">
        <v>59</v>
      </c>
      <c r="O8" s="11"/>
      <c r="P8" s="11"/>
      <c r="Q8" s="12"/>
      <c r="R8" s="12"/>
    </row>
    <row r="9" spans="1:18" x14ac:dyDescent="0.3">
      <c r="A9" s="2" t="s">
        <v>371</v>
      </c>
      <c r="C9" s="12" t="s">
        <v>31</v>
      </c>
      <c r="D9" s="12"/>
      <c r="E9" s="12" t="s">
        <v>300</v>
      </c>
      <c r="F9" s="11" t="s">
        <v>67</v>
      </c>
      <c r="G9" s="11" t="s">
        <v>68</v>
      </c>
      <c r="H9" s="11" t="s">
        <v>106</v>
      </c>
      <c r="I9" s="11" t="s">
        <v>107</v>
      </c>
      <c r="J9" s="11" t="s">
        <v>64</v>
      </c>
      <c r="K9" s="10" t="s">
        <v>108</v>
      </c>
      <c r="L9" s="10" t="s">
        <v>35</v>
      </c>
      <c r="M9" s="10" t="s">
        <v>72</v>
      </c>
      <c r="N9" s="84" t="s">
        <v>1040</v>
      </c>
      <c r="O9" s="11"/>
      <c r="P9" s="9" t="s">
        <v>109</v>
      </c>
      <c r="Q9" s="12"/>
      <c r="R9" s="12"/>
    </row>
    <row r="10" spans="1:18" x14ac:dyDescent="0.3">
      <c r="A10" s="2" t="s">
        <v>76</v>
      </c>
      <c r="C10" s="12" t="s">
        <v>31</v>
      </c>
      <c r="D10" s="12"/>
      <c r="E10" s="12" t="s">
        <v>300</v>
      </c>
      <c r="F10" s="12" t="s">
        <v>80</v>
      </c>
      <c r="G10" s="11" t="s">
        <v>81</v>
      </c>
      <c r="H10" s="12" t="s">
        <v>82</v>
      </c>
      <c r="I10" s="11" t="s">
        <v>83</v>
      </c>
      <c r="J10" s="11" t="s">
        <v>76</v>
      </c>
      <c r="K10" s="15" t="s">
        <v>84</v>
      </c>
      <c r="L10" s="15" t="s">
        <v>85</v>
      </c>
      <c r="M10" s="15" t="s">
        <v>86</v>
      </c>
      <c r="N10" s="15" t="s">
        <v>35</v>
      </c>
      <c r="O10" s="12"/>
      <c r="P10" s="12"/>
      <c r="Q10" s="12"/>
      <c r="R10" s="12"/>
    </row>
    <row r="11" spans="1:18" x14ac:dyDescent="0.3">
      <c r="A11" s="2" t="s">
        <v>64</v>
      </c>
      <c r="C11" s="12" t="s">
        <v>31</v>
      </c>
      <c r="D11" s="12"/>
      <c r="E11" s="12" t="s">
        <v>300</v>
      </c>
      <c r="F11" s="12" t="s">
        <v>80</v>
      </c>
      <c r="G11" s="11" t="s">
        <v>81</v>
      </c>
      <c r="H11" s="12" t="s">
        <v>87</v>
      </c>
      <c r="I11" s="11" t="s">
        <v>83</v>
      </c>
      <c r="J11" s="11" t="s">
        <v>76</v>
      </c>
      <c r="K11" s="15" t="s">
        <v>88</v>
      </c>
      <c r="L11" s="15" t="s">
        <v>85</v>
      </c>
      <c r="M11" s="15" t="s">
        <v>86</v>
      </c>
      <c r="N11" s="15" t="s">
        <v>35</v>
      </c>
      <c r="O11" s="12"/>
      <c r="P11" s="12"/>
      <c r="Q11" s="12"/>
      <c r="R11" s="12"/>
    </row>
    <row r="12" spans="1:18" x14ac:dyDescent="0.3">
      <c r="A12" s="2" t="s">
        <v>56</v>
      </c>
      <c r="C12" s="12" t="s">
        <v>31</v>
      </c>
      <c r="D12" s="12"/>
      <c r="E12" s="12" t="s">
        <v>300</v>
      </c>
      <c r="F12" s="12" t="s">
        <v>80</v>
      </c>
      <c r="G12" s="11" t="s">
        <v>81</v>
      </c>
      <c r="H12" s="11" t="s">
        <v>89</v>
      </c>
      <c r="I12" s="11" t="s">
        <v>83</v>
      </c>
      <c r="J12" s="11" t="s">
        <v>76</v>
      </c>
      <c r="K12" s="10" t="s">
        <v>90</v>
      </c>
      <c r="L12" s="10" t="s">
        <v>91</v>
      </c>
      <c r="M12" s="15" t="s">
        <v>86</v>
      </c>
      <c r="N12" s="10" t="s">
        <v>35</v>
      </c>
      <c r="O12" s="11"/>
      <c r="P12" s="11"/>
      <c r="Q12" s="12"/>
      <c r="R12" s="12"/>
    </row>
    <row r="13" spans="1:18" x14ac:dyDescent="0.3">
      <c r="A13" s="2" t="s">
        <v>372</v>
      </c>
      <c r="C13" s="12" t="s">
        <v>31</v>
      </c>
      <c r="D13" s="12"/>
      <c r="E13" s="12" t="s">
        <v>300</v>
      </c>
      <c r="F13" s="11" t="s">
        <v>52</v>
      </c>
      <c r="G13" s="11" t="s">
        <v>53</v>
      </c>
      <c r="H13" s="11" t="s">
        <v>54</v>
      </c>
      <c r="I13" s="11" t="s">
        <v>55</v>
      </c>
      <c r="J13" s="11" t="s">
        <v>56</v>
      </c>
      <c r="K13" s="10" t="s">
        <v>57</v>
      </c>
      <c r="L13" s="10" t="s">
        <v>35</v>
      </c>
      <c r="M13" s="10" t="s">
        <v>58</v>
      </c>
      <c r="N13" s="84" t="s">
        <v>1057</v>
      </c>
      <c r="O13" s="11"/>
      <c r="P13" s="11"/>
      <c r="Q13" s="12"/>
      <c r="R13" s="12"/>
    </row>
    <row r="14" spans="1:18" x14ac:dyDescent="0.3">
      <c r="C14" s="12" t="s">
        <v>31</v>
      </c>
      <c r="D14" s="12"/>
      <c r="E14" s="12" t="s">
        <v>300</v>
      </c>
      <c r="F14" s="11" t="s">
        <v>73</v>
      </c>
      <c r="G14" s="11" t="s">
        <v>74</v>
      </c>
      <c r="H14" s="11" t="s">
        <v>113</v>
      </c>
      <c r="I14" s="11" t="s">
        <v>114</v>
      </c>
      <c r="J14" s="11" t="s">
        <v>76</v>
      </c>
      <c r="K14" s="11"/>
      <c r="L14" s="11"/>
      <c r="M14" s="10" t="s">
        <v>79</v>
      </c>
      <c r="N14" s="84" t="s">
        <v>1039</v>
      </c>
      <c r="O14" s="11"/>
      <c r="P14" s="24" t="s">
        <v>112</v>
      </c>
      <c r="Q14" s="12"/>
      <c r="R14" s="12"/>
    </row>
    <row r="15" spans="1:18" x14ac:dyDescent="0.3">
      <c r="C15" s="12" t="s">
        <v>45</v>
      </c>
      <c r="D15" s="12" t="s">
        <v>115</v>
      </c>
      <c r="E15" s="12" t="s">
        <v>300</v>
      </c>
      <c r="F15" s="11" t="s">
        <v>116</v>
      </c>
      <c r="G15" s="11" t="s">
        <v>117</v>
      </c>
      <c r="H15" s="11" t="s">
        <v>118</v>
      </c>
      <c r="I15" s="11" t="s">
        <v>119</v>
      </c>
      <c r="J15" s="11" t="s">
        <v>64</v>
      </c>
      <c r="K15" s="26" t="s">
        <v>120</v>
      </c>
      <c r="L15" s="26" t="s">
        <v>40</v>
      </c>
      <c r="M15" s="10" t="s">
        <v>1045</v>
      </c>
      <c r="N15" s="84" t="s">
        <v>40</v>
      </c>
      <c r="O15" s="11"/>
      <c r="P15" s="11"/>
      <c r="Q15" s="12"/>
      <c r="R15" s="12"/>
    </row>
    <row r="18" spans="1:1" x14ac:dyDescent="0.3">
      <c r="A18" t="str" cm="1">
        <f t="array" ref="A18:A25">_xlfn.UNIQUE(P3S_BDD[Famille])</f>
        <v>Relais autovariable</v>
      </c>
    </row>
    <row r="19" spans="1:1" x14ac:dyDescent="0.3">
      <c r="A19" t="str">
        <v>Détendeur DMV 15</v>
      </c>
    </row>
    <row r="20" spans="1:1" x14ac:dyDescent="0.3">
      <c r="A20" t="str">
        <v>Détendeur LDR</v>
      </c>
    </row>
    <row r="21" spans="1:1" x14ac:dyDescent="0.3">
      <c r="A21" t="str">
        <v>Soupape d'urgence</v>
      </c>
    </row>
    <row r="22" spans="1:1" x14ac:dyDescent="0.3">
      <c r="A22" t="str">
        <v>Relais adaptable 2A</v>
      </c>
    </row>
    <row r="23" spans="1:1" x14ac:dyDescent="0.3">
      <c r="A23" t="str">
        <v>Valve d'échappement</v>
      </c>
    </row>
    <row r="24" spans="1:1" x14ac:dyDescent="0.3">
      <c r="A24" t="str">
        <v>Soupape de sûreté</v>
      </c>
    </row>
    <row r="25" spans="1:1" x14ac:dyDescent="0.3">
      <c r="A25" t="str">
        <v>Détendeur à cames</v>
      </c>
    </row>
  </sheetData>
  <conditionalFormatting sqref="C1:D1">
    <cfRule type="cellIs" dxfId="257" priority="4" operator="equal">
      <formula>"Manque doc"</formula>
    </cfRule>
    <cfRule type="cellIs" dxfId="256" priority="5" operator="equal">
      <formula>"En cours"</formula>
    </cfRule>
    <cfRule type="cellIs" dxfId="255" priority="6" operator="equal">
      <formula>"Archivé"</formula>
    </cfRule>
  </conditionalFormatting>
  <conditionalFormatting sqref="C2:D15">
    <cfRule type="cellIs" dxfId="254" priority="1" operator="equal">
      <formula>"Manque doc"</formula>
    </cfRule>
    <cfRule type="cellIs" dxfId="253" priority="2" operator="equal">
      <formula>"En cours"</formula>
    </cfRule>
    <cfRule type="cellIs" dxfId="252" priority="3" operator="equal">
      <formula>"Archivé"</formula>
    </cfRule>
  </conditionalFormatting>
  <pageMargins left="0.7" right="0.7" top="0.75" bottom="0.75" header="0.3" footer="0.3"/>
  <pageSetup paperSize="9" orientation="portrait" r:id="rId1"/>
  <headerFooter>
    <oddFooter>&amp;L&amp;1#&amp;"Calibri"&amp;10&amp;KC8DE09Diffusable</oddFooter>
  </headerFooter>
  <tableParts count="3">
    <tablePart r:id="rId2"/>
    <tablePart r:id="rId3"/>
    <tablePart r:id="rId4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R21"/>
  <sheetViews>
    <sheetView workbookViewId="0">
      <selection activeCell="M15" sqref="M15"/>
    </sheetView>
  </sheetViews>
  <sheetFormatPr baseColWidth="10" defaultRowHeight="14.4" x14ac:dyDescent="0.3"/>
  <cols>
    <col min="1" max="1" width="28.6640625" bestFit="1" customWidth="1"/>
    <col min="2" max="2" width="2.88671875" customWidth="1"/>
    <col min="3" max="3" width="18" bestFit="1" customWidth="1"/>
    <col min="4" max="4" width="17.6640625" bestFit="1" customWidth="1"/>
    <col min="5" max="5" width="15" bestFit="1" customWidth="1"/>
    <col min="6" max="6" width="16.109375" bestFit="1" customWidth="1"/>
    <col min="7" max="7" width="27.88671875" bestFit="1" customWidth="1"/>
    <col min="8" max="8" width="17.5546875" bestFit="1" customWidth="1"/>
    <col min="9" max="9" width="52.5546875" bestFit="1" customWidth="1"/>
    <col min="10" max="10" width="20.88671875" bestFit="1" customWidth="1"/>
    <col min="11" max="11" width="27.6640625" bestFit="1" customWidth="1"/>
    <col min="12" max="12" width="11.88671875" bestFit="1" customWidth="1"/>
    <col min="13" max="13" width="27.44140625" bestFit="1" customWidth="1"/>
    <col min="14" max="14" width="13.33203125" bestFit="1" customWidth="1"/>
    <col min="15" max="15" width="10.5546875" bestFit="1" customWidth="1"/>
    <col min="16" max="16" width="18.5546875" bestFit="1" customWidth="1"/>
    <col min="17" max="17" width="26.5546875" bestFit="1" customWidth="1"/>
    <col min="18" max="18" width="13.33203125" bestFit="1" customWidth="1"/>
  </cols>
  <sheetData>
    <row r="1" spans="1:18" ht="28.8" x14ac:dyDescent="0.3">
      <c r="A1" s="2" t="s">
        <v>121</v>
      </c>
      <c r="C1" s="23" t="s">
        <v>15</v>
      </c>
      <c r="D1" s="23" t="s">
        <v>16</v>
      </c>
      <c r="E1" s="23" t="s">
        <v>17</v>
      </c>
      <c r="F1" s="23" t="s">
        <v>18</v>
      </c>
      <c r="G1" s="23" t="s">
        <v>19</v>
      </c>
      <c r="H1" s="23" t="s">
        <v>20</v>
      </c>
      <c r="I1" s="23" t="s">
        <v>21</v>
      </c>
      <c r="J1" s="23" t="s">
        <v>22</v>
      </c>
      <c r="K1" s="23" t="s">
        <v>23</v>
      </c>
      <c r="L1" s="23" t="s">
        <v>24</v>
      </c>
      <c r="M1" s="23" t="s">
        <v>25</v>
      </c>
      <c r="N1" s="81" t="s">
        <v>1034</v>
      </c>
      <c r="O1" s="23" t="s">
        <v>27</v>
      </c>
      <c r="P1" s="23" t="s">
        <v>28</v>
      </c>
      <c r="Q1" s="23" t="s">
        <v>29</v>
      </c>
      <c r="R1" s="23" t="s">
        <v>30</v>
      </c>
    </row>
    <row r="2" spans="1:18" x14ac:dyDescent="0.3">
      <c r="A2" s="2" t="s">
        <v>323</v>
      </c>
      <c r="C2" s="11" t="s">
        <v>31</v>
      </c>
      <c r="D2" s="11"/>
      <c r="E2" s="12" t="s">
        <v>300</v>
      </c>
      <c r="F2" s="11" t="s">
        <v>122</v>
      </c>
      <c r="G2" s="11" t="s">
        <v>141</v>
      </c>
      <c r="H2" s="11" t="s">
        <v>142</v>
      </c>
      <c r="I2" s="11" t="s">
        <v>143</v>
      </c>
      <c r="J2" s="11" t="s">
        <v>126</v>
      </c>
      <c r="K2" s="10" t="s">
        <v>144</v>
      </c>
      <c r="L2" s="10" t="s">
        <v>35</v>
      </c>
      <c r="M2" s="10" t="s">
        <v>128</v>
      </c>
      <c r="N2" s="10" t="s">
        <v>129</v>
      </c>
      <c r="O2" s="11"/>
      <c r="P2" s="11"/>
      <c r="Q2" s="12"/>
      <c r="R2" s="12"/>
    </row>
    <row r="3" spans="1:18" x14ac:dyDescent="0.3">
      <c r="A3" s="2" t="s">
        <v>345</v>
      </c>
      <c r="C3" s="11" t="s">
        <v>31</v>
      </c>
      <c r="D3" s="11"/>
      <c r="E3" s="12" t="s">
        <v>300</v>
      </c>
      <c r="F3" s="11" t="s">
        <v>130</v>
      </c>
      <c r="G3" s="11" t="s">
        <v>141</v>
      </c>
      <c r="H3" s="11" t="s">
        <v>142</v>
      </c>
      <c r="I3" s="11" t="s">
        <v>143</v>
      </c>
      <c r="J3" s="11" t="s">
        <v>131</v>
      </c>
      <c r="K3" s="10" t="s">
        <v>144</v>
      </c>
      <c r="L3" s="10" t="s">
        <v>35</v>
      </c>
      <c r="M3" s="10" t="s">
        <v>128</v>
      </c>
      <c r="N3" s="10" t="s">
        <v>129</v>
      </c>
      <c r="O3" s="11"/>
      <c r="P3" s="11"/>
      <c r="Q3" s="12"/>
      <c r="R3" s="12"/>
    </row>
    <row r="4" spans="1:18" x14ac:dyDescent="0.3">
      <c r="C4" s="11" t="s">
        <v>31</v>
      </c>
      <c r="D4" s="11"/>
      <c r="E4" s="12" t="s">
        <v>300</v>
      </c>
      <c r="F4" s="11" t="s">
        <v>122</v>
      </c>
      <c r="G4" s="11" t="s">
        <v>141</v>
      </c>
      <c r="H4" s="11" t="s">
        <v>142</v>
      </c>
      <c r="I4" s="11" t="s">
        <v>145</v>
      </c>
      <c r="J4" s="11" t="s">
        <v>126</v>
      </c>
      <c r="K4" s="10" t="s">
        <v>144</v>
      </c>
      <c r="L4" s="10" t="s">
        <v>35</v>
      </c>
      <c r="M4" s="10" t="s">
        <v>128</v>
      </c>
      <c r="N4" s="10" t="s">
        <v>129</v>
      </c>
      <c r="O4" s="11"/>
      <c r="P4" s="11"/>
      <c r="Q4" s="12"/>
      <c r="R4" s="12"/>
    </row>
    <row r="5" spans="1:18" x14ac:dyDescent="0.3">
      <c r="C5" s="11" t="s">
        <v>31</v>
      </c>
      <c r="D5" s="11"/>
      <c r="E5" s="12" t="s">
        <v>300</v>
      </c>
      <c r="F5" s="11" t="s">
        <v>130</v>
      </c>
      <c r="G5" s="11" t="s">
        <v>141</v>
      </c>
      <c r="H5" s="11" t="s">
        <v>142</v>
      </c>
      <c r="I5" s="11" t="s">
        <v>145</v>
      </c>
      <c r="J5" s="11" t="s">
        <v>131</v>
      </c>
      <c r="K5" s="10" t="s">
        <v>144</v>
      </c>
      <c r="L5" s="10" t="s">
        <v>35</v>
      </c>
      <c r="M5" s="10" t="s">
        <v>128</v>
      </c>
      <c r="N5" s="10" t="s">
        <v>129</v>
      </c>
      <c r="O5" s="11"/>
      <c r="P5" s="11"/>
      <c r="Q5" s="12"/>
      <c r="R5" s="12"/>
    </row>
    <row r="6" spans="1:18" x14ac:dyDescent="0.3">
      <c r="C6" s="11" t="s">
        <v>31</v>
      </c>
      <c r="D6" s="12"/>
      <c r="E6" s="12" t="s">
        <v>300</v>
      </c>
      <c r="F6" s="11" t="s">
        <v>150</v>
      </c>
      <c r="G6" s="11" t="s">
        <v>151</v>
      </c>
      <c r="H6" s="11" t="s">
        <v>152</v>
      </c>
      <c r="I6" s="11" t="s">
        <v>153</v>
      </c>
      <c r="J6" s="11" t="s">
        <v>131</v>
      </c>
      <c r="K6" s="11"/>
      <c r="L6" s="11"/>
      <c r="M6" s="10" t="s">
        <v>154</v>
      </c>
      <c r="N6" s="10" t="s">
        <v>35</v>
      </c>
      <c r="O6" s="11"/>
      <c r="P6" s="24" t="s">
        <v>155</v>
      </c>
      <c r="Q6" s="12"/>
      <c r="R6" s="12"/>
    </row>
    <row r="7" spans="1:18" x14ac:dyDescent="0.3">
      <c r="C7" s="11" t="s">
        <v>31</v>
      </c>
      <c r="D7" s="11"/>
      <c r="E7" s="12" t="s">
        <v>300</v>
      </c>
      <c r="F7" s="11" t="s">
        <v>122</v>
      </c>
      <c r="G7" s="11" t="s">
        <v>146</v>
      </c>
      <c r="H7" s="11" t="s">
        <v>124</v>
      </c>
      <c r="I7" s="11" t="s">
        <v>147</v>
      </c>
      <c r="J7" s="11" t="s">
        <v>126</v>
      </c>
      <c r="K7" s="10" t="s">
        <v>148</v>
      </c>
      <c r="L7" s="10" t="s">
        <v>35</v>
      </c>
      <c r="M7" s="10" t="s">
        <v>136</v>
      </c>
      <c r="N7" s="10" t="s">
        <v>35</v>
      </c>
      <c r="O7" s="11"/>
      <c r="P7" s="11"/>
      <c r="Q7" s="12"/>
      <c r="R7" s="12"/>
    </row>
    <row r="8" spans="1:18" x14ac:dyDescent="0.3">
      <c r="A8" s="2" t="s">
        <v>121</v>
      </c>
      <c r="C8" s="11" t="s">
        <v>31</v>
      </c>
      <c r="D8" s="11"/>
      <c r="E8" s="12" t="s">
        <v>300</v>
      </c>
      <c r="F8" s="11" t="s">
        <v>130</v>
      </c>
      <c r="G8" s="11" t="s">
        <v>146</v>
      </c>
      <c r="H8" s="11" t="s">
        <v>124</v>
      </c>
      <c r="I8" s="11" t="s">
        <v>147</v>
      </c>
      <c r="J8" s="11" t="s">
        <v>131</v>
      </c>
      <c r="K8" s="10" t="s">
        <v>148</v>
      </c>
      <c r="L8" s="10" t="s">
        <v>35</v>
      </c>
      <c r="M8" s="10" t="s">
        <v>136</v>
      </c>
      <c r="N8" s="10" t="s">
        <v>35</v>
      </c>
      <c r="O8" s="11"/>
      <c r="P8" s="12"/>
      <c r="Q8" s="12"/>
      <c r="R8" s="12"/>
    </row>
    <row r="9" spans="1:18" x14ac:dyDescent="0.3">
      <c r="A9" s="2" t="s">
        <v>374</v>
      </c>
      <c r="C9" s="11" t="s">
        <v>31</v>
      </c>
      <c r="D9" s="11"/>
      <c r="E9" s="12" t="s">
        <v>300</v>
      </c>
      <c r="F9" s="11" t="s">
        <v>122</v>
      </c>
      <c r="G9" s="11" t="s">
        <v>123</v>
      </c>
      <c r="H9" s="11" t="s">
        <v>124</v>
      </c>
      <c r="I9" s="11" t="s">
        <v>125</v>
      </c>
      <c r="J9" s="11" t="s">
        <v>126</v>
      </c>
      <c r="K9" s="10" t="s">
        <v>127</v>
      </c>
      <c r="L9" s="10" t="s">
        <v>40</v>
      </c>
      <c r="M9" s="10" t="s">
        <v>128</v>
      </c>
      <c r="N9" s="10" t="s">
        <v>129</v>
      </c>
      <c r="O9" s="11"/>
      <c r="P9" s="11"/>
      <c r="Q9" s="12"/>
      <c r="R9" s="12"/>
    </row>
    <row r="10" spans="1:18" x14ac:dyDescent="0.3">
      <c r="A10" s="2" t="s">
        <v>373</v>
      </c>
      <c r="C10" s="11" t="s">
        <v>31</v>
      </c>
      <c r="D10" s="11"/>
      <c r="E10" s="12" t="s">
        <v>300</v>
      </c>
      <c r="F10" s="11" t="s">
        <v>130</v>
      </c>
      <c r="G10" s="11" t="s">
        <v>123</v>
      </c>
      <c r="H10" s="11" t="s">
        <v>124</v>
      </c>
      <c r="I10" s="11" t="s">
        <v>125</v>
      </c>
      <c r="J10" s="11" t="s">
        <v>131</v>
      </c>
      <c r="K10" s="10" t="s">
        <v>127</v>
      </c>
      <c r="L10" s="10" t="s">
        <v>40</v>
      </c>
      <c r="M10" s="10" t="s">
        <v>128</v>
      </c>
      <c r="N10" s="10" t="s">
        <v>129</v>
      </c>
      <c r="O10" s="11"/>
      <c r="P10" s="11"/>
      <c r="Q10" s="12"/>
      <c r="R10" s="12"/>
    </row>
    <row r="11" spans="1:18" x14ac:dyDescent="0.3">
      <c r="A11" s="2" t="s">
        <v>131</v>
      </c>
      <c r="C11" s="11" t="s">
        <v>31</v>
      </c>
      <c r="D11" s="11"/>
      <c r="E11" s="12" t="s">
        <v>300</v>
      </c>
      <c r="F11" s="11" t="s">
        <v>122</v>
      </c>
      <c r="G11" s="11" t="s">
        <v>139</v>
      </c>
      <c r="H11" s="11" t="s">
        <v>124</v>
      </c>
      <c r="I11" s="11" t="s">
        <v>125</v>
      </c>
      <c r="J11" s="11" t="s">
        <v>126</v>
      </c>
      <c r="K11" s="10" t="s">
        <v>140</v>
      </c>
      <c r="L11" s="10" t="s">
        <v>40</v>
      </c>
      <c r="M11" s="10" t="s">
        <v>128</v>
      </c>
      <c r="N11" s="10" t="s">
        <v>129</v>
      </c>
      <c r="O11" s="11"/>
      <c r="P11" s="11"/>
      <c r="Q11" s="12"/>
      <c r="R11" s="12"/>
    </row>
    <row r="12" spans="1:18" x14ac:dyDescent="0.3">
      <c r="A12" s="2" t="s">
        <v>126</v>
      </c>
      <c r="C12" s="11" t="s">
        <v>31</v>
      </c>
      <c r="D12" s="11"/>
      <c r="E12" s="12" t="s">
        <v>300</v>
      </c>
      <c r="F12" s="11" t="s">
        <v>130</v>
      </c>
      <c r="G12" s="11" t="s">
        <v>139</v>
      </c>
      <c r="H12" s="11" t="s">
        <v>124</v>
      </c>
      <c r="I12" s="11" t="s">
        <v>125</v>
      </c>
      <c r="J12" s="11" t="s">
        <v>131</v>
      </c>
      <c r="K12" s="10" t="s">
        <v>149</v>
      </c>
      <c r="L12" s="10" t="s">
        <v>40</v>
      </c>
      <c r="M12" s="10" t="s">
        <v>128</v>
      </c>
      <c r="N12" s="10" t="s">
        <v>129</v>
      </c>
      <c r="O12" s="11"/>
      <c r="P12" s="11"/>
      <c r="Q12" s="12"/>
      <c r="R12" s="12"/>
    </row>
    <row r="13" spans="1:18" x14ac:dyDescent="0.3">
      <c r="A13" s="2" t="s">
        <v>64</v>
      </c>
      <c r="C13" s="11" t="s">
        <v>31</v>
      </c>
      <c r="D13" s="11"/>
      <c r="E13" s="12" t="s">
        <v>300</v>
      </c>
      <c r="F13" s="11" t="s">
        <v>130</v>
      </c>
      <c r="G13" s="11" t="s">
        <v>132</v>
      </c>
      <c r="H13" s="11" t="s">
        <v>124</v>
      </c>
      <c r="I13" s="11" t="s">
        <v>138</v>
      </c>
      <c r="J13" s="11" t="s">
        <v>131</v>
      </c>
      <c r="K13" s="10" t="s">
        <v>134</v>
      </c>
      <c r="L13" s="10" t="s">
        <v>135</v>
      </c>
      <c r="M13" s="10" t="s">
        <v>136</v>
      </c>
      <c r="N13" s="10" t="s">
        <v>35</v>
      </c>
      <c r="O13" s="11"/>
      <c r="P13" s="24" t="s">
        <v>137</v>
      </c>
      <c r="Q13" s="12"/>
      <c r="R13" s="12"/>
    </row>
    <row r="14" spans="1:18" x14ac:dyDescent="0.3">
      <c r="A14" s="2" t="s">
        <v>375</v>
      </c>
      <c r="C14" s="11" t="s">
        <v>31</v>
      </c>
      <c r="D14" s="11"/>
      <c r="E14" s="12" t="s">
        <v>300</v>
      </c>
      <c r="F14" s="11" t="s">
        <v>122</v>
      </c>
      <c r="G14" s="11" t="s">
        <v>132</v>
      </c>
      <c r="H14" s="11" t="s">
        <v>124</v>
      </c>
      <c r="I14" s="11" t="s">
        <v>133</v>
      </c>
      <c r="J14" s="11" t="s">
        <v>126</v>
      </c>
      <c r="K14" s="10" t="s">
        <v>134</v>
      </c>
      <c r="L14" s="10" t="s">
        <v>135</v>
      </c>
      <c r="M14" s="10" t="s">
        <v>136</v>
      </c>
      <c r="N14" s="10" t="s">
        <v>35</v>
      </c>
      <c r="O14" s="11"/>
      <c r="P14" s="24" t="s">
        <v>137</v>
      </c>
      <c r="Q14" s="12"/>
      <c r="R14" s="12"/>
    </row>
    <row r="15" spans="1:18" x14ac:dyDescent="0.3">
      <c r="C15" s="11"/>
      <c r="D15" s="12"/>
      <c r="E15" s="12"/>
      <c r="F15" s="11"/>
      <c r="G15" s="11"/>
      <c r="H15" s="11"/>
      <c r="I15" s="11"/>
      <c r="J15" s="11"/>
      <c r="K15" s="11"/>
      <c r="L15" s="11"/>
      <c r="M15" s="23"/>
      <c r="N15" s="23"/>
      <c r="O15" s="11"/>
      <c r="P15" s="11"/>
      <c r="Q15" s="12"/>
      <c r="R15" s="12"/>
    </row>
    <row r="16" spans="1:18" x14ac:dyDescent="0.3">
      <c r="M16" s="22"/>
      <c r="N16" s="22"/>
    </row>
    <row r="19" spans="1:1" x14ac:dyDescent="0.3">
      <c r="A19" t="str" cm="1">
        <f t="array" ref="A19:A21">_xlfn.UNIQUE(P4N_BDD[Famille])</f>
        <v>Etrier Bordeaux</v>
      </c>
    </row>
    <row r="20" spans="1:1" x14ac:dyDescent="0.3">
      <c r="A20" t="str">
        <v>Etrier Montpellier</v>
      </c>
    </row>
    <row r="21" spans="1:1" x14ac:dyDescent="0.3">
      <c r="A21" t="str">
        <v>Bloc Foré</v>
      </c>
    </row>
  </sheetData>
  <conditionalFormatting sqref="C1:D1">
    <cfRule type="cellIs" dxfId="228" priority="4" operator="equal">
      <formula>"Manque doc"</formula>
    </cfRule>
    <cfRule type="cellIs" dxfId="227" priority="5" operator="equal">
      <formula>"En cours"</formula>
    </cfRule>
    <cfRule type="cellIs" dxfId="226" priority="6" operator="equal">
      <formula>"Archivé"</formula>
    </cfRule>
  </conditionalFormatting>
  <conditionalFormatting sqref="C2:D13 C14:C15">
    <cfRule type="cellIs" dxfId="225" priority="1" operator="equal">
      <formula>"Manque doc"</formula>
    </cfRule>
    <cfRule type="cellIs" dxfId="224" priority="2" operator="equal">
      <formula>"En cours"</formula>
    </cfRule>
    <cfRule type="cellIs" dxfId="223" priority="3" operator="equal">
      <formula>"Archivé"</formula>
    </cfRule>
  </conditionalFormatting>
  <pageMargins left="0.7" right="0.7" top="0.75" bottom="0.75" header="0.3" footer="0.3"/>
  <pageSetup paperSize="9" orientation="portrait" r:id="rId1"/>
  <headerFooter>
    <oddFooter>&amp;L&amp;1#&amp;"Calibri"&amp;10&amp;KC8DE09Diffusable</oddFooter>
  </headerFooter>
  <tableParts count="3">
    <tablePart r:id="rId2"/>
    <tablePart r:id="rId3"/>
    <tablePart r:id="rId4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R16"/>
  <sheetViews>
    <sheetView workbookViewId="0">
      <selection activeCell="N4" sqref="N4"/>
    </sheetView>
  </sheetViews>
  <sheetFormatPr baseColWidth="10" defaultRowHeight="14.4" x14ac:dyDescent="0.3"/>
  <cols>
    <col min="1" max="1" width="27.33203125" bestFit="1" customWidth="1"/>
    <col min="2" max="2" width="2.88671875" customWidth="1"/>
    <col min="3" max="3" width="18" bestFit="1" customWidth="1"/>
    <col min="4" max="4" width="24.109375" bestFit="1" customWidth="1"/>
    <col min="5" max="5" width="15" bestFit="1" customWidth="1"/>
    <col min="6" max="6" width="14.6640625" bestFit="1" customWidth="1"/>
    <col min="7" max="7" width="27.88671875" bestFit="1" customWidth="1"/>
    <col min="8" max="8" width="20.6640625" bestFit="1" customWidth="1"/>
    <col min="9" max="9" width="31.6640625" bestFit="1" customWidth="1"/>
    <col min="10" max="10" width="22.33203125" bestFit="1" customWidth="1"/>
    <col min="11" max="11" width="20" bestFit="1" customWidth="1"/>
    <col min="12" max="12" width="11.88671875" bestFit="1" customWidth="1"/>
    <col min="13" max="13" width="20" bestFit="1" customWidth="1"/>
    <col min="14" max="14" width="15.88671875" bestFit="1" customWidth="1"/>
    <col min="15" max="15" width="10.5546875" bestFit="1" customWidth="1"/>
    <col min="16" max="16" width="17.44140625" bestFit="1" customWidth="1"/>
    <col min="17" max="17" width="26.5546875" bestFit="1" customWidth="1"/>
    <col min="18" max="18" width="13.33203125" bestFit="1" customWidth="1"/>
  </cols>
  <sheetData>
    <row r="1" spans="1:18" x14ac:dyDescent="0.3">
      <c r="A1" s="2" t="s">
        <v>157</v>
      </c>
      <c r="C1" s="23" t="s">
        <v>15</v>
      </c>
      <c r="D1" s="23" t="s">
        <v>16</v>
      </c>
      <c r="E1" s="23" t="s">
        <v>17</v>
      </c>
      <c r="F1" s="23" t="s">
        <v>18</v>
      </c>
      <c r="G1" s="23" t="s">
        <v>19</v>
      </c>
      <c r="H1" s="23" t="s">
        <v>20</v>
      </c>
      <c r="I1" s="23" t="s">
        <v>21</v>
      </c>
      <c r="J1" s="23" t="s">
        <v>22</v>
      </c>
      <c r="K1" s="23" t="s">
        <v>23</v>
      </c>
      <c r="L1" s="23" t="s">
        <v>24</v>
      </c>
      <c r="M1" s="23" t="s">
        <v>25</v>
      </c>
      <c r="N1" s="23" t="s">
        <v>26</v>
      </c>
      <c r="O1" s="23" t="s">
        <v>27</v>
      </c>
      <c r="P1" s="23" t="s">
        <v>28</v>
      </c>
      <c r="Q1" s="23" t="s">
        <v>29</v>
      </c>
      <c r="R1" s="23" t="s">
        <v>30</v>
      </c>
    </row>
    <row r="2" spans="1:18" x14ac:dyDescent="0.3">
      <c r="A2" s="2" t="s">
        <v>337</v>
      </c>
      <c r="C2" s="12" t="s">
        <v>31</v>
      </c>
      <c r="D2" s="12"/>
      <c r="E2" s="12" t="s">
        <v>300</v>
      </c>
      <c r="F2" s="11" t="s">
        <v>166</v>
      </c>
      <c r="G2" s="12"/>
      <c r="H2" s="12" t="s">
        <v>166</v>
      </c>
      <c r="I2" s="12" t="s">
        <v>172</v>
      </c>
      <c r="J2" s="11" t="s">
        <v>162</v>
      </c>
      <c r="K2" s="12" t="s">
        <v>173</v>
      </c>
      <c r="L2" s="12"/>
      <c r="M2" s="12" t="s">
        <v>173</v>
      </c>
      <c r="N2" s="12"/>
      <c r="O2" s="12"/>
      <c r="P2" s="12"/>
      <c r="Q2" s="12"/>
      <c r="R2" s="12"/>
    </row>
    <row r="3" spans="1:18" x14ac:dyDescent="0.3">
      <c r="A3" s="2" t="s">
        <v>339</v>
      </c>
      <c r="C3" s="12" t="s">
        <v>31</v>
      </c>
      <c r="D3" s="12"/>
      <c r="E3" s="12" t="s">
        <v>300</v>
      </c>
      <c r="F3" s="11" t="s">
        <v>166</v>
      </c>
      <c r="G3" s="11" t="s">
        <v>167</v>
      </c>
      <c r="H3" s="11" t="s">
        <v>166</v>
      </c>
      <c r="I3" s="11" t="s">
        <v>168</v>
      </c>
      <c r="J3" s="11" t="s">
        <v>162</v>
      </c>
      <c r="K3" s="10" t="s">
        <v>169</v>
      </c>
      <c r="L3" s="10" t="s">
        <v>38</v>
      </c>
      <c r="M3" s="10" t="s">
        <v>170</v>
      </c>
      <c r="N3" s="84" t="s">
        <v>35</v>
      </c>
      <c r="O3" s="11"/>
      <c r="P3" s="24" t="s">
        <v>171</v>
      </c>
      <c r="Q3" s="12"/>
      <c r="R3" s="12"/>
    </row>
    <row r="4" spans="1:18" x14ac:dyDescent="0.3">
      <c r="C4" s="12" t="s">
        <v>31</v>
      </c>
      <c r="D4" s="12"/>
      <c r="E4" s="12" t="s">
        <v>300</v>
      </c>
      <c r="F4" s="11" t="s">
        <v>158</v>
      </c>
      <c r="G4" s="11" t="s">
        <v>159</v>
      </c>
      <c r="H4" s="11" t="s">
        <v>160</v>
      </c>
      <c r="I4" s="11" t="s">
        <v>161</v>
      </c>
      <c r="J4" s="11" t="s">
        <v>162</v>
      </c>
      <c r="K4" s="10" t="s">
        <v>163</v>
      </c>
      <c r="L4" s="10" t="s">
        <v>40</v>
      </c>
      <c r="M4" s="10" t="s">
        <v>164</v>
      </c>
      <c r="N4" s="84" t="s">
        <v>1050</v>
      </c>
      <c r="O4" s="10" t="s">
        <v>165</v>
      </c>
      <c r="P4" s="11"/>
      <c r="Q4" s="12"/>
      <c r="R4" s="12"/>
    </row>
    <row r="5" spans="1:18" x14ac:dyDescent="0.3">
      <c r="C5" s="12" t="s">
        <v>45</v>
      </c>
      <c r="D5" s="12" t="s">
        <v>46</v>
      </c>
      <c r="E5" s="12" t="s">
        <v>300</v>
      </c>
      <c r="F5" s="11" t="s">
        <v>166</v>
      </c>
      <c r="G5" s="11" t="s">
        <v>179</v>
      </c>
      <c r="H5" s="11" t="s">
        <v>180</v>
      </c>
      <c r="I5" s="11" t="s">
        <v>181</v>
      </c>
      <c r="J5" s="11" t="s">
        <v>162</v>
      </c>
      <c r="K5" s="11"/>
      <c r="L5" s="11"/>
      <c r="M5" s="10" t="s">
        <v>182</v>
      </c>
      <c r="N5" s="10" t="s">
        <v>183</v>
      </c>
      <c r="O5" s="11"/>
      <c r="P5" s="11"/>
      <c r="Q5" s="12"/>
      <c r="R5" s="12"/>
    </row>
    <row r="6" spans="1:18" x14ac:dyDescent="0.3">
      <c r="C6" s="12" t="s">
        <v>45</v>
      </c>
      <c r="D6" s="12" t="s">
        <v>174</v>
      </c>
      <c r="E6" s="12" t="s">
        <v>300</v>
      </c>
      <c r="F6" s="11" t="s">
        <v>166</v>
      </c>
      <c r="G6" s="12">
        <v>77044707</v>
      </c>
      <c r="H6" s="12" t="s">
        <v>166</v>
      </c>
      <c r="I6" s="25" t="s">
        <v>175</v>
      </c>
      <c r="J6" s="11" t="s">
        <v>162</v>
      </c>
      <c r="K6" s="12"/>
      <c r="L6" s="12"/>
      <c r="M6" s="1"/>
      <c r="N6" s="12"/>
      <c r="O6" s="12"/>
      <c r="P6" s="15" t="s">
        <v>176</v>
      </c>
      <c r="Q6" s="12"/>
      <c r="R6" s="12"/>
    </row>
    <row r="7" spans="1:18" x14ac:dyDescent="0.3">
      <c r="C7" s="12" t="s">
        <v>45</v>
      </c>
      <c r="D7" s="12" t="s">
        <v>174</v>
      </c>
      <c r="E7" s="12" t="s">
        <v>300</v>
      </c>
      <c r="F7" s="11" t="s">
        <v>166</v>
      </c>
      <c r="G7" s="11" t="s">
        <v>177</v>
      </c>
      <c r="H7" s="11" t="s">
        <v>166</v>
      </c>
      <c r="I7" s="25" t="s">
        <v>175</v>
      </c>
      <c r="J7" s="11" t="s">
        <v>162</v>
      </c>
      <c r="K7" s="11"/>
      <c r="L7" s="11"/>
      <c r="M7" s="11"/>
      <c r="N7" s="11"/>
      <c r="O7" s="11"/>
      <c r="P7" s="10" t="s">
        <v>178</v>
      </c>
      <c r="Q7" s="12"/>
      <c r="R7" s="12"/>
    </row>
    <row r="8" spans="1:18" x14ac:dyDescent="0.3">
      <c r="A8" s="2" t="s">
        <v>157</v>
      </c>
    </row>
    <row r="9" spans="1:18" x14ac:dyDescent="0.3">
      <c r="A9" s="2" t="s">
        <v>376</v>
      </c>
    </row>
    <row r="10" spans="1:18" x14ac:dyDescent="0.3">
      <c r="A10" s="2" t="s">
        <v>162</v>
      </c>
    </row>
    <row r="15" spans="1:18" x14ac:dyDescent="0.3">
      <c r="A15" t="str" cm="1">
        <f t="array" ref="A15:A16">_xlfn.UNIQUE(P4S_BDD[Famille])</f>
        <v>Panneau RME</v>
      </c>
    </row>
    <row r="16" spans="1:18" x14ac:dyDescent="0.3">
      <c r="A16" t="str">
        <v>Robinet / Clapet</v>
      </c>
    </row>
  </sheetData>
  <conditionalFormatting sqref="C1:D1">
    <cfRule type="cellIs" dxfId="199" priority="4" operator="equal">
      <formula>"Manque doc"</formula>
    </cfRule>
    <cfRule type="cellIs" dxfId="198" priority="5" operator="equal">
      <formula>"En cours"</formula>
    </cfRule>
    <cfRule type="cellIs" dxfId="197" priority="6" operator="equal">
      <formula>"Archivé"</formula>
    </cfRule>
  </conditionalFormatting>
  <conditionalFormatting sqref="C2:D7">
    <cfRule type="cellIs" dxfId="196" priority="1" operator="equal">
      <formula>"Manque doc"</formula>
    </cfRule>
    <cfRule type="cellIs" dxfId="195" priority="2" operator="equal">
      <formula>"En cours"</formula>
    </cfRule>
    <cfRule type="cellIs" dxfId="194" priority="3" operator="equal">
      <formula>"Archivé"</formula>
    </cfRule>
  </conditionalFormatting>
  <pageMargins left="0.7" right="0.7" top="0.75" bottom="0.75" header="0.3" footer="0.3"/>
  <pageSetup paperSize="9" orientation="portrait" r:id="rId1"/>
  <headerFooter>
    <oddFooter>&amp;L&amp;1#&amp;"Calibri"&amp;10&amp;KC8DE09Diffusable</oddFooter>
  </headerFooter>
  <tableParts count="3">
    <tablePart r:id="rId2"/>
    <tablePart r:id="rId3"/>
    <tablePart r:id="rId4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R21"/>
  <sheetViews>
    <sheetView workbookViewId="0">
      <selection activeCell="N4" sqref="N4"/>
    </sheetView>
  </sheetViews>
  <sheetFormatPr baseColWidth="10" defaultRowHeight="14.4" x14ac:dyDescent="0.3"/>
  <cols>
    <col min="1" max="1" width="27.33203125" bestFit="1" customWidth="1"/>
    <col min="2" max="2" width="2.88671875" customWidth="1"/>
    <col min="3" max="3" width="18" bestFit="1" customWidth="1"/>
    <col min="4" max="4" width="15.88671875" bestFit="1" customWidth="1"/>
    <col min="5" max="5" width="15" bestFit="1" customWidth="1"/>
    <col min="6" max="6" width="21.33203125" bestFit="1" customWidth="1"/>
    <col min="7" max="7" width="27.88671875" bestFit="1" customWidth="1"/>
    <col min="8" max="8" width="18.33203125" bestFit="1" customWidth="1"/>
    <col min="9" max="9" width="35.44140625" bestFit="1" customWidth="1"/>
    <col min="10" max="10" width="21.44140625" bestFit="1" customWidth="1"/>
    <col min="11" max="11" width="17.5546875" bestFit="1" customWidth="1"/>
    <col min="12" max="12" width="11.88671875" bestFit="1" customWidth="1"/>
    <col min="13" max="13" width="11" bestFit="1" customWidth="1"/>
    <col min="14" max="14" width="13.33203125" bestFit="1" customWidth="1"/>
    <col min="15" max="15" width="10.5546875" bestFit="1" customWidth="1"/>
    <col min="16" max="16" width="17.44140625" bestFit="1" customWidth="1"/>
    <col min="17" max="17" width="26.5546875" bestFit="1" customWidth="1"/>
    <col min="18" max="18" width="13.33203125" bestFit="1" customWidth="1"/>
  </cols>
  <sheetData>
    <row r="1" spans="1:18" x14ac:dyDescent="0.3">
      <c r="A1" s="2" t="s">
        <v>184</v>
      </c>
      <c r="C1" s="23" t="s">
        <v>15</v>
      </c>
      <c r="D1" s="23" t="s">
        <v>16</v>
      </c>
      <c r="E1" s="23" t="s">
        <v>17</v>
      </c>
      <c r="F1" s="23" t="s">
        <v>18</v>
      </c>
      <c r="G1" s="23" t="s">
        <v>19</v>
      </c>
      <c r="H1" s="23" t="s">
        <v>20</v>
      </c>
      <c r="I1" s="23" t="s">
        <v>21</v>
      </c>
      <c r="J1" s="23" t="s">
        <v>22</v>
      </c>
      <c r="K1" s="23" t="s">
        <v>23</v>
      </c>
      <c r="L1" s="23" t="s">
        <v>24</v>
      </c>
      <c r="M1" s="23" t="s">
        <v>25</v>
      </c>
      <c r="N1" s="23" t="s">
        <v>26</v>
      </c>
      <c r="O1" s="23" t="s">
        <v>27</v>
      </c>
      <c r="P1" s="23" t="s">
        <v>28</v>
      </c>
      <c r="Q1" s="23" t="s">
        <v>29</v>
      </c>
      <c r="R1" s="23" t="s">
        <v>30</v>
      </c>
    </row>
    <row r="2" spans="1:18" x14ac:dyDescent="0.3">
      <c r="A2" s="2" t="s">
        <v>304</v>
      </c>
      <c r="C2" s="12" t="s">
        <v>31</v>
      </c>
      <c r="D2" s="12"/>
      <c r="E2" s="12" t="s">
        <v>301</v>
      </c>
      <c r="F2" s="12" t="s">
        <v>192</v>
      </c>
      <c r="G2" s="11"/>
      <c r="H2" s="12" t="s">
        <v>199</v>
      </c>
      <c r="I2" s="12" t="s">
        <v>93</v>
      </c>
      <c r="J2" s="11" t="s">
        <v>189</v>
      </c>
      <c r="K2" s="15" t="s">
        <v>200</v>
      </c>
      <c r="L2" s="15" t="s">
        <v>35</v>
      </c>
      <c r="M2" s="15" t="s">
        <v>197</v>
      </c>
      <c r="N2" s="15" t="s">
        <v>38</v>
      </c>
      <c r="O2" s="12"/>
      <c r="P2" s="12"/>
      <c r="Q2" s="12"/>
      <c r="R2" s="12"/>
    </row>
    <row r="3" spans="1:18" x14ac:dyDescent="0.3">
      <c r="A3" s="2" t="s">
        <v>327</v>
      </c>
      <c r="C3" s="12" t="s">
        <v>31</v>
      </c>
      <c r="D3" s="12"/>
      <c r="E3" s="12" t="s">
        <v>301</v>
      </c>
      <c r="F3" s="12" t="s">
        <v>201</v>
      </c>
      <c r="G3" s="11" t="s">
        <v>202</v>
      </c>
      <c r="H3" s="12" t="s">
        <v>203</v>
      </c>
      <c r="I3" s="12" t="s">
        <v>204</v>
      </c>
      <c r="J3" s="11" t="s">
        <v>189</v>
      </c>
      <c r="K3" s="12"/>
      <c r="L3" s="12"/>
      <c r="M3" s="15" t="s">
        <v>205</v>
      </c>
      <c r="N3" s="15" t="s">
        <v>40</v>
      </c>
      <c r="O3" s="15" t="s">
        <v>206</v>
      </c>
      <c r="P3" s="12"/>
      <c r="Q3" s="12"/>
      <c r="R3" s="12"/>
    </row>
    <row r="4" spans="1:18" x14ac:dyDescent="0.3">
      <c r="C4" s="12" t="s">
        <v>31</v>
      </c>
      <c r="D4" s="12"/>
      <c r="E4" s="12" t="s">
        <v>300</v>
      </c>
      <c r="F4" s="11" t="s">
        <v>185</v>
      </c>
      <c r="G4" s="11" t="s">
        <v>186</v>
      </c>
      <c r="H4" s="11" t="s">
        <v>187</v>
      </c>
      <c r="I4" s="11" t="s">
        <v>188</v>
      </c>
      <c r="J4" s="11" t="s">
        <v>189</v>
      </c>
      <c r="K4" s="10" t="s">
        <v>190</v>
      </c>
      <c r="L4" s="10" t="s">
        <v>35</v>
      </c>
      <c r="M4" s="10" t="s">
        <v>191</v>
      </c>
      <c r="N4" s="84" t="s">
        <v>78</v>
      </c>
      <c r="O4" s="11"/>
      <c r="P4" s="11"/>
      <c r="Q4" s="12"/>
      <c r="R4" s="12"/>
    </row>
    <row r="5" spans="1:18" x14ac:dyDescent="0.3">
      <c r="C5" s="12" t="s">
        <v>31</v>
      </c>
      <c r="D5" s="12"/>
      <c r="E5" s="12" t="s">
        <v>300</v>
      </c>
      <c r="F5" s="12" t="s">
        <v>192</v>
      </c>
      <c r="G5" s="11" t="s">
        <v>193</v>
      </c>
      <c r="H5" s="12" t="s">
        <v>194</v>
      </c>
      <c r="I5" s="12" t="s">
        <v>195</v>
      </c>
      <c r="J5" s="11" t="s">
        <v>189</v>
      </c>
      <c r="K5" s="15" t="s">
        <v>196</v>
      </c>
      <c r="L5" s="15" t="s">
        <v>38</v>
      </c>
      <c r="M5" s="15" t="s">
        <v>197</v>
      </c>
      <c r="N5" s="15" t="s">
        <v>38</v>
      </c>
      <c r="O5" s="15" t="s">
        <v>198</v>
      </c>
      <c r="P5" s="12"/>
      <c r="Q5" s="12"/>
      <c r="R5" s="12"/>
    </row>
    <row r="6" spans="1:18" x14ac:dyDescent="0.3">
      <c r="C6" s="12" t="s">
        <v>45</v>
      </c>
      <c r="D6" s="12" t="s">
        <v>207</v>
      </c>
      <c r="E6" s="12" t="s">
        <v>300</v>
      </c>
      <c r="F6" s="12" t="s">
        <v>192</v>
      </c>
      <c r="G6" s="11"/>
      <c r="H6" s="12" t="s">
        <v>208</v>
      </c>
      <c r="I6" s="12" t="s">
        <v>209</v>
      </c>
      <c r="J6" s="11" t="s">
        <v>189</v>
      </c>
      <c r="K6" s="15" t="s">
        <v>210</v>
      </c>
      <c r="L6" s="12"/>
      <c r="M6" s="15" t="s">
        <v>197</v>
      </c>
      <c r="N6" s="15" t="s">
        <v>38</v>
      </c>
      <c r="O6" s="12"/>
      <c r="P6" s="15" t="s">
        <v>211</v>
      </c>
      <c r="Q6" s="12"/>
      <c r="R6" s="12"/>
    </row>
    <row r="7" spans="1:18" x14ac:dyDescent="0.3">
      <c r="C7" s="12" t="s">
        <v>45</v>
      </c>
      <c r="D7" s="12" t="s">
        <v>46</v>
      </c>
      <c r="E7" s="12" t="s">
        <v>300</v>
      </c>
      <c r="F7" s="11" t="s">
        <v>212</v>
      </c>
      <c r="G7" s="11" t="s">
        <v>213</v>
      </c>
      <c r="H7" s="12" t="s">
        <v>214</v>
      </c>
      <c r="I7" s="12" t="s">
        <v>215</v>
      </c>
      <c r="J7" s="11" t="s">
        <v>216</v>
      </c>
      <c r="K7" s="12"/>
      <c r="L7" s="12"/>
      <c r="M7" s="10" t="s">
        <v>217</v>
      </c>
      <c r="N7" s="10" t="s">
        <v>35</v>
      </c>
      <c r="O7" s="12"/>
      <c r="P7" s="12"/>
      <c r="Q7" s="12"/>
      <c r="R7" s="12"/>
    </row>
    <row r="8" spans="1:18" x14ac:dyDescent="0.3">
      <c r="A8" s="2" t="s">
        <v>184</v>
      </c>
      <c r="C8" s="12" t="s">
        <v>45</v>
      </c>
      <c r="D8" s="12" t="s">
        <v>46</v>
      </c>
      <c r="E8" s="12" t="s">
        <v>300</v>
      </c>
      <c r="F8" s="11" t="s">
        <v>212</v>
      </c>
      <c r="G8" s="11" t="s">
        <v>213</v>
      </c>
      <c r="H8" s="11" t="s">
        <v>214</v>
      </c>
      <c r="I8" s="11" t="s">
        <v>218</v>
      </c>
      <c r="J8" s="11" t="s">
        <v>216</v>
      </c>
      <c r="K8" s="11"/>
      <c r="L8" s="11"/>
      <c r="M8" s="10" t="s">
        <v>217</v>
      </c>
      <c r="N8" s="10" t="s">
        <v>35</v>
      </c>
      <c r="O8" s="11"/>
      <c r="P8" s="11"/>
      <c r="Q8" s="12"/>
      <c r="R8" s="12"/>
    </row>
    <row r="9" spans="1:18" x14ac:dyDescent="0.3">
      <c r="A9" s="2" t="s">
        <v>379</v>
      </c>
    </row>
    <row r="10" spans="1:18" x14ac:dyDescent="0.3">
      <c r="A10" s="2" t="s">
        <v>380</v>
      </c>
    </row>
    <row r="11" spans="1:18" x14ac:dyDescent="0.3">
      <c r="A11" s="2" t="s">
        <v>216</v>
      </c>
    </row>
    <row r="12" spans="1:18" x14ac:dyDescent="0.3">
      <c r="A12" s="2" t="s">
        <v>224</v>
      </c>
    </row>
    <row r="13" spans="1:18" x14ac:dyDescent="0.3">
      <c r="A13" s="2" t="s">
        <v>189</v>
      </c>
    </row>
    <row r="18" spans="1:1" x14ac:dyDescent="0.3">
      <c r="A18" t="str" cm="1">
        <f t="array" ref="A18:A21">_xlfn.UNIQUE(P6S_BDD[Famille])</f>
        <v>EV - 21C</v>
      </c>
    </row>
    <row r="19" spans="1:1" x14ac:dyDescent="0.3">
      <c r="A19" t="str">
        <v>EV - Electrivalve à relais</v>
      </c>
    </row>
    <row r="20" spans="1:1" x14ac:dyDescent="0.3">
      <c r="A20" t="str">
        <v>EV - EVD</v>
      </c>
    </row>
    <row r="21" spans="1:1" x14ac:dyDescent="0.3">
      <c r="A21" t="str">
        <v>Bloc intermédiaire - W4</v>
      </c>
    </row>
  </sheetData>
  <conditionalFormatting sqref="C1:D1">
    <cfRule type="cellIs" dxfId="169" priority="4" operator="equal">
      <formula>"Manque doc"</formula>
    </cfRule>
    <cfRule type="cellIs" dxfId="168" priority="5" operator="equal">
      <formula>"En cours"</formula>
    </cfRule>
    <cfRule type="cellIs" dxfId="167" priority="6" operator="equal">
      <formula>"Archivé"</formula>
    </cfRule>
  </conditionalFormatting>
  <conditionalFormatting sqref="C2:D8">
    <cfRule type="cellIs" dxfId="166" priority="1" operator="equal">
      <formula>"Manque doc"</formula>
    </cfRule>
    <cfRule type="cellIs" dxfId="165" priority="2" operator="equal">
      <formula>"En cours"</formula>
    </cfRule>
    <cfRule type="cellIs" dxfId="164" priority="3" operator="equal">
      <formula>"Archivé"</formula>
    </cfRule>
  </conditionalFormatting>
  <pageMargins left="0.7" right="0.7" top="0.75" bottom="0.75" header="0.3" footer="0.3"/>
  <pageSetup paperSize="9" orientation="portrait" r:id="rId1"/>
  <headerFooter>
    <oddFooter>&amp;L&amp;1#&amp;"Calibri"&amp;10&amp;KC8DE09Diffusable</oddFooter>
  </headerFooter>
  <tableParts count="3">
    <tablePart r:id="rId2"/>
    <tablePart r:id="rId3"/>
    <tablePart r:id="rId4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R29"/>
  <sheetViews>
    <sheetView workbookViewId="0">
      <selection activeCell="N18" sqref="N18"/>
    </sheetView>
  </sheetViews>
  <sheetFormatPr baseColWidth="10" defaultRowHeight="14.4" x14ac:dyDescent="0.3"/>
  <cols>
    <col min="1" max="1" width="27.33203125" bestFit="1" customWidth="1"/>
    <col min="2" max="2" width="2.88671875" customWidth="1"/>
    <col min="3" max="3" width="18" bestFit="1" customWidth="1"/>
    <col min="4" max="4" width="15.88671875" bestFit="1" customWidth="1"/>
    <col min="5" max="5" width="15" bestFit="1" customWidth="1"/>
    <col min="6" max="6" width="12.88671875" bestFit="1" customWidth="1"/>
    <col min="7" max="7" width="27.88671875" bestFit="1" customWidth="1"/>
    <col min="8" max="8" width="23" bestFit="1" customWidth="1"/>
    <col min="9" max="9" width="45.44140625" bestFit="1" customWidth="1"/>
    <col min="10" max="10" width="22.88671875" bestFit="1" customWidth="1"/>
    <col min="11" max="11" width="13.88671875" bestFit="1" customWidth="1"/>
    <col min="12" max="12" width="11.88671875" bestFit="1" customWidth="1"/>
    <col min="13" max="13" width="19.44140625" bestFit="1" customWidth="1"/>
    <col min="14" max="14" width="17.5546875" bestFit="1" customWidth="1"/>
    <col min="15" max="15" width="10.5546875" bestFit="1" customWidth="1"/>
    <col min="16" max="16" width="18.5546875" bestFit="1" customWidth="1"/>
    <col min="17" max="17" width="26.5546875" bestFit="1" customWidth="1"/>
    <col min="18" max="18" width="13.33203125" bestFit="1" customWidth="1"/>
  </cols>
  <sheetData>
    <row r="1" spans="1:18" ht="28.8" x14ac:dyDescent="0.3">
      <c r="A1" s="2" t="s">
        <v>288</v>
      </c>
      <c r="C1" s="23" t="s">
        <v>15</v>
      </c>
      <c r="D1" s="23" t="s">
        <v>16</v>
      </c>
      <c r="E1" s="23" t="s">
        <v>17</v>
      </c>
      <c r="F1" s="23" t="s">
        <v>18</v>
      </c>
      <c r="G1" s="23" t="s">
        <v>19</v>
      </c>
      <c r="H1" s="23" t="s">
        <v>20</v>
      </c>
      <c r="I1" s="23" t="s">
        <v>21</v>
      </c>
      <c r="J1" s="23" t="s">
        <v>22</v>
      </c>
      <c r="K1" s="23" t="s">
        <v>23</v>
      </c>
      <c r="L1" s="23" t="s">
        <v>24</v>
      </c>
      <c r="M1" s="81" t="s">
        <v>25</v>
      </c>
      <c r="N1" s="81" t="s">
        <v>1034</v>
      </c>
      <c r="O1" s="23" t="s">
        <v>27</v>
      </c>
      <c r="P1" s="23" t="s">
        <v>28</v>
      </c>
      <c r="Q1" s="23" t="s">
        <v>29</v>
      </c>
      <c r="R1" s="23" t="s">
        <v>30</v>
      </c>
    </row>
    <row r="2" spans="1:18" x14ac:dyDescent="0.3">
      <c r="A2" s="2" t="s">
        <v>334</v>
      </c>
      <c r="C2" s="11" t="s">
        <v>31</v>
      </c>
      <c r="D2" s="11"/>
      <c r="E2" s="12" t="s">
        <v>301</v>
      </c>
      <c r="F2" s="11"/>
      <c r="G2" s="11" t="s">
        <v>754</v>
      </c>
      <c r="H2" s="11" t="s">
        <v>755</v>
      </c>
      <c r="I2" s="11" t="s">
        <v>756</v>
      </c>
      <c r="J2" s="11" t="s">
        <v>291</v>
      </c>
      <c r="K2" s="11"/>
      <c r="L2" s="11"/>
      <c r="M2" s="11"/>
      <c r="N2" s="11"/>
      <c r="O2" s="11"/>
      <c r="P2" s="11"/>
      <c r="Q2" s="12"/>
      <c r="R2" s="12"/>
    </row>
    <row r="3" spans="1:18" x14ac:dyDescent="0.3">
      <c r="A3" s="2" t="s">
        <v>336</v>
      </c>
      <c r="C3" s="11" t="s">
        <v>31</v>
      </c>
      <c r="D3" s="11"/>
      <c r="E3" s="12" t="s">
        <v>301</v>
      </c>
      <c r="F3" s="11"/>
      <c r="G3" s="11" t="s">
        <v>757</v>
      </c>
      <c r="H3" s="11" t="s">
        <v>758</v>
      </c>
      <c r="I3" s="11" t="s">
        <v>63</v>
      </c>
      <c r="J3" s="11" t="s">
        <v>289</v>
      </c>
      <c r="K3" s="11" t="s">
        <v>759</v>
      </c>
      <c r="L3" s="11" t="s">
        <v>35</v>
      </c>
      <c r="M3" s="11"/>
      <c r="N3" s="11"/>
      <c r="O3" s="11"/>
      <c r="P3" s="11"/>
      <c r="Q3" s="12"/>
      <c r="R3" s="12"/>
    </row>
    <row r="4" spans="1:18" x14ac:dyDescent="0.3">
      <c r="C4" s="11" t="s">
        <v>31</v>
      </c>
      <c r="D4" s="11"/>
      <c r="E4" s="12" t="s">
        <v>301</v>
      </c>
      <c r="F4" s="11" t="s">
        <v>760</v>
      </c>
      <c r="G4" s="11"/>
      <c r="H4" s="11" t="s">
        <v>761</v>
      </c>
      <c r="I4" s="11" t="s">
        <v>762</v>
      </c>
      <c r="J4" s="11" t="s">
        <v>224</v>
      </c>
      <c r="K4" s="11" t="s">
        <v>763</v>
      </c>
      <c r="L4" s="11" t="s">
        <v>35</v>
      </c>
      <c r="M4" s="11"/>
      <c r="N4" s="11"/>
      <c r="O4" s="11"/>
      <c r="P4" s="11"/>
      <c r="Q4" s="12"/>
      <c r="R4" s="12"/>
    </row>
    <row r="5" spans="1:18" x14ac:dyDescent="0.3">
      <c r="C5" s="11" t="s">
        <v>31</v>
      </c>
      <c r="D5" s="11"/>
      <c r="E5" s="12" t="s">
        <v>301</v>
      </c>
      <c r="F5" s="11"/>
      <c r="G5" s="11" t="s">
        <v>764</v>
      </c>
      <c r="H5" s="11" t="s">
        <v>199</v>
      </c>
      <c r="I5" s="11" t="s">
        <v>765</v>
      </c>
      <c r="J5" s="11" t="s">
        <v>289</v>
      </c>
      <c r="K5" s="11"/>
      <c r="L5" s="11"/>
      <c r="M5" s="11"/>
      <c r="N5" s="11"/>
      <c r="O5" s="11"/>
      <c r="P5" s="11"/>
      <c r="Q5" s="12"/>
      <c r="R5" s="12"/>
    </row>
    <row r="6" spans="1:18" x14ac:dyDescent="0.3">
      <c r="C6" s="11" t="s">
        <v>31</v>
      </c>
      <c r="D6" s="11"/>
      <c r="E6" s="12" t="s">
        <v>301</v>
      </c>
      <c r="F6" s="11"/>
      <c r="G6" s="11" t="s">
        <v>764</v>
      </c>
      <c r="H6" s="11" t="s">
        <v>199</v>
      </c>
      <c r="I6" s="11" t="s">
        <v>766</v>
      </c>
      <c r="J6" s="11" t="s">
        <v>289</v>
      </c>
      <c r="K6" s="11"/>
      <c r="L6" s="11"/>
      <c r="M6" s="11"/>
      <c r="N6" s="11"/>
      <c r="O6" s="11"/>
      <c r="P6" s="11"/>
      <c r="Q6" s="12"/>
      <c r="R6" s="12"/>
    </row>
    <row r="7" spans="1:18" x14ac:dyDescent="0.3">
      <c r="C7" s="11" t="s">
        <v>31</v>
      </c>
      <c r="D7" s="11"/>
      <c r="E7" s="12" t="s">
        <v>301</v>
      </c>
      <c r="F7" s="11"/>
      <c r="G7" s="11"/>
      <c r="H7" s="11" t="s">
        <v>767</v>
      </c>
      <c r="I7" s="11" t="s">
        <v>768</v>
      </c>
      <c r="J7" s="11" t="s">
        <v>289</v>
      </c>
      <c r="K7" s="11" t="s">
        <v>769</v>
      </c>
      <c r="L7" s="11" t="s">
        <v>770</v>
      </c>
      <c r="M7" s="11"/>
      <c r="N7" s="11"/>
      <c r="O7" s="11"/>
      <c r="P7" s="11"/>
      <c r="Q7" s="12"/>
      <c r="R7" s="12"/>
    </row>
    <row r="8" spans="1:18" x14ac:dyDescent="0.3">
      <c r="A8" s="2" t="s">
        <v>288</v>
      </c>
      <c r="C8" s="11" t="s">
        <v>31</v>
      </c>
      <c r="D8" s="11"/>
      <c r="E8" s="12" t="s">
        <v>301</v>
      </c>
      <c r="F8" s="11"/>
      <c r="G8" s="11"/>
      <c r="H8" s="11" t="s">
        <v>767</v>
      </c>
      <c r="I8" s="11" t="s">
        <v>771</v>
      </c>
      <c r="J8" s="11" t="s">
        <v>289</v>
      </c>
      <c r="K8" s="11" t="s">
        <v>772</v>
      </c>
      <c r="L8" s="11" t="s">
        <v>773</v>
      </c>
      <c r="M8" s="11"/>
      <c r="N8" s="11"/>
      <c r="O8" s="11"/>
      <c r="P8" s="11"/>
      <c r="Q8" s="12"/>
      <c r="R8" s="12"/>
    </row>
    <row r="9" spans="1:18" x14ac:dyDescent="0.3">
      <c r="A9" s="2" t="s">
        <v>381</v>
      </c>
      <c r="C9" s="11" t="s">
        <v>31</v>
      </c>
      <c r="D9" s="11"/>
      <c r="E9" s="12" t="s">
        <v>301</v>
      </c>
      <c r="F9" s="11"/>
      <c r="G9" s="11" t="s">
        <v>774</v>
      </c>
      <c r="H9" s="11" t="s">
        <v>775</v>
      </c>
      <c r="I9" s="11" t="s">
        <v>776</v>
      </c>
      <c r="J9" s="11" t="s">
        <v>291</v>
      </c>
      <c r="K9" s="11" t="s">
        <v>777</v>
      </c>
      <c r="L9" s="11" t="s">
        <v>35</v>
      </c>
      <c r="M9" s="11"/>
      <c r="N9" s="11"/>
      <c r="O9" s="11"/>
      <c r="P9" s="11" t="s">
        <v>778</v>
      </c>
      <c r="Q9" s="12"/>
      <c r="R9" s="12"/>
    </row>
    <row r="10" spans="1:18" x14ac:dyDescent="0.3">
      <c r="A10" s="2" t="s">
        <v>289</v>
      </c>
      <c r="C10" s="11" t="s">
        <v>31</v>
      </c>
      <c r="D10" s="11"/>
      <c r="E10" s="12" t="s">
        <v>301</v>
      </c>
      <c r="F10" s="11"/>
      <c r="G10" s="11" t="s">
        <v>779</v>
      </c>
      <c r="H10" s="11" t="s">
        <v>566</v>
      </c>
      <c r="I10" s="11" t="s">
        <v>780</v>
      </c>
      <c r="J10" s="11" t="s">
        <v>289</v>
      </c>
      <c r="K10" s="11" t="s">
        <v>781</v>
      </c>
      <c r="L10" s="11" t="s">
        <v>35</v>
      </c>
      <c r="M10" s="11"/>
      <c r="N10" s="11"/>
      <c r="O10" s="11"/>
      <c r="P10" s="11"/>
      <c r="Q10" s="12"/>
      <c r="R10" s="12"/>
    </row>
    <row r="11" spans="1:18" x14ac:dyDescent="0.3">
      <c r="A11" s="2" t="s">
        <v>56</v>
      </c>
      <c r="C11" s="11" t="s">
        <v>31</v>
      </c>
      <c r="D11" s="11"/>
      <c r="E11" s="12" t="s">
        <v>301</v>
      </c>
      <c r="F11" s="11"/>
      <c r="G11" s="11" t="s">
        <v>754</v>
      </c>
      <c r="H11" s="11" t="s">
        <v>782</v>
      </c>
      <c r="I11" s="11" t="s">
        <v>783</v>
      </c>
      <c r="J11" s="11" t="s">
        <v>291</v>
      </c>
      <c r="K11" s="11"/>
      <c r="L11" s="11"/>
      <c r="M11" s="11"/>
      <c r="N11" s="11"/>
      <c r="O11" s="11"/>
      <c r="P11" s="11"/>
      <c r="Q11" s="12"/>
      <c r="R11" s="12"/>
    </row>
    <row r="12" spans="1:18" x14ac:dyDescent="0.3">
      <c r="A12" s="2" t="s">
        <v>372</v>
      </c>
      <c r="C12" s="11" t="s">
        <v>287</v>
      </c>
      <c r="D12" s="11"/>
      <c r="E12" s="12" t="s">
        <v>301</v>
      </c>
      <c r="F12" s="11"/>
      <c r="G12" s="11" t="s">
        <v>784</v>
      </c>
      <c r="H12" s="11" t="s">
        <v>42</v>
      </c>
      <c r="I12" s="11" t="s">
        <v>785</v>
      </c>
      <c r="J12" s="11" t="s">
        <v>224</v>
      </c>
      <c r="K12" s="11" t="s">
        <v>786</v>
      </c>
      <c r="L12" s="11" t="s">
        <v>35</v>
      </c>
      <c r="M12" s="11"/>
      <c r="N12" s="11"/>
      <c r="O12" s="11"/>
      <c r="P12" s="11"/>
      <c r="Q12" s="12"/>
      <c r="R12" s="12"/>
    </row>
    <row r="13" spans="1:18" x14ac:dyDescent="0.3">
      <c r="A13" s="2" t="s">
        <v>224</v>
      </c>
      <c r="C13" s="11" t="s">
        <v>287</v>
      </c>
      <c r="D13" s="11"/>
      <c r="E13" s="12" t="s">
        <v>301</v>
      </c>
      <c r="F13" s="11"/>
      <c r="G13" s="11"/>
      <c r="H13" s="11" t="s">
        <v>787</v>
      </c>
      <c r="I13" s="11" t="s">
        <v>788</v>
      </c>
      <c r="J13" s="11" t="s">
        <v>293</v>
      </c>
      <c r="K13" s="11" t="s">
        <v>789</v>
      </c>
      <c r="L13" s="11"/>
      <c r="M13" s="11"/>
      <c r="N13" s="11"/>
      <c r="O13" s="11"/>
      <c r="P13" s="11"/>
      <c r="Q13" s="12"/>
      <c r="R13" s="12"/>
    </row>
    <row r="14" spans="1:18" x14ac:dyDescent="0.3">
      <c r="A14" s="2" t="s">
        <v>293</v>
      </c>
      <c r="C14" s="11" t="s">
        <v>287</v>
      </c>
      <c r="D14" s="11"/>
      <c r="E14" s="12" t="s">
        <v>301</v>
      </c>
      <c r="F14" s="11"/>
      <c r="G14" s="11"/>
      <c r="H14" s="11" t="s">
        <v>790</v>
      </c>
      <c r="I14" s="11" t="s">
        <v>788</v>
      </c>
      <c r="J14" s="11" t="s">
        <v>293</v>
      </c>
      <c r="K14" s="11" t="s">
        <v>791</v>
      </c>
      <c r="L14" s="11"/>
      <c r="M14" s="11"/>
      <c r="N14" s="11"/>
      <c r="O14" s="11"/>
      <c r="P14" s="11"/>
      <c r="Q14" s="12"/>
      <c r="R14" s="12"/>
    </row>
    <row r="15" spans="1:18" x14ac:dyDescent="0.3">
      <c r="C15" s="11" t="s">
        <v>31</v>
      </c>
      <c r="D15" s="11"/>
      <c r="E15" s="12" t="s">
        <v>300</v>
      </c>
      <c r="F15" s="11"/>
      <c r="G15" s="11" t="s">
        <v>969</v>
      </c>
      <c r="H15" s="11" t="s">
        <v>970</v>
      </c>
      <c r="I15" s="11" t="s">
        <v>971</v>
      </c>
      <c r="J15" s="11" t="s">
        <v>289</v>
      </c>
      <c r="K15" s="11"/>
      <c r="L15" s="11"/>
      <c r="M15" s="11" t="s">
        <v>972</v>
      </c>
      <c r="N15" s="84" t="s">
        <v>1032</v>
      </c>
      <c r="O15" s="11"/>
      <c r="P15" s="11" t="s">
        <v>973</v>
      </c>
      <c r="Q15" s="12"/>
      <c r="R15" s="12"/>
    </row>
    <row r="16" spans="1:18" x14ac:dyDescent="0.3">
      <c r="C16" s="11" t="s">
        <v>31</v>
      </c>
      <c r="D16" s="11"/>
      <c r="E16" s="12" t="s">
        <v>300</v>
      </c>
      <c r="F16" s="11"/>
      <c r="G16" s="11" t="s">
        <v>974</v>
      </c>
      <c r="H16" s="11" t="s">
        <v>975</v>
      </c>
      <c r="I16" s="11" t="s">
        <v>976</v>
      </c>
      <c r="J16" s="11" t="s">
        <v>291</v>
      </c>
      <c r="K16" s="11" t="s">
        <v>977</v>
      </c>
      <c r="L16" s="11" t="s">
        <v>35</v>
      </c>
      <c r="M16" s="11" t="s">
        <v>978</v>
      </c>
      <c r="N16" s="84" t="s">
        <v>1053</v>
      </c>
      <c r="O16" s="11" t="s">
        <v>979</v>
      </c>
      <c r="P16" s="11"/>
      <c r="Q16" s="12"/>
      <c r="R16" s="12"/>
    </row>
    <row r="17" spans="3:18" x14ac:dyDescent="0.3">
      <c r="C17" s="11" t="s">
        <v>31</v>
      </c>
      <c r="D17" s="11"/>
      <c r="E17" s="12" t="s">
        <v>300</v>
      </c>
      <c r="F17" s="11"/>
      <c r="G17" s="11" t="s">
        <v>980</v>
      </c>
      <c r="H17" s="11" t="s">
        <v>981</v>
      </c>
      <c r="I17" s="11" t="s">
        <v>982</v>
      </c>
      <c r="J17" s="11" t="s">
        <v>291</v>
      </c>
      <c r="K17" s="11"/>
      <c r="L17" s="11"/>
      <c r="M17" s="11" t="s">
        <v>983</v>
      </c>
      <c r="N17" s="84" t="s">
        <v>1055</v>
      </c>
      <c r="O17" s="11" t="s">
        <v>984</v>
      </c>
      <c r="P17" s="11"/>
      <c r="Q17" s="12"/>
      <c r="R17" s="12"/>
    </row>
    <row r="18" spans="3:18" x14ac:dyDescent="0.3">
      <c r="C18" s="11" t="s">
        <v>31</v>
      </c>
      <c r="D18" s="11"/>
      <c r="E18" s="12" t="s">
        <v>300</v>
      </c>
      <c r="F18" s="11"/>
      <c r="G18" s="11" t="s">
        <v>985</v>
      </c>
      <c r="H18" s="11" t="s">
        <v>986</v>
      </c>
      <c r="I18" s="11" t="s">
        <v>987</v>
      </c>
      <c r="J18" s="11" t="s">
        <v>291</v>
      </c>
      <c r="K18" s="11" t="s">
        <v>988</v>
      </c>
      <c r="L18" s="11" t="s">
        <v>35</v>
      </c>
      <c r="M18" s="11" t="s">
        <v>989</v>
      </c>
      <c r="N18" s="84" t="s">
        <v>1056</v>
      </c>
      <c r="O18" s="11" t="s">
        <v>990</v>
      </c>
      <c r="P18" s="11"/>
      <c r="Q18" s="12"/>
      <c r="R18" s="12"/>
    </row>
    <row r="19" spans="3:18" x14ac:dyDescent="0.3">
      <c r="C19" s="11" t="s">
        <v>31</v>
      </c>
      <c r="D19" s="11"/>
      <c r="E19" s="12" t="s">
        <v>300</v>
      </c>
      <c r="F19" s="11" t="s">
        <v>760</v>
      </c>
      <c r="G19" s="11"/>
      <c r="H19" s="11" t="s">
        <v>796</v>
      </c>
      <c r="I19" s="11" t="s">
        <v>991</v>
      </c>
      <c r="J19" s="11" t="s">
        <v>224</v>
      </c>
      <c r="K19" s="11" t="s">
        <v>992</v>
      </c>
      <c r="L19" s="11" t="s">
        <v>78</v>
      </c>
      <c r="M19" s="11" t="s">
        <v>993</v>
      </c>
      <c r="N19" s="84" t="s">
        <v>78</v>
      </c>
      <c r="O19" s="11"/>
      <c r="P19" s="24" t="s">
        <v>994</v>
      </c>
      <c r="Q19" s="12"/>
      <c r="R19" s="12"/>
    </row>
    <row r="20" spans="3:18" x14ac:dyDescent="0.3">
      <c r="C20" s="11" t="s">
        <v>31</v>
      </c>
      <c r="D20" s="11"/>
      <c r="E20" s="12" t="s">
        <v>300</v>
      </c>
      <c r="F20" s="11" t="s">
        <v>995</v>
      </c>
      <c r="G20" s="11"/>
      <c r="H20" s="11" t="s">
        <v>996</v>
      </c>
      <c r="I20" s="11" t="s">
        <v>997</v>
      </c>
      <c r="J20" s="11" t="s">
        <v>289</v>
      </c>
      <c r="K20" s="11"/>
      <c r="L20" s="11"/>
      <c r="M20" s="11" t="s">
        <v>998</v>
      </c>
      <c r="N20" s="84" t="s">
        <v>40</v>
      </c>
      <c r="O20" s="11" t="s">
        <v>999</v>
      </c>
      <c r="P20" s="11"/>
      <c r="Q20" s="12"/>
      <c r="R20" s="12"/>
    </row>
    <row r="21" spans="3:18" x14ac:dyDescent="0.3">
      <c r="C21" s="11" t="s">
        <v>31</v>
      </c>
      <c r="D21" s="11"/>
      <c r="E21" s="12" t="s">
        <v>300</v>
      </c>
      <c r="F21" s="11" t="s">
        <v>995</v>
      </c>
      <c r="G21" s="11"/>
      <c r="H21" s="11" t="s">
        <v>1000</v>
      </c>
      <c r="I21" s="11" t="s">
        <v>161</v>
      </c>
      <c r="J21" s="11" t="s">
        <v>289</v>
      </c>
      <c r="K21" s="11" t="s">
        <v>1001</v>
      </c>
      <c r="L21" s="11" t="s">
        <v>38</v>
      </c>
      <c r="M21" s="11" t="s">
        <v>998</v>
      </c>
      <c r="N21" s="84" t="s">
        <v>40</v>
      </c>
      <c r="O21" s="11" t="s">
        <v>1002</v>
      </c>
      <c r="P21" s="11"/>
      <c r="Q21" s="12"/>
      <c r="R21" s="12"/>
    </row>
    <row r="22" spans="3:18" x14ac:dyDescent="0.3">
      <c r="C22" s="11" t="s">
        <v>31</v>
      </c>
      <c r="D22" s="11"/>
      <c r="E22" s="12" t="s">
        <v>300</v>
      </c>
      <c r="F22" s="11" t="s">
        <v>995</v>
      </c>
      <c r="G22" s="11"/>
      <c r="H22" s="11" t="s">
        <v>1003</v>
      </c>
      <c r="I22" s="11" t="s">
        <v>1004</v>
      </c>
      <c r="J22" s="11" t="s">
        <v>289</v>
      </c>
      <c r="K22" s="11" t="s">
        <v>1005</v>
      </c>
      <c r="L22" s="11" t="s">
        <v>35</v>
      </c>
      <c r="M22" s="11"/>
      <c r="N22" s="11"/>
      <c r="O22" s="11"/>
      <c r="P22" s="11"/>
      <c r="Q22" s="12"/>
      <c r="R22" s="12"/>
    </row>
    <row r="23" spans="3:18" x14ac:dyDescent="0.3">
      <c r="C23" s="11" t="s">
        <v>31</v>
      </c>
      <c r="D23" s="11"/>
      <c r="E23" s="12" t="s">
        <v>300</v>
      </c>
      <c r="F23" s="11" t="s">
        <v>995</v>
      </c>
      <c r="G23" s="11"/>
      <c r="H23" s="11" t="s">
        <v>1006</v>
      </c>
      <c r="I23" s="11" t="s">
        <v>1007</v>
      </c>
      <c r="J23" s="11" t="s">
        <v>289</v>
      </c>
      <c r="K23" s="11"/>
      <c r="L23" s="11"/>
      <c r="M23" s="11" t="s">
        <v>998</v>
      </c>
      <c r="N23" s="84" t="s">
        <v>40</v>
      </c>
      <c r="O23" s="11" t="s">
        <v>1008</v>
      </c>
      <c r="P23" s="11"/>
      <c r="Q23" s="12"/>
      <c r="R23" s="12"/>
    </row>
    <row r="24" spans="3:18" x14ac:dyDescent="0.3">
      <c r="C24" s="11" t="s">
        <v>31</v>
      </c>
      <c r="D24" s="11"/>
      <c r="E24" s="12" t="s">
        <v>300</v>
      </c>
      <c r="F24" s="11"/>
      <c r="G24" s="11" t="s">
        <v>757</v>
      </c>
      <c r="H24" s="11" t="s">
        <v>1009</v>
      </c>
      <c r="I24" s="11" t="s">
        <v>1010</v>
      </c>
      <c r="J24" s="11" t="s">
        <v>289</v>
      </c>
      <c r="K24" s="11" t="s">
        <v>1011</v>
      </c>
      <c r="L24" s="11" t="s">
        <v>40</v>
      </c>
      <c r="M24" s="11" t="s">
        <v>1012</v>
      </c>
      <c r="N24" s="83" t="s">
        <v>1033</v>
      </c>
      <c r="O24" s="11" t="s">
        <v>653</v>
      </c>
      <c r="P24" s="11"/>
      <c r="Q24" s="12"/>
      <c r="R24" s="12"/>
    </row>
    <row r="25" spans="3:18" x14ac:dyDescent="0.3">
      <c r="C25" s="11" t="s">
        <v>45</v>
      </c>
      <c r="D25" s="11"/>
      <c r="E25" s="12" t="s">
        <v>300</v>
      </c>
      <c r="F25" s="11"/>
      <c r="G25" s="11"/>
      <c r="H25" s="11" t="s">
        <v>782</v>
      </c>
      <c r="I25" s="11" t="s">
        <v>1013</v>
      </c>
      <c r="J25" s="11"/>
      <c r="K25" s="11" t="s">
        <v>1014</v>
      </c>
      <c r="L25" s="11"/>
      <c r="M25" s="11"/>
      <c r="N25" s="11"/>
      <c r="O25" s="11"/>
      <c r="P25" s="11"/>
      <c r="Q25" s="12"/>
      <c r="R25" s="12"/>
    </row>
    <row r="26" spans="3:18" x14ac:dyDescent="0.3">
      <c r="C26" s="11" t="s">
        <v>287</v>
      </c>
      <c r="D26" s="11"/>
      <c r="E26" s="12" t="s">
        <v>300</v>
      </c>
      <c r="F26" s="11"/>
      <c r="G26" s="11"/>
      <c r="H26" s="11" t="s">
        <v>1015</v>
      </c>
      <c r="I26" s="11" t="s">
        <v>788</v>
      </c>
      <c r="J26" s="11" t="s">
        <v>293</v>
      </c>
      <c r="K26" s="11" t="s">
        <v>1016</v>
      </c>
      <c r="L26" s="11"/>
      <c r="M26" s="11"/>
      <c r="N26" s="11"/>
      <c r="O26" s="11"/>
      <c r="P26" s="11"/>
      <c r="Q26" s="12"/>
      <c r="R26" s="12"/>
    </row>
    <row r="27" spans="3:18" x14ac:dyDescent="0.3">
      <c r="C27" s="11" t="s">
        <v>287</v>
      </c>
      <c r="D27" s="11"/>
      <c r="E27" s="12" t="s">
        <v>300</v>
      </c>
      <c r="F27" s="11"/>
      <c r="G27" s="11"/>
      <c r="H27" s="11" t="s">
        <v>1017</v>
      </c>
      <c r="I27" s="11" t="s">
        <v>1018</v>
      </c>
      <c r="J27" s="11" t="s">
        <v>224</v>
      </c>
      <c r="K27" s="11"/>
      <c r="L27" s="11"/>
      <c r="M27" s="11"/>
      <c r="N27" s="11"/>
      <c r="O27" s="11"/>
      <c r="P27" s="11"/>
      <c r="Q27" s="12"/>
      <c r="R27" s="12"/>
    </row>
    <row r="28" spans="3:18" x14ac:dyDescent="0.3">
      <c r="C28" s="11" t="s">
        <v>287</v>
      </c>
      <c r="D28" s="11"/>
      <c r="E28" s="12" t="s">
        <v>300</v>
      </c>
      <c r="F28" s="11"/>
      <c r="G28" s="11"/>
      <c r="H28" s="11" t="s">
        <v>1019</v>
      </c>
      <c r="I28" s="11" t="s">
        <v>1020</v>
      </c>
      <c r="J28" s="11" t="s">
        <v>293</v>
      </c>
      <c r="K28" s="11"/>
      <c r="L28" s="11"/>
      <c r="M28" s="11" t="s">
        <v>1021</v>
      </c>
      <c r="N28" s="11"/>
      <c r="O28" s="11" t="s">
        <v>1022</v>
      </c>
      <c r="P28" s="11"/>
      <c r="Q28" s="12"/>
      <c r="R28" s="12"/>
    </row>
    <row r="29" spans="3:18" x14ac:dyDescent="0.3">
      <c r="C29" s="11" t="s">
        <v>287</v>
      </c>
      <c r="D29" s="11"/>
      <c r="E29" s="12" t="s">
        <v>300</v>
      </c>
      <c r="F29" s="11"/>
      <c r="G29" s="11"/>
      <c r="H29" s="11" t="s">
        <v>1023</v>
      </c>
      <c r="I29" s="11" t="s">
        <v>1024</v>
      </c>
      <c r="J29" s="11" t="s">
        <v>293</v>
      </c>
      <c r="K29" s="11" t="s">
        <v>1025</v>
      </c>
      <c r="L29" s="11" t="s">
        <v>35</v>
      </c>
      <c r="M29" s="11"/>
      <c r="N29" s="11"/>
      <c r="O29" s="11"/>
      <c r="P29" s="11"/>
      <c r="Q29" s="12"/>
      <c r="R29" s="12"/>
    </row>
  </sheetData>
  <conditionalFormatting sqref="C1:D1">
    <cfRule type="cellIs" dxfId="139" priority="4" operator="equal">
      <formula>"Manque doc"</formula>
    </cfRule>
    <cfRule type="cellIs" dxfId="138" priority="5" operator="equal">
      <formula>"En cours"</formula>
    </cfRule>
    <cfRule type="cellIs" dxfId="137" priority="6" operator="equal">
      <formula>"Archivé"</formula>
    </cfRule>
  </conditionalFormatting>
  <conditionalFormatting sqref="C2:D29">
    <cfRule type="cellIs" dxfId="136" priority="1" operator="equal">
      <formula>"Manque doc"</formula>
    </cfRule>
    <cfRule type="cellIs" dxfId="135" priority="2" operator="equal">
      <formula>"En cours"</formula>
    </cfRule>
    <cfRule type="cellIs" dxfId="134" priority="3" operator="equal">
      <formula>"Archivé"</formula>
    </cfRule>
  </conditionalFormatting>
  <pageMargins left="0.7" right="0.7" top="0.75" bottom="0.75" header="0.3" footer="0.3"/>
  <pageSetup paperSize="9" orientation="portrait" r:id="rId1"/>
  <headerFooter>
    <oddFooter>&amp;L&amp;1#&amp;"Calibri"&amp;10&amp;KC8DE09Diffusable</oddFooter>
  </headerFooter>
  <tableParts count="3">
    <tablePart r:id="rId2"/>
    <tablePart r:id="rId3"/>
    <tablePart r:id="rId4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R19"/>
  <sheetViews>
    <sheetView workbookViewId="0">
      <selection activeCell="N10" activeCellId="1" sqref="N8 N10"/>
    </sheetView>
  </sheetViews>
  <sheetFormatPr baseColWidth="10" defaultRowHeight="14.4" x14ac:dyDescent="0.3"/>
  <cols>
    <col min="1" max="1" width="27.33203125" bestFit="1" customWidth="1"/>
    <col min="2" max="2" width="2.88671875" customWidth="1"/>
    <col min="3" max="3" width="18" bestFit="1" customWidth="1"/>
    <col min="4" max="4" width="15.88671875" bestFit="1" customWidth="1"/>
    <col min="5" max="5" width="15" bestFit="1" customWidth="1"/>
    <col min="6" max="6" width="12.88671875" bestFit="1" customWidth="1"/>
    <col min="7" max="7" width="27.88671875" bestFit="1" customWidth="1"/>
    <col min="8" max="8" width="26.109375" bestFit="1" customWidth="1"/>
    <col min="9" max="9" width="52.33203125" bestFit="1" customWidth="1"/>
    <col min="10" max="10" width="22.44140625" bestFit="1" customWidth="1"/>
    <col min="11" max="11" width="13.88671875" bestFit="1" customWidth="1"/>
    <col min="12" max="12" width="11.88671875" bestFit="1" customWidth="1"/>
    <col min="13" max="13" width="16.88671875" bestFit="1" customWidth="1"/>
    <col min="14" max="14" width="13.33203125" bestFit="1" customWidth="1"/>
    <col min="15" max="15" width="10.5546875" bestFit="1" customWidth="1"/>
    <col min="16" max="16" width="17.109375" bestFit="1" customWidth="1"/>
    <col min="17" max="17" width="26.5546875" bestFit="1" customWidth="1"/>
    <col min="18" max="18" width="13.33203125" bestFit="1" customWidth="1"/>
  </cols>
  <sheetData>
    <row r="1" spans="1:18" x14ac:dyDescent="0.3">
      <c r="A1" s="2" t="s">
        <v>219</v>
      </c>
      <c r="C1" s="23" t="s">
        <v>15</v>
      </c>
      <c r="D1" s="23" t="s">
        <v>16</v>
      </c>
      <c r="E1" s="23" t="s">
        <v>17</v>
      </c>
      <c r="F1" s="23" t="s">
        <v>18</v>
      </c>
      <c r="G1" s="23" t="s">
        <v>19</v>
      </c>
      <c r="H1" s="23" t="s">
        <v>20</v>
      </c>
      <c r="I1" s="23" t="s">
        <v>21</v>
      </c>
      <c r="J1" s="23" t="s">
        <v>22</v>
      </c>
      <c r="K1" s="23" t="s">
        <v>23</v>
      </c>
      <c r="L1" s="23" t="s">
        <v>24</v>
      </c>
      <c r="M1" s="23" t="s">
        <v>25</v>
      </c>
      <c r="N1" s="23" t="s">
        <v>26</v>
      </c>
      <c r="O1" s="23" t="s">
        <v>27</v>
      </c>
      <c r="P1" s="23" t="s">
        <v>28</v>
      </c>
      <c r="Q1" s="23" t="s">
        <v>29</v>
      </c>
      <c r="R1" s="23" t="s">
        <v>30</v>
      </c>
    </row>
    <row r="2" spans="1:18" x14ac:dyDescent="0.3">
      <c r="A2" s="2" t="s">
        <v>335</v>
      </c>
      <c r="C2" s="12" t="s">
        <v>31</v>
      </c>
      <c r="D2" s="12"/>
      <c r="E2" s="12" t="s">
        <v>301</v>
      </c>
      <c r="F2" s="11" t="s">
        <v>220</v>
      </c>
      <c r="G2" s="11" t="s">
        <v>221</v>
      </c>
      <c r="H2" s="11" t="s">
        <v>222</v>
      </c>
      <c r="I2" s="11" t="s">
        <v>223</v>
      </c>
      <c r="J2" s="11" t="s">
        <v>224</v>
      </c>
      <c r="K2" s="10" t="s">
        <v>225</v>
      </c>
      <c r="L2" s="10" t="s">
        <v>40</v>
      </c>
      <c r="M2" s="11"/>
      <c r="N2" s="11"/>
      <c r="O2" s="11"/>
      <c r="P2" s="11"/>
      <c r="Q2" s="12"/>
      <c r="R2" s="12"/>
    </row>
    <row r="3" spans="1:18" x14ac:dyDescent="0.3">
      <c r="A3" s="2" t="s">
        <v>341</v>
      </c>
      <c r="C3" s="12" t="s">
        <v>31</v>
      </c>
      <c r="D3" s="12"/>
      <c r="E3" s="12" t="s">
        <v>301</v>
      </c>
      <c r="F3" s="11" t="s">
        <v>220</v>
      </c>
      <c r="G3" s="11"/>
      <c r="H3" s="11" t="s">
        <v>243</v>
      </c>
      <c r="I3" s="11" t="s">
        <v>244</v>
      </c>
      <c r="J3" s="11" t="s">
        <v>245</v>
      </c>
      <c r="K3" s="10" t="s">
        <v>246</v>
      </c>
      <c r="L3" s="10" t="s">
        <v>40</v>
      </c>
      <c r="M3" s="11"/>
      <c r="N3" s="11"/>
      <c r="O3" s="11"/>
      <c r="P3" s="11"/>
      <c r="Q3" s="12"/>
      <c r="R3" s="12"/>
    </row>
    <row r="4" spans="1:18" x14ac:dyDescent="0.3">
      <c r="C4" s="12" t="s">
        <v>31</v>
      </c>
      <c r="D4" s="12"/>
      <c r="E4" s="12" t="s">
        <v>301</v>
      </c>
      <c r="F4" s="11" t="s">
        <v>220</v>
      </c>
      <c r="G4" s="11"/>
      <c r="H4" s="11" t="s">
        <v>256</v>
      </c>
      <c r="I4" s="11" t="s">
        <v>257</v>
      </c>
      <c r="J4" s="11" t="s">
        <v>237</v>
      </c>
      <c r="K4" s="10" t="s">
        <v>258</v>
      </c>
      <c r="L4" s="10" t="s">
        <v>40</v>
      </c>
      <c r="M4" s="11"/>
      <c r="N4" s="11"/>
      <c r="O4" s="11"/>
      <c r="P4" s="11"/>
      <c r="Q4" s="12"/>
      <c r="R4" s="12"/>
    </row>
    <row r="5" spans="1:18" x14ac:dyDescent="0.3">
      <c r="C5" s="12" t="s">
        <v>31</v>
      </c>
      <c r="D5" s="12"/>
      <c r="E5" s="12" t="s">
        <v>300</v>
      </c>
      <c r="F5" s="11" t="s">
        <v>220</v>
      </c>
      <c r="G5" s="11" t="s">
        <v>234</v>
      </c>
      <c r="H5" s="11" t="s">
        <v>235</v>
      </c>
      <c r="I5" s="11" t="s">
        <v>236</v>
      </c>
      <c r="J5" s="11" t="s">
        <v>237</v>
      </c>
      <c r="K5" s="10" t="s">
        <v>238</v>
      </c>
      <c r="L5" s="10" t="s">
        <v>40</v>
      </c>
      <c r="M5" s="10" t="s">
        <v>239</v>
      </c>
      <c r="N5" s="84" t="s">
        <v>1044</v>
      </c>
      <c r="O5" s="11"/>
      <c r="P5" s="11"/>
      <c r="Q5" s="12"/>
      <c r="R5" s="12"/>
    </row>
    <row r="6" spans="1:18" x14ac:dyDescent="0.3">
      <c r="C6" s="12" t="s">
        <v>31</v>
      </c>
      <c r="D6" s="12"/>
      <c r="E6" s="12" t="s">
        <v>300</v>
      </c>
      <c r="F6" s="11" t="s">
        <v>220</v>
      </c>
      <c r="G6" s="11" t="s">
        <v>240</v>
      </c>
      <c r="H6" s="11" t="s">
        <v>235</v>
      </c>
      <c r="I6" s="11" t="s">
        <v>236</v>
      </c>
      <c r="J6" s="11" t="s">
        <v>237</v>
      </c>
      <c r="K6" s="10" t="s">
        <v>241</v>
      </c>
      <c r="L6" s="10" t="s">
        <v>35</v>
      </c>
      <c r="M6" s="10" t="s">
        <v>242</v>
      </c>
      <c r="N6" s="84" t="s">
        <v>40</v>
      </c>
      <c r="O6" s="11"/>
      <c r="P6" s="11"/>
      <c r="Q6" s="12"/>
      <c r="R6" s="12"/>
    </row>
    <row r="7" spans="1:18" x14ac:dyDescent="0.3">
      <c r="C7" s="12" t="s">
        <v>31</v>
      </c>
      <c r="D7" s="12"/>
      <c r="E7" s="12" t="s">
        <v>300</v>
      </c>
      <c r="F7" s="11" t="s">
        <v>220</v>
      </c>
      <c r="G7" s="11" t="s">
        <v>259</v>
      </c>
      <c r="H7" s="11" t="s">
        <v>235</v>
      </c>
      <c r="I7" s="11" t="s">
        <v>236</v>
      </c>
      <c r="J7" s="11" t="s">
        <v>237</v>
      </c>
      <c r="K7" s="11"/>
      <c r="L7" s="11"/>
      <c r="M7" s="10" t="s">
        <v>260</v>
      </c>
      <c r="N7" s="84" t="s">
        <v>40</v>
      </c>
      <c r="O7" s="10" t="s">
        <v>261</v>
      </c>
      <c r="P7" s="11"/>
      <c r="Q7" s="12"/>
      <c r="R7" s="12"/>
    </row>
    <row r="8" spans="1:18" x14ac:dyDescent="0.3">
      <c r="A8" s="2" t="s">
        <v>219</v>
      </c>
      <c r="C8" s="12" t="s">
        <v>31</v>
      </c>
      <c r="D8" s="12"/>
      <c r="E8" s="12" t="s">
        <v>300</v>
      </c>
      <c r="F8" s="11" t="s">
        <v>226</v>
      </c>
      <c r="G8" s="11"/>
      <c r="H8" s="11" t="s">
        <v>231</v>
      </c>
      <c r="I8" s="11" t="s">
        <v>232</v>
      </c>
      <c r="J8" s="11" t="s">
        <v>189</v>
      </c>
      <c r="K8" s="10" t="s">
        <v>233</v>
      </c>
      <c r="L8" s="10" t="s">
        <v>40</v>
      </c>
      <c r="M8" s="10" t="s">
        <v>230</v>
      </c>
      <c r="N8" s="84" t="s">
        <v>1047</v>
      </c>
      <c r="O8" s="11"/>
      <c r="P8" s="11"/>
      <c r="Q8" s="12"/>
      <c r="R8" s="12"/>
    </row>
    <row r="9" spans="1:18" x14ac:dyDescent="0.3">
      <c r="A9" s="2" t="s">
        <v>383</v>
      </c>
      <c r="C9" s="12" t="s">
        <v>31</v>
      </c>
      <c r="D9" s="12"/>
      <c r="E9" s="12" t="s">
        <v>300</v>
      </c>
      <c r="F9" s="11" t="s">
        <v>220</v>
      </c>
      <c r="G9" s="11" t="s">
        <v>262</v>
      </c>
      <c r="H9" s="11" t="s">
        <v>42</v>
      </c>
      <c r="I9" s="11" t="s">
        <v>263</v>
      </c>
      <c r="J9" s="11" t="s">
        <v>224</v>
      </c>
      <c r="K9" s="11"/>
      <c r="L9" s="11"/>
      <c r="M9" s="10" t="s">
        <v>264</v>
      </c>
      <c r="N9" s="84" t="s">
        <v>35</v>
      </c>
      <c r="O9" s="10" t="s">
        <v>265</v>
      </c>
      <c r="P9" s="11"/>
      <c r="Q9" s="12"/>
      <c r="R9" s="12"/>
    </row>
    <row r="10" spans="1:18" x14ac:dyDescent="0.3">
      <c r="A10" s="2" t="s">
        <v>279</v>
      </c>
      <c r="C10" s="12" t="s">
        <v>31</v>
      </c>
      <c r="D10" s="12"/>
      <c r="E10" s="12" t="s">
        <v>300</v>
      </c>
      <c r="F10" s="11" t="s">
        <v>226</v>
      </c>
      <c r="G10" s="11"/>
      <c r="H10" s="11" t="s">
        <v>227</v>
      </c>
      <c r="I10" s="11" t="s">
        <v>228</v>
      </c>
      <c r="J10" s="11" t="s">
        <v>189</v>
      </c>
      <c r="K10" s="10" t="s">
        <v>229</v>
      </c>
      <c r="L10" s="10" t="s">
        <v>78</v>
      </c>
      <c r="M10" s="10" t="s">
        <v>230</v>
      </c>
      <c r="N10" s="84" t="s">
        <v>1047</v>
      </c>
      <c r="O10" s="11"/>
      <c r="P10" s="11"/>
      <c r="Q10" s="12"/>
      <c r="R10" s="12"/>
    </row>
    <row r="11" spans="1:18" x14ac:dyDescent="0.3">
      <c r="A11" s="2" t="s">
        <v>237</v>
      </c>
      <c r="C11" s="12" t="s">
        <v>31</v>
      </c>
      <c r="D11" s="12"/>
      <c r="E11" s="12" t="s">
        <v>300</v>
      </c>
      <c r="F11" s="11" t="s">
        <v>220</v>
      </c>
      <c r="G11" s="11"/>
      <c r="H11" s="11" t="s">
        <v>247</v>
      </c>
      <c r="I11" s="25" t="s">
        <v>248</v>
      </c>
      <c r="J11" s="11" t="s">
        <v>237</v>
      </c>
      <c r="K11" s="10" t="s">
        <v>249</v>
      </c>
      <c r="L11" s="10" t="s">
        <v>40</v>
      </c>
      <c r="M11" s="10" t="s">
        <v>250</v>
      </c>
      <c r="N11" s="10" t="s">
        <v>78</v>
      </c>
      <c r="O11" s="11"/>
      <c r="P11" s="21" t="s">
        <v>251</v>
      </c>
      <c r="Q11" s="12" t="s">
        <v>252</v>
      </c>
      <c r="R11" s="12" t="s">
        <v>253</v>
      </c>
    </row>
    <row r="12" spans="1:18" x14ac:dyDescent="0.3">
      <c r="A12" s="2" t="s">
        <v>189</v>
      </c>
      <c r="C12" s="12" t="s">
        <v>31</v>
      </c>
      <c r="D12" s="12"/>
      <c r="E12" s="12" t="s">
        <v>300</v>
      </c>
      <c r="F12" s="11" t="s">
        <v>220</v>
      </c>
      <c r="G12" s="11"/>
      <c r="H12" s="11" t="s">
        <v>254</v>
      </c>
      <c r="I12" s="25" t="s">
        <v>248</v>
      </c>
      <c r="J12" s="11" t="s">
        <v>237</v>
      </c>
      <c r="K12" s="10" t="s">
        <v>255</v>
      </c>
      <c r="L12" s="10" t="s">
        <v>78</v>
      </c>
      <c r="M12" s="10" t="s">
        <v>250</v>
      </c>
      <c r="N12" s="10" t="s">
        <v>78</v>
      </c>
      <c r="O12" s="11"/>
      <c r="P12" s="21" t="s">
        <v>251</v>
      </c>
      <c r="Q12" s="12" t="s">
        <v>252</v>
      </c>
      <c r="R12" s="12" t="s">
        <v>253</v>
      </c>
    </row>
    <row r="13" spans="1:18" x14ac:dyDescent="0.3">
      <c r="C13" s="12" t="s">
        <v>31</v>
      </c>
      <c r="D13" s="12"/>
      <c r="E13" s="12" t="s">
        <v>300</v>
      </c>
      <c r="F13" s="11" t="s">
        <v>220</v>
      </c>
      <c r="G13" s="11"/>
      <c r="H13" s="11" t="s">
        <v>266</v>
      </c>
      <c r="I13" s="11" t="s">
        <v>267</v>
      </c>
      <c r="J13" s="11" t="s">
        <v>237</v>
      </c>
      <c r="K13" s="11"/>
      <c r="L13" s="11"/>
      <c r="M13" s="10" t="s">
        <v>268</v>
      </c>
      <c r="N13" s="84" t="s">
        <v>78</v>
      </c>
      <c r="O13" s="10" t="s">
        <v>269</v>
      </c>
      <c r="P13" s="10" t="s">
        <v>270</v>
      </c>
      <c r="Q13" s="12"/>
      <c r="R13" s="12"/>
    </row>
    <row r="14" spans="1:18" x14ac:dyDescent="0.3">
      <c r="C14" s="12" t="s">
        <v>45</v>
      </c>
      <c r="D14" s="12" t="s">
        <v>46</v>
      </c>
      <c r="E14" s="12" t="s">
        <v>300</v>
      </c>
      <c r="F14" s="11" t="s">
        <v>275</v>
      </c>
      <c r="G14" s="11" t="s">
        <v>276</v>
      </c>
      <c r="H14" s="11" t="s">
        <v>277</v>
      </c>
      <c r="I14" s="11" t="s">
        <v>278</v>
      </c>
      <c r="J14" s="11" t="s">
        <v>279</v>
      </c>
      <c r="K14" s="11"/>
      <c r="L14" s="11"/>
      <c r="M14" s="10" t="s">
        <v>280</v>
      </c>
      <c r="N14" s="10" t="s">
        <v>281</v>
      </c>
      <c r="O14" s="11"/>
      <c r="P14" s="12"/>
      <c r="Q14" s="12"/>
      <c r="R14" s="12"/>
    </row>
    <row r="15" spans="1:18" x14ac:dyDescent="0.3">
      <c r="C15" s="12" t="s">
        <v>45</v>
      </c>
      <c r="D15" s="12" t="s">
        <v>271</v>
      </c>
      <c r="E15" s="12" t="s">
        <v>300</v>
      </c>
      <c r="F15" s="11" t="s">
        <v>220</v>
      </c>
      <c r="G15" s="11"/>
      <c r="H15" s="11" t="s">
        <v>272</v>
      </c>
      <c r="I15" s="11" t="s">
        <v>273</v>
      </c>
      <c r="J15" s="11" t="s">
        <v>237</v>
      </c>
      <c r="K15" s="10" t="s">
        <v>274</v>
      </c>
      <c r="L15" s="10" t="s">
        <v>35</v>
      </c>
      <c r="M15" s="11"/>
      <c r="N15" s="11"/>
      <c r="O15" s="11"/>
      <c r="P15" s="11"/>
      <c r="Q15" s="12"/>
      <c r="R15" s="12"/>
    </row>
    <row r="17" spans="1:1" x14ac:dyDescent="0.3">
      <c r="A17" t="str" cm="1">
        <f t="array" ref="A17:A19">_xlfn.UNIQUE(P9S_BDD[Famille])</f>
        <v>Indicateur</v>
      </c>
    </row>
    <row r="18" spans="1:1" x14ac:dyDescent="0.3">
      <c r="A18" t="str">
        <v>EV - W2 - W3</v>
      </c>
    </row>
    <row r="19" spans="1:1" x14ac:dyDescent="0.3">
      <c r="A19" t="str">
        <v>Relais</v>
      </c>
    </row>
  </sheetData>
  <conditionalFormatting sqref="C1:D1">
    <cfRule type="cellIs" dxfId="109" priority="4" operator="equal">
      <formula>"Manque doc"</formula>
    </cfRule>
    <cfRule type="cellIs" dxfId="108" priority="5" operator="equal">
      <formula>"En cours"</formula>
    </cfRule>
    <cfRule type="cellIs" dxfId="107" priority="6" operator="equal">
      <formula>"Archivé"</formula>
    </cfRule>
  </conditionalFormatting>
  <conditionalFormatting sqref="C2:D15">
    <cfRule type="cellIs" dxfId="106" priority="1" operator="equal">
      <formula>"Manque doc"</formula>
    </cfRule>
    <cfRule type="cellIs" dxfId="105" priority="2" operator="equal">
      <formula>"En cours"</formula>
    </cfRule>
    <cfRule type="cellIs" dxfId="104" priority="3" operator="equal">
      <formula>"Archivé"</formula>
    </cfRule>
  </conditionalFormatting>
  <pageMargins left="0.7" right="0.7" top="0.75" bottom="0.75" header="0.3" footer="0.3"/>
  <pageSetup paperSize="9" orientation="portrait" r:id="rId1"/>
  <headerFooter>
    <oddFooter>&amp;L&amp;1#&amp;"Calibri"&amp;10&amp;KC8DE09Diffusable</oddFooter>
  </headerFooter>
  <tableParts count="3">
    <tablePart r:id="rId2"/>
    <tablePart r:id="rId3"/>
    <tablePart r:id="rId4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I19"/>
  <sheetViews>
    <sheetView workbookViewId="0">
      <selection activeCell="C23" sqref="C23"/>
    </sheetView>
  </sheetViews>
  <sheetFormatPr baseColWidth="10" defaultRowHeight="14.4" x14ac:dyDescent="0.3"/>
  <cols>
    <col min="1" max="1" width="18.44140625" bestFit="1" customWidth="1"/>
    <col min="2" max="2" width="20.88671875" bestFit="1" customWidth="1"/>
    <col min="3" max="3" width="33.33203125" bestFit="1" customWidth="1"/>
    <col min="4" max="4" width="17.44140625" bestFit="1" customWidth="1"/>
    <col min="5" max="5" width="33.33203125" bestFit="1" customWidth="1"/>
    <col min="6" max="6" width="27.33203125" bestFit="1" customWidth="1"/>
    <col min="7" max="9" width="27.6640625" bestFit="1" customWidth="1"/>
  </cols>
  <sheetData>
    <row r="1" spans="1:9" x14ac:dyDescent="0.3">
      <c r="A1" s="2" t="s">
        <v>354</v>
      </c>
      <c r="B1" s="2" t="s">
        <v>363</v>
      </c>
      <c r="C1" s="5" t="s">
        <v>356</v>
      </c>
      <c r="D1" s="4" t="s">
        <v>360</v>
      </c>
      <c r="E1" s="5" t="s">
        <v>358</v>
      </c>
      <c r="F1" s="2" t="s">
        <v>355</v>
      </c>
      <c r="G1" s="2" t="s">
        <v>361</v>
      </c>
      <c r="H1" s="2" t="s">
        <v>359</v>
      </c>
      <c r="I1" s="2" t="s">
        <v>357</v>
      </c>
    </row>
    <row r="2" spans="1:9" x14ac:dyDescent="0.3">
      <c r="A2" s="3" t="s">
        <v>305</v>
      </c>
      <c r="B2" s="4" t="s">
        <v>324</v>
      </c>
      <c r="C2" s="4" t="s">
        <v>307</v>
      </c>
      <c r="D2" s="7" t="s">
        <v>326</v>
      </c>
      <c r="E2" s="4" t="s">
        <v>318</v>
      </c>
      <c r="F2" s="5" t="s">
        <v>306</v>
      </c>
      <c r="G2" s="2" t="s">
        <v>333</v>
      </c>
      <c r="H2" s="2" t="s">
        <v>321</v>
      </c>
      <c r="I2" s="2" t="s">
        <v>316</v>
      </c>
    </row>
    <row r="3" spans="1:9" x14ac:dyDescent="0.3">
      <c r="A3" s="3" t="s">
        <v>308</v>
      </c>
      <c r="B3" s="4" t="s">
        <v>329</v>
      </c>
      <c r="C3" s="4" t="s">
        <v>312</v>
      </c>
      <c r="D3" s="4"/>
      <c r="E3" s="5"/>
      <c r="F3" s="5" t="s">
        <v>353</v>
      </c>
      <c r="G3" s="2" t="s">
        <v>350</v>
      </c>
      <c r="H3" s="2" t="s">
        <v>343</v>
      </c>
      <c r="I3" s="2" t="s">
        <v>328</v>
      </c>
    </row>
    <row r="4" spans="1:9" x14ac:dyDescent="0.3">
      <c r="A4" s="3" t="s">
        <v>309</v>
      </c>
      <c r="B4" s="4" t="s">
        <v>332</v>
      </c>
      <c r="C4" s="4" t="s">
        <v>319</v>
      </c>
      <c r="D4" s="4"/>
      <c r="E4" s="5"/>
      <c r="H4" s="2" t="s">
        <v>351</v>
      </c>
    </row>
    <row r="5" spans="1:9" x14ac:dyDescent="0.3">
      <c r="A5" s="3" t="s">
        <v>311</v>
      </c>
      <c r="B5" s="4" t="s">
        <v>348</v>
      </c>
      <c r="C5" s="4" t="s">
        <v>322</v>
      </c>
      <c r="D5" s="4"/>
      <c r="E5" s="2"/>
    </row>
    <row r="6" spans="1:9" x14ac:dyDescent="0.3">
      <c r="A6" s="3" t="s">
        <v>313</v>
      </c>
      <c r="B6" s="2"/>
      <c r="C6" s="4" t="s">
        <v>325</v>
      </c>
      <c r="D6" s="4"/>
      <c r="E6" s="2"/>
    </row>
    <row r="7" spans="1:9" x14ac:dyDescent="0.3">
      <c r="A7" s="3" t="s">
        <v>317</v>
      </c>
      <c r="B7" s="2"/>
      <c r="C7" s="4" t="s">
        <v>330</v>
      </c>
      <c r="D7" s="4"/>
      <c r="E7" s="2"/>
    </row>
    <row r="8" spans="1:9" x14ac:dyDescent="0.3">
      <c r="A8" s="3" t="s">
        <v>320</v>
      </c>
      <c r="B8" s="2"/>
      <c r="C8" s="4" t="s">
        <v>338</v>
      </c>
      <c r="D8" s="4"/>
      <c r="E8" s="2"/>
    </row>
    <row r="9" spans="1:9" x14ac:dyDescent="0.3">
      <c r="A9" s="3" t="s">
        <v>331</v>
      </c>
      <c r="B9" s="2"/>
      <c r="C9" s="2"/>
      <c r="D9" s="4"/>
      <c r="E9" s="2"/>
    </row>
    <row r="10" spans="1:9" x14ac:dyDescent="0.3">
      <c r="A10" s="3" t="s">
        <v>342</v>
      </c>
      <c r="B10" s="2"/>
      <c r="C10" s="2"/>
      <c r="D10" s="4"/>
      <c r="E10" s="2"/>
    </row>
    <row r="11" spans="1:9" x14ac:dyDescent="0.3">
      <c r="A11" s="3" t="s">
        <v>344</v>
      </c>
      <c r="B11" s="2"/>
      <c r="C11" s="2"/>
      <c r="D11" s="4"/>
      <c r="E11" s="2"/>
    </row>
    <row r="12" spans="1:9" x14ac:dyDescent="0.3">
      <c r="A12" s="3" t="s">
        <v>352</v>
      </c>
      <c r="B12" s="2"/>
      <c r="C12" s="2"/>
      <c r="D12" s="4"/>
      <c r="E12" s="2"/>
    </row>
    <row r="15" spans="1:9" x14ac:dyDescent="0.3">
      <c r="A15" s="2" t="s">
        <v>354</v>
      </c>
      <c r="B15" s="2" t="s">
        <v>363</v>
      </c>
      <c r="C15" s="5" t="s">
        <v>356</v>
      </c>
      <c r="D15" s="4" t="s">
        <v>360</v>
      </c>
      <c r="E15" s="5" t="s">
        <v>358</v>
      </c>
      <c r="F15" s="2" t="s">
        <v>355</v>
      </c>
      <c r="G15" s="2" t="s">
        <v>361</v>
      </c>
      <c r="H15" s="2" t="s">
        <v>359</v>
      </c>
      <c r="I15" s="2" t="s">
        <v>357</v>
      </c>
    </row>
    <row r="16" spans="1:9" x14ac:dyDescent="0.3">
      <c r="A16" s="3"/>
      <c r="B16" s="4" t="s">
        <v>384</v>
      </c>
      <c r="C16" s="4" t="s">
        <v>388</v>
      </c>
      <c r="D16" s="7"/>
      <c r="E16" s="4" t="s">
        <v>388</v>
      </c>
      <c r="F16" s="5" t="s">
        <v>369</v>
      </c>
      <c r="G16" s="2" t="s">
        <v>370</v>
      </c>
      <c r="H16" s="2" t="s">
        <v>377</v>
      </c>
      <c r="I16" s="2" t="s">
        <v>382</v>
      </c>
    </row>
    <row r="17" spans="1:9" x14ac:dyDescent="0.3">
      <c r="A17" s="2"/>
      <c r="B17" s="8" t="s">
        <v>385</v>
      </c>
      <c r="C17" s="2"/>
      <c r="D17" s="4"/>
      <c r="E17" s="8" t="s">
        <v>389</v>
      </c>
      <c r="H17" s="2" t="s">
        <v>378</v>
      </c>
      <c r="I17" s="2" t="s">
        <v>292</v>
      </c>
    </row>
    <row r="18" spans="1:9" x14ac:dyDescent="0.3">
      <c r="A18" s="2"/>
      <c r="B18" s="8" t="s">
        <v>386</v>
      </c>
      <c r="C18" s="2"/>
      <c r="D18" s="4"/>
      <c r="E18" s="2"/>
      <c r="I18" s="2" t="s">
        <v>245</v>
      </c>
    </row>
    <row r="19" spans="1:9" x14ac:dyDescent="0.3">
      <c r="A19" s="2"/>
      <c r="B19" s="8" t="s">
        <v>387</v>
      </c>
      <c r="C19" s="2"/>
      <c r="D19" s="4"/>
      <c r="E19" s="2"/>
    </row>
  </sheetData>
  <pageMargins left="0.7" right="0.7" top="0.75" bottom="0.75" header="0.3" footer="0.3"/>
  <pageSetup paperSize="9" orientation="portrait" r:id="rId1"/>
  <headerFooter>
    <oddFooter>&amp;L&amp;1#&amp;"Calibri"&amp;10&amp;KC8DE09Diffusable</oddFooter>
  </headerFooter>
  <tableParts count="18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R2"/>
  <sheetViews>
    <sheetView tabSelected="1" workbookViewId="0">
      <selection activeCell="H25" sqref="H25"/>
    </sheetView>
  </sheetViews>
  <sheetFormatPr baseColWidth="10" defaultColWidth="11.44140625" defaultRowHeight="14.4" x14ac:dyDescent="0.3"/>
  <cols>
    <col min="1" max="2" width="11.44140625" style="85"/>
    <col min="3" max="3" width="28.6640625" style="85" bestFit="1" customWidth="1"/>
    <col min="4" max="4" width="20.88671875" style="85" bestFit="1" customWidth="1"/>
    <col min="5" max="5" width="33.33203125" style="85" bestFit="1" customWidth="1"/>
    <col min="6" max="6" width="24.88671875" style="85" bestFit="1" customWidth="1"/>
    <col min="7" max="7" width="33.33203125" style="85" bestFit="1" customWidth="1"/>
    <col min="8" max="8" width="27.33203125" style="85" bestFit="1" customWidth="1"/>
    <col min="9" max="10" width="27.6640625" style="85" bestFit="1" customWidth="1"/>
    <col min="11" max="11" width="57.5546875" style="85" bestFit="1" customWidth="1"/>
    <col min="12" max="12" width="22" style="85" bestFit="1" customWidth="1"/>
    <col min="13" max="13" width="25.109375" style="85" bestFit="1" customWidth="1"/>
    <col min="14" max="14" width="12.44140625" style="85" bestFit="1" customWidth="1"/>
    <col min="15" max="15" width="26" style="85" bestFit="1" customWidth="1"/>
    <col min="16" max="16" width="14.88671875" style="85" bestFit="1" customWidth="1"/>
    <col min="17" max="17" width="24" style="85" bestFit="1" customWidth="1"/>
    <col min="18" max="18" width="26.88671875" style="85" bestFit="1" customWidth="1"/>
    <col min="19" max="16384" width="11.44140625" style="85"/>
  </cols>
  <sheetData>
    <row r="1" spans="1:18" x14ac:dyDescent="0.3">
      <c r="A1" s="8"/>
      <c r="B1" s="8"/>
      <c r="C1" s="86" t="s">
        <v>15</v>
      </c>
      <c r="D1" s="86" t="s">
        <v>16</v>
      </c>
      <c r="E1" s="86" t="s">
        <v>17</v>
      </c>
      <c r="F1" s="86" t="s">
        <v>18</v>
      </c>
      <c r="G1" s="86" t="s">
        <v>19</v>
      </c>
      <c r="H1" s="86" t="s">
        <v>20</v>
      </c>
      <c r="I1" s="86" t="s">
        <v>21</v>
      </c>
      <c r="J1" s="86" t="s">
        <v>22</v>
      </c>
      <c r="K1" s="86" t="s">
        <v>1028</v>
      </c>
      <c r="L1" s="86" t="s">
        <v>24</v>
      </c>
      <c r="M1" s="86" t="s">
        <v>25</v>
      </c>
      <c r="N1" s="86" t="s">
        <v>26</v>
      </c>
      <c r="O1" s="86" t="s">
        <v>27</v>
      </c>
      <c r="P1" s="86" t="s">
        <v>28</v>
      </c>
      <c r="Q1" s="86" t="s">
        <v>29</v>
      </c>
      <c r="R1" s="86" t="s">
        <v>30</v>
      </c>
    </row>
    <row r="2" spans="1:18" x14ac:dyDescent="0.3">
      <c r="A2" s="12"/>
      <c r="B2" s="11"/>
      <c r="C2" s="12"/>
      <c r="D2" s="12"/>
      <c r="E2" s="12"/>
      <c r="F2" s="12"/>
      <c r="G2" s="11"/>
      <c r="H2" s="12"/>
      <c r="I2" s="12"/>
      <c r="J2" s="12"/>
      <c r="K2" s="12"/>
      <c r="L2" s="12"/>
      <c r="M2" s="12"/>
      <c r="N2" s="82"/>
      <c r="O2" s="12"/>
      <c r="P2" s="12"/>
      <c r="Q2" s="12"/>
      <c r="R2" s="12"/>
    </row>
  </sheetData>
  <conditionalFormatting sqref="C1:D1">
    <cfRule type="cellIs" dxfId="23" priority="166" operator="equal">
      <formula>"Manque doc"</formula>
    </cfRule>
    <cfRule type="cellIs" dxfId="22" priority="167" operator="equal">
      <formula>"En cours"</formula>
    </cfRule>
    <cfRule type="cellIs" dxfId="21" priority="168" operator="equal">
      <formula>"Archivé"</formula>
    </cfRule>
  </conditionalFormatting>
  <conditionalFormatting sqref="C2:D2">
    <cfRule type="cellIs" dxfId="20" priority="25" operator="equal">
      <formula>"Manque doc"</formula>
    </cfRule>
    <cfRule type="cellIs" dxfId="19" priority="26" operator="equal">
      <formula>"En cours"</formula>
    </cfRule>
    <cfRule type="cellIs" dxfId="18" priority="27" operator="equal">
      <formula>"Archivé"</formula>
    </cfRule>
  </conditionalFormatting>
  <pageMargins left="0.7" right="0.7" top="0.75" bottom="0.75" header="0.3" footer="0.3"/>
  <pageSetup paperSize="9" orientation="portrait" r:id="rId1"/>
  <headerFooter>
    <oddFooter>&amp;L&amp;1#&amp;"Calibri"&amp;10&amp;KC8DE09Diffusable</oddFooter>
  </headerFooter>
  <drawing r:id="rId2"/>
  <tableParts count="1">
    <tablePart r:id="rId3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workbookViewId="0">
      <selection activeCell="I26" sqref="I26"/>
    </sheetView>
  </sheetViews>
  <sheetFormatPr baseColWidth="10" defaultRowHeight="14.4" x14ac:dyDescent="0.3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formation xmlns="667250a0-0e94-4390-9855-13084d3b7d34" xsi:nil="true"/>
    <_Flow_SignoffStatus xmlns="667250a0-0e94-4390-9855-13084d3b7d34" xsi:nil="true"/>
    <Commentaires xmlns="667250a0-0e94-4390-9855-13084d3b7d34" xsi:nil="true"/>
    <Gestionnaire_x0020_acc_x00e8_s xmlns="667250a0-0e94-4390-9855-13084d3b7d34">
      <UserInfo>
        <DisplayName/>
        <AccountId xsi:nil="true"/>
        <AccountType/>
      </UserInfo>
    </Gestionnaire_x0020_acc_x00e8_s>
    <Ordre xmlns="667250a0-0e94-4390-9855-13084d3b7d34" xsi:nil="true"/>
    <Responsabledumod_x00e8_le xmlns="667250a0-0e94-4390-9855-13084d3b7d34" xsi:nil="true"/>
    <LikesCount xmlns="http://schemas.microsoft.com/sharepoint/v3" xsi:nil="true"/>
    <Ratings xmlns="http://schemas.microsoft.com/sharepoint/v3" xsi:nil="true"/>
    <LikedBy xmlns="http://schemas.microsoft.com/sharepoint/v3">
      <UserInfo>
        <DisplayName/>
        <AccountId xsi:nil="true"/>
        <AccountType/>
      </UserInfo>
    </LikedBy>
    <Audiences_x0020_cibl_x00e9_es xmlns="667250a0-0e94-4390-9855-13084d3b7d34" xsi:nil="true"/>
    <_ModernAudienceTargetUserField xmlns="667250a0-0e94-4390-9855-13084d3b7d34">
      <UserInfo>
        <DisplayName/>
        <AccountId xsi:nil="true"/>
        <AccountType/>
      </UserInfo>
    </_ModernAudienceTargetUserField>
    <RatedBy xmlns="http://schemas.microsoft.com/sharepoint/v3">
      <UserInfo>
        <DisplayName/>
        <AccountId xsi:nil="true"/>
        <AccountType/>
      </UserInfo>
    </RatedBy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92CE07BF924FC4F9B96FEAE4C71CDD6" ma:contentTypeVersion="" ma:contentTypeDescription="Crée un document." ma:contentTypeScope="" ma:versionID="f416e3b9aba31d40af5e5ab5cbc13dc6">
  <xsd:schema xmlns:xsd="http://www.w3.org/2001/XMLSchema" xmlns:xs="http://www.w3.org/2001/XMLSchema" xmlns:p="http://schemas.microsoft.com/office/2006/metadata/properties" xmlns:ns1="http://schemas.microsoft.com/sharepoint/v3" xmlns:ns2="65b6a526-2dfc-481d-92b4-0e70777fbd7b" xmlns:ns3="667250a0-0e94-4390-9855-13084d3b7d34" targetNamespace="http://schemas.microsoft.com/office/2006/metadata/properties" ma:root="true" ma:fieldsID="0fcd01d040ca09168c63c39fc5ae574b" ns1:_="" ns2:_="" ns3:_="">
    <xsd:import namespace="http://schemas.microsoft.com/sharepoint/v3"/>
    <xsd:import namespace="65b6a526-2dfc-481d-92b4-0e70777fbd7b"/>
    <xsd:import namespace="667250a0-0e94-4390-9855-13084d3b7d3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  <xsd:element ref="ns3:Commentaires" minOccurs="0"/>
                <xsd:element ref="ns3:Information" minOccurs="0"/>
                <xsd:element ref="ns3:MediaServiceGenerationTime" minOccurs="0"/>
                <xsd:element ref="ns3:MediaServiceEventHashCode" minOccurs="0"/>
                <xsd:element ref="ns3:_Flow_SignoffStatus" minOccurs="0"/>
                <xsd:element ref="ns3:MediaServiceAutoKeyPoints" minOccurs="0"/>
                <xsd:element ref="ns3:MediaServiceKeyPoints" minOccurs="0"/>
                <xsd:element ref="ns3:Gestionnaire_x0020_acc_x00e8_s" minOccurs="0"/>
                <xsd:element ref="ns3:Ordre" minOccurs="0"/>
                <xsd:element ref="ns3:Responsabledumod_x00e8_le" minOccurs="0"/>
                <xsd:element ref="ns3:MediaLengthInSeconds" minOccurs="0"/>
                <xsd:element ref="ns1:AverageRating" minOccurs="0"/>
                <xsd:element ref="ns1:RatingCount" minOccurs="0"/>
                <xsd:element ref="ns1:RatedBy" minOccurs="0"/>
                <xsd:element ref="ns1:Ratings" minOccurs="0"/>
                <xsd:element ref="ns1:LikesCount" minOccurs="0"/>
                <xsd:element ref="ns1:LikedBy" minOccurs="0"/>
                <xsd:element ref="ns3:Audiences_x0020_cibl_x00e9_es" minOccurs="0"/>
                <xsd:element ref="ns3:_ModernAudienceTargetUserField" minOccurs="0"/>
                <xsd:element ref="ns3:_ModernAudienceAadObjectI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AverageRating" ma:index="27" nillable="true" ma:displayName="Évaluation (0-5)" ma:decimals="2" ma:description="Valeur moyenne de toutes les évaluations envoyées" ma:internalName="AverageRating" ma:readOnly="true">
      <xsd:simpleType>
        <xsd:restriction base="dms:Number"/>
      </xsd:simpleType>
    </xsd:element>
    <xsd:element name="RatingCount" ma:index="28" nillable="true" ma:displayName="Nombre d’évaluations" ma:decimals="0" ma:description="Nombre d’évaluations envoyées" ma:internalName="RatingCount" ma:readOnly="true">
      <xsd:simpleType>
        <xsd:restriction base="dms:Number"/>
      </xsd:simpleType>
    </xsd:element>
    <xsd:element name="RatedBy" ma:index="29" nillable="true" ma:displayName="Évalué par" ma:description="Des utilisateurs ont évalué l'élément." ma:hidden="true" ma:list="UserInfo" ma:internalName="RatedBy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Ratings" ma:index="30" nillable="true" ma:displayName="Évaluation des utilisateurs" ma:description="Évaluation des utilisateurs pour l'élément" ma:hidden="true" ma:internalName="Ratings">
      <xsd:simpleType>
        <xsd:restriction base="dms:Note"/>
      </xsd:simpleType>
    </xsd:element>
    <xsd:element name="LikesCount" ma:index="31" nillable="true" ma:displayName="Nombre de « J'aime »" ma:internalName="LikesCount">
      <xsd:simpleType>
        <xsd:restriction base="dms:Unknown"/>
      </xsd:simpleType>
    </xsd:element>
    <xsd:element name="LikedBy" ma:index="32" nillable="true" ma:displayName="Aimé par" ma:hidden="true" ma:list="UserInfo" ma:internalName="LikedBy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5b6a526-2dfc-481d-92b4-0e70777fbd7b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67250a0-0e94-4390-9855-13084d3b7d3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3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4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1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Commentaires" ma:index="16" nillable="true" ma:displayName="Commentaires" ma:format="Dropdown" ma:internalName="Commentaires">
      <xsd:simpleType>
        <xsd:restriction base="dms:Note">
          <xsd:maxLength value="255"/>
        </xsd:restriction>
      </xsd:simpleType>
    </xsd:element>
    <xsd:element name="Information" ma:index="17" nillable="true" ma:displayName="Information" ma:format="Dropdown" ma:internalName="Information">
      <xsd:simpleType>
        <xsd:restriction base="dms:Text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_Flow_SignoffStatus" ma:index="20" nillable="true" ma:displayName="État de validation" ma:internalName="_x00c9_tat_x0020_de_x0020_validation">
      <xsd:simpleType>
        <xsd:restriction base="dms:Text"/>
      </xsd:simpleType>
    </xsd:element>
    <xsd:element name="MediaServiceAutoKeyPoints" ma:index="2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Gestionnaire_x0020_acc_x00e8_s" ma:index="23" nillable="true" ma:displayName="Gestionnaire accès" ma:list="UserInfo" ma:SearchPeopleOnly="false" ma:SharePointGroup="0" ma:internalName="Gestionnaire_x0020_acc_x00e8_s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Ordre" ma:index="24" nillable="true" ma:displayName="Ordre" ma:decimals="0" ma:format="Dropdown" ma:internalName="Ordre" ma:percentage="FALSE">
      <xsd:simpleType>
        <xsd:restriction base="dms:Number"/>
      </xsd:simpleType>
    </xsd:element>
    <xsd:element name="Responsabledumod_x00e8_le" ma:index="25" nillable="true" ma:displayName="Responsable du modèle" ma:format="Dropdown" ma:internalName="Responsabledumod_x00e8_le">
      <xsd:simpleType>
        <xsd:restriction base="dms:Choice">
          <xsd:enumeration value="RQSE"/>
          <xsd:enumeration value="RAC"/>
          <xsd:enumeration value="RCOM"/>
        </xsd:restriction>
      </xsd:simpleType>
    </xsd:element>
    <xsd:element name="MediaLengthInSeconds" ma:index="26" nillable="true" ma:displayName="Length (seconds)" ma:internalName="MediaLengthInSeconds" ma:readOnly="true">
      <xsd:simpleType>
        <xsd:restriction base="dms:Unknown"/>
      </xsd:simpleType>
    </xsd:element>
    <xsd:element name="Audiences_x0020_cibl_x00e9_es" ma:index="33" nillable="true" ma:displayName="Audiences ciblées" ma:internalName="Audiences_x0020_cibl_x00e9_es">
      <xsd:simpleType>
        <xsd:restriction base="dms:Unknown"/>
      </xsd:simpleType>
    </xsd:element>
    <xsd:element name="_ModernAudienceTargetUserField" ma:index="34" nillable="true" ma:displayName="Audience" ma:list="UserInfo" ma:SharePointGroup="0" ma:internalName="_ModernAudienceTargetUserField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_ModernAudienceAadObjectIds" ma:index="35" nillable="true" ma:displayName="AudienceIds" ma:list="{31c6af7e-6fab-48c0-80ba-02f146ce7cf2}" ma:internalName="_ModernAudienceAadObjectIds" ma:readOnly="true" ma:showField="_AadObjectIdForUser" ma:web="368312e7-3376-4529-87d3-7da413ed00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58557E6-CA76-4725-A55C-E82F0A034FC5}">
  <ds:schemaRefs>
    <ds:schemaRef ds:uri="http://purl.org/dc/elements/1.1/"/>
    <ds:schemaRef ds:uri="http://schemas.microsoft.com/office/2006/metadata/properties"/>
    <ds:schemaRef ds:uri="667250a0-0e94-4390-9855-13084d3b7d34"/>
    <ds:schemaRef ds:uri="http://schemas.microsoft.com/sharepoint/v3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65b6a526-2dfc-481d-92b4-0e70777fbd7b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932D22AB-ADA6-4722-B88F-1B878B7FC4E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65b6a526-2dfc-481d-92b4-0e70777fbd7b"/>
    <ds:schemaRef ds:uri="667250a0-0e94-4390-9855-13084d3b7d3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504F980-F7F4-43B6-AF5C-85999A3A4B7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1</vt:i4>
      </vt:variant>
    </vt:vector>
  </HeadingPairs>
  <TitlesOfParts>
    <vt:vector size="14" baseType="lpstr">
      <vt:lpstr>DT</vt:lpstr>
      <vt:lpstr>P1N</vt:lpstr>
      <vt:lpstr>P1S</vt:lpstr>
      <vt:lpstr>P2N</vt:lpstr>
      <vt:lpstr>P3S</vt:lpstr>
      <vt:lpstr>P4N</vt:lpstr>
      <vt:lpstr>P4S</vt:lpstr>
      <vt:lpstr>P6S</vt:lpstr>
      <vt:lpstr>P7S</vt:lpstr>
      <vt:lpstr>P9S</vt:lpstr>
      <vt:lpstr>Autres</vt:lpstr>
      <vt:lpstr>BDD</vt:lpstr>
      <vt:lpstr>Feuil1</vt:lpstr>
      <vt:lpstr>DT!Zone_d_impression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0017469N</dc:creator>
  <cp:lastModifiedBy>mdo100</cp:lastModifiedBy>
  <cp:lastPrinted>2021-07-22T08:39:34Z</cp:lastPrinted>
  <dcterms:created xsi:type="dcterms:W3CDTF">2020-12-04T07:38:10Z</dcterms:created>
  <dcterms:modified xsi:type="dcterms:W3CDTF">2021-07-26T14:52:46Z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0x010100692CE07BF924FC4F9B96FEAE4C71CDD6</vt:lpwstr>
  </property>
  <property fmtid="{D5CDD505-2E9C-101B-9397-08002B2CF9AE}" pid="3" name="MSIP_Label_2f0eac6c-116b-4188-8365-850c269708e7_Enabled">
    <vt:lpwstr>true</vt:lpwstr>
  </property>
  <property fmtid="{D5CDD505-2E9C-101B-9397-08002B2CF9AE}" pid="4" name="MSIP_Label_2f0eac6c-116b-4188-8365-850c269708e7_SetDate">
    <vt:lpwstr>2021-07-26T13:59:44Z</vt:lpwstr>
  </property>
  <property fmtid="{D5CDD505-2E9C-101B-9397-08002B2CF9AE}" pid="5" name="MSIP_Label_2f0eac6c-116b-4188-8365-850c269708e7_Method">
    <vt:lpwstr>Privileged</vt:lpwstr>
  </property>
  <property fmtid="{D5CDD505-2E9C-101B-9397-08002B2CF9AE}" pid="6" name="MSIP_Label_2f0eac6c-116b-4188-8365-850c269708e7_Name">
    <vt:lpwstr>2f0eac6c-116b-4188-8365-850c269708e7</vt:lpwstr>
  </property>
  <property fmtid="{D5CDD505-2E9C-101B-9397-08002B2CF9AE}" pid="7" name="MSIP_Label_2f0eac6c-116b-4188-8365-850c269708e7_SiteId">
    <vt:lpwstr>4a7c8238-5799-4b16-9fc6-9ad8fce5a7d9</vt:lpwstr>
  </property>
  <property fmtid="{D5CDD505-2E9C-101B-9397-08002B2CF9AE}" pid="8" name="MSIP_Label_2f0eac6c-116b-4188-8365-850c269708e7_ActionId">
    <vt:lpwstr>7beaaf41-223c-4b6c-b99d-1cdc380750c3</vt:lpwstr>
  </property>
  <property fmtid="{D5CDD505-2E9C-101B-9397-08002B2CF9AE}" pid="9" name="MSIP_Label_2f0eac6c-116b-4188-8365-850c269708e7_ContentBits">
    <vt:lpwstr>2</vt:lpwstr>
  </property>
</Properties>
</file>