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test heures de nui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6" i="1"/>
  <c r="I7" i="1"/>
  <c r="I8" i="1"/>
  <c r="I9" i="1"/>
  <c r="I10" i="1"/>
  <c r="I11" i="1"/>
  <c r="I12" i="1"/>
  <c r="I6" i="1"/>
  <c r="J13" i="1" l="1"/>
  <c r="J28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I27" i="1"/>
  <c r="G27" i="1"/>
  <c r="F27" i="1"/>
  <c r="I26" i="1"/>
  <c r="G26" i="1"/>
  <c r="F26" i="1"/>
  <c r="I25" i="1"/>
  <c r="G25" i="1"/>
  <c r="F25" i="1"/>
  <c r="I24" i="1"/>
  <c r="G24" i="1"/>
  <c r="F24" i="1"/>
  <c r="I23" i="1"/>
  <c r="G23" i="1"/>
  <c r="F23" i="1"/>
  <c r="I22" i="1"/>
  <c r="G22" i="1"/>
  <c r="F22" i="1"/>
  <c r="I21" i="1"/>
  <c r="G21" i="1"/>
  <c r="F21" i="1"/>
  <c r="H11" i="1" l="1"/>
  <c r="H9" i="1"/>
  <c r="H7" i="1"/>
  <c r="H6" i="1"/>
  <c r="H12" i="1"/>
  <c r="H10" i="1"/>
  <c r="H8" i="1"/>
  <c r="H23" i="1"/>
  <c r="H25" i="1"/>
  <c r="H22" i="1"/>
  <c r="H24" i="1"/>
  <c r="H26" i="1"/>
  <c r="H27" i="1"/>
  <c r="H21" i="1"/>
</calcChain>
</file>

<file path=xl/sharedStrings.xml><?xml version="1.0" encoding="utf-8"?>
<sst xmlns="http://schemas.openxmlformats.org/spreadsheetml/2006/main" count="26" uniqueCount="16">
  <si>
    <t>jour</t>
  </si>
  <si>
    <t>Depart Maison</t>
  </si>
  <si>
    <t>Arrivé client1</t>
  </si>
  <si>
    <t>depart Dernier Client</t>
  </si>
  <si>
    <t xml:space="preserve"> Arrivé maison </t>
  </si>
  <si>
    <t>déplacement</t>
  </si>
  <si>
    <t xml:space="preserve">TOTAL </t>
  </si>
  <si>
    <t>Nuit</t>
  </si>
  <si>
    <t>heures de nuit du samedi</t>
  </si>
  <si>
    <t>TOTAUX</t>
  </si>
  <si>
    <t>exemple 1</t>
  </si>
  <si>
    <t>exemple 2</t>
  </si>
  <si>
    <t>prestations sur chantier(s) pause déduite si &gt;6h</t>
  </si>
  <si>
    <t>heures de Nuit normales</t>
  </si>
  <si>
    <t>dans cet exemple, je souhaiterais qu'il apparaisse le nombre de 2 en i10 et le nombre de 6 en j11</t>
  </si>
  <si>
    <t>dans cet exemple, je souhaiterais que le nombre de 6 apparaisse en j26 et rien en K26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</si>
</sst>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6" x14ac:knownFonts="1">
    <font>
      <sz val="10"/>
      <name val="Arial"/>
      <family val="2"/>
    </font>
    <font>
      <b/>
      <sz val="10"/>
      <color theme="3" tint="-0.249977111117893"/>
      <name val="Calibri Light"/>
      <family val="2"/>
    </font>
    <font>
      <sz val="10"/>
      <name val="Calibri Light"/>
      <family val="2"/>
    </font>
    <font>
      <sz val="10"/>
      <color theme="3" tint="-0.249977111117893"/>
      <name val="Calibri Light"/>
      <family val="2"/>
    </font>
    <font>
      <b/>
      <sz val="10"/>
      <name val="Calibri Light"/>
      <family val="2"/>
    </font>
    <font>
      <u/>
      <sz val="10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 style="thin">
        <color indexed="64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dashed">
        <color theme="3" tint="-0.24994659260841701"/>
      </top>
      <bottom style="dashed">
        <color theme="3" tint="-0.24994659260841701"/>
      </bottom>
      <diagonal/>
    </border>
    <border>
      <left/>
      <right/>
      <top style="dashed">
        <color theme="3" tint="-0.24994659260841701"/>
      </top>
      <bottom style="dashed">
        <color theme="3" tint="-0.24994659260841701"/>
      </bottom>
      <diagonal/>
    </border>
    <border>
      <left style="thin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/>
      <right style="thin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dashed">
        <color theme="3" tint="-0.24994659260841701"/>
      </top>
      <bottom/>
      <diagonal/>
    </border>
    <border>
      <left style="thin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indexed="64"/>
      </right>
      <top style="thin">
        <color indexed="64"/>
      </top>
      <bottom style="thin">
        <color theme="3" tint="-0.24994659260841701"/>
      </bottom>
      <diagonal/>
    </border>
    <border>
      <left style="thin">
        <color indexed="64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indexed="64"/>
      </right>
      <top style="dashed">
        <color theme="3" tint="-0.24994659260841701"/>
      </top>
      <bottom style="dashed">
        <color theme="3" tint="-0.24994659260841701"/>
      </bottom>
      <diagonal/>
    </border>
    <border>
      <left style="thin">
        <color indexed="64"/>
      </left>
      <right style="thin">
        <color theme="3" tint="-0.24994659260841701"/>
      </right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3" tint="-0.24994659260841701"/>
      </left>
      <right/>
      <top style="thin">
        <color indexed="64"/>
      </top>
      <bottom style="dashed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dashed">
        <color theme="3" tint="-0.24994659260841701"/>
      </bottom>
      <diagonal/>
    </border>
    <border>
      <left style="thin">
        <color theme="3" tint="-0.24994659260841701"/>
      </left>
      <right style="thin">
        <color indexed="64"/>
      </right>
      <top style="thin">
        <color indexed="64"/>
      </top>
      <bottom style="dashed">
        <color theme="3" tint="-0.24994659260841701"/>
      </bottom>
      <diagonal/>
    </border>
    <border>
      <left style="thin">
        <color indexed="64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 style="thin">
        <color theme="3" tint="-0.24994659260841701"/>
      </left>
      <right style="thin">
        <color indexed="64"/>
      </right>
      <top style="dashed">
        <color theme="3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3" tint="-0.24994659260841701"/>
      </left>
      <right/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theme="3" tint="-0.24994659260841701"/>
      </top>
      <bottom style="thin">
        <color indexed="64"/>
      </bottom>
      <diagonal/>
    </border>
    <border>
      <left style="thin">
        <color theme="3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theme="3" tint="-0.24994659260841701"/>
      </left>
      <right/>
      <top style="thin">
        <color indexed="64"/>
      </top>
      <bottom/>
      <diagonal/>
    </border>
    <border>
      <left/>
      <right style="thin">
        <color theme="3" tint="-0.24994659260841701"/>
      </right>
      <top/>
      <bottom style="dashed">
        <color theme="3" tint="-0.24994659260841701"/>
      </bottom>
      <diagonal/>
    </border>
    <border>
      <left style="thin">
        <color theme="3" tint="-0.24994659260841701"/>
      </left>
      <right style="thin">
        <color indexed="64"/>
      </right>
      <top/>
      <bottom style="dashed">
        <color theme="3" tint="-0.24994659260841701"/>
      </bottom>
      <diagonal/>
    </border>
    <border>
      <left style="thin">
        <color theme="3" tint="-0.24994659260841701"/>
      </left>
      <right/>
      <top/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indexed="64"/>
      </bottom>
      <diagonal/>
    </border>
    <border>
      <left/>
      <right style="thin">
        <color indexed="64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164" fontId="4" fillId="2" borderId="15" xfId="0" applyNumberFormat="1" applyFont="1" applyFill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164" fontId="4" fillId="2" borderId="13" xfId="0" applyNumberFormat="1" applyFont="1" applyFill="1" applyBorder="1" applyAlignment="1">
      <alignment horizontal="left" vertical="center"/>
    </xf>
    <xf numFmtId="0" fontId="3" fillId="3" borderId="20" xfId="0" applyFont="1" applyFill="1" applyBorder="1" applyAlignment="1" applyProtection="1">
      <alignment horizontal="center" vertical="center"/>
      <protection locked="0"/>
    </xf>
    <xf numFmtId="0" fontId="3" fillId="3" borderId="21" xfId="0" applyFont="1" applyFill="1" applyBorder="1" applyAlignment="1" applyProtection="1">
      <alignment horizontal="center" vertical="center"/>
      <protection locked="0"/>
    </xf>
    <xf numFmtId="0" fontId="3" fillId="3" borderId="22" xfId="0" applyFont="1" applyFill="1" applyBorder="1" applyAlignment="1" applyProtection="1">
      <alignment horizontal="center" vertical="center"/>
      <protection locked="0"/>
    </xf>
    <xf numFmtId="164" fontId="4" fillId="2" borderId="23" xfId="0" applyNumberFormat="1" applyFont="1" applyFill="1" applyBorder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1" fillId="0" borderId="19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3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5" fillId="0" borderId="0" xfId="0" applyFont="1"/>
    <xf numFmtId="164" fontId="4" fillId="2" borderId="2" xfId="0" applyNumberFormat="1" applyFont="1" applyFill="1" applyBorder="1" applyAlignment="1">
      <alignment horizontal="left" vertical="center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3" fillId="3" borderId="30" xfId="0" applyFont="1" applyFill="1" applyBorder="1" applyAlignment="1" applyProtection="1">
      <alignment horizontal="center" vertical="center"/>
      <protection locked="0"/>
    </xf>
    <xf numFmtId="0" fontId="3" fillId="3" borderId="31" xfId="0" applyFont="1" applyFill="1" applyBorder="1" applyAlignment="1" applyProtection="1">
      <alignment horizontal="center" vertical="center"/>
      <protection locked="0"/>
    </xf>
    <xf numFmtId="0" fontId="3" fillId="3" borderId="32" xfId="0" applyFont="1" applyFill="1" applyBorder="1" applyAlignment="1" applyProtection="1">
      <alignment horizontal="center" vertical="center"/>
      <protection locked="0"/>
    </xf>
    <xf numFmtId="0" fontId="3" fillId="3" borderId="33" xfId="0" applyFont="1" applyFill="1" applyBorder="1" applyAlignment="1" applyProtection="1">
      <alignment horizontal="center" vertical="center"/>
      <protection locked="0"/>
    </xf>
    <xf numFmtId="0" fontId="3" fillId="3" borderId="34" xfId="0" applyFont="1" applyFill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3" borderId="38" xfId="0" applyFont="1" applyFill="1" applyBorder="1" applyAlignment="1" applyProtection="1">
      <alignment horizontal="center" vertical="center"/>
      <protection locked="0"/>
    </xf>
    <xf numFmtId="0" fontId="3" fillId="3" borderId="37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39" xfId="0" applyFont="1" applyBorder="1" applyAlignment="1">
      <alignment horizontal="center" vertical="top" wrapText="1"/>
    </xf>
    <xf numFmtId="0" fontId="2" fillId="0" borderId="40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</cellXfs>
  <cellStyles count="1">
    <cellStyle name="Normal" xfId="0" builtinId="0"/>
  </cellStyles>
  <dxfs count="21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755032</xdr:colOff>
      <xdr:row>9</xdr:row>
      <xdr:rowOff>139391</xdr:rowOff>
    </xdr:from>
    <xdr:to>
      <xdr:col>10</xdr:col>
      <xdr:colOff>592409</xdr:colOff>
      <xdr:row>11</xdr:row>
      <xdr:rowOff>92927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D7B7BE6B-A6C9-4311-9454-D1EA780E700D}"/>
            </a:ext>
          </a:extLst>
        </xdr:cNvPr>
        <xdr:cNvCxnSpPr/>
      </xdr:nvCxnSpPr>
      <xdr:spPr>
        <a:xfrm flipH="1" flipV="1">
          <a:off x="10512349" y="2032775"/>
          <a:ext cx="766645" cy="3252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638872</xdr:colOff>
      <xdr:row>9</xdr:row>
      <xdr:rowOff>23232</xdr:rowOff>
    </xdr:from>
    <xdr:to>
      <xdr:col>11</xdr:col>
      <xdr:colOff>0</xdr:colOff>
      <xdr:row>9</xdr:row>
      <xdr:rowOff>104544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6773CA0D-4C24-43F2-A944-6081FB144638}"/>
            </a:ext>
          </a:extLst>
        </xdr:cNvPr>
        <xdr:cNvCxnSpPr/>
      </xdr:nvCxnSpPr>
      <xdr:spPr>
        <a:xfrm flipH="1">
          <a:off x="9536616" y="1916616"/>
          <a:ext cx="1753994" cy="813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627256</xdr:colOff>
      <xdr:row>25</xdr:row>
      <xdr:rowOff>92927</xdr:rowOff>
    </xdr:from>
    <xdr:to>
      <xdr:col>9</xdr:col>
      <xdr:colOff>243933</xdr:colOff>
      <xdr:row>25</xdr:row>
      <xdr:rowOff>92927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xmlns="" id="{E2338CEB-F6DA-4F39-897F-C9658F1D3D74}"/>
            </a:ext>
          </a:extLst>
        </xdr:cNvPr>
        <xdr:cNvCxnSpPr/>
      </xdr:nvCxnSpPr>
      <xdr:spPr>
        <a:xfrm>
          <a:off x="9397226" y="4820579"/>
          <a:ext cx="4762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743414</xdr:colOff>
      <xdr:row>25</xdr:row>
      <xdr:rowOff>116159</xdr:rowOff>
    </xdr:from>
    <xdr:to>
      <xdr:col>10</xdr:col>
      <xdr:colOff>592409</xdr:colOff>
      <xdr:row>26</xdr:row>
      <xdr:rowOff>58080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xmlns="" id="{10D70A25-B760-48B3-AA56-A678DED52D8D}"/>
            </a:ext>
          </a:extLst>
        </xdr:cNvPr>
        <xdr:cNvCxnSpPr/>
      </xdr:nvCxnSpPr>
      <xdr:spPr>
        <a:xfrm flipH="1" flipV="1">
          <a:off x="10372957" y="4843811"/>
          <a:ext cx="778263" cy="11615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28"/>
  <sheetViews>
    <sheetView showGridLines="0" showZeros="0" tabSelected="1" zoomScale="82" zoomScaleNormal="82" workbookViewId="0">
      <selection activeCell="I6" sqref="I6"/>
    </sheetView>
  </sheetViews>
  <sheetFormatPr baseColWidth="10" defaultColWidth="9.109375" defaultRowHeight="13.8" x14ac:dyDescent="0.3"/>
  <cols>
    <col min="1" max="1" width="11.33203125" style="1" bestFit="1" customWidth="1"/>
    <col min="2" max="2" width="10.6640625" style="1" customWidth="1"/>
    <col min="3" max="3" width="12.5546875" style="1" bestFit="1" customWidth="1"/>
    <col min="4" max="5" width="15.5546875" style="1" customWidth="1"/>
    <col min="6" max="6" width="17.44140625" style="1" bestFit="1" customWidth="1"/>
    <col min="7" max="7" width="15.5546875" style="1" customWidth="1"/>
    <col min="8" max="8" width="12.33203125" style="1" bestFit="1" customWidth="1"/>
    <col min="9" max="9" width="12.88671875" style="1" customWidth="1"/>
    <col min="10" max="10" width="13.88671875" style="1" customWidth="1"/>
    <col min="11" max="11" width="9.109375" style="1"/>
    <col min="12" max="12" width="26.109375" style="1" customWidth="1"/>
    <col min="13" max="16384" width="9.109375" style="1"/>
  </cols>
  <sheetData>
    <row r="3" spans="1:15" x14ac:dyDescent="0.3">
      <c r="A3" s="31" t="s">
        <v>10</v>
      </c>
    </row>
    <row r="5" spans="1:15" s="3" customFormat="1" ht="39" customHeight="1" x14ac:dyDescent="0.25">
      <c r="A5" s="15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2" t="s">
        <v>12</v>
      </c>
      <c r="G5" s="2" t="s">
        <v>5</v>
      </c>
      <c r="H5" s="2" t="s">
        <v>6</v>
      </c>
      <c r="I5" s="2" t="s">
        <v>7</v>
      </c>
      <c r="J5" s="10" t="s">
        <v>8</v>
      </c>
    </row>
    <row r="6" spans="1:15" ht="15" customHeight="1" x14ac:dyDescent="0.3">
      <c r="A6" s="17">
        <v>44256</v>
      </c>
      <c r="B6" s="18">
        <v>21</v>
      </c>
      <c r="C6" s="19">
        <v>22</v>
      </c>
      <c r="D6" s="19">
        <v>6</v>
      </c>
      <c r="E6" s="20">
        <v>7</v>
      </c>
      <c r="F6" s="4">
        <f>MOD(D6-C6+24,24)-(MOD(D6-C6+24,24)&gt;=6)/2</f>
        <v>7.5</v>
      </c>
      <c r="G6" s="5">
        <f t="shared" ref="G6:G12" si="0">SUM((C6-B6)+(E6-D6))</f>
        <v>2</v>
      </c>
      <c r="H6" s="5">
        <f t="shared" ref="H6:H12" si="1">IFERROR(SUM(F6+G6),"")</f>
        <v>9.5</v>
      </c>
      <c r="I6" s="7">
        <f>IF(WEEKDAY(A6,1)&gt;=6,MOD(D6-C6,24)-(D6&lt;C6)*("22"-"0")-MEDIAN(D6,"0","22")+MEDIAN(C6,"0","22"),MOD(D6-C6,24)-(D6&lt;C6)*("22"-"6")-MEDIAN(D6,"6","22")+MEDIAN(C6,"6","22"))</f>
        <v>8</v>
      </c>
      <c r="J6" s="12" t="str">
        <f>IFERROR(MOD(D5-C5,24)-(D5&lt;C5)*("22"-"6")-MEDIAN(D5,"6","22")+MEDIAN(C5,"6","22")-IF(WEEKDAY(A5,1)&gt;=6,MOD(D5-C5,24)-(D5&lt;C5)*("22"-"0")-MEDIAN(D5,"0","22")+MEDIAN(C5,"0","22"),MOD(D5-C5,24)-(D5&lt;C5)*("22"-"6")-MEDIAN(D5,"6","22")+MEDIAN(C5,"6","22")),"")</f>
        <v/>
      </c>
      <c r="N6" s="22"/>
    </row>
    <row r="7" spans="1:15" ht="15" customHeight="1" x14ac:dyDescent="0.3">
      <c r="A7" s="11">
        <v>44257</v>
      </c>
      <c r="B7" s="18">
        <v>21</v>
      </c>
      <c r="C7" s="19">
        <v>22</v>
      </c>
      <c r="D7" s="19">
        <v>6</v>
      </c>
      <c r="E7" s="20">
        <v>7</v>
      </c>
      <c r="F7" s="4">
        <f t="shared" ref="F7:F12" si="2">MOD(D7-C7+24,24)-(MOD(D7-C7+24,24)&gt;=6)/2</f>
        <v>7.5</v>
      </c>
      <c r="G7" s="5">
        <f t="shared" si="0"/>
        <v>2</v>
      </c>
      <c r="H7" s="5">
        <f t="shared" si="1"/>
        <v>9.5</v>
      </c>
      <c r="I7" s="7">
        <f t="shared" ref="I7:I12" si="3">IF(WEEKDAY(A7,1)&gt;=6,MOD(D7-C7,24)-(D7&lt;C7)*("22"-"0")-MEDIAN(D7,"0","22")+MEDIAN(C7,"0","22"),MOD(D7-C7,24)-(D7&lt;C7)*("22"-"6")-MEDIAN(D7,"6","22")+MEDIAN(C7,"6","22"))</f>
        <v>8</v>
      </c>
      <c r="J7" s="12">
        <f t="shared" ref="J7:J12" si="4">IFERROR(MOD(D6-C6,24)-(D6&lt;C6)*("22"-"6")-MEDIAN(D6,"6","22")+MEDIAN(C6,"6","22")-IF(WEEKDAY(A6,1)&gt;=6,MOD(D6-C6,24)-(D6&lt;C6)*("22"-"0")-MEDIAN(D6,"0","22")+MEDIAN(C6,"0","22"),MOD(D6-C6,24)-(D6&lt;C6)*("22"-"6")-MEDIAN(D6,"6","22")+MEDIAN(C6,"6","22")),"")</f>
        <v>0</v>
      </c>
      <c r="N7" s="22"/>
    </row>
    <row r="8" spans="1:15" ht="15" customHeight="1" x14ac:dyDescent="0.3">
      <c r="A8" s="11">
        <v>44258</v>
      </c>
      <c r="B8" s="18">
        <v>21</v>
      </c>
      <c r="C8" s="19">
        <v>22</v>
      </c>
      <c r="D8" s="19">
        <v>6</v>
      </c>
      <c r="E8" s="20">
        <v>7</v>
      </c>
      <c r="F8" s="4">
        <f t="shared" si="2"/>
        <v>7.5</v>
      </c>
      <c r="G8" s="5">
        <f t="shared" si="0"/>
        <v>2</v>
      </c>
      <c r="H8" s="5">
        <f t="shared" si="1"/>
        <v>9.5</v>
      </c>
      <c r="I8" s="7">
        <f t="shared" si="3"/>
        <v>8</v>
      </c>
      <c r="J8" s="12">
        <f t="shared" si="4"/>
        <v>0</v>
      </c>
      <c r="N8" s="22"/>
    </row>
    <row r="9" spans="1:15" ht="15" customHeight="1" x14ac:dyDescent="0.3">
      <c r="A9" s="11">
        <v>44259</v>
      </c>
      <c r="B9" s="18">
        <v>21</v>
      </c>
      <c r="C9" s="19">
        <v>22</v>
      </c>
      <c r="D9" s="19">
        <v>6</v>
      </c>
      <c r="E9" s="20">
        <v>7</v>
      </c>
      <c r="F9" s="4">
        <f>MOD(D9-C9+24,24)-(MOD(D9-C9+24,24)&gt;=6)/2</f>
        <v>7.5</v>
      </c>
      <c r="G9" s="5">
        <f t="shared" si="0"/>
        <v>2</v>
      </c>
      <c r="H9" s="5">
        <f t="shared" si="1"/>
        <v>9.5</v>
      </c>
      <c r="I9" s="7">
        <f t="shared" si="3"/>
        <v>8</v>
      </c>
      <c r="J9" s="12">
        <f t="shared" si="4"/>
        <v>0</v>
      </c>
      <c r="N9" s="22"/>
    </row>
    <row r="10" spans="1:15" ht="15" customHeight="1" x14ac:dyDescent="0.3">
      <c r="A10" s="11">
        <v>44260</v>
      </c>
      <c r="B10" s="18">
        <v>21</v>
      </c>
      <c r="C10" s="19">
        <v>22</v>
      </c>
      <c r="D10" s="19">
        <v>6</v>
      </c>
      <c r="E10" s="20">
        <v>7</v>
      </c>
      <c r="F10" s="4">
        <f t="shared" si="2"/>
        <v>7.5</v>
      </c>
      <c r="G10" s="5">
        <f t="shared" si="0"/>
        <v>2</v>
      </c>
      <c r="H10" s="5">
        <f t="shared" si="1"/>
        <v>9.5</v>
      </c>
      <c r="I10" s="7">
        <f t="shared" si="3"/>
        <v>2</v>
      </c>
      <c r="J10" s="12">
        <f t="shared" si="4"/>
        <v>0</v>
      </c>
      <c r="L10" s="49" t="s">
        <v>14</v>
      </c>
      <c r="N10" s="22"/>
    </row>
    <row r="11" spans="1:15" ht="15" customHeight="1" x14ac:dyDescent="0.3">
      <c r="A11" s="11">
        <v>44261</v>
      </c>
      <c r="B11" s="18"/>
      <c r="C11" s="19"/>
      <c r="D11" s="19"/>
      <c r="E11" s="20"/>
      <c r="F11" s="4">
        <f t="shared" si="2"/>
        <v>0</v>
      </c>
      <c r="G11" s="5">
        <f t="shared" si="0"/>
        <v>0</v>
      </c>
      <c r="H11" s="5">
        <f t="shared" si="1"/>
        <v>0</v>
      </c>
      <c r="I11" s="7">
        <f t="shared" si="3"/>
        <v>0</v>
      </c>
      <c r="J11" s="12">
        <f t="shared" si="4"/>
        <v>6</v>
      </c>
      <c r="L11" s="50"/>
      <c r="N11" s="22"/>
    </row>
    <row r="12" spans="1:15" ht="15" customHeight="1" x14ac:dyDescent="0.3">
      <c r="A12" s="21">
        <v>44262</v>
      </c>
      <c r="B12" s="26"/>
      <c r="C12" s="27"/>
      <c r="D12" s="27"/>
      <c r="E12" s="28"/>
      <c r="F12" s="29">
        <f t="shared" si="2"/>
        <v>0</v>
      </c>
      <c r="G12" s="9">
        <f t="shared" si="0"/>
        <v>0</v>
      </c>
      <c r="H12" s="9">
        <f t="shared" si="1"/>
        <v>0</v>
      </c>
      <c r="I12" s="7">
        <f t="shared" si="3"/>
        <v>0</v>
      </c>
      <c r="J12" s="12">
        <f t="shared" si="4"/>
        <v>0</v>
      </c>
      <c r="L12" s="51"/>
      <c r="N12" s="22"/>
    </row>
    <row r="13" spans="1:15" ht="24.9" customHeight="1" x14ac:dyDescent="0.3">
      <c r="A13" s="13"/>
      <c r="B13" s="14"/>
      <c r="C13" s="13"/>
      <c r="D13" s="46" t="s">
        <v>9</v>
      </c>
      <c r="E13" s="47"/>
      <c r="F13" s="24"/>
      <c r="G13" s="25"/>
      <c r="H13" s="25"/>
      <c r="I13" s="25"/>
      <c r="J13" s="25">
        <f t="shared" ref="J13" si="5">SUM(J6:J12)</f>
        <v>6</v>
      </c>
      <c r="L13" s="23"/>
      <c r="M13" s="22"/>
      <c r="N13" s="22"/>
      <c r="O13" s="22"/>
    </row>
    <row r="16" spans="1:15" ht="12.75" customHeight="1" x14ac:dyDescent="0.3">
      <c r="H16" s="48"/>
    </row>
    <row r="17" spans="1:12" x14ac:dyDescent="0.3">
      <c r="H17" s="48"/>
    </row>
    <row r="18" spans="1:12" x14ac:dyDescent="0.3">
      <c r="A18" s="31" t="s">
        <v>11</v>
      </c>
      <c r="H18" s="48"/>
    </row>
    <row r="19" spans="1:12" x14ac:dyDescent="0.3">
      <c r="H19" s="23"/>
    </row>
    <row r="20" spans="1:12" ht="55.5" customHeight="1" x14ac:dyDescent="0.3">
      <c r="A20" s="15" t="s">
        <v>0</v>
      </c>
      <c r="B20" s="16" t="s">
        <v>1</v>
      </c>
      <c r="C20" s="16" t="s">
        <v>2</v>
      </c>
      <c r="D20" s="16" t="s">
        <v>3</v>
      </c>
      <c r="E20" s="16" t="s">
        <v>4</v>
      </c>
      <c r="F20" s="2" t="s">
        <v>12</v>
      </c>
      <c r="G20" s="2" t="s">
        <v>5</v>
      </c>
      <c r="H20" s="2" t="s">
        <v>6</v>
      </c>
      <c r="I20" s="2" t="s">
        <v>13</v>
      </c>
      <c r="J20" s="10" t="s">
        <v>8</v>
      </c>
    </row>
    <row r="21" spans="1:12" x14ac:dyDescent="0.3">
      <c r="A21" s="17">
        <v>44256</v>
      </c>
      <c r="B21" s="18">
        <v>21</v>
      </c>
      <c r="C21" s="19">
        <v>22</v>
      </c>
      <c r="D21" s="19">
        <v>6</v>
      </c>
      <c r="E21" s="20">
        <v>7</v>
      </c>
      <c r="F21" s="4">
        <f t="shared" ref="F21:F27" si="6">MOD(D21-C21+24,24)-(MOD(D21-C21+24,24)&gt;=6)/2</f>
        <v>7.5</v>
      </c>
      <c r="G21" s="5">
        <f t="shared" ref="G21:G27" si="7">SUM((C21-B21)+(E21-D21))</f>
        <v>2</v>
      </c>
      <c r="H21" s="5">
        <f t="shared" ref="H21:H27" si="8">IFERROR(SUM(F21+G21),"")</f>
        <v>9.5</v>
      </c>
      <c r="I21" s="7">
        <f t="shared" ref="I21:I27" si="9">MOD(D21-C21,24)-(D21&lt;C21)*("22"-"6")-MEDIAN(D21,"6","22")+MEDIAN(C21,"6","22")</f>
        <v>8</v>
      </c>
      <c r="J21" s="12"/>
    </row>
    <row r="22" spans="1:12" x14ac:dyDescent="0.3">
      <c r="A22" s="11">
        <v>44257</v>
      </c>
      <c r="B22" s="18">
        <v>21</v>
      </c>
      <c r="C22" s="19">
        <v>22</v>
      </c>
      <c r="D22" s="19">
        <v>6</v>
      </c>
      <c r="E22" s="20">
        <v>7</v>
      </c>
      <c r="F22" s="4">
        <f t="shared" si="6"/>
        <v>7.5</v>
      </c>
      <c r="G22" s="5">
        <f t="shared" si="7"/>
        <v>2</v>
      </c>
      <c r="H22" s="5">
        <f t="shared" si="8"/>
        <v>9.5</v>
      </c>
      <c r="I22" s="7">
        <f t="shared" si="9"/>
        <v>8</v>
      </c>
      <c r="J22" s="12"/>
    </row>
    <row r="23" spans="1:12" x14ac:dyDescent="0.3">
      <c r="A23" s="11">
        <v>44258</v>
      </c>
      <c r="B23" s="18">
        <v>21</v>
      </c>
      <c r="C23" s="19">
        <v>22</v>
      </c>
      <c r="D23" s="19">
        <v>6</v>
      </c>
      <c r="E23" s="20">
        <v>7</v>
      </c>
      <c r="F23" s="4">
        <f t="shared" si="6"/>
        <v>7.5</v>
      </c>
      <c r="G23" s="5">
        <f t="shared" si="7"/>
        <v>2</v>
      </c>
      <c r="H23" s="5">
        <f t="shared" si="8"/>
        <v>9.5</v>
      </c>
      <c r="I23" s="7">
        <f t="shared" si="9"/>
        <v>8</v>
      </c>
      <c r="J23" s="12"/>
    </row>
    <row r="24" spans="1:12" ht="14.4" thickBot="1" x14ac:dyDescent="0.35">
      <c r="A24" s="11">
        <v>44259</v>
      </c>
      <c r="B24" s="18">
        <v>21</v>
      </c>
      <c r="C24" s="19">
        <v>22</v>
      </c>
      <c r="D24" s="33">
        <v>6</v>
      </c>
      <c r="E24" s="34">
        <v>7</v>
      </c>
      <c r="F24" s="4">
        <f t="shared" si="6"/>
        <v>7.5</v>
      </c>
      <c r="G24" s="5">
        <f t="shared" si="7"/>
        <v>2</v>
      </c>
      <c r="H24" s="5">
        <f t="shared" si="8"/>
        <v>9.5</v>
      </c>
      <c r="I24" s="7">
        <f t="shared" si="9"/>
        <v>8</v>
      </c>
      <c r="J24" s="12"/>
    </row>
    <row r="25" spans="1:12" ht="14.4" thickBot="1" x14ac:dyDescent="0.35">
      <c r="A25" s="11">
        <v>44260</v>
      </c>
      <c r="B25" s="35">
        <v>21</v>
      </c>
      <c r="C25" s="35">
        <v>22</v>
      </c>
      <c r="D25" s="45">
        <v>24</v>
      </c>
      <c r="E25" s="44">
        <v>24</v>
      </c>
      <c r="F25" s="40">
        <f t="shared" si="6"/>
        <v>2</v>
      </c>
      <c r="G25" s="5">
        <f t="shared" si="7"/>
        <v>1</v>
      </c>
      <c r="H25" s="5">
        <f t="shared" si="8"/>
        <v>3</v>
      </c>
      <c r="I25" s="8">
        <f t="shared" si="9"/>
        <v>2</v>
      </c>
      <c r="J25" s="12"/>
    </row>
    <row r="26" spans="1:12" ht="13.5" customHeight="1" thickBot="1" x14ac:dyDescent="0.35">
      <c r="A26" s="32">
        <v>44261</v>
      </c>
      <c r="B26" s="45">
        <v>24</v>
      </c>
      <c r="C26" s="44">
        <v>24</v>
      </c>
      <c r="D26" s="36">
        <v>6</v>
      </c>
      <c r="E26" s="37">
        <v>7</v>
      </c>
      <c r="F26" s="4">
        <f t="shared" si="6"/>
        <v>5.5</v>
      </c>
      <c r="G26" s="5">
        <f t="shared" si="7"/>
        <v>1</v>
      </c>
      <c r="H26" s="6">
        <f t="shared" si="8"/>
        <v>6.5</v>
      </c>
      <c r="I26" s="43">
        <f t="shared" si="9"/>
        <v>6</v>
      </c>
      <c r="J26" s="41"/>
      <c r="L26" s="49" t="s">
        <v>15</v>
      </c>
    </row>
    <row r="27" spans="1:12" x14ac:dyDescent="0.3">
      <c r="A27" s="21">
        <v>44262</v>
      </c>
      <c r="B27" s="38"/>
      <c r="C27" s="39"/>
      <c r="D27" s="27"/>
      <c r="E27" s="28"/>
      <c r="F27" s="29">
        <f t="shared" si="6"/>
        <v>0</v>
      </c>
      <c r="G27" s="9">
        <f t="shared" si="7"/>
        <v>0</v>
      </c>
      <c r="H27" s="9">
        <f t="shared" si="8"/>
        <v>0</v>
      </c>
      <c r="I27" s="42">
        <f t="shared" si="9"/>
        <v>0</v>
      </c>
      <c r="J27" s="30"/>
      <c r="L27" s="50"/>
    </row>
    <row r="28" spans="1:12" ht="24.75" customHeight="1" x14ac:dyDescent="0.3">
      <c r="A28" s="13"/>
      <c r="B28" s="14"/>
      <c r="C28" s="13"/>
      <c r="D28" s="46" t="s">
        <v>9</v>
      </c>
      <c r="E28" s="47"/>
      <c r="F28" s="24"/>
      <c r="G28" s="25"/>
      <c r="H28" s="25"/>
      <c r="I28" s="25"/>
      <c r="J28" s="25">
        <f t="shared" ref="J28" si="10">SUM(J21:J27)</f>
        <v>0</v>
      </c>
      <c r="L28" s="51"/>
    </row>
  </sheetData>
  <sheetProtection selectLockedCells="1"/>
  <mergeCells count="5">
    <mergeCell ref="D28:E28"/>
    <mergeCell ref="H16:H18"/>
    <mergeCell ref="L10:L12"/>
    <mergeCell ref="L26:L28"/>
    <mergeCell ref="D13:E13"/>
  </mergeCells>
  <conditionalFormatting sqref="A17:G19 K11:K12 K7:L10 K20:XFD25 K26:K28 M26:XFD28 A5:XFD5 A14:H16 I14:XFD19 A29:XFD1048576 A13:K13 A20:J28 M7:M12 A6:M6 O6:XFD6 P7:XFD13 O7:O12 A7:J12">
    <cfRule type="containsText" dxfId="19" priority="31" operator="containsText" text="cono">
      <formula>NOT(ISERROR(SEARCH("cono",A5)))</formula>
    </cfRule>
  </conditionalFormatting>
  <conditionalFormatting sqref="J5">
    <cfRule type="containsText" dxfId="18" priority="23" operator="containsText" text="mala">
      <formula>NOT(ISERROR(SEARCH("mala",J5)))</formula>
    </cfRule>
    <cfRule type="containsText" dxfId="17" priority="24" operator="containsText" text="duction">
      <formula>NOT(ISERROR(SEARCH("duction",J5)))</formula>
    </cfRule>
    <cfRule type="containsText" dxfId="16" priority="25" operator="containsText" text="cong">
      <formula>NOT(ISERROR(SEARCH("cong",J5)))</formula>
    </cfRule>
    <cfRule type="containsText" dxfId="15" priority="26" operator="containsText" text="cor">
      <formula>NOT(ISERROR(SEARCH("cor",J5)))</formula>
    </cfRule>
    <cfRule type="containsText" dxfId="14" priority="27" operator="containsText" text="f">
      <formula>NOT(ISERROR(SEARCH("f",J5)))</formula>
    </cfRule>
  </conditionalFormatting>
  <conditionalFormatting sqref="J5">
    <cfRule type="containsText" dxfId="13" priority="22" operator="containsText" text="cono">
      <formula>NOT(ISERROR(SEARCH("cono",J5)))</formula>
    </cfRule>
  </conditionalFormatting>
  <conditionalFormatting sqref="J5">
    <cfRule type="containsText" dxfId="12" priority="21" operator="containsText" text="supp">
      <formula>NOT(ISERROR(SEARCH("supp",J5)))</formula>
    </cfRule>
  </conditionalFormatting>
  <conditionalFormatting sqref="L26">
    <cfRule type="containsText" dxfId="11" priority="1" operator="containsText" text="cono">
      <formula>NOT(ISERROR(SEARCH("cono",L26)))</formula>
    </cfRule>
  </conditionalFormatting>
  <conditionalFormatting sqref="J20">
    <cfRule type="containsText" dxfId="10" priority="2" operator="containsText" text="supp">
      <formula>NOT(ISERROR(SEARCH("supp",J20)))</formula>
    </cfRule>
  </conditionalFormatting>
  <conditionalFormatting sqref="J20">
    <cfRule type="containsText" dxfId="9" priority="4" operator="containsText" text="mala">
      <formula>NOT(ISERROR(SEARCH("mala",J20)))</formula>
    </cfRule>
    <cfRule type="containsText" dxfId="8" priority="5" operator="containsText" text="duction">
      <formula>NOT(ISERROR(SEARCH("duction",J20)))</formula>
    </cfRule>
    <cfRule type="containsText" dxfId="7" priority="6" operator="containsText" text="cong">
      <formula>NOT(ISERROR(SEARCH("cong",J20)))</formula>
    </cfRule>
    <cfRule type="containsText" dxfId="6" priority="7" operator="containsText" text="cor">
      <formula>NOT(ISERROR(SEARCH("cor",J20)))</formula>
    </cfRule>
    <cfRule type="containsText" dxfId="5" priority="8" operator="containsText" text="f">
      <formula>NOT(ISERROR(SEARCH("f",J20)))</formula>
    </cfRule>
  </conditionalFormatting>
  <conditionalFormatting sqref="J20">
    <cfRule type="containsText" dxfId="4" priority="3" operator="containsText" text="cono">
      <formula>NOT(ISERROR(SEARCH("cono",J20)))</formula>
    </cfRule>
  </conditionalFormatting>
  <pageMargins left="0.25" right="0.25" top="0.75" bottom="0.75" header="0.3" footer="0.3"/>
  <pageSetup paperSize="9" scale="73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heures de nuit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mdo100</cp:lastModifiedBy>
  <dcterms:created xsi:type="dcterms:W3CDTF">2021-03-05T17:39:51Z</dcterms:created>
  <dcterms:modified xsi:type="dcterms:W3CDTF">2021-03-10T10:01:17Z</dcterms:modified>
</cp:coreProperties>
</file>