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80" yWindow="504" windowWidth="23256" windowHeight="13176"/>
  </bookViews>
  <sheets>
    <sheet name="Assumptions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" l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30" i="1"/>
  <c r="F50" i="1" l="1"/>
  <c r="E50" i="1"/>
  <c r="D50" i="1"/>
  <c r="C50" i="1"/>
  <c r="E25" i="1"/>
  <c r="E19" i="1" s="1"/>
  <c r="D25" i="1"/>
  <c r="D17" i="1" s="1"/>
  <c r="C25" i="1"/>
  <c r="C19" i="1" s="1"/>
  <c r="E24" i="1"/>
  <c r="D24" i="1"/>
  <c r="C24" i="1"/>
  <c r="E23" i="1"/>
  <c r="D23" i="1"/>
  <c r="E22" i="1"/>
  <c r="D22" i="1"/>
  <c r="C22" i="1"/>
  <c r="E21" i="1"/>
  <c r="D21" i="1"/>
  <c r="C21" i="1"/>
  <c r="E20" i="1"/>
  <c r="D20" i="1"/>
  <c r="C20" i="1"/>
  <c r="D19" i="1"/>
  <c r="D18" i="1"/>
  <c r="C18" i="1"/>
  <c r="E17" i="1"/>
  <c r="C17" i="1"/>
  <c r="C16" i="1"/>
  <c r="D15" i="1"/>
  <c r="C11" i="1"/>
  <c r="M10" i="1"/>
  <c r="L10" i="1"/>
  <c r="K10" i="1"/>
  <c r="J10" i="1"/>
  <c r="I10" i="1"/>
  <c r="H10" i="1"/>
  <c r="G10" i="1"/>
  <c r="F10" i="1"/>
  <c r="E10" i="1"/>
  <c r="M8" i="1"/>
  <c r="L8" i="1"/>
  <c r="K8" i="1"/>
  <c r="J8" i="1"/>
  <c r="I8" i="1"/>
  <c r="H8" i="1"/>
  <c r="G8" i="1"/>
  <c r="F8" i="1"/>
  <c r="E8" i="1"/>
  <c r="M7" i="1"/>
  <c r="L7" i="1"/>
  <c r="K7" i="1"/>
  <c r="J7" i="1"/>
  <c r="I7" i="1"/>
  <c r="H7" i="1"/>
  <c r="G7" i="1"/>
  <c r="F7" i="1"/>
  <c r="E7" i="1"/>
  <c r="M6" i="1"/>
  <c r="L6" i="1"/>
  <c r="K6" i="1"/>
  <c r="J6" i="1"/>
  <c r="I6" i="1"/>
  <c r="H6" i="1"/>
  <c r="G6" i="1"/>
  <c r="F6" i="1"/>
  <c r="E6" i="1"/>
  <c r="D16" i="1" l="1"/>
  <c r="C15" i="1"/>
  <c r="E15" i="1"/>
  <c r="E18" i="1"/>
  <c r="E16" i="1"/>
</calcChain>
</file>

<file path=xl/sharedStrings.xml><?xml version="1.0" encoding="utf-8"?>
<sst xmlns="http://schemas.openxmlformats.org/spreadsheetml/2006/main" count="51" uniqueCount="30">
  <si>
    <t>Assumptions</t>
  </si>
  <si>
    <t>Type of Venture</t>
  </si>
  <si>
    <t>Weights</t>
  </si>
  <si>
    <t>Outstanding</t>
  </si>
  <si>
    <t>High Performer</t>
  </si>
  <si>
    <t>Moderate Performer</t>
  </si>
  <si>
    <t>Breakeven</t>
  </si>
  <si>
    <t>Failure</t>
  </si>
  <si>
    <t>Number of Ventures</t>
  </si>
  <si>
    <t>Year</t>
  </si>
  <si>
    <t># of Ventures Founding Capital</t>
  </si>
  <si>
    <t># of Ventures Pre-Seed</t>
  </si>
  <si>
    <t># of Venture Seed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</si>
  <si>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</si>
  <si>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</si>
  <si>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</si>
  <si>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</si>
  <si>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</si>
  <si>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</si>
  <si>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</si>
  <si>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</si>
  <si>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</si>
  <si>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</si>
  <si>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Total</t>
  </si>
  <si>
    <t>Ventures</t>
  </si>
  <si>
    <t>Year of investment fouding capital</t>
  </si>
  <si>
    <t>Year of investment pre seed</t>
  </si>
  <si>
    <t>Year of investment seed</t>
  </si>
  <si>
    <t>Type of venture</t>
  </si>
  <si>
    <t>Type of venture distribué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</si>
</sst>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[$€-2]\ * #,##0_);_([$€-2]\ * \(#,##0\);_([$€-2]\ * &quot;-&quot;??_);_(@_)"/>
    <numFmt numFmtId="165" formatCode="_ * #,##0_)\ &quot;€&quot;_ ;_ * \(#,##0\)\ &quot;€&quot;_ ;_ * &quot;-&quot;??_)\ &quot;€&quot;_ ;_ @_ "/>
    <numFmt numFmtId="166" formatCode="&quot;Year &quot;0"/>
    <numFmt numFmtId="167" formatCode="0.0&quot;x&quot;"/>
    <numFmt numFmtId="168" formatCode="0;\-0;;@"/>
    <numFmt numFmtId="169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rgb="FF626B8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9" fontId="4" fillId="0" borderId="0" applyFont="0" applyFill="0" applyBorder="0" applyAlignment="0" applyProtection="0"/>
  </cellStyleXfs>
  <cellXfs count="66">
    <xf numFmtId="0" fontId="0" fillId="0" borderId="0" xfId="0"/>
    <xf numFmtId="0" fontId="1" fillId="3" borderId="0" xfId="0" applyFont="1" applyFill="1" applyAlignment="1">
      <alignment horizontal="center"/>
    </xf>
    <xf numFmtId="0" fontId="1" fillId="0" borderId="0" xfId="0" applyFont="1"/>
    <xf numFmtId="0" fontId="0" fillId="0" borderId="6" xfId="0" applyBorder="1"/>
    <xf numFmtId="0" fontId="0" fillId="0" borderId="7" xfId="0" applyBorder="1"/>
    <xf numFmtId="0" fontId="1" fillId="0" borderId="9" xfId="0" applyFont="1" applyBorder="1"/>
    <xf numFmtId="0" fontId="1" fillId="0" borderId="6" xfId="0" applyFont="1" applyBorder="1"/>
    <xf numFmtId="0" fontId="1" fillId="0" borderId="12" xfId="0" applyFont="1" applyBorder="1" applyAlignment="1">
      <alignment horizontal="center"/>
    </xf>
    <xf numFmtId="0" fontId="0" fillId="3" borderId="0" xfId="0" applyFill="1"/>
    <xf numFmtId="0" fontId="0" fillId="0" borderId="9" xfId="0" applyBorder="1"/>
    <xf numFmtId="0" fontId="1" fillId="0" borderId="13" xfId="0" applyFont="1" applyBorder="1"/>
    <xf numFmtId="9" fontId="0" fillId="2" borderId="0" xfId="0" applyNumberFormat="1" applyFill="1"/>
    <xf numFmtId="164" fontId="0" fillId="0" borderId="0" xfId="0" applyNumberFormat="1"/>
    <xf numFmtId="165" fontId="2" fillId="3" borderId="0" xfId="0" applyNumberFormat="1" applyFont="1" applyFill="1"/>
    <xf numFmtId="0" fontId="1" fillId="0" borderId="2" xfId="0" applyFont="1" applyBorder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7" fontId="0" fillId="0" borderId="4" xfId="0" applyNumberFormat="1" applyBorder="1"/>
    <xf numFmtId="167" fontId="0" fillId="0" borderId="5" xfId="0" applyNumberFormat="1" applyBorder="1"/>
    <xf numFmtId="165" fontId="3" fillId="3" borderId="0" xfId="0" applyNumberFormat="1" applyFont="1" applyFill="1"/>
    <xf numFmtId="167" fontId="0" fillId="0" borderId="0" xfId="0" applyNumberFormat="1"/>
    <xf numFmtId="167" fontId="0" fillId="0" borderId="8" xfId="0" applyNumberFormat="1" applyBorder="1"/>
    <xf numFmtId="9" fontId="0" fillId="2" borderId="10" xfId="0" applyNumberFormat="1" applyFill="1" applyBorder="1"/>
    <xf numFmtId="0" fontId="0" fillId="0" borderId="1" xfId="0" applyBorder="1"/>
    <xf numFmtId="9" fontId="1" fillId="0" borderId="10" xfId="0" applyNumberFormat="1" applyFont="1" applyBorder="1"/>
    <xf numFmtId="2" fontId="1" fillId="0" borderId="2" xfId="0" applyNumberFormat="1" applyFont="1" applyBorder="1"/>
    <xf numFmtId="2" fontId="1" fillId="0" borderId="3" xfId="0" applyNumberFormat="1" applyFont="1" applyBorder="1"/>
    <xf numFmtId="0" fontId="3" fillId="3" borderId="0" xfId="0" applyFont="1" applyFill="1"/>
    <xf numFmtId="0" fontId="2" fillId="3" borderId="0" xfId="0" applyFont="1" applyFill="1"/>
    <xf numFmtId="9" fontId="1" fillId="0" borderId="2" xfId="0" applyNumberFormat="1" applyFont="1" applyBorder="1"/>
    <xf numFmtId="1" fontId="1" fillId="0" borderId="2" xfId="0" applyNumberFormat="1" applyFont="1" applyBorder="1"/>
    <xf numFmtId="1" fontId="1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168" fontId="0" fillId="0" borderId="12" xfId="0" applyNumberFormat="1" applyBorder="1"/>
    <xf numFmtId="168" fontId="0" fillId="0" borderId="5" xfId="0" applyNumberFormat="1" applyBorder="1"/>
    <xf numFmtId="167" fontId="0" fillId="0" borderId="0" xfId="0" applyNumberFormat="1" applyAlignment="1">
      <alignment horizontal="center"/>
    </xf>
    <xf numFmtId="168" fontId="0" fillId="0" borderId="14" xfId="0" applyNumberFormat="1" applyBorder="1"/>
    <xf numFmtId="168" fontId="0" fillId="0" borderId="8" xfId="0" applyNumberFormat="1" applyBorder="1"/>
    <xf numFmtId="168" fontId="0" fillId="0" borderId="15" xfId="0" applyNumberFormat="1" applyBorder="1"/>
    <xf numFmtId="168" fontId="0" fillId="0" borderId="11" xfId="0" applyNumberFormat="1" applyBorder="1"/>
    <xf numFmtId="0" fontId="1" fillId="0" borderId="10" xfId="0" applyFont="1" applyBorder="1"/>
    <xf numFmtId="168" fontId="1" fillId="0" borderId="11" xfId="0" applyNumberFormat="1" applyFont="1" applyBorder="1"/>
    <xf numFmtId="168" fontId="1" fillId="0" borderId="0" xfId="0" applyNumberFormat="1" applyFont="1"/>
    <xf numFmtId="0" fontId="4" fillId="0" borderId="14" xfId="1" applyBorder="1"/>
    <xf numFmtId="0" fontId="1" fillId="0" borderId="3" xfId="0" applyFont="1" applyBorder="1"/>
    <xf numFmtId="0" fontId="0" fillId="0" borderId="12" xfId="0" applyBorder="1"/>
    <xf numFmtId="0" fontId="0" fillId="0" borderId="15" xfId="0" applyBorder="1"/>
    <xf numFmtId="0" fontId="0" fillId="0" borderId="14" xfId="0" applyBorder="1"/>
    <xf numFmtId="0" fontId="4" fillId="3" borderId="8" xfId="1" applyFill="1" applyBorder="1"/>
    <xf numFmtId="167" fontId="0" fillId="3" borderId="4" xfId="0" applyNumberFormat="1" applyFill="1" applyBorder="1"/>
    <xf numFmtId="167" fontId="0" fillId="3" borderId="0" xfId="0" applyNumberFormat="1" applyFill="1"/>
    <xf numFmtId="0" fontId="2" fillId="4" borderId="6" xfId="0" applyFont="1" applyFill="1" applyBorder="1"/>
    <xf numFmtId="0" fontId="2" fillId="4" borderId="7" xfId="0" applyFont="1" applyFill="1" applyBorder="1"/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0" borderId="12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10" fontId="0" fillId="2" borderId="12" xfId="0" applyNumberFormat="1" applyFill="1" applyBorder="1" applyAlignment="1">
      <alignment horizontal="center"/>
    </xf>
    <xf numFmtId="0" fontId="6" fillId="0" borderId="0" xfId="0" applyFont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lmaguru/Dropbox/Satgana%20shared/Financial%20Model/Satgana-Financial-Model_v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Assumptions"/>
      <sheetName val="IRR"/>
      <sheetName val="Investment Details"/>
      <sheetName val="Fund Expenses"/>
      <sheetName val="Studio Budget"/>
      <sheetName val="Target fund size"/>
      <sheetName val="Outstanding"/>
      <sheetName val="High Performer"/>
      <sheetName val="Moderate Performer"/>
      <sheetName val="Breakeven"/>
      <sheetName val="Failure"/>
    </sheetNames>
    <sheetDataSet>
      <sheetData sheetId="0"/>
      <sheetData sheetId="1">
        <row r="9">
          <cell r="D9">
            <v>15000000</v>
          </cell>
        </row>
      </sheetData>
      <sheetData sheetId="2">
        <row r="33">
          <cell r="C33">
            <v>-1622500</v>
          </cell>
        </row>
      </sheetData>
      <sheetData sheetId="3">
        <row r="6">
          <cell r="C6">
            <v>7</v>
          </cell>
        </row>
        <row r="11">
          <cell r="C11">
            <v>0</v>
          </cell>
          <cell r="D11">
            <v>0</v>
          </cell>
          <cell r="E11">
            <v>1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</sheetData>
      <sheetData sheetId="4">
        <row r="19">
          <cell r="F19">
            <v>5000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0"/>
  <sheetViews>
    <sheetView showGridLines="0" tabSelected="1" topLeftCell="A8" zoomScaleNormal="125" workbookViewId="0">
      <selection activeCell="J33" sqref="J33"/>
    </sheetView>
  </sheetViews>
  <sheetFormatPr baseColWidth="10" defaultColWidth="8.77734375" defaultRowHeight="14.4" x14ac:dyDescent="0.3"/>
  <cols>
    <col min="1" max="1" width="2.77734375" customWidth="1"/>
    <col min="2" max="2" width="43.33203125" bestFit="1" customWidth="1"/>
    <col min="3" max="3" width="29.44140625" bestFit="1" customWidth="1"/>
    <col min="4" max="4" width="24.44140625" bestFit="1" customWidth="1"/>
    <col min="5" max="5" width="21.109375" bestFit="1" customWidth="1"/>
    <col min="6" max="6" width="20.33203125" bestFit="1" customWidth="1"/>
    <col min="7" max="7" width="19.109375" customWidth="1"/>
    <col min="8" max="8" width="11.109375" customWidth="1"/>
    <col min="9" max="9" width="11.77734375" customWidth="1"/>
    <col min="10" max="10" width="9.109375" customWidth="1"/>
    <col min="11" max="11" width="12.33203125" bestFit="1" customWidth="1"/>
    <col min="12" max="12" width="11.44140625" customWidth="1"/>
    <col min="13" max="13" width="10.33203125" customWidth="1"/>
    <col min="17" max="17" width="15.6640625" bestFit="1" customWidth="1"/>
    <col min="18" max="18" width="14.109375" customWidth="1"/>
  </cols>
  <sheetData>
    <row r="2" spans="2:18" x14ac:dyDescent="0.3">
      <c r="B2" s="57" t="s">
        <v>0</v>
      </c>
      <c r="C2" s="58"/>
      <c r="D2" s="58"/>
      <c r="E2" s="59"/>
      <c r="F2" s="1"/>
      <c r="G2" s="2"/>
    </row>
    <row r="3" spans="2:18" x14ac:dyDescent="0.3">
      <c r="B3" s="8"/>
      <c r="C3" s="8"/>
      <c r="D3" s="8"/>
      <c r="E3" s="8"/>
      <c r="F3" s="8"/>
    </row>
    <row r="4" spans="2:18" x14ac:dyDescent="0.3">
      <c r="Q4" s="13"/>
      <c r="R4" s="13"/>
    </row>
    <row r="5" spans="2:18" x14ac:dyDescent="0.3">
      <c r="B5" s="6" t="s">
        <v>1</v>
      </c>
      <c r="C5" s="14" t="s">
        <v>2</v>
      </c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6">
        <v>10</v>
      </c>
      <c r="Q5" s="13"/>
      <c r="R5" s="13"/>
    </row>
    <row r="6" spans="2:18" x14ac:dyDescent="0.3">
      <c r="B6" s="53" t="s">
        <v>3</v>
      </c>
      <c r="C6" s="11">
        <v>0.1</v>
      </c>
      <c r="D6" s="51">
        <v>40</v>
      </c>
      <c r="E6" s="17">
        <f t="shared" ref="E6:M8" si="0">$D6*($M$5-D$5)/10</f>
        <v>36</v>
      </c>
      <c r="F6" s="17">
        <f t="shared" si="0"/>
        <v>32</v>
      </c>
      <c r="G6" s="17">
        <f t="shared" si="0"/>
        <v>28</v>
      </c>
      <c r="H6" s="17">
        <f t="shared" si="0"/>
        <v>24</v>
      </c>
      <c r="I6" s="17">
        <f t="shared" si="0"/>
        <v>20</v>
      </c>
      <c r="J6" s="17">
        <f t="shared" si="0"/>
        <v>16</v>
      </c>
      <c r="K6" s="17">
        <f t="shared" si="0"/>
        <v>12</v>
      </c>
      <c r="L6" s="17">
        <f t="shared" si="0"/>
        <v>8</v>
      </c>
      <c r="M6" s="18">
        <f t="shared" si="0"/>
        <v>4</v>
      </c>
      <c r="Q6" s="19"/>
      <c r="R6" s="19"/>
    </row>
    <row r="7" spans="2:18" x14ac:dyDescent="0.3">
      <c r="B7" s="54" t="s">
        <v>4</v>
      </c>
      <c r="C7" s="11">
        <v>0.1</v>
      </c>
      <c r="D7" s="52">
        <v>10</v>
      </c>
      <c r="E7" s="20">
        <f t="shared" si="0"/>
        <v>9</v>
      </c>
      <c r="F7" s="20">
        <f t="shared" si="0"/>
        <v>8</v>
      </c>
      <c r="G7" s="20">
        <f t="shared" si="0"/>
        <v>7</v>
      </c>
      <c r="H7" s="20">
        <f t="shared" si="0"/>
        <v>6</v>
      </c>
      <c r="I7" s="20">
        <f t="shared" si="0"/>
        <v>5</v>
      </c>
      <c r="J7" s="20">
        <f t="shared" si="0"/>
        <v>4</v>
      </c>
      <c r="K7" s="20">
        <f t="shared" si="0"/>
        <v>3</v>
      </c>
      <c r="L7" s="20">
        <f t="shared" si="0"/>
        <v>2</v>
      </c>
      <c r="M7" s="21">
        <f t="shared" si="0"/>
        <v>1</v>
      </c>
      <c r="Q7" s="19"/>
      <c r="R7" s="19"/>
    </row>
    <row r="8" spans="2:18" x14ac:dyDescent="0.3">
      <c r="B8" s="54" t="s">
        <v>5</v>
      </c>
      <c r="C8" s="11">
        <v>0.15</v>
      </c>
      <c r="D8" s="52">
        <v>4</v>
      </c>
      <c r="E8" s="20">
        <f t="shared" si="0"/>
        <v>3.6</v>
      </c>
      <c r="F8" s="20">
        <f t="shared" si="0"/>
        <v>3.2</v>
      </c>
      <c r="G8" s="20">
        <f t="shared" si="0"/>
        <v>2.8</v>
      </c>
      <c r="H8" s="20">
        <f t="shared" si="0"/>
        <v>2.4</v>
      </c>
      <c r="I8" s="20">
        <f t="shared" si="0"/>
        <v>2</v>
      </c>
      <c r="J8" s="20">
        <f t="shared" si="0"/>
        <v>1.6</v>
      </c>
      <c r="K8" s="20">
        <f t="shared" si="0"/>
        <v>1.2</v>
      </c>
      <c r="L8" s="20">
        <f t="shared" si="0"/>
        <v>0.8</v>
      </c>
      <c r="M8" s="21">
        <f t="shared" si="0"/>
        <v>0.4</v>
      </c>
      <c r="Q8" s="19"/>
      <c r="R8" s="19"/>
    </row>
    <row r="9" spans="2:18" x14ac:dyDescent="0.3">
      <c r="B9" s="54" t="s">
        <v>6</v>
      </c>
      <c r="C9" s="11">
        <v>0.2</v>
      </c>
      <c r="D9" s="52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1">
        <v>1</v>
      </c>
      <c r="Q9" s="19"/>
      <c r="R9" s="19"/>
    </row>
    <row r="10" spans="2:18" x14ac:dyDescent="0.3">
      <c r="B10" s="54" t="s">
        <v>7</v>
      </c>
      <c r="C10" s="22">
        <v>0.45</v>
      </c>
      <c r="D10" s="52">
        <v>0</v>
      </c>
      <c r="E10" s="20">
        <f t="shared" ref="E10:M10" si="1">$D10*($M$5-D$5)/10</f>
        <v>0</v>
      </c>
      <c r="F10" s="20">
        <f t="shared" si="1"/>
        <v>0</v>
      </c>
      <c r="G10" s="20">
        <f t="shared" si="1"/>
        <v>0</v>
      </c>
      <c r="H10" s="20">
        <f t="shared" si="1"/>
        <v>0</v>
      </c>
      <c r="I10" s="20">
        <f t="shared" si="1"/>
        <v>0</v>
      </c>
      <c r="J10" s="20">
        <f t="shared" si="1"/>
        <v>0</v>
      </c>
      <c r="K10" s="20">
        <f t="shared" si="1"/>
        <v>0</v>
      </c>
      <c r="L10" s="20">
        <f t="shared" si="1"/>
        <v>0</v>
      </c>
      <c r="M10" s="21">
        <f t="shared" si="1"/>
        <v>0</v>
      </c>
      <c r="Q10" s="19"/>
      <c r="R10" s="19"/>
    </row>
    <row r="11" spans="2:18" x14ac:dyDescent="0.3">
      <c r="B11" s="23"/>
      <c r="C11" s="24">
        <f>SUM(C6:C10)</f>
        <v>1</v>
      </c>
      <c r="D11" s="25"/>
      <c r="E11" s="25"/>
      <c r="F11" s="25"/>
      <c r="G11" s="25"/>
      <c r="H11" s="25"/>
      <c r="I11" s="25"/>
      <c r="J11" s="25"/>
      <c r="K11" s="25"/>
      <c r="L11" s="25"/>
      <c r="M11" s="26"/>
      <c r="Q11" s="27"/>
      <c r="R11" s="28"/>
    </row>
    <row r="12" spans="2:18" x14ac:dyDescent="0.3">
      <c r="B12" s="23" t="s">
        <v>8</v>
      </c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1"/>
      <c r="Q12" s="27"/>
      <c r="R12" s="28"/>
    </row>
    <row r="13" spans="2:18" x14ac:dyDescent="0.3">
      <c r="E13" s="32"/>
      <c r="F13" s="32"/>
      <c r="Q13" s="13"/>
      <c r="R13" s="28"/>
    </row>
    <row r="14" spans="2:18" hidden="1" x14ac:dyDescent="0.3">
      <c r="B14" s="10" t="s">
        <v>9</v>
      </c>
      <c r="C14" s="33" t="s">
        <v>10</v>
      </c>
      <c r="D14" s="33" t="s">
        <v>11</v>
      </c>
      <c r="E14" s="7" t="s">
        <v>12</v>
      </c>
      <c r="F14" s="34"/>
      <c r="G14" s="12"/>
      <c r="Q14" s="19"/>
      <c r="R14" s="28"/>
    </row>
    <row r="15" spans="2:18" hidden="1" x14ac:dyDescent="0.3">
      <c r="B15" s="3" t="s">
        <v>13</v>
      </c>
      <c r="C15" s="35" t="e">
        <f>ROUNDDOWN(C$25*$C6,0)</f>
        <v>#REF!</v>
      </c>
      <c r="D15" s="36" t="e">
        <f t="shared" ref="D15:E15" si="2">ROUNDDOWN(D$25*$C6,0)</f>
        <v>#REF!</v>
      </c>
      <c r="E15" s="36" t="e">
        <f t="shared" si="2"/>
        <v>#REF!</v>
      </c>
      <c r="F15" s="37"/>
      <c r="Q15" s="28"/>
      <c r="R15" s="28"/>
    </row>
    <row r="16" spans="2:18" hidden="1" x14ac:dyDescent="0.3">
      <c r="B16" s="4" t="s">
        <v>14</v>
      </c>
      <c r="C16" s="38" t="e">
        <f t="shared" ref="C16:E19" si="3">ROUNDDOWN(C$25*$C7,0)</f>
        <v>#REF!</v>
      </c>
      <c r="D16" s="39" t="e">
        <f t="shared" si="3"/>
        <v>#REF!</v>
      </c>
      <c r="E16" s="39" t="e">
        <f t="shared" si="3"/>
        <v>#REF!</v>
      </c>
      <c r="F16" s="37"/>
      <c r="Q16" s="28"/>
      <c r="R16" s="28"/>
    </row>
    <row r="17" spans="2:8" hidden="1" x14ac:dyDescent="0.3">
      <c r="B17" s="4" t="s">
        <v>15</v>
      </c>
      <c r="C17" s="38" t="e">
        <f t="shared" si="3"/>
        <v>#REF!</v>
      </c>
      <c r="D17" s="39" t="e">
        <f t="shared" si="3"/>
        <v>#REF!</v>
      </c>
      <c r="E17" s="39" t="e">
        <f t="shared" si="3"/>
        <v>#REF!</v>
      </c>
      <c r="F17" s="37"/>
    </row>
    <row r="18" spans="2:8" hidden="1" x14ac:dyDescent="0.3">
      <c r="B18" s="4" t="s">
        <v>16</v>
      </c>
      <c r="C18" s="38" t="e">
        <f t="shared" si="3"/>
        <v>#REF!</v>
      </c>
      <c r="D18" s="39" t="e">
        <f t="shared" si="3"/>
        <v>#REF!</v>
      </c>
      <c r="E18" s="39" t="e">
        <f t="shared" si="3"/>
        <v>#REF!</v>
      </c>
      <c r="F18" s="37"/>
    </row>
    <row r="19" spans="2:8" hidden="1" x14ac:dyDescent="0.3">
      <c r="B19" s="4" t="s">
        <v>17</v>
      </c>
      <c r="C19" s="38" t="e">
        <f t="shared" si="3"/>
        <v>#REF!</v>
      </c>
      <c r="D19" s="39" t="e">
        <f t="shared" si="3"/>
        <v>#REF!</v>
      </c>
      <c r="E19" s="39" t="e">
        <f t="shared" si="3"/>
        <v>#REF!</v>
      </c>
      <c r="F19" s="37"/>
    </row>
    <row r="20" spans="2:8" hidden="1" x14ac:dyDescent="0.3">
      <c r="B20" s="4" t="s">
        <v>18</v>
      </c>
      <c r="C20" s="38">
        <f>'[1]Investment Details'!C11</f>
        <v>0</v>
      </c>
      <c r="D20" s="39">
        <f>'[1]Investment Details'!D11</f>
        <v>0</v>
      </c>
      <c r="E20" s="39">
        <f>'[1]Investment Details'!E11</f>
        <v>1</v>
      </c>
      <c r="F20" s="37"/>
    </row>
    <row r="21" spans="2:8" hidden="1" x14ac:dyDescent="0.3">
      <c r="B21" s="4" t="s">
        <v>19</v>
      </c>
      <c r="C21" s="38">
        <f>'[1]Investment Details'!C12</f>
        <v>0</v>
      </c>
      <c r="D21" s="39">
        <f>'[1]Investment Details'!D12</f>
        <v>0</v>
      </c>
      <c r="E21" s="39">
        <f>'[1]Investment Details'!E12</f>
        <v>0</v>
      </c>
      <c r="F21" s="37"/>
    </row>
    <row r="22" spans="2:8" hidden="1" x14ac:dyDescent="0.3">
      <c r="B22" s="4" t="s">
        <v>20</v>
      </c>
      <c r="C22" s="38">
        <f>'[1]Investment Details'!C13</f>
        <v>0</v>
      </c>
      <c r="D22" s="39">
        <f>'[1]Investment Details'!D13</f>
        <v>0</v>
      </c>
      <c r="E22" s="39">
        <f>'[1]Investment Details'!E13</f>
        <v>0</v>
      </c>
      <c r="F22" s="37"/>
    </row>
    <row r="23" spans="2:8" hidden="1" x14ac:dyDescent="0.3">
      <c r="B23" s="4" t="s">
        <v>21</v>
      </c>
      <c r="C23" s="38"/>
      <c r="D23" s="39">
        <f>'[1]Investment Details'!D14</f>
        <v>0</v>
      </c>
      <c r="E23" s="39">
        <f>'[1]Investment Details'!E14</f>
        <v>0</v>
      </c>
      <c r="F23" s="37"/>
    </row>
    <row r="24" spans="2:8" hidden="1" x14ac:dyDescent="0.3">
      <c r="B24" s="9" t="s">
        <v>22</v>
      </c>
      <c r="C24" s="40">
        <f>'[1]Investment Details'!C15</f>
        <v>0</v>
      </c>
      <c r="D24" s="41">
        <f>'[1]Investment Details'!D15</f>
        <v>0</v>
      </c>
      <c r="E24" s="41">
        <f>'[1]Investment Details'!E15</f>
        <v>0</v>
      </c>
      <c r="F24" s="37"/>
    </row>
    <row r="25" spans="2:8" hidden="1" x14ac:dyDescent="0.3">
      <c r="B25" s="5" t="s">
        <v>23</v>
      </c>
      <c r="C25" s="42" t="e">
        <f>#REF!</f>
        <v>#REF!</v>
      </c>
      <c r="D25" s="42" t="e">
        <f>#REF!</f>
        <v>#REF!</v>
      </c>
      <c r="E25" s="43" t="e">
        <f>#REF!</f>
        <v>#REF!</v>
      </c>
    </row>
    <row r="26" spans="2:8" hidden="1" x14ac:dyDescent="0.3">
      <c r="B26" s="2"/>
      <c r="C26" s="2"/>
      <c r="D26" s="2"/>
      <c r="E26" s="44"/>
    </row>
    <row r="27" spans="2:8" x14ac:dyDescent="0.3">
      <c r="B27" s="2"/>
      <c r="C27" s="2"/>
      <c r="D27" s="2"/>
      <c r="E27" s="44"/>
    </row>
    <row r="28" spans="2:8" ht="15.6" x14ac:dyDescent="0.3">
      <c r="B28" s="60" t="s">
        <v>24</v>
      </c>
      <c r="C28" s="62" t="s">
        <v>25</v>
      </c>
      <c r="D28" s="62" t="s">
        <v>26</v>
      </c>
      <c r="E28" s="62" t="s">
        <v>27</v>
      </c>
      <c r="F28" s="55" t="s">
        <v>28</v>
      </c>
      <c r="G28" s="55" t="s">
        <v>29</v>
      </c>
      <c r="H28" s="65"/>
    </row>
    <row r="29" spans="2:8" x14ac:dyDescent="0.3">
      <c r="B29" s="61"/>
      <c r="C29" s="63"/>
      <c r="D29" s="63"/>
      <c r="E29" s="63"/>
      <c r="F29" s="56"/>
      <c r="G29" s="56"/>
    </row>
    <row r="30" spans="2:8" x14ac:dyDescent="0.3">
      <c r="B30" s="45">
        <v>1</v>
      </c>
      <c r="C30" s="50">
        <v>2021</v>
      </c>
      <c r="D30" s="50">
        <v>2021</v>
      </c>
      <c r="E30" s="50">
        <v>2022</v>
      </c>
      <c r="F30" s="47" t="s">
        <v>5</v>
      </c>
      <c r="G30" s="64">
        <f>IFERROR(INDEX($C$6:$C$10,MATCH(F30,$B$6:$B$10,0)),"")</f>
        <v>0.15</v>
      </c>
    </row>
    <row r="31" spans="2:8" x14ac:dyDescent="0.3">
      <c r="B31" s="45">
        <v>2</v>
      </c>
      <c r="C31" s="50">
        <v>2021</v>
      </c>
      <c r="D31" s="50">
        <v>2021</v>
      </c>
      <c r="E31" s="50">
        <v>2022</v>
      </c>
      <c r="F31" s="49" t="s">
        <v>6</v>
      </c>
      <c r="G31" s="64">
        <f t="shared" ref="G31:G49" si="4">IFERROR(INDEX($C$6:$C$10,MATCH(F31,$B$6:$B$10,0)),"")</f>
        <v>0.2</v>
      </c>
    </row>
    <row r="32" spans="2:8" x14ac:dyDescent="0.3">
      <c r="B32" s="45">
        <v>3</v>
      </c>
      <c r="C32" s="50">
        <v>2021</v>
      </c>
      <c r="D32" s="50">
        <v>2021</v>
      </c>
      <c r="E32" s="50">
        <v>2022</v>
      </c>
      <c r="F32" s="49" t="s">
        <v>5</v>
      </c>
      <c r="G32" s="64">
        <f t="shared" si="4"/>
        <v>0.15</v>
      </c>
    </row>
    <row r="33" spans="2:7" x14ac:dyDescent="0.3">
      <c r="B33" s="45">
        <v>4</v>
      </c>
      <c r="C33" s="50">
        <v>2021</v>
      </c>
      <c r="D33" s="50">
        <v>2021</v>
      </c>
      <c r="E33" s="50"/>
      <c r="F33" s="49" t="s">
        <v>7</v>
      </c>
      <c r="G33" s="64">
        <f t="shared" si="4"/>
        <v>0.45</v>
      </c>
    </row>
    <row r="34" spans="2:7" x14ac:dyDescent="0.3">
      <c r="B34" s="45">
        <v>5</v>
      </c>
      <c r="C34" s="50">
        <v>2021</v>
      </c>
      <c r="D34" s="50"/>
      <c r="E34" s="50"/>
      <c r="F34" s="49" t="s">
        <v>7</v>
      </c>
      <c r="G34" s="64">
        <f t="shared" si="4"/>
        <v>0.45</v>
      </c>
    </row>
    <row r="35" spans="2:7" x14ac:dyDescent="0.3">
      <c r="B35" s="45">
        <v>6</v>
      </c>
      <c r="C35" s="50">
        <v>2021</v>
      </c>
      <c r="D35" s="50">
        <v>2021</v>
      </c>
      <c r="E35" s="50">
        <v>2022</v>
      </c>
      <c r="F35" s="49" t="s">
        <v>3</v>
      </c>
      <c r="G35" s="64">
        <f t="shared" si="4"/>
        <v>0.1</v>
      </c>
    </row>
    <row r="36" spans="2:7" x14ac:dyDescent="0.3">
      <c r="B36" s="45">
        <v>7</v>
      </c>
      <c r="C36" s="50">
        <v>2021</v>
      </c>
      <c r="D36" s="50">
        <v>2021</v>
      </c>
      <c r="E36" s="50">
        <v>2022</v>
      </c>
      <c r="F36" s="49" t="s">
        <v>5</v>
      </c>
      <c r="G36" s="64">
        <f t="shared" si="4"/>
        <v>0.15</v>
      </c>
    </row>
    <row r="37" spans="2:7" x14ac:dyDescent="0.3">
      <c r="B37" s="45">
        <v>8</v>
      </c>
      <c r="C37" s="50">
        <v>2022</v>
      </c>
      <c r="D37" s="50">
        <v>2022</v>
      </c>
      <c r="E37" s="50">
        <v>2023</v>
      </c>
      <c r="F37" s="49" t="s">
        <v>7</v>
      </c>
      <c r="G37" s="64">
        <f t="shared" si="4"/>
        <v>0.45</v>
      </c>
    </row>
    <row r="38" spans="2:7" x14ac:dyDescent="0.3">
      <c r="B38" s="45">
        <v>9</v>
      </c>
      <c r="C38" s="50">
        <v>2022</v>
      </c>
      <c r="D38" s="50"/>
      <c r="E38" s="50"/>
      <c r="F38" s="49" t="s">
        <v>7</v>
      </c>
      <c r="G38" s="64">
        <f t="shared" si="4"/>
        <v>0.45</v>
      </c>
    </row>
    <row r="39" spans="2:7" x14ac:dyDescent="0.3">
      <c r="B39" s="45">
        <v>10</v>
      </c>
      <c r="C39" s="50">
        <v>2022</v>
      </c>
      <c r="D39" s="50">
        <v>2022</v>
      </c>
      <c r="E39" s="50">
        <v>2023</v>
      </c>
      <c r="F39" s="49" t="s">
        <v>5</v>
      </c>
      <c r="G39" s="64">
        <f t="shared" si="4"/>
        <v>0.15</v>
      </c>
    </row>
    <row r="40" spans="2:7" x14ac:dyDescent="0.3">
      <c r="B40" s="45">
        <v>11</v>
      </c>
      <c r="C40" s="50">
        <v>2022</v>
      </c>
      <c r="D40" s="50">
        <v>2022</v>
      </c>
      <c r="E40" s="50">
        <v>2023</v>
      </c>
      <c r="F40" s="49" t="s">
        <v>7</v>
      </c>
      <c r="G40" s="64">
        <f t="shared" si="4"/>
        <v>0.45</v>
      </c>
    </row>
    <row r="41" spans="2:7" x14ac:dyDescent="0.3">
      <c r="B41" s="45">
        <v>12</v>
      </c>
      <c r="C41" s="50">
        <v>2022</v>
      </c>
      <c r="D41" s="50">
        <v>2022</v>
      </c>
      <c r="E41" s="50">
        <v>2023</v>
      </c>
      <c r="F41" s="49" t="s">
        <v>4</v>
      </c>
      <c r="G41" s="64">
        <f t="shared" si="4"/>
        <v>0.1</v>
      </c>
    </row>
    <row r="42" spans="2:7" x14ac:dyDescent="0.3">
      <c r="B42" s="45">
        <v>13</v>
      </c>
      <c r="C42" s="50">
        <v>2023</v>
      </c>
      <c r="D42" s="50">
        <v>2023</v>
      </c>
      <c r="E42" s="50">
        <v>2024</v>
      </c>
      <c r="F42" s="49" t="s">
        <v>6</v>
      </c>
      <c r="G42" s="64">
        <f t="shared" si="4"/>
        <v>0.2</v>
      </c>
    </row>
    <row r="43" spans="2:7" x14ac:dyDescent="0.3">
      <c r="B43" s="45">
        <v>14</v>
      </c>
      <c r="C43" s="50">
        <v>2023</v>
      </c>
      <c r="D43" s="50">
        <v>2023</v>
      </c>
      <c r="E43" s="50">
        <v>2024</v>
      </c>
      <c r="F43" s="49" t="s">
        <v>6</v>
      </c>
      <c r="G43" s="64">
        <f t="shared" si="4"/>
        <v>0.2</v>
      </c>
    </row>
    <row r="44" spans="2:7" x14ac:dyDescent="0.3">
      <c r="B44" s="45">
        <v>15</v>
      </c>
      <c r="C44" s="50">
        <v>2023</v>
      </c>
      <c r="D44" s="50"/>
      <c r="E44" s="50"/>
      <c r="F44" s="49" t="s">
        <v>7</v>
      </c>
      <c r="G44" s="64">
        <f t="shared" si="4"/>
        <v>0.45</v>
      </c>
    </row>
    <row r="45" spans="2:7" x14ac:dyDescent="0.3">
      <c r="B45" s="45">
        <v>16</v>
      </c>
      <c r="C45" s="50">
        <v>2024</v>
      </c>
      <c r="D45" s="50"/>
      <c r="E45" s="50"/>
      <c r="F45" s="49" t="s">
        <v>7</v>
      </c>
      <c r="G45" s="64">
        <f t="shared" si="4"/>
        <v>0.45</v>
      </c>
    </row>
    <row r="46" spans="2:7" x14ac:dyDescent="0.3">
      <c r="B46" s="45">
        <v>17</v>
      </c>
      <c r="C46" s="50">
        <v>2024</v>
      </c>
      <c r="D46" s="50">
        <v>2024</v>
      </c>
      <c r="E46" s="50">
        <v>2025</v>
      </c>
      <c r="F46" s="49" t="s">
        <v>4</v>
      </c>
      <c r="G46" s="64">
        <f t="shared" si="4"/>
        <v>0.1</v>
      </c>
    </row>
    <row r="47" spans="2:7" x14ac:dyDescent="0.3">
      <c r="B47" s="45">
        <v>18</v>
      </c>
      <c r="C47" s="50">
        <v>2024</v>
      </c>
      <c r="D47" s="50">
        <v>2024</v>
      </c>
      <c r="E47" s="50"/>
      <c r="F47" s="49" t="s">
        <v>6</v>
      </c>
      <c r="G47" s="64">
        <f t="shared" si="4"/>
        <v>0.2</v>
      </c>
    </row>
    <row r="48" spans="2:7" x14ac:dyDescent="0.3">
      <c r="B48" s="45">
        <v>19</v>
      </c>
      <c r="C48" s="50">
        <v>2025</v>
      </c>
      <c r="D48" s="50">
        <v>2025</v>
      </c>
      <c r="E48" s="50">
        <v>2026</v>
      </c>
      <c r="F48" s="49" t="s">
        <v>7</v>
      </c>
      <c r="G48" s="64">
        <f t="shared" si="4"/>
        <v>0.45</v>
      </c>
    </row>
    <row r="49" spans="2:7" x14ac:dyDescent="0.3">
      <c r="B49" s="45">
        <v>20</v>
      </c>
      <c r="C49" s="50">
        <v>2025</v>
      </c>
      <c r="D49" s="50"/>
      <c r="E49" s="50"/>
      <c r="F49" s="48" t="s">
        <v>7</v>
      </c>
      <c r="G49" s="64">
        <f t="shared" si="4"/>
        <v>0.45</v>
      </c>
    </row>
    <row r="50" spans="2:7" x14ac:dyDescent="0.3">
      <c r="B50" s="10" t="s">
        <v>23</v>
      </c>
      <c r="C50" s="46">
        <f>COUNTA(C30:C49)</f>
        <v>20</v>
      </c>
      <c r="D50" s="10">
        <f t="shared" ref="D50:F50" si="5">COUNTA(D30:D49)</f>
        <v>15</v>
      </c>
      <c r="E50" s="10">
        <f t="shared" si="5"/>
        <v>13</v>
      </c>
      <c r="F50" s="10">
        <f t="shared" si="5"/>
        <v>20</v>
      </c>
    </row>
  </sheetData>
  <mergeCells count="7">
    <mergeCell ref="G28:G29"/>
    <mergeCell ref="B2:E2"/>
    <mergeCell ref="B28:B29"/>
    <mergeCell ref="C28:C29"/>
    <mergeCell ref="D28:D29"/>
    <mergeCell ref="E28:E29"/>
    <mergeCell ref="F28:F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Assumptions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mdo100</cp:lastModifiedBy>
  <dcterms:created xsi:type="dcterms:W3CDTF">2021-03-08T20:41:28Z</dcterms:created>
  <dcterms:modified xsi:type="dcterms:W3CDTF">2021-03-08T21:10:39Z</dcterms:modified>
</cp:coreProperties>
</file>