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20" activeTab="1"/>
  </bookViews>
  <sheets>
    <sheet name="Feuil1" sheetId="1" r:id="rId1"/>
    <sheet name="Feuil3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2" i="3" l="1"/>
  <c r="S42" i="3"/>
  <c r="Q42" i="3"/>
  <c r="O42" i="3"/>
  <c r="M42" i="3"/>
  <c r="K42" i="3"/>
  <c r="I42" i="3"/>
  <c r="E42" i="3"/>
  <c r="S20" i="3"/>
  <c r="S28" i="3"/>
  <c r="S36" i="3"/>
  <c r="Q36" i="3"/>
  <c r="Q28" i="3"/>
  <c r="M20" i="3"/>
  <c r="M28" i="3"/>
  <c r="M36" i="3"/>
  <c r="K36" i="3"/>
  <c r="I36" i="3"/>
  <c r="E36" i="3"/>
  <c r="O28" i="3"/>
  <c r="K28" i="3"/>
  <c r="I28" i="3"/>
  <c r="E28" i="3"/>
  <c r="Q20" i="3"/>
  <c r="O20" i="3"/>
  <c r="K20" i="3"/>
  <c r="I20" i="3"/>
  <c r="E20" i="3"/>
  <c r="U20" i="3"/>
  <c r="F42" i="3"/>
  <c r="O36" i="3"/>
  <c r="O12" i="3"/>
  <c r="M12" i="3"/>
  <c r="K12" i="3"/>
  <c r="I12" i="3"/>
  <c r="E12" i="3"/>
  <c r="U36" i="3"/>
  <c r="U28" i="3"/>
  <c r="U12" i="3"/>
  <c r="S12" i="3"/>
  <c r="Q12" i="3"/>
  <c r="V41" i="3"/>
  <c r="V40" i="3"/>
  <c r="V39" i="3"/>
  <c r="V38" i="3"/>
  <c r="V37" i="3"/>
  <c r="V35" i="3"/>
  <c r="V34" i="3"/>
  <c r="V33" i="3"/>
  <c r="V32" i="3"/>
  <c r="V31" i="3"/>
  <c r="V30" i="3"/>
  <c r="V29" i="3"/>
  <c r="V27" i="3"/>
  <c r="V26" i="3"/>
  <c r="V25" i="3"/>
  <c r="V24" i="3"/>
  <c r="V23" i="3"/>
  <c r="V22" i="3"/>
  <c r="V21" i="3"/>
  <c r="V19" i="3"/>
  <c r="V18" i="3"/>
  <c r="V16" i="3"/>
  <c r="V15" i="3"/>
  <c r="V14" i="3"/>
  <c r="V13" i="3"/>
  <c r="V11" i="3"/>
  <c r="V10" i="3"/>
  <c r="V9" i="3"/>
  <c r="V8" i="3"/>
  <c r="V17" i="3"/>
  <c r="U41" i="3"/>
  <c r="U40" i="3"/>
  <c r="U39" i="3"/>
  <c r="U38" i="3"/>
  <c r="U37" i="3"/>
  <c r="U35" i="3"/>
  <c r="U34" i="3"/>
  <c r="U33" i="3"/>
  <c r="U32" i="3"/>
  <c r="U31" i="3"/>
  <c r="U30" i="3"/>
  <c r="U29" i="3"/>
  <c r="U27" i="3"/>
  <c r="U26" i="3"/>
  <c r="U25" i="3"/>
  <c r="U24" i="3"/>
  <c r="U23" i="3"/>
  <c r="U21" i="3"/>
  <c r="U19" i="3"/>
  <c r="U18" i="3"/>
  <c r="U17" i="3"/>
  <c r="U16" i="3"/>
  <c r="U15" i="3"/>
  <c r="U14" i="3"/>
  <c r="U13" i="3"/>
  <c r="U11" i="3"/>
  <c r="U10" i="3"/>
  <c r="U9" i="3"/>
  <c r="U8" i="3"/>
  <c r="U22" i="3"/>
  <c r="T41" i="3"/>
  <c r="T40" i="3"/>
  <c r="T39" i="3"/>
  <c r="T38" i="3"/>
  <c r="T37" i="3"/>
  <c r="T35" i="3"/>
  <c r="T34" i="3"/>
  <c r="T33" i="3"/>
  <c r="T32" i="3"/>
  <c r="T31" i="3"/>
  <c r="T30" i="3"/>
  <c r="T29" i="3"/>
  <c r="T27" i="3"/>
  <c r="T26" i="3"/>
  <c r="T25" i="3"/>
  <c r="T24" i="3"/>
  <c r="T23" i="3"/>
  <c r="T22" i="3"/>
  <c r="T21" i="3"/>
  <c r="T19" i="3"/>
  <c r="T18" i="3"/>
  <c r="T17" i="3"/>
  <c r="T16" i="3"/>
  <c r="T15" i="3"/>
  <c r="T14" i="3"/>
  <c r="T13" i="3"/>
  <c r="T11" i="3"/>
  <c r="T10" i="3"/>
  <c r="T9" i="3"/>
  <c r="T8" i="3"/>
  <c r="S41" i="3"/>
  <c r="S40" i="3"/>
  <c r="S39" i="3"/>
  <c r="S38" i="3"/>
  <c r="S37" i="3"/>
  <c r="S35" i="3"/>
  <c r="S34" i="3"/>
  <c r="S33" i="3"/>
  <c r="S32" i="3"/>
  <c r="S31" i="3"/>
  <c r="S30" i="3"/>
  <c r="S29" i="3"/>
  <c r="S27" i="3"/>
  <c r="S26" i="3"/>
  <c r="S25" i="3"/>
  <c r="S24" i="3"/>
  <c r="S23" i="3"/>
  <c r="S22" i="3"/>
  <c r="S21" i="3"/>
  <c r="S19" i="3"/>
  <c r="S18" i="3"/>
  <c r="S17" i="3"/>
  <c r="S16" i="3"/>
  <c r="S14" i="3"/>
  <c r="S13" i="3"/>
  <c r="S11" i="3"/>
  <c r="S10" i="3"/>
  <c r="S9" i="3"/>
  <c r="S8" i="3"/>
  <c r="S15" i="3"/>
  <c r="R41" i="3"/>
  <c r="R40" i="3"/>
  <c r="R39" i="3"/>
  <c r="R38" i="3"/>
  <c r="R37" i="3"/>
  <c r="R35" i="3"/>
  <c r="R34" i="3"/>
  <c r="R33" i="3"/>
  <c r="R32" i="3"/>
  <c r="R31" i="3"/>
  <c r="R30" i="3"/>
  <c r="R29" i="3"/>
  <c r="R27" i="3"/>
  <c r="R26" i="3"/>
  <c r="R25" i="3"/>
  <c r="R24" i="3"/>
  <c r="R23" i="3"/>
  <c r="R22" i="3"/>
  <c r="R21" i="3"/>
  <c r="R19" i="3"/>
  <c r="R18" i="3"/>
  <c r="R17" i="3"/>
  <c r="R16" i="3"/>
  <c r="R15" i="3"/>
  <c r="R14" i="3"/>
  <c r="R13" i="3"/>
  <c r="R11" i="3"/>
  <c r="R10" i="3"/>
  <c r="R9" i="3"/>
  <c r="R8" i="3"/>
  <c r="Q30" i="3"/>
  <c r="Q29" i="3"/>
  <c r="Q27" i="3"/>
  <c r="Q26" i="3"/>
  <c r="Q25" i="3"/>
  <c r="Q24" i="3"/>
  <c r="Q23" i="3"/>
  <c r="Q22" i="3"/>
  <c r="Q21" i="3"/>
  <c r="Q19" i="3"/>
  <c r="Q18" i="3"/>
  <c r="Q17" i="3"/>
  <c r="Q16" i="3"/>
  <c r="Q15" i="3"/>
  <c r="Q14" i="3"/>
  <c r="Q13" i="3"/>
  <c r="Q11" i="3"/>
  <c r="Q10" i="3"/>
  <c r="Q9" i="3"/>
  <c r="Q8" i="3"/>
  <c r="Q41" i="3"/>
  <c r="Q40" i="3"/>
  <c r="Q39" i="3"/>
  <c r="Q38" i="3"/>
  <c r="Q37" i="3"/>
  <c r="Q35" i="3"/>
  <c r="Q34" i="3"/>
  <c r="Q33" i="3"/>
  <c r="Q32" i="3"/>
  <c r="Q31" i="3"/>
  <c r="P30" i="3"/>
  <c r="P29" i="3"/>
  <c r="P27" i="3"/>
  <c r="P26" i="3"/>
  <c r="P25" i="3"/>
  <c r="P24" i="3"/>
  <c r="P23" i="3"/>
  <c r="P22" i="3"/>
  <c r="P21" i="3"/>
  <c r="P19" i="3"/>
  <c r="P18" i="3"/>
  <c r="P17" i="3"/>
  <c r="P16" i="3"/>
  <c r="P15" i="3"/>
  <c r="P14" i="3"/>
  <c r="P13" i="3"/>
  <c r="P11" i="3"/>
  <c r="P10" i="3"/>
  <c r="P9" i="3"/>
  <c r="P8" i="3"/>
  <c r="P41" i="3"/>
  <c r="P40" i="3"/>
  <c r="P39" i="3"/>
  <c r="P38" i="3"/>
  <c r="P37" i="3"/>
  <c r="P35" i="3"/>
  <c r="P34" i="3"/>
  <c r="P33" i="3"/>
  <c r="P32" i="3"/>
  <c r="P31" i="3"/>
  <c r="O27" i="3"/>
  <c r="O26" i="3"/>
  <c r="O25" i="3"/>
  <c r="O24" i="3"/>
  <c r="O23" i="3"/>
  <c r="O22" i="3"/>
  <c r="O21" i="3"/>
  <c r="O19" i="3"/>
  <c r="O18" i="3"/>
  <c r="O17" i="3"/>
  <c r="O16" i="3"/>
  <c r="O15" i="3"/>
  <c r="O14" i="3"/>
  <c r="O13" i="3"/>
  <c r="O11" i="3"/>
  <c r="O10" i="3"/>
  <c r="O9" i="3"/>
  <c r="O8" i="3"/>
  <c r="O41" i="3"/>
  <c r="O40" i="3"/>
  <c r="O39" i="3"/>
  <c r="O38" i="3"/>
  <c r="O37" i="3"/>
  <c r="O35" i="3"/>
  <c r="O34" i="3"/>
  <c r="O33" i="3"/>
  <c r="O32" i="3"/>
  <c r="O31" i="3"/>
  <c r="O30" i="3"/>
  <c r="O29" i="3"/>
  <c r="L41" i="3"/>
  <c r="L40" i="3"/>
  <c r="L39" i="3"/>
  <c r="L38" i="3"/>
  <c r="L37" i="3"/>
  <c r="L35" i="3"/>
  <c r="L34" i="3"/>
  <c r="L33" i="3"/>
  <c r="L32" i="3"/>
  <c r="L31" i="3"/>
  <c r="L30" i="3"/>
  <c r="L29" i="3"/>
  <c r="L27" i="3"/>
  <c r="L26" i="3"/>
  <c r="L25" i="3"/>
  <c r="L24" i="3"/>
  <c r="L23" i="3"/>
  <c r="L22" i="3"/>
  <c r="L21" i="3"/>
  <c r="L19" i="3"/>
  <c r="L18" i="3"/>
  <c r="L17" i="3"/>
  <c r="L16" i="3"/>
  <c r="L15" i="3"/>
  <c r="L14" i="3"/>
  <c r="L13" i="3"/>
  <c r="L11" i="3"/>
  <c r="L10" i="3"/>
  <c r="L9" i="3"/>
  <c r="K41" i="3"/>
  <c r="K40" i="3"/>
  <c r="K39" i="3"/>
  <c r="K38" i="3"/>
  <c r="K37" i="3"/>
  <c r="K35" i="3"/>
  <c r="K34" i="3"/>
  <c r="K33" i="3"/>
  <c r="K32" i="3"/>
  <c r="K31" i="3"/>
  <c r="K30" i="3"/>
  <c r="K29" i="3"/>
  <c r="K27" i="3"/>
  <c r="K26" i="3"/>
  <c r="K25" i="3"/>
  <c r="K24" i="3"/>
  <c r="K23" i="3"/>
  <c r="K22" i="3"/>
  <c r="K21" i="3"/>
  <c r="K19" i="3"/>
  <c r="K18" i="3"/>
  <c r="K17" i="3"/>
  <c r="K16" i="3"/>
  <c r="K15" i="3"/>
  <c r="K14" i="3"/>
  <c r="K13" i="3"/>
  <c r="K11" i="3"/>
  <c r="K10" i="3"/>
  <c r="K9" i="3"/>
  <c r="J41" i="3"/>
  <c r="J40" i="3"/>
  <c r="J39" i="3"/>
  <c r="J38" i="3"/>
  <c r="J37" i="3"/>
  <c r="J35" i="3"/>
  <c r="J34" i="3"/>
  <c r="J33" i="3"/>
  <c r="J32" i="3"/>
  <c r="J31" i="3"/>
  <c r="J30" i="3"/>
  <c r="J29" i="3"/>
  <c r="J27" i="3"/>
  <c r="J26" i="3"/>
  <c r="J25" i="3"/>
  <c r="J24" i="3"/>
  <c r="J23" i="3"/>
  <c r="J22" i="3"/>
  <c r="J21" i="3"/>
  <c r="J19" i="3"/>
  <c r="J18" i="3"/>
  <c r="J17" i="3"/>
  <c r="J16" i="3"/>
  <c r="J15" i="3"/>
  <c r="J14" i="3"/>
  <c r="J13" i="3"/>
  <c r="J11" i="3"/>
  <c r="J10" i="3"/>
  <c r="J9" i="3"/>
  <c r="I41" i="3"/>
  <c r="I40" i="3"/>
  <c r="I39" i="3"/>
  <c r="I38" i="3"/>
  <c r="I37" i="3"/>
  <c r="I35" i="3"/>
  <c r="I34" i="3"/>
  <c r="I33" i="3"/>
  <c r="I32" i="3"/>
  <c r="I31" i="3"/>
  <c r="I30" i="3"/>
  <c r="I29" i="3"/>
  <c r="I27" i="3"/>
  <c r="I26" i="3"/>
  <c r="I25" i="3"/>
  <c r="I24" i="3"/>
  <c r="I23" i="3"/>
  <c r="I22" i="3"/>
  <c r="I21" i="3"/>
  <c r="I19" i="3"/>
  <c r="I18" i="3"/>
  <c r="I17" i="3"/>
  <c r="I16" i="3"/>
  <c r="I15" i="3"/>
  <c r="I14" i="3"/>
  <c r="I13" i="3"/>
  <c r="I11" i="3"/>
  <c r="I10" i="3"/>
  <c r="I9" i="3"/>
  <c r="F41" i="3"/>
  <c r="F40" i="3"/>
  <c r="F39" i="3"/>
  <c r="F38" i="3"/>
  <c r="F37" i="3"/>
  <c r="F35" i="3"/>
  <c r="F34" i="3"/>
  <c r="F33" i="3"/>
  <c r="F32" i="3"/>
  <c r="F31" i="3"/>
  <c r="F30" i="3"/>
  <c r="F29" i="3"/>
  <c r="F27" i="3"/>
  <c r="F26" i="3"/>
  <c r="F25" i="3"/>
  <c r="F24" i="3"/>
  <c r="F23" i="3"/>
  <c r="F22" i="3"/>
  <c r="F21" i="3"/>
  <c r="F19" i="3"/>
  <c r="F18" i="3"/>
  <c r="F17" i="3"/>
  <c r="F16" i="3"/>
  <c r="F15" i="3"/>
  <c r="F14" i="3"/>
  <c r="F13" i="3"/>
  <c r="F11" i="3"/>
  <c r="F10" i="3"/>
  <c r="F9" i="3"/>
  <c r="E41" i="3"/>
  <c r="E40" i="3"/>
  <c r="E39" i="3"/>
  <c r="E38" i="3"/>
  <c r="E37" i="3"/>
  <c r="E35" i="3"/>
  <c r="E34" i="3"/>
  <c r="E33" i="3"/>
  <c r="E32" i="3"/>
  <c r="E31" i="3"/>
  <c r="E30" i="3"/>
  <c r="E29" i="3"/>
  <c r="E27" i="3"/>
  <c r="E26" i="3"/>
  <c r="E25" i="3"/>
  <c r="E24" i="3"/>
  <c r="E23" i="3"/>
  <c r="E22" i="3"/>
  <c r="E21" i="3"/>
  <c r="E19" i="3"/>
  <c r="E18" i="3"/>
  <c r="E17" i="3"/>
  <c r="E16" i="3"/>
  <c r="E15" i="3"/>
  <c r="E14" i="3"/>
  <c r="E13" i="3"/>
  <c r="E11" i="3"/>
  <c r="E10" i="3"/>
  <c r="E9" i="3"/>
  <c r="L8" i="3"/>
  <c r="K8" i="3"/>
  <c r="J8" i="3"/>
  <c r="I8" i="3"/>
  <c r="F8" i="3"/>
  <c r="E8" i="3"/>
  <c r="W20" i="3" l="1"/>
  <c r="W12" i="3"/>
  <c r="R20" i="3"/>
  <c r="R12" i="3"/>
  <c r="R36" i="3"/>
  <c r="R28" i="3"/>
  <c r="N36" i="3"/>
  <c r="N28" i="3"/>
  <c r="T28" i="3"/>
  <c r="J28" i="3"/>
  <c r="J12" i="3"/>
  <c r="J20" i="3"/>
  <c r="J36" i="3"/>
  <c r="F36" i="3"/>
  <c r="F28" i="3"/>
  <c r="F20" i="3"/>
  <c r="F12" i="3"/>
  <c r="T36" i="3" l="1"/>
  <c r="V28" i="3"/>
  <c r="L28" i="3"/>
  <c r="P20" i="3"/>
  <c r="V12" i="3"/>
  <c r="P36" i="3"/>
  <c r="P28" i="3"/>
  <c r="L20" i="3"/>
  <c r="L36" i="3"/>
  <c r="P12" i="3"/>
  <c r="T12" i="3"/>
  <c r="V20" i="3" l="1"/>
  <c r="T20" i="3"/>
</calcChain>
</file>

<file path=xl/sharedStrings.xml><?xml version="1.0" encoding="utf-8"?>
<sst xmlns="http://schemas.openxmlformats.org/spreadsheetml/2006/main" count="214" uniqueCount="84">
  <si>
    <t>Heures réalisées</t>
  </si>
  <si>
    <t>Total journée</t>
  </si>
  <si>
    <t>Repas</t>
  </si>
  <si>
    <t>Diff /journée</t>
  </si>
  <si>
    <t>Heures/sem</t>
  </si>
  <si>
    <t>H supp/sem</t>
  </si>
  <si>
    <t>H S P</t>
  </si>
  <si>
    <t>S H S</t>
  </si>
  <si>
    <t>Heures payés</t>
  </si>
  <si>
    <t>Solde Heures Septembre</t>
  </si>
  <si>
    <t>Heures Récupérées</t>
  </si>
  <si>
    <t>4.25</t>
  </si>
  <si>
    <t>5.25</t>
  </si>
  <si>
    <t>9.5</t>
  </si>
  <si>
    <t>0.5</t>
  </si>
  <si>
    <t xml:space="preserve">9.00 </t>
  </si>
  <si>
    <t>5.5</t>
  </si>
  <si>
    <t>6.75</t>
  </si>
  <si>
    <t>10.75</t>
  </si>
  <si>
    <t xml:space="preserve">10.25 </t>
  </si>
  <si>
    <t>5.75</t>
  </si>
  <si>
    <t xml:space="preserve">9.50 </t>
  </si>
  <si>
    <t>16.5</t>
  </si>
  <si>
    <t>23.25</t>
  </si>
  <si>
    <t>39.75</t>
  </si>
  <si>
    <t xml:space="preserve">37.75 </t>
  </si>
  <si>
    <t>37.75</t>
  </si>
  <si>
    <t>-1.25</t>
  </si>
  <si>
    <t>8.5</t>
  </si>
  <si>
    <t xml:space="preserve">8.00 </t>
  </si>
  <si>
    <t>4.75</t>
  </si>
  <si>
    <t xml:space="preserve">4.25 </t>
  </si>
  <si>
    <t xml:space="preserve">0.00 </t>
  </si>
  <si>
    <t>3.75</t>
  </si>
  <si>
    <t xml:space="preserve">7.50 </t>
  </si>
  <si>
    <t>7.5</t>
  </si>
  <si>
    <t>12.5</t>
  </si>
  <si>
    <t xml:space="preserve">12.00 </t>
  </si>
  <si>
    <t>24.75</t>
  </si>
  <si>
    <t>28.5</t>
  </si>
  <si>
    <t>53.25</t>
  </si>
  <si>
    <t xml:space="preserve">50.25 </t>
  </si>
  <si>
    <t>50.25</t>
  </si>
  <si>
    <t>11.25</t>
  </si>
  <si>
    <t xml:space="preserve">10.50 </t>
  </si>
  <si>
    <t>8.75</t>
  </si>
  <si>
    <t>3.25</t>
  </si>
  <si>
    <t xml:space="preserve">11.50 </t>
  </si>
  <si>
    <t>12.75</t>
  </si>
  <si>
    <t xml:space="preserve">12.25 </t>
  </si>
  <si>
    <t xml:space="preserve">15.50 </t>
  </si>
  <si>
    <t xml:space="preserve">10.75 </t>
  </si>
  <si>
    <t>2.5</t>
  </si>
  <si>
    <t xml:space="preserve">60.50 </t>
  </si>
  <si>
    <t>60.50</t>
  </si>
  <si>
    <t>21.50</t>
  </si>
  <si>
    <t>9.75</t>
  </si>
  <si>
    <t xml:space="preserve">9.25 </t>
  </si>
  <si>
    <t>18.25</t>
  </si>
  <si>
    <t>4.5</t>
  </si>
  <si>
    <t xml:space="preserve">17.25 </t>
  </si>
  <si>
    <t>Total Heures sup</t>
  </si>
  <si>
    <t>31.5</t>
  </si>
  <si>
    <t>31.50</t>
  </si>
  <si>
    <t>0.000</t>
  </si>
  <si>
    <t>Heures sup / Septembre</t>
  </si>
  <si>
    <t>AM</t>
  </si>
  <si>
    <t>CP</t>
  </si>
  <si>
    <t>REC</t>
  </si>
  <si>
    <t>J</t>
  </si>
  <si>
    <t>V</t>
  </si>
  <si>
    <t>S</t>
  </si>
  <si>
    <t>D</t>
  </si>
  <si>
    <t>L</t>
  </si>
  <si>
    <t>M</t>
  </si>
  <si>
    <t>SOLDE</t>
  </si>
  <si>
    <t>Heures sup / Septembre</t>
  </si>
  <si>
    <t>1ER SERVICE</t>
  </si>
  <si>
    <t>TOTAL</t>
  </si>
  <si>
    <t>2EME SERVICE</t>
  </si>
  <si>
    <t>HS 25%</t>
  </si>
  <si>
    <t>HS 50%</t>
  </si>
  <si>
    <t>TOTAL J</t>
  </si>
  <si>
    <t>Horaire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</si>
</sst>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7" formatCode="[h]:m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20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" fontId="0" fillId="0" borderId="0" xfId="0" applyNumberFormat="1"/>
    <xf numFmtId="2" fontId="0" fillId="0" borderId="3" xfId="0" applyNumberFormat="1" applyBorder="1"/>
    <xf numFmtId="164" fontId="0" fillId="0" borderId="6" xfId="0" applyNumberFormat="1" applyBorder="1"/>
    <xf numFmtId="164" fontId="0" fillId="0" borderId="11" xfId="0" applyNumberFormat="1" applyBorder="1"/>
    <xf numFmtId="164" fontId="0" fillId="0" borderId="8" xfId="0" applyNumberFormat="1" applyBorder="1"/>
    <xf numFmtId="164" fontId="0" fillId="0" borderId="12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4" fontId="0" fillId="0" borderId="0" xfId="0" applyNumberFormat="1"/>
    <xf numFmtId="4" fontId="0" fillId="0" borderId="2" xfId="0" applyNumberFormat="1" applyBorder="1"/>
    <xf numFmtId="4" fontId="0" fillId="0" borderId="3" xfId="0" applyNumberFormat="1" applyBorder="1"/>
    <xf numFmtId="0" fontId="0" fillId="2" borderId="7" xfId="0" applyFill="1" applyBorder="1"/>
    <xf numFmtId="0" fontId="0" fillId="2" borderId="8" xfId="0" applyFill="1" applyBorder="1"/>
    <xf numFmtId="164" fontId="0" fillId="2" borderId="8" xfId="0" applyNumberFormat="1" applyFill="1" applyBorder="1"/>
    <xf numFmtId="164" fontId="0" fillId="2" borderId="12" xfId="0" applyNumberFormat="1" applyFill="1" applyBorder="1"/>
    <xf numFmtId="4" fontId="0" fillId="2" borderId="3" xfId="0" applyNumberFormat="1" applyFill="1" applyBorder="1"/>
    <xf numFmtId="164" fontId="0" fillId="2" borderId="15" xfId="0" applyNumberFormat="1" applyFill="1" applyBorder="1"/>
    <xf numFmtId="0" fontId="0" fillId="2" borderId="3" xfId="0" applyFill="1" applyBorder="1"/>
    <xf numFmtId="2" fontId="0" fillId="2" borderId="3" xfId="0" applyNumberFormat="1" applyFill="1" applyBorder="1"/>
    <xf numFmtId="2" fontId="0" fillId="0" borderId="23" xfId="0" applyNumberFormat="1" applyBorder="1"/>
    <xf numFmtId="2" fontId="2" fillId="0" borderId="1" xfId="0" applyNumberFormat="1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0" fontId="0" fillId="2" borderId="9" xfId="0" applyFill="1" applyBorder="1"/>
    <xf numFmtId="0" fontId="0" fillId="2" borderId="10" xfId="0" applyFill="1" applyBorder="1"/>
    <xf numFmtId="164" fontId="0" fillId="2" borderId="10" xfId="0" applyNumberFormat="1" applyFill="1" applyBorder="1"/>
    <xf numFmtId="164" fontId="0" fillId="2" borderId="16" xfId="0" applyNumberFormat="1" applyFill="1" applyBorder="1"/>
    <xf numFmtId="0" fontId="0" fillId="2" borderId="4" xfId="0" applyFill="1" applyBorder="1"/>
    <xf numFmtId="2" fontId="0" fillId="2" borderId="4" xfId="0" applyNumberFormat="1" applyFill="1" applyBorder="1"/>
    <xf numFmtId="164" fontId="0" fillId="3" borderId="8" xfId="0" applyNumberFormat="1" applyFill="1" applyBorder="1"/>
    <xf numFmtId="164" fontId="0" fillId="3" borderId="12" xfId="0" applyNumberFormat="1" applyFill="1" applyBorder="1"/>
    <xf numFmtId="4" fontId="0" fillId="3" borderId="3" xfId="0" applyNumberFormat="1" applyFill="1" applyBorder="1"/>
    <xf numFmtId="164" fontId="0" fillId="3" borderId="15" xfId="0" applyNumberFormat="1" applyFill="1" applyBorder="1"/>
    <xf numFmtId="0" fontId="0" fillId="3" borderId="3" xfId="0" applyFill="1" applyBorder="1"/>
    <xf numFmtId="2" fontId="0" fillId="3" borderId="3" xfId="0" applyNumberFormat="1" applyFill="1" applyBorder="1"/>
    <xf numFmtId="164" fontId="1" fillId="4" borderId="8" xfId="0" applyNumberFormat="1" applyFont="1" applyFill="1" applyBorder="1"/>
    <xf numFmtId="164" fontId="1" fillId="4" borderId="12" xfId="0" applyNumberFormat="1" applyFont="1" applyFill="1" applyBorder="1"/>
    <xf numFmtId="164" fontId="0" fillId="4" borderId="15" xfId="0" applyNumberFormat="1" applyFill="1" applyBorder="1"/>
    <xf numFmtId="164" fontId="0" fillId="4" borderId="8" xfId="0" applyNumberFormat="1" applyFill="1" applyBorder="1"/>
    <xf numFmtId="164" fontId="0" fillId="4" borderId="12" xfId="0" applyNumberFormat="1" applyFill="1" applyBorder="1"/>
    <xf numFmtId="2" fontId="2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0" fillId="2" borderId="0" xfId="0" applyNumberFormat="1" applyFill="1" applyBorder="1"/>
    <xf numFmtId="2" fontId="0" fillId="3" borderId="0" xfId="0" applyNumberFormat="1" applyFill="1" applyBorder="1"/>
    <xf numFmtId="2" fontId="0" fillId="3" borderId="23" xfId="0" applyNumberFormat="1" applyFill="1" applyBorder="1"/>
    <xf numFmtId="2" fontId="0" fillId="0" borderId="0" xfId="0" applyNumberFormat="1" applyFill="1" applyBorder="1"/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" fontId="2" fillId="0" borderId="17" xfId="0" applyNumberFormat="1" applyFont="1" applyBorder="1" applyAlignment="1">
      <alignment horizontal="center"/>
    </xf>
    <xf numFmtId="4" fontId="2" fillId="0" borderId="22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0" fillId="0" borderId="23" xfId="0" applyNumberFormat="1" applyBorder="1"/>
    <xf numFmtId="0" fontId="0" fillId="5" borderId="0" xfId="0" applyFill="1"/>
    <xf numFmtId="20" fontId="0" fillId="5" borderId="0" xfId="0" applyNumberFormat="1" applyFill="1"/>
    <xf numFmtId="164" fontId="0" fillId="0" borderId="0" xfId="0" applyNumberFormat="1" applyBorder="1"/>
    <xf numFmtId="164" fontId="0" fillId="0" borderId="3" xfId="0" applyNumberFormat="1" applyBorder="1"/>
    <xf numFmtId="164" fontId="0" fillId="3" borderId="3" xfId="0" applyNumberFormat="1" applyFill="1" applyBorder="1"/>
    <xf numFmtId="164" fontId="0" fillId="3" borderId="23" xfId="0" applyNumberFormat="1" applyFill="1" applyBorder="1"/>
    <xf numFmtId="164" fontId="0" fillId="3" borderId="0" xfId="0" applyNumberFormat="1" applyFill="1" applyBorder="1"/>
    <xf numFmtId="164" fontId="0" fillId="0" borderId="0" xfId="0" applyNumberFormat="1"/>
    <xf numFmtId="0" fontId="0" fillId="0" borderId="0" xfId="0" applyNumberFormat="1"/>
    <xf numFmtId="167" fontId="0" fillId="2" borderId="0" xfId="0" applyNumberFormat="1" applyFill="1" applyBorder="1"/>
    <xf numFmtId="167" fontId="0" fillId="0" borderId="0" xfId="0" applyNumberFormat="1"/>
    <xf numFmtId="167" fontId="0" fillId="2" borderId="4" xfId="0" applyNumberFormat="1" applyFill="1" applyBorder="1"/>
    <xf numFmtId="167" fontId="0" fillId="2" borderId="12" xfId="0" applyNumberFormat="1" applyFill="1" applyBorder="1"/>
    <xf numFmtId="167" fontId="0" fillId="2" borderId="3" xfId="0" applyNumberFormat="1" applyFill="1" applyBorder="1"/>
    <xf numFmtId="167" fontId="0" fillId="2" borderId="1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workbookViewId="0">
      <selection sqref="A1:B1"/>
    </sheetView>
  </sheetViews>
  <sheetFormatPr baseColWidth="10" defaultRowHeight="14.4" x14ac:dyDescent="0.3"/>
  <sheetData>
    <row r="1" spans="1:20" x14ac:dyDescent="0.3">
      <c r="A1" t="s">
        <v>0</v>
      </c>
      <c r="I1" t="s">
        <v>1</v>
      </c>
      <c r="J1" t="s">
        <v>2</v>
      </c>
      <c r="K1" t="s">
        <v>3</v>
      </c>
      <c r="N1" t="s">
        <v>4</v>
      </c>
      <c r="O1" t="s">
        <v>5</v>
      </c>
      <c r="P1" t="s">
        <v>6</v>
      </c>
      <c r="Q1" t="s">
        <v>7</v>
      </c>
      <c r="R1" t="s">
        <v>8</v>
      </c>
      <c r="S1" t="s">
        <v>9</v>
      </c>
      <c r="T1" t="s">
        <v>10</v>
      </c>
    </row>
    <row r="2" spans="1:20" x14ac:dyDescent="0.3">
      <c r="A2" s="1">
        <v>0.46875</v>
      </c>
      <c r="B2" s="1">
        <v>0.64583333333333337</v>
      </c>
      <c r="C2" s="1">
        <v>0.17708333333333334</v>
      </c>
      <c r="D2" t="s">
        <v>11</v>
      </c>
      <c r="E2" s="1">
        <v>0.75</v>
      </c>
      <c r="F2" s="1">
        <v>0.96875</v>
      </c>
      <c r="G2" s="1">
        <v>0.21875</v>
      </c>
      <c r="H2" t="s">
        <v>12</v>
      </c>
      <c r="I2" t="s">
        <v>13</v>
      </c>
      <c r="J2" t="s">
        <v>14</v>
      </c>
      <c r="K2" t="s">
        <v>15</v>
      </c>
    </row>
    <row r="3" spans="1:20" x14ac:dyDescent="0.3">
      <c r="A3" s="1">
        <v>0.47916666666666669</v>
      </c>
      <c r="B3" s="1">
        <v>0.64583333333333337</v>
      </c>
      <c r="C3" s="1">
        <v>0.16666666666666666</v>
      </c>
      <c r="D3">
        <v>4</v>
      </c>
      <c r="E3" s="1">
        <v>0.75</v>
      </c>
      <c r="F3" s="1">
        <v>0.97916666666666663</v>
      </c>
      <c r="G3" s="1">
        <v>0.22916666666666666</v>
      </c>
      <c r="H3" t="s">
        <v>16</v>
      </c>
      <c r="I3" t="s">
        <v>13</v>
      </c>
      <c r="J3" t="s">
        <v>14</v>
      </c>
      <c r="K3" t="s">
        <v>15</v>
      </c>
    </row>
    <row r="4" spans="1:20" x14ac:dyDescent="0.3">
      <c r="A4" s="1">
        <v>0.46875</v>
      </c>
      <c r="B4" s="1">
        <v>0.63541666666666663</v>
      </c>
      <c r="C4" s="1">
        <v>0.16666666666666666</v>
      </c>
      <c r="D4">
        <v>4</v>
      </c>
      <c r="E4" s="1">
        <v>0.76041666666666663</v>
      </c>
      <c r="F4" s="1">
        <v>4.1666666666666664E-2</v>
      </c>
      <c r="G4" s="1">
        <v>0.28125</v>
      </c>
      <c r="H4" t="s">
        <v>17</v>
      </c>
      <c r="I4" t="s">
        <v>18</v>
      </c>
      <c r="J4" t="s">
        <v>14</v>
      </c>
      <c r="K4" t="s">
        <v>19</v>
      </c>
    </row>
    <row r="5" spans="1:20" x14ac:dyDescent="0.3">
      <c r="A5" s="1">
        <v>0.45833333333333331</v>
      </c>
      <c r="B5" s="1">
        <v>0.63541666666666663</v>
      </c>
      <c r="C5" s="1">
        <v>0.17708333333333334</v>
      </c>
      <c r="D5" t="s">
        <v>11</v>
      </c>
      <c r="E5" s="1">
        <v>0.76041666666666663</v>
      </c>
      <c r="F5" s="1">
        <v>0</v>
      </c>
      <c r="G5" s="1">
        <v>0.23958333333333334</v>
      </c>
      <c r="H5" t="s">
        <v>20</v>
      </c>
      <c r="I5">
        <v>10</v>
      </c>
      <c r="J5" t="s">
        <v>14</v>
      </c>
      <c r="K5" t="s">
        <v>21</v>
      </c>
    </row>
    <row r="6" spans="1:20" x14ac:dyDescent="0.3">
      <c r="D6" t="s">
        <v>22</v>
      </c>
      <c r="H6" t="s">
        <v>23</v>
      </c>
      <c r="I6" t="s">
        <v>24</v>
      </c>
      <c r="J6">
        <v>2</v>
      </c>
      <c r="K6" t="s">
        <v>25</v>
      </c>
      <c r="N6" t="s">
        <v>26</v>
      </c>
      <c r="O6" t="s">
        <v>27</v>
      </c>
      <c r="Q6" t="s">
        <v>27</v>
      </c>
      <c r="S6" t="s">
        <v>27</v>
      </c>
    </row>
    <row r="7" spans="1:20" x14ac:dyDescent="0.3">
      <c r="A7" s="1">
        <v>0.45833333333333331</v>
      </c>
      <c r="B7" s="1">
        <v>0.63541666666666663</v>
      </c>
      <c r="C7" s="1">
        <v>0.17708333333333334</v>
      </c>
      <c r="D7" t="s">
        <v>11</v>
      </c>
      <c r="E7" s="1">
        <v>0.76041666666666663</v>
      </c>
      <c r="F7" s="1">
        <v>0.9375</v>
      </c>
      <c r="G7" s="1">
        <v>0.17708333333333334</v>
      </c>
      <c r="H7" t="s">
        <v>11</v>
      </c>
      <c r="I7" t="s">
        <v>28</v>
      </c>
      <c r="J7" t="s">
        <v>14</v>
      </c>
      <c r="K7" t="s">
        <v>29</v>
      </c>
    </row>
    <row r="8" spans="1:20" x14ac:dyDescent="0.3">
      <c r="C8" s="1">
        <v>0</v>
      </c>
      <c r="D8">
        <v>0</v>
      </c>
      <c r="E8" s="1">
        <v>0.78125</v>
      </c>
      <c r="F8" s="1">
        <v>0.97916666666666663</v>
      </c>
      <c r="G8" s="1">
        <v>0.19791666666666666</v>
      </c>
      <c r="H8" t="s">
        <v>30</v>
      </c>
      <c r="I8" t="s">
        <v>30</v>
      </c>
      <c r="J8" t="s">
        <v>14</v>
      </c>
      <c r="K8" t="s">
        <v>31</v>
      </c>
    </row>
    <row r="9" spans="1:20" x14ac:dyDescent="0.3">
      <c r="C9" s="1">
        <v>0</v>
      </c>
      <c r="D9">
        <v>0</v>
      </c>
      <c r="G9" s="1">
        <v>0</v>
      </c>
      <c r="H9">
        <v>0</v>
      </c>
      <c r="I9">
        <v>0</v>
      </c>
      <c r="K9" t="s">
        <v>32</v>
      </c>
    </row>
    <row r="10" spans="1:20" x14ac:dyDescent="0.3">
      <c r="A10" s="1">
        <v>0.46875</v>
      </c>
      <c r="B10" s="1">
        <v>0.625</v>
      </c>
      <c r="C10" s="1">
        <v>0.15625</v>
      </c>
      <c r="D10" t="s">
        <v>33</v>
      </c>
      <c r="E10" s="1">
        <v>0.76041666666666663</v>
      </c>
      <c r="F10" s="1">
        <v>0.9375</v>
      </c>
      <c r="G10" s="1">
        <v>0.17708333333333334</v>
      </c>
      <c r="H10" t="s">
        <v>11</v>
      </c>
      <c r="I10">
        <v>8</v>
      </c>
      <c r="J10" t="s">
        <v>14</v>
      </c>
      <c r="K10" t="s">
        <v>34</v>
      </c>
    </row>
    <row r="11" spans="1:20" x14ac:dyDescent="0.3">
      <c r="A11" s="1">
        <v>0.4375</v>
      </c>
      <c r="B11" s="1">
        <v>0.75</v>
      </c>
      <c r="C11" s="1">
        <v>0.3125</v>
      </c>
      <c r="D11" t="s">
        <v>35</v>
      </c>
      <c r="E11" s="1">
        <v>0.77083333333333337</v>
      </c>
      <c r="F11" s="1">
        <v>0.97916666666666663</v>
      </c>
      <c r="G11" s="1">
        <v>0.20833333333333334</v>
      </c>
      <c r="H11">
        <v>5</v>
      </c>
      <c r="I11" t="s">
        <v>36</v>
      </c>
      <c r="J11" t="s">
        <v>14</v>
      </c>
      <c r="K11" t="s">
        <v>37</v>
      </c>
    </row>
    <row r="12" spans="1:20" x14ac:dyDescent="0.3">
      <c r="A12" s="1">
        <v>0.45833333333333331</v>
      </c>
      <c r="B12" s="1">
        <v>0.625</v>
      </c>
      <c r="C12" s="1">
        <v>0.16666666666666666</v>
      </c>
      <c r="D12">
        <v>4</v>
      </c>
      <c r="E12" s="1">
        <v>0.76041666666666663</v>
      </c>
      <c r="F12" s="1">
        <v>0.98958333333333337</v>
      </c>
      <c r="G12" s="1">
        <v>0.22916666666666666</v>
      </c>
      <c r="H12" t="s">
        <v>16</v>
      </c>
      <c r="I12" t="s">
        <v>13</v>
      </c>
      <c r="J12" t="s">
        <v>14</v>
      </c>
      <c r="K12" t="s">
        <v>15</v>
      </c>
    </row>
    <row r="13" spans="1:20" x14ac:dyDescent="0.3">
      <c r="A13" s="1">
        <v>0.45833333333333331</v>
      </c>
      <c r="B13" s="1">
        <v>0.67708333333333337</v>
      </c>
      <c r="C13" s="1">
        <v>0.21875</v>
      </c>
      <c r="D13" t="s">
        <v>12</v>
      </c>
      <c r="E13" s="1">
        <v>0.76041666666666663</v>
      </c>
      <c r="F13" s="1">
        <v>0.95833333333333337</v>
      </c>
      <c r="G13" s="1">
        <v>0.19791666666666666</v>
      </c>
      <c r="H13" t="s">
        <v>30</v>
      </c>
      <c r="I13">
        <v>10</v>
      </c>
      <c r="J13" t="s">
        <v>14</v>
      </c>
      <c r="K13" t="s">
        <v>21</v>
      </c>
    </row>
    <row r="14" spans="1:20" x14ac:dyDescent="0.3">
      <c r="D14" t="s">
        <v>38</v>
      </c>
      <c r="H14" t="s">
        <v>39</v>
      </c>
      <c r="I14" t="s">
        <v>40</v>
      </c>
      <c r="J14">
        <v>3</v>
      </c>
      <c r="K14" t="s">
        <v>41</v>
      </c>
      <c r="N14" t="s">
        <v>42</v>
      </c>
      <c r="O14" t="s">
        <v>43</v>
      </c>
      <c r="Q14" t="s">
        <v>43</v>
      </c>
      <c r="S14" t="s">
        <v>43</v>
      </c>
    </row>
    <row r="15" spans="1:20" x14ac:dyDescent="0.3">
      <c r="C15" s="1">
        <v>0</v>
      </c>
      <c r="D15">
        <v>0</v>
      </c>
      <c r="G15" s="1">
        <v>0</v>
      </c>
      <c r="H15">
        <v>0</v>
      </c>
      <c r="I15">
        <v>0</v>
      </c>
      <c r="K15" t="s">
        <v>32</v>
      </c>
    </row>
    <row r="16" spans="1:20" x14ac:dyDescent="0.3">
      <c r="C16" s="1">
        <v>0</v>
      </c>
      <c r="D16">
        <v>0</v>
      </c>
      <c r="G16" s="1">
        <v>0</v>
      </c>
      <c r="H16">
        <v>0</v>
      </c>
      <c r="I16">
        <v>0</v>
      </c>
      <c r="K16" t="s">
        <v>32</v>
      </c>
    </row>
    <row r="17" spans="1:19" x14ac:dyDescent="0.3">
      <c r="A17" s="1">
        <v>0.45833333333333331</v>
      </c>
      <c r="B17" s="1">
        <v>0.6875</v>
      </c>
      <c r="C17" s="1">
        <v>0.22916666666666666</v>
      </c>
      <c r="D17" t="s">
        <v>16</v>
      </c>
      <c r="E17" s="1">
        <v>0.75</v>
      </c>
      <c r="F17" s="1">
        <v>0.97916666666666663</v>
      </c>
      <c r="G17" s="1">
        <v>0.22916666666666666</v>
      </c>
      <c r="H17" t="s">
        <v>16</v>
      </c>
      <c r="I17">
        <v>11</v>
      </c>
      <c r="J17" t="s">
        <v>14</v>
      </c>
      <c r="K17" t="s">
        <v>44</v>
      </c>
    </row>
    <row r="18" spans="1:19" x14ac:dyDescent="0.3">
      <c r="A18" s="1">
        <v>0.41666666666666669</v>
      </c>
      <c r="B18" s="1">
        <v>0.78125</v>
      </c>
      <c r="C18" s="1">
        <v>0.36458333333333331</v>
      </c>
      <c r="D18" t="s">
        <v>45</v>
      </c>
      <c r="E18" s="1">
        <v>0.8125</v>
      </c>
      <c r="F18" s="1">
        <v>0.94791666666666663</v>
      </c>
      <c r="G18" s="1">
        <v>0.13541666666666666</v>
      </c>
      <c r="H18" t="s">
        <v>46</v>
      </c>
      <c r="I18">
        <v>12</v>
      </c>
      <c r="J18" t="s">
        <v>14</v>
      </c>
      <c r="K18" t="s">
        <v>47</v>
      </c>
    </row>
    <row r="19" spans="1:19" x14ac:dyDescent="0.3">
      <c r="A19" s="1">
        <v>0.42708333333333331</v>
      </c>
      <c r="B19" s="1">
        <v>0.64583333333333337</v>
      </c>
      <c r="C19" s="1">
        <v>0.21875</v>
      </c>
      <c r="D19" t="s">
        <v>12</v>
      </c>
      <c r="E19" s="1">
        <v>0.70833333333333337</v>
      </c>
      <c r="F19" s="1">
        <v>2.0833333333333332E-2</v>
      </c>
      <c r="G19" s="1">
        <v>0.3125</v>
      </c>
      <c r="H19" t="s">
        <v>35</v>
      </c>
      <c r="I19" t="s">
        <v>48</v>
      </c>
      <c r="J19" t="s">
        <v>14</v>
      </c>
      <c r="K19" t="s">
        <v>49</v>
      </c>
    </row>
    <row r="20" spans="1:19" x14ac:dyDescent="0.3">
      <c r="A20" s="1">
        <v>0.41666666666666669</v>
      </c>
      <c r="B20" s="1">
        <v>0.77083333333333337</v>
      </c>
      <c r="C20" s="1">
        <v>0.35416666666666669</v>
      </c>
      <c r="D20" t="s">
        <v>28</v>
      </c>
      <c r="E20" s="1">
        <v>0.79166666666666663</v>
      </c>
      <c r="F20" s="1">
        <v>0.10416666666666667</v>
      </c>
      <c r="G20" s="1">
        <v>0.3125</v>
      </c>
      <c r="H20" t="s">
        <v>35</v>
      </c>
      <c r="I20">
        <v>16</v>
      </c>
      <c r="J20" t="s">
        <v>14</v>
      </c>
      <c r="K20" t="s">
        <v>50</v>
      </c>
    </row>
    <row r="21" spans="1:19" x14ac:dyDescent="0.3">
      <c r="A21" s="1">
        <v>0.45833333333333331</v>
      </c>
      <c r="B21" s="1">
        <v>0.70833333333333337</v>
      </c>
      <c r="C21" s="1">
        <v>0.25</v>
      </c>
      <c r="D21">
        <v>6</v>
      </c>
      <c r="E21" s="1">
        <v>0.76041666666666663</v>
      </c>
      <c r="F21" s="1">
        <v>0.97916666666666663</v>
      </c>
      <c r="G21" s="1">
        <v>0.21875</v>
      </c>
      <c r="H21" t="s">
        <v>12</v>
      </c>
      <c r="I21" t="s">
        <v>43</v>
      </c>
      <c r="J21" t="s">
        <v>14</v>
      </c>
      <c r="K21" t="s">
        <v>51</v>
      </c>
    </row>
    <row r="22" spans="1:19" x14ac:dyDescent="0.3">
      <c r="D22">
        <v>30</v>
      </c>
      <c r="H22">
        <v>29</v>
      </c>
      <c r="I22">
        <v>63</v>
      </c>
      <c r="J22" t="s">
        <v>52</v>
      </c>
      <c r="K22" t="s">
        <v>53</v>
      </c>
      <c r="N22" t="s">
        <v>54</v>
      </c>
      <c r="O22" t="s">
        <v>55</v>
      </c>
      <c r="Q22" t="s">
        <v>55</v>
      </c>
      <c r="S22" t="s">
        <v>55</v>
      </c>
    </row>
    <row r="23" spans="1:19" x14ac:dyDescent="0.3">
      <c r="A23" s="1">
        <v>0.46875</v>
      </c>
      <c r="B23" s="1">
        <v>0.625</v>
      </c>
      <c r="C23" s="1">
        <v>0.15625</v>
      </c>
      <c r="D23" t="s">
        <v>33</v>
      </c>
      <c r="E23" s="1">
        <v>0.76041666666666663</v>
      </c>
      <c r="F23" s="1">
        <v>0.95833333333333337</v>
      </c>
      <c r="G23" s="1">
        <v>0.19791666666666666</v>
      </c>
      <c r="H23" t="s">
        <v>30</v>
      </c>
      <c r="I23" t="s">
        <v>28</v>
      </c>
      <c r="J23" t="s">
        <v>14</v>
      </c>
      <c r="K23" t="s">
        <v>29</v>
      </c>
    </row>
    <row r="24" spans="1:19" x14ac:dyDescent="0.3">
      <c r="A24" s="1">
        <v>0.46875</v>
      </c>
      <c r="B24" s="1">
        <v>0.66666666666666663</v>
      </c>
      <c r="C24" s="1">
        <v>0.19791666666666666</v>
      </c>
      <c r="D24" t="s">
        <v>30</v>
      </c>
      <c r="E24" s="1">
        <v>0.76041666666666663</v>
      </c>
      <c r="F24" s="1">
        <v>0.96875</v>
      </c>
      <c r="G24" s="1">
        <v>0.20833333333333334</v>
      </c>
      <c r="H24">
        <v>5</v>
      </c>
      <c r="I24" t="s">
        <v>56</v>
      </c>
      <c r="J24" t="s">
        <v>14</v>
      </c>
      <c r="K24" t="s">
        <v>57</v>
      </c>
    </row>
    <row r="25" spans="1:19" x14ac:dyDescent="0.3">
      <c r="C25" s="1">
        <v>0</v>
      </c>
      <c r="D25">
        <v>0</v>
      </c>
      <c r="G25" s="1">
        <v>0</v>
      </c>
      <c r="H25">
        <v>0</v>
      </c>
      <c r="I25">
        <v>0</v>
      </c>
      <c r="K25" t="s">
        <v>32</v>
      </c>
    </row>
    <row r="26" spans="1:19" x14ac:dyDescent="0.3">
      <c r="C26" s="1">
        <v>0</v>
      </c>
      <c r="D26">
        <v>0</v>
      </c>
      <c r="G26" s="1">
        <v>0</v>
      </c>
      <c r="H26">
        <v>0</v>
      </c>
      <c r="I26">
        <v>0</v>
      </c>
      <c r="K26" t="s">
        <v>32</v>
      </c>
    </row>
    <row r="27" spans="1:19" x14ac:dyDescent="0.3">
      <c r="C27" s="1">
        <v>0</v>
      </c>
      <c r="D27">
        <v>0</v>
      </c>
      <c r="G27" s="1">
        <v>0</v>
      </c>
      <c r="H27">
        <v>0</v>
      </c>
      <c r="I27">
        <v>0</v>
      </c>
      <c r="K27" t="s">
        <v>32</v>
      </c>
    </row>
    <row r="28" spans="1:19" x14ac:dyDescent="0.3">
      <c r="C28" s="1">
        <v>0</v>
      </c>
      <c r="D28">
        <v>0</v>
      </c>
      <c r="G28" s="1">
        <v>0</v>
      </c>
      <c r="H28">
        <v>0</v>
      </c>
      <c r="I28">
        <v>0</v>
      </c>
      <c r="K28" t="s">
        <v>32</v>
      </c>
    </row>
    <row r="29" spans="1:19" x14ac:dyDescent="0.3">
      <c r="C29" s="1">
        <v>0</v>
      </c>
      <c r="D29">
        <v>0</v>
      </c>
      <c r="G29" s="1">
        <v>0</v>
      </c>
      <c r="H29">
        <v>0</v>
      </c>
      <c r="I29">
        <v>0</v>
      </c>
      <c r="K29" t="s">
        <v>32</v>
      </c>
    </row>
    <row r="30" spans="1:19" x14ac:dyDescent="0.3">
      <c r="D30" t="s">
        <v>28</v>
      </c>
      <c r="H30" t="s">
        <v>56</v>
      </c>
      <c r="I30" t="s">
        <v>58</v>
      </c>
      <c r="J30" t="s">
        <v>59</v>
      </c>
      <c r="K30" t="s">
        <v>60</v>
      </c>
    </row>
    <row r="31" spans="1:19" x14ac:dyDescent="0.3">
      <c r="C31" s="1">
        <v>0</v>
      </c>
      <c r="D31">
        <v>0</v>
      </c>
      <c r="G31" s="1">
        <v>0</v>
      </c>
      <c r="H31">
        <v>0</v>
      </c>
      <c r="I31">
        <v>0</v>
      </c>
      <c r="K31" t="s">
        <v>32</v>
      </c>
    </row>
    <row r="32" spans="1:19" x14ac:dyDescent="0.3">
      <c r="C32" s="1">
        <v>0</v>
      </c>
      <c r="D32">
        <v>0</v>
      </c>
      <c r="G32" s="1">
        <v>0</v>
      </c>
      <c r="H32">
        <v>0</v>
      </c>
      <c r="I32">
        <v>0</v>
      </c>
      <c r="K32" t="s">
        <v>32</v>
      </c>
    </row>
    <row r="33" spans="1:20" x14ac:dyDescent="0.3">
      <c r="C33" s="1">
        <v>0</v>
      </c>
      <c r="D33">
        <v>0</v>
      </c>
      <c r="G33" s="1">
        <v>0</v>
      </c>
      <c r="H33">
        <v>0</v>
      </c>
      <c r="I33">
        <v>0</v>
      </c>
      <c r="K33" t="s">
        <v>32</v>
      </c>
    </row>
    <row r="34" spans="1:20" x14ac:dyDescent="0.3">
      <c r="C34" s="1">
        <v>0</v>
      </c>
      <c r="D34">
        <v>0</v>
      </c>
      <c r="G34" s="1">
        <v>0</v>
      </c>
      <c r="H34">
        <v>0</v>
      </c>
      <c r="I34">
        <v>0</v>
      </c>
      <c r="K34" t="s">
        <v>32</v>
      </c>
    </row>
    <row r="35" spans="1:20" x14ac:dyDescent="0.3">
      <c r="C35" s="1">
        <v>0</v>
      </c>
      <c r="D35">
        <v>0</v>
      </c>
      <c r="G35" s="1">
        <v>0</v>
      </c>
      <c r="H35">
        <v>0</v>
      </c>
      <c r="I35">
        <v>0</v>
      </c>
      <c r="K35" t="s">
        <v>32</v>
      </c>
    </row>
    <row r="36" spans="1:20" x14ac:dyDescent="0.3">
      <c r="D36">
        <v>0</v>
      </c>
      <c r="H36">
        <v>0</v>
      </c>
      <c r="I36">
        <v>0</v>
      </c>
      <c r="J36">
        <v>0</v>
      </c>
      <c r="K36" t="s">
        <v>32</v>
      </c>
    </row>
    <row r="37" spans="1:20" x14ac:dyDescent="0.3">
      <c r="A37">
        <v>-3</v>
      </c>
    </row>
    <row r="38" spans="1:20" x14ac:dyDescent="0.3">
      <c r="A38" t="e">
        <v>#REF!</v>
      </c>
      <c r="E38" t="e">
        <v>#REF!</v>
      </c>
      <c r="L38" t="s">
        <v>61</v>
      </c>
      <c r="O38" t="s">
        <v>62</v>
      </c>
      <c r="Q38" t="s">
        <v>63</v>
      </c>
      <c r="R38">
        <v>0</v>
      </c>
      <c r="T38" t="s">
        <v>64</v>
      </c>
    </row>
    <row r="39" spans="1:20" x14ac:dyDescent="0.3">
      <c r="Q39" t="s">
        <v>65</v>
      </c>
      <c r="R39" t="s">
        <v>8</v>
      </c>
      <c r="S39" t="s">
        <v>9</v>
      </c>
      <c r="T39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E45"/>
  <sheetViews>
    <sheetView tabSelected="1" topLeftCell="G4" workbookViewId="0">
      <selection activeCell="U42" activeCellId="7" sqref="E42 I42 K42 M42 O42 Q42 S42 U42"/>
    </sheetView>
  </sheetViews>
  <sheetFormatPr baseColWidth="10" defaultRowHeight="14.4" x14ac:dyDescent="0.3"/>
  <cols>
    <col min="1" max="1" width="4" customWidth="1"/>
    <col min="2" max="2" width="2.77734375" customWidth="1"/>
    <col min="6" max="6" width="11.5546875" style="16"/>
    <col min="12" max="19" width="11.5546875" style="8"/>
  </cols>
  <sheetData>
    <row r="2" spans="1:31" x14ac:dyDescent="0.3">
      <c r="U2" s="71"/>
    </row>
    <row r="3" spans="1:31" x14ac:dyDescent="0.3">
      <c r="C3" t="s">
        <v>66</v>
      </c>
      <c r="D3" t="s">
        <v>67</v>
      </c>
      <c r="E3" t="s">
        <v>68</v>
      </c>
      <c r="G3" t="s">
        <v>0</v>
      </c>
    </row>
    <row r="4" spans="1:31" x14ac:dyDescent="0.3">
      <c r="G4" s="63" t="s">
        <v>83</v>
      </c>
      <c r="H4" s="63"/>
      <c r="I4" s="64">
        <v>0.29166666666666669</v>
      </c>
    </row>
    <row r="5" spans="1:31" ht="15" thickBot="1" x14ac:dyDescent="0.35"/>
    <row r="6" spans="1:31" ht="15" thickBot="1" x14ac:dyDescent="0.35">
      <c r="C6" s="53" t="s">
        <v>77</v>
      </c>
      <c r="D6" s="54"/>
      <c r="E6" s="54"/>
      <c r="F6" s="57" t="s">
        <v>78</v>
      </c>
      <c r="G6" s="53" t="s">
        <v>79</v>
      </c>
      <c r="H6" s="54"/>
      <c r="I6" s="59" t="s">
        <v>78</v>
      </c>
      <c r="J6" s="59" t="s">
        <v>78</v>
      </c>
      <c r="K6" s="61"/>
      <c r="S6" t="s">
        <v>80</v>
      </c>
      <c r="T6" t="s">
        <v>80</v>
      </c>
      <c r="U6" t="s">
        <v>81</v>
      </c>
      <c r="V6" t="s">
        <v>81</v>
      </c>
    </row>
    <row r="7" spans="1:31" ht="15" thickBot="1" x14ac:dyDescent="0.35">
      <c r="C7" s="55"/>
      <c r="D7" s="56"/>
      <c r="E7" s="56"/>
      <c r="F7" s="58"/>
      <c r="G7" s="55"/>
      <c r="H7" s="56"/>
      <c r="I7" s="60"/>
      <c r="J7" s="60"/>
      <c r="K7" s="28" t="s">
        <v>1</v>
      </c>
      <c r="L7" s="28" t="s">
        <v>1</v>
      </c>
      <c r="M7" s="29" t="s">
        <v>2</v>
      </c>
      <c r="N7" s="29" t="s">
        <v>2</v>
      </c>
      <c r="O7" s="29" t="s">
        <v>3</v>
      </c>
      <c r="P7" s="29" t="s">
        <v>3</v>
      </c>
      <c r="Q7" s="47" t="s">
        <v>82</v>
      </c>
      <c r="R7" s="47" t="s">
        <v>82</v>
      </c>
      <c r="S7" s="47"/>
      <c r="Y7" t="s">
        <v>4</v>
      </c>
      <c r="Z7" t="s">
        <v>5</v>
      </c>
      <c r="AA7" t="s">
        <v>6</v>
      </c>
      <c r="AB7" t="s">
        <v>7</v>
      </c>
      <c r="AC7" t="s">
        <v>8</v>
      </c>
      <c r="AD7" t="s">
        <v>9</v>
      </c>
      <c r="AE7" t="s">
        <v>10</v>
      </c>
    </row>
    <row r="8" spans="1:31" x14ac:dyDescent="0.3">
      <c r="A8" s="4" t="s">
        <v>69</v>
      </c>
      <c r="B8" s="5">
        <v>1</v>
      </c>
      <c r="C8" s="10">
        <v>0.46875</v>
      </c>
      <c r="D8" s="10">
        <v>0.64583333333333337</v>
      </c>
      <c r="E8" s="11">
        <f>MOD(D8-C8,1)</f>
        <v>0.17708333333333337</v>
      </c>
      <c r="F8" s="17">
        <f>E8*24</f>
        <v>4.2500000000000009</v>
      </c>
      <c r="G8" s="14">
        <v>0.75</v>
      </c>
      <c r="H8" s="10">
        <v>0.96875</v>
      </c>
      <c r="I8" s="11">
        <f>MOD(H8-G8,1)</f>
        <v>0.21875</v>
      </c>
      <c r="J8" s="2">
        <f>I8*24</f>
        <v>5.25</v>
      </c>
      <c r="K8" s="62">
        <f>E8+I8</f>
        <v>0.39583333333333337</v>
      </c>
      <c r="L8" s="27">
        <f>K8*24</f>
        <v>9.5</v>
      </c>
      <c r="M8" s="62">
        <v>2.0833333333333332E-2</v>
      </c>
      <c r="N8" s="27">
        <v>0.5</v>
      </c>
      <c r="O8" s="62">
        <f t="shared" ref="O8:O11" si="0">IF(K8&lt;&gt;0,K8-M8,"")</f>
        <v>0.37500000000000006</v>
      </c>
      <c r="P8" s="27">
        <f t="shared" ref="P8:T11" si="1">IF(O8&lt;&gt;"",O8*24,"")</f>
        <v>9.0000000000000018</v>
      </c>
      <c r="Q8" s="65">
        <f t="shared" ref="Q8:Q11" si="2">IF(AND(O8&lt;&gt;"",O8&gt;=$I$4),$I$4,O8)</f>
        <v>0.29166666666666669</v>
      </c>
      <c r="R8" s="48">
        <f t="shared" si="1"/>
        <v>7</v>
      </c>
      <c r="S8" s="65">
        <f t="shared" ref="S8:S11" si="3">IF(AND(O8&lt;&gt;"",O8&gt;$I$4),O8-$I$4,"")</f>
        <v>8.333333333333337E-2</v>
      </c>
      <c r="T8" s="8">
        <f t="shared" si="1"/>
        <v>2.0000000000000009</v>
      </c>
      <c r="U8" s="70" t="str">
        <f t="shared" ref="U8:U11" si="4">IF(AND(S8&lt;&gt;"",S8&gt;0.166666666666667),MOD(S8-"4:00",1),"")</f>
        <v/>
      </c>
      <c r="V8" s="8" t="str">
        <f t="shared" ref="V8:V11" si="5">IF(U8&lt;&gt;"",U8*24,"")</f>
        <v/>
      </c>
    </row>
    <row r="9" spans="1:31" x14ac:dyDescent="0.3">
      <c r="A9" s="6" t="s">
        <v>70</v>
      </c>
      <c r="B9" s="7">
        <v>2</v>
      </c>
      <c r="C9" s="12">
        <v>0.47916666666666669</v>
      </c>
      <c r="D9" s="12">
        <v>0.64583333333333337</v>
      </c>
      <c r="E9" s="13">
        <f t="shared" ref="E9:E11" si="6">MOD(D9-C9,1)</f>
        <v>0.16666666666666669</v>
      </c>
      <c r="F9" s="18">
        <f t="shared" ref="F9:F11" si="7">E9*24</f>
        <v>4</v>
      </c>
      <c r="G9" s="15">
        <v>0.75</v>
      </c>
      <c r="H9" s="12">
        <v>0.97916666666666663</v>
      </c>
      <c r="I9" s="13">
        <f t="shared" ref="I9:I11" si="8">MOD(H9-G9,1)</f>
        <v>0.22916666666666663</v>
      </c>
      <c r="J9" s="3">
        <f t="shared" ref="J9:J11" si="9">I9*24</f>
        <v>5.4999999999999991</v>
      </c>
      <c r="K9" s="62">
        <f t="shared" ref="K9:K11" si="10">E9+I9</f>
        <v>0.39583333333333331</v>
      </c>
      <c r="L9" s="27">
        <f t="shared" ref="L9:L11" si="11">K9*24</f>
        <v>9.5</v>
      </c>
      <c r="M9" s="62">
        <v>2.0833333333333332E-2</v>
      </c>
      <c r="N9" s="9">
        <v>0.5</v>
      </c>
      <c r="O9" s="62">
        <f t="shared" si="0"/>
        <v>0.375</v>
      </c>
      <c r="P9" s="27">
        <f t="shared" si="1"/>
        <v>9</v>
      </c>
      <c r="Q9" s="65">
        <f t="shared" si="2"/>
        <v>0.29166666666666669</v>
      </c>
      <c r="R9" s="48">
        <f t="shared" ref="R9" si="12">IF(Q9&lt;&gt;"",Q9*24,"")</f>
        <v>7</v>
      </c>
      <c r="S9" s="65">
        <f t="shared" si="3"/>
        <v>8.3333333333333315E-2</v>
      </c>
      <c r="T9" s="8">
        <f t="shared" ref="T9" si="13">IF(S9&lt;&gt;"",S9*24,"")</f>
        <v>1.9999999999999996</v>
      </c>
      <c r="U9" s="70" t="str">
        <f t="shared" si="4"/>
        <v/>
      </c>
      <c r="V9" s="8" t="str">
        <f t="shared" si="5"/>
        <v/>
      </c>
    </row>
    <row r="10" spans="1:31" x14ac:dyDescent="0.3">
      <c r="A10" s="6" t="s">
        <v>71</v>
      </c>
      <c r="B10" s="7">
        <v>3</v>
      </c>
      <c r="C10" s="12">
        <v>0.46875</v>
      </c>
      <c r="D10" s="12">
        <v>0.63541666666666663</v>
      </c>
      <c r="E10" s="13">
        <f t="shared" si="6"/>
        <v>0.16666666666666663</v>
      </c>
      <c r="F10" s="18">
        <f t="shared" si="7"/>
        <v>3.9999999999999991</v>
      </c>
      <c r="G10" s="15">
        <v>0.76041666666666663</v>
      </c>
      <c r="H10" s="12">
        <v>4.1666666666666664E-2</v>
      </c>
      <c r="I10" s="13">
        <f t="shared" si="8"/>
        <v>0.28125</v>
      </c>
      <c r="J10" s="3">
        <f t="shared" si="9"/>
        <v>6.75</v>
      </c>
      <c r="K10" s="62">
        <f t="shared" si="10"/>
        <v>0.44791666666666663</v>
      </c>
      <c r="L10" s="27">
        <f t="shared" si="11"/>
        <v>10.75</v>
      </c>
      <c r="M10" s="62">
        <v>2.0833333333333332E-2</v>
      </c>
      <c r="N10" s="9">
        <v>0.5</v>
      </c>
      <c r="O10" s="62">
        <f t="shared" si="0"/>
        <v>0.42708333333333331</v>
      </c>
      <c r="P10" s="27">
        <f t="shared" si="1"/>
        <v>10.25</v>
      </c>
      <c r="Q10" s="65">
        <f t="shared" si="2"/>
        <v>0.29166666666666669</v>
      </c>
      <c r="R10" s="48">
        <f t="shared" ref="R10" si="14">IF(Q10&lt;&gt;"",Q10*24,"")</f>
        <v>7</v>
      </c>
      <c r="S10" s="65">
        <f t="shared" si="3"/>
        <v>0.13541666666666663</v>
      </c>
      <c r="T10" s="8">
        <f t="shared" ref="T10" si="15">IF(S10&lt;&gt;"",S10*24,"")</f>
        <v>3.2499999999999991</v>
      </c>
      <c r="U10" s="70" t="str">
        <f t="shared" si="4"/>
        <v/>
      </c>
      <c r="V10" s="8" t="str">
        <f t="shared" si="5"/>
        <v/>
      </c>
    </row>
    <row r="11" spans="1:31" x14ac:dyDescent="0.3">
      <c r="A11" s="6" t="s">
        <v>72</v>
      </c>
      <c r="B11" s="7">
        <v>4</v>
      </c>
      <c r="C11" s="12">
        <v>0.45833333333333331</v>
      </c>
      <c r="D11" s="12">
        <v>0.63541666666666663</v>
      </c>
      <c r="E11" s="13">
        <f t="shared" si="6"/>
        <v>0.17708333333333331</v>
      </c>
      <c r="F11" s="18">
        <f t="shared" si="7"/>
        <v>4.25</v>
      </c>
      <c r="G11" s="15">
        <v>0.76041666666666663</v>
      </c>
      <c r="H11" s="12">
        <v>0</v>
      </c>
      <c r="I11" s="13">
        <f t="shared" si="8"/>
        <v>0.23958333333333337</v>
      </c>
      <c r="J11" s="3">
        <f t="shared" si="9"/>
        <v>5.7500000000000009</v>
      </c>
      <c r="K11" s="62">
        <f t="shared" si="10"/>
        <v>0.41666666666666669</v>
      </c>
      <c r="L11" s="27">
        <f t="shared" si="11"/>
        <v>10</v>
      </c>
      <c r="M11" s="62">
        <v>2.0833333333333332E-2</v>
      </c>
      <c r="N11" s="9">
        <v>0.5</v>
      </c>
      <c r="O11" s="62">
        <f t="shared" si="0"/>
        <v>0.39583333333333337</v>
      </c>
      <c r="P11" s="27">
        <f t="shared" si="1"/>
        <v>9.5</v>
      </c>
      <c r="Q11" s="65">
        <f t="shared" si="2"/>
        <v>0.29166666666666669</v>
      </c>
      <c r="R11" s="48">
        <f t="shared" ref="R11" si="16">IF(Q11&lt;&gt;"",Q11*24,"")</f>
        <v>7</v>
      </c>
      <c r="S11" s="65">
        <f t="shared" si="3"/>
        <v>0.10416666666666669</v>
      </c>
      <c r="T11" s="8">
        <f t="shared" ref="T11" si="17">IF(S11&lt;&gt;"",S11*24,"")</f>
        <v>2.5000000000000004</v>
      </c>
      <c r="U11" s="70" t="str">
        <f t="shared" si="4"/>
        <v/>
      </c>
      <c r="V11" s="8" t="str">
        <f t="shared" si="5"/>
        <v/>
      </c>
    </row>
    <row r="12" spans="1:31" x14ac:dyDescent="0.3">
      <c r="A12" s="19"/>
      <c r="B12" s="20"/>
      <c r="C12" s="21"/>
      <c r="D12" s="21"/>
      <c r="E12" s="22">
        <f>SUM(E8:E11)</f>
        <v>0.6875</v>
      </c>
      <c r="F12" s="23">
        <f>SUM(F8:F11)</f>
        <v>16.5</v>
      </c>
      <c r="G12" s="24"/>
      <c r="H12" s="21"/>
      <c r="I12" s="75">
        <f>SUM(I8:I11)</f>
        <v>0.96875</v>
      </c>
      <c r="J12" s="25">
        <f>SUM(J8:J11)</f>
        <v>23.25</v>
      </c>
      <c r="K12" s="76">
        <f>SUM(K8:K11)</f>
        <v>1.6562500000000002</v>
      </c>
      <c r="L12" s="26">
        <v>39.75</v>
      </c>
      <c r="M12" s="76">
        <f>SUM(M8:M11)</f>
        <v>8.3333333333333329E-2</v>
      </c>
      <c r="N12" s="26">
        <v>2</v>
      </c>
      <c r="O12" s="76">
        <f>SUM(O8:O11)</f>
        <v>1.5729166666666665</v>
      </c>
      <c r="P12" s="26">
        <f>SUM(P8:P11)</f>
        <v>37.75</v>
      </c>
      <c r="Q12" s="72">
        <f>SUM(Q8:Q11)</f>
        <v>1.1666666666666667</v>
      </c>
      <c r="R12" s="49">
        <f>SUM(R8:R11)</f>
        <v>28</v>
      </c>
      <c r="S12" s="72">
        <f>SUM(S8:S11)</f>
        <v>0.40625</v>
      </c>
      <c r="T12" s="49">
        <f>SUM(T8:T11)-7</f>
        <v>2.75</v>
      </c>
      <c r="U12" s="72">
        <f>SUM(U8:U11)</f>
        <v>0</v>
      </c>
      <c r="V12" s="49">
        <f t="shared" ref="V12" si="18">SUM(V8:V11)</f>
        <v>0</v>
      </c>
      <c r="W12">
        <f>28-35</f>
        <v>-7</v>
      </c>
      <c r="Y12" t="s">
        <v>26</v>
      </c>
      <c r="Z12" t="s">
        <v>27</v>
      </c>
      <c r="AB12" t="s">
        <v>27</v>
      </c>
      <c r="AD12" t="s">
        <v>27</v>
      </c>
    </row>
    <row r="13" spans="1:31" x14ac:dyDescent="0.3">
      <c r="A13" s="6" t="s">
        <v>73</v>
      </c>
      <c r="B13" s="7">
        <v>5</v>
      </c>
      <c r="C13" s="12">
        <v>0.45833333333333331</v>
      </c>
      <c r="D13" s="12">
        <v>0.63541666666666663</v>
      </c>
      <c r="E13" s="13">
        <f t="shared" ref="E13:E19" si="19">MOD(D13-C13,1)</f>
        <v>0.17708333333333331</v>
      </c>
      <c r="F13" s="18">
        <f t="shared" ref="F13:F19" si="20">E13*24</f>
        <v>4.25</v>
      </c>
      <c r="G13" s="15">
        <v>0.76041666666666663</v>
      </c>
      <c r="H13" s="12">
        <v>0.9375</v>
      </c>
      <c r="I13" s="13">
        <f t="shared" ref="I13:I19" si="21">MOD(H13-G13,1)</f>
        <v>0.17708333333333337</v>
      </c>
      <c r="J13" s="3">
        <f t="shared" ref="J13:J19" si="22">I13*24</f>
        <v>4.2500000000000009</v>
      </c>
      <c r="K13" s="66">
        <f t="shared" ref="K13:K19" si="23">E13+I13</f>
        <v>0.35416666666666669</v>
      </c>
      <c r="L13" s="9">
        <f t="shared" ref="L13:L19" si="24">K13*24</f>
        <v>8.5</v>
      </c>
      <c r="M13" s="62">
        <v>2.0833333333333332E-2</v>
      </c>
      <c r="N13" s="9">
        <v>0.5</v>
      </c>
      <c r="O13" s="62">
        <f t="shared" ref="O13:O19" si="25">IF(K13&lt;&gt;0,K13-M13,"")</f>
        <v>0.33333333333333337</v>
      </c>
      <c r="P13" s="27">
        <f t="shared" ref="P13:P19" si="26">IF(O13&lt;&gt;"",O13*24,"")</f>
        <v>8</v>
      </c>
      <c r="Q13" s="65">
        <f t="shared" ref="Q13:Q19" si="27">IF(AND(O13&lt;&gt;"",O13&gt;=$I$4),$I$4,O13)</f>
        <v>0.29166666666666669</v>
      </c>
      <c r="R13" s="48">
        <f t="shared" ref="R13" si="28">IF(Q13&lt;&gt;"",Q13*24,"")</f>
        <v>7</v>
      </c>
      <c r="S13" s="65">
        <f t="shared" ref="S13:S14" si="29">IF(AND(O13&lt;&gt;"",O13&gt;$I$4),O13-$I$4,"")</f>
        <v>4.1666666666666685E-2</v>
      </c>
      <c r="T13" s="8">
        <f t="shared" ref="T13" si="30">IF(S13&lt;&gt;"",S13*24,"")</f>
        <v>1.0000000000000004</v>
      </c>
      <c r="U13" s="70" t="str">
        <f t="shared" ref="U13:U19" si="31">IF(AND(S13&lt;&gt;"",S13&gt;0.166666666666667),MOD(S13-"4:00",1),"")</f>
        <v/>
      </c>
      <c r="V13" s="8" t="str">
        <f t="shared" ref="V13:V16" si="32">IF(U13&lt;&gt;"",U13*24,"")</f>
        <v/>
      </c>
    </row>
    <row r="14" spans="1:31" x14ac:dyDescent="0.3">
      <c r="A14" s="6" t="s">
        <v>74</v>
      </c>
      <c r="B14" s="7">
        <v>6</v>
      </c>
      <c r="C14" s="36"/>
      <c r="D14" s="36"/>
      <c r="E14" s="37">
        <f t="shared" si="19"/>
        <v>0</v>
      </c>
      <c r="F14" s="18">
        <f t="shared" si="20"/>
        <v>0</v>
      </c>
      <c r="G14" s="15">
        <v>0.78125</v>
      </c>
      <c r="H14" s="12">
        <v>0.97916666666666663</v>
      </c>
      <c r="I14" s="13">
        <f t="shared" si="21"/>
        <v>0.19791666666666663</v>
      </c>
      <c r="J14" s="3">
        <f t="shared" si="22"/>
        <v>4.7499999999999991</v>
      </c>
      <c r="K14" s="66">
        <f t="shared" si="23"/>
        <v>0.19791666666666663</v>
      </c>
      <c r="L14" s="9">
        <f t="shared" si="24"/>
        <v>4.7499999999999991</v>
      </c>
      <c r="M14" s="62">
        <v>2.0833333333333332E-2</v>
      </c>
      <c r="N14" s="9">
        <v>0.5</v>
      </c>
      <c r="O14" s="62">
        <f t="shared" si="25"/>
        <v>0.17708333333333329</v>
      </c>
      <c r="P14" s="27">
        <f t="shared" si="26"/>
        <v>4.2499999999999991</v>
      </c>
      <c r="Q14" s="65">
        <f t="shared" si="27"/>
        <v>0.17708333333333329</v>
      </c>
      <c r="R14" s="48">
        <f t="shared" ref="R14" si="33">IF(Q14&lt;&gt;"",Q14*24,"")</f>
        <v>4.2499999999999991</v>
      </c>
      <c r="S14" s="65" t="str">
        <f t="shared" si="29"/>
        <v/>
      </c>
      <c r="T14" s="8" t="str">
        <f t="shared" ref="T14" si="34">IF(S14&lt;&gt;"",S14*24,"")</f>
        <v/>
      </c>
      <c r="U14" s="70" t="str">
        <f t="shared" si="31"/>
        <v/>
      </c>
      <c r="V14" s="8" t="str">
        <f t="shared" si="32"/>
        <v/>
      </c>
    </row>
    <row r="15" spans="1:31" x14ac:dyDescent="0.3">
      <c r="A15" s="6" t="s">
        <v>74</v>
      </c>
      <c r="B15" s="7">
        <v>7</v>
      </c>
      <c r="C15" s="36"/>
      <c r="D15" s="36"/>
      <c r="E15" s="37">
        <f t="shared" si="19"/>
        <v>0</v>
      </c>
      <c r="F15" s="18">
        <f t="shared" si="20"/>
        <v>0</v>
      </c>
      <c r="G15" s="39"/>
      <c r="H15" s="36"/>
      <c r="I15" s="37">
        <f t="shared" si="21"/>
        <v>0</v>
      </c>
      <c r="J15" s="40">
        <f t="shared" si="22"/>
        <v>0</v>
      </c>
      <c r="K15" s="67">
        <f t="shared" si="23"/>
        <v>0</v>
      </c>
      <c r="L15" s="41">
        <f t="shared" si="24"/>
        <v>0</v>
      </c>
      <c r="M15" s="62">
        <v>2.0833333333333332E-2</v>
      </c>
      <c r="N15" s="41"/>
      <c r="O15" s="68" t="str">
        <f t="shared" si="25"/>
        <v/>
      </c>
      <c r="P15" s="51" t="str">
        <f t="shared" si="26"/>
        <v/>
      </c>
      <c r="Q15" s="69" t="str">
        <f t="shared" si="27"/>
        <v/>
      </c>
      <c r="R15" s="48" t="str">
        <f t="shared" ref="R15" si="35">IF(Q15&lt;&gt;"",Q15*24,"")</f>
        <v/>
      </c>
      <c r="S15" s="65" t="str">
        <f>IF(AND(O15&lt;&gt;"",O15&gt;$I$4),O15-$I$4,"")</f>
        <v/>
      </c>
      <c r="T15" s="8" t="str">
        <f t="shared" ref="T15" si="36">IF(S15&lt;&gt;"",S15*24,"")</f>
        <v/>
      </c>
      <c r="U15" s="70" t="str">
        <f t="shared" si="31"/>
        <v/>
      </c>
      <c r="V15" s="8" t="str">
        <f t="shared" si="32"/>
        <v/>
      </c>
    </row>
    <row r="16" spans="1:31" x14ac:dyDescent="0.3">
      <c r="A16" s="6" t="s">
        <v>69</v>
      </c>
      <c r="B16" s="7">
        <v>8</v>
      </c>
      <c r="C16" s="12">
        <v>0.46875</v>
      </c>
      <c r="D16" s="12">
        <v>0.625</v>
      </c>
      <c r="E16" s="13">
        <f t="shared" si="19"/>
        <v>0.15625</v>
      </c>
      <c r="F16" s="18">
        <f t="shared" si="20"/>
        <v>3.75</v>
      </c>
      <c r="G16" s="15">
        <v>0.76041666666666663</v>
      </c>
      <c r="H16" s="12">
        <v>0.9375</v>
      </c>
      <c r="I16" s="13">
        <f t="shared" si="21"/>
        <v>0.17708333333333337</v>
      </c>
      <c r="J16" s="3">
        <f t="shared" si="22"/>
        <v>4.2500000000000009</v>
      </c>
      <c r="K16" s="66">
        <f t="shared" si="23"/>
        <v>0.33333333333333337</v>
      </c>
      <c r="L16" s="9">
        <f t="shared" si="24"/>
        <v>8</v>
      </c>
      <c r="M16" s="62">
        <v>2.0833333333333332E-2</v>
      </c>
      <c r="N16" s="9">
        <v>0.5</v>
      </c>
      <c r="O16" s="62">
        <f t="shared" si="25"/>
        <v>0.31250000000000006</v>
      </c>
      <c r="P16" s="27">
        <f t="shared" si="26"/>
        <v>7.5000000000000018</v>
      </c>
      <c r="Q16" s="65">
        <f t="shared" si="27"/>
        <v>0.29166666666666669</v>
      </c>
      <c r="R16" s="48">
        <f t="shared" ref="R16" si="37">IF(Q16&lt;&gt;"",Q16*24,"")</f>
        <v>7</v>
      </c>
      <c r="S16" s="65">
        <f t="shared" ref="S16:S19" si="38">IF(AND(O16&lt;&gt;"",O16&gt;$I$4),O16-$I$4,"")</f>
        <v>2.083333333333337E-2</v>
      </c>
      <c r="T16" s="8">
        <f t="shared" ref="T16" si="39">IF(S16&lt;&gt;"",S16*24,"")</f>
        <v>0.50000000000000089</v>
      </c>
      <c r="U16" s="70" t="str">
        <f t="shared" si="31"/>
        <v/>
      </c>
      <c r="V16" s="8" t="str">
        <f t="shared" si="32"/>
        <v/>
      </c>
    </row>
    <row r="17" spans="1:30" x14ac:dyDescent="0.3">
      <c r="A17" s="6" t="s">
        <v>70</v>
      </c>
      <c r="B17" s="7">
        <v>9</v>
      </c>
      <c r="C17" s="12">
        <v>0.4375</v>
      </c>
      <c r="D17" s="12">
        <v>0.75</v>
      </c>
      <c r="E17" s="13">
        <f t="shared" si="19"/>
        <v>0.3125</v>
      </c>
      <c r="F17" s="18">
        <f t="shared" si="20"/>
        <v>7.5</v>
      </c>
      <c r="G17" s="15">
        <v>0.77083333333333337</v>
      </c>
      <c r="H17" s="12">
        <v>0.97916666666666663</v>
      </c>
      <c r="I17" s="13">
        <f t="shared" si="21"/>
        <v>0.20833333333333326</v>
      </c>
      <c r="J17" s="3">
        <f t="shared" si="22"/>
        <v>4.9999999999999982</v>
      </c>
      <c r="K17" s="66">
        <f t="shared" si="23"/>
        <v>0.52083333333333326</v>
      </c>
      <c r="L17" s="9">
        <f t="shared" si="24"/>
        <v>12.499999999999998</v>
      </c>
      <c r="M17" s="62">
        <v>2.0833333333333332E-2</v>
      </c>
      <c r="N17" s="9">
        <v>0.5</v>
      </c>
      <c r="O17" s="62">
        <f t="shared" si="25"/>
        <v>0.49999999999999994</v>
      </c>
      <c r="P17" s="27">
        <f t="shared" si="26"/>
        <v>11.999999999999998</v>
      </c>
      <c r="Q17" s="65">
        <f t="shared" si="27"/>
        <v>0.29166666666666669</v>
      </c>
      <c r="R17" s="48">
        <f t="shared" ref="R17" si="40">IF(Q17&lt;&gt;"",Q17*24,"")</f>
        <v>7</v>
      </c>
      <c r="S17" s="65">
        <f t="shared" si="38"/>
        <v>0.20833333333333326</v>
      </c>
      <c r="T17" s="8">
        <f t="shared" ref="T17" si="41">IF(S17&lt;&gt;"",S17*24,"")</f>
        <v>4.9999999999999982</v>
      </c>
      <c r="U17" s="70">
        <f t="shared" si="31"/>
        <v>4.1666666666666602E-2</v>
      </c>
      <c r="V17" s="8">
        <f>IF(U17&lt;&gt;"",U17*24,"")</f>
        <v>0.99999999999999845</v>
      </c>
    </row>
    <row r="18" spans="1:30" x14ac:dyDescent="0.3">
      <c r="A18" s="6" t="s">
        <v>71</v>
      </c>
      <c r="B18" s="7">
        <v>10</v>
      </c>
      <c r="C18" s="12">
        <v>0.45833333333333331</v>
      </c>
      <c r="D18" s="12">
        <v>0.625</v>
      </c>
      <c r="E18" s="13">
        <f t="shared" si="19"/>
        <v>0.16666666666666669</v>
      </c>
      <c r="F18" s="18">
        <f t="shared" si="20"/>
        <v>4</v>
      </c>
      <c r="G18" s="15">
        <v>0.76041666666666663</v>
      </c>
      <c r="H18" s="12">
        <v>0.98958333333333337</v>
      </c>
      <c r="I18" s="13">
        <f t="shared" si="21"/>
        <v>0.22916666666666674</v>
      </c>
      <c r="J18" s="3">
        <f t="shared" si="22"/>
        <v>5.5000000000000018</v>
      </c>
      <c r="K18" s="66">
        <f t="shared" si="23"/>
        <v>0.39583333333333343</v>
      </c>
      <c r="L18" s="9">
        <f t="shared" si="24"/>
        <v>9.5000000000000018</v>
      </c>
      <c r="M18" s="62">
        <v>2.0833333333333332E-2</v>
      </c>
      <c r="N18" s="9">
        <v>0.5</v>
      </c>
      <c r="O18" s="62">
        <f t="shared" si="25"/>
        <v>0.37500000000000011</v>
      </c>
      <c r="P18" s="27">
        <f t="shared" si="26"/>
        <v>9.0000000000000036</v>
      </c>
      <c r="Q18" s="65">
        <f t="shared" si="27"/>
        <v>0.29166666666666669</v>
      </c>
      <c r="R18" s="48">
        <f t="shared" ref="R18" si="42">IF(Q18&lt;&gt;"",Q18*24,"")</f>
        <v>7</v>
      </c>
      <c r="S18" s="65">
        <f t="shared" si="38"/>
        <v>8.3333333333333426E-2</v>
      </c>
      <c r="T18" s="8">
        <f t="shared" ref="T18" si="43">IF(S18&lt;&gt;"",S18*24,"")</f>
        <v>2.0000000000000022</v>
      </c>
      <c r="U18" s="70" t="str">
        <f t="shared" si="31"/>
        <v/>
      </c>
      <c r="V18" s="8" t="str">
        <f t="shared" ref="V18:V19" si="44">IF(U18&lt;&gt;"",U18*24,"")</f>
        <v/>
      </c>
    </row>
    <row r="19" spans="1:30" x14ac:dyDescent="0.3">
      <c r="A19" s="6" t="s">
        <v>72</v>
      </c>
      <c r="B19" s="7">
        <v>11</v>
      </c>
      <c r="C19" s="12">
        <v>0.45833333333333331</v>
      </c>
      <c r="D19" s="12">
        <v>0.67708333333333337</v>
      </c>
      <c r="E19" s="13">
        <f t="shared" si="19"/>
        <v>0.21875000000000006</v>
      </c>
      <c r="F19" s="18">
        <f t="shared" si="20"/>
        <v>5.2500000000000018</v>
      </c>
      <c r="G19" s="15">
        <v>0.76041666666666663</v>
      </c>
      <c r="H19" s="12">
        <v>0.95833333333333337</v>
      </c>
      <c r="I19" s="13">
        <f t="shared" si="21"/>
        <v>0.19791666666666674</v>
      </c>
      <c r="J19" s="3">
        <f t="shared" si="22"/>
        <v>4.7500000000000018</v>
      </c>
      <c r="K19" s="66">
        <f t="shared" si="23"/>
        <v>0.4166666666666668</v>
      </c>
      <c r="L19" s="9">
        <f t="shared" si="24"/>
        <v>10.000000000000004</v>
      </c>
      <c r="M19" s="62">
        <v>2.0833333333333332E-2</v>
      </c>
      <c r="N19" s="9">
        <v>0.5</v>
      </c>
      <c r="O19" s="62">
        <f t="shared" si="25"/>
        <v>0.39583333333333348</v>
      </c>
      <c r="P19" s="27">
        <f t="shared" si="26"/>
        <v>9.5000000000000036</v>
      </c>
      <c r="Q19" s="65">
        <f t="shared" si="27"/>
        <v>0.29166666666666669</v>
      </c>
      <c r="R19" s="48">
        <f t="shared" ref="R19" si="45">IF(Q19&lt;&gt;"",Q19*24,"")</f>
        <v>7</v>
      </c>
      <c r="S19" s="65">
        <f t="shared" si="38"/>
        <v>0.1041666666666668</v>
      </c>
      <c r="T19" s="8">
        <f t="shared" ref="T19" si="46">IF(S19&lt;&gt;"",S19*24,"")</f>
        <v>2.5000000000000031</v>
      </c>
      <c r="U19" s="70" t="str">
        <f t="shared" si="31"/>
        <v/>
      </c>
      <c r="V19" s="8" t="str">
        <f t="shared" si="44"/>
        <v/>
      </c>
    </row>
    <row r="20" spans="1:30" x14ac:dyDescent="0.3">
      <c r="A20" s="19"/>
      <c r="B20" s="20"/>
      <c r="C20" s="21"/>
      <c r="D20" s="21"/>
      <c r="E20" s="22">
        <f>SUM(E13:E19)</f>
        <v>1.03125</v>
      </c>
      <c r="F20" s="23">
        <f>SUM(F13:F19)</f>
        <v>24.75</v>
      </c>
      <c r="G20" s="24"/>
      <c r="H20" s="21"/>
      <c r="I20" s="22">
        <f>SUM(I13:I19)</f>
        <v>1.1875</v>
      </c>
      <c r="J20" s="25">
        <f>SUM(J13:J19)</f>
        <v>28.5</v>
      </c>
      <c r="K20" s="76">
        <f>SUM(K13:K19)</f>
        <v>2.2187500000000004</v>
      </c>
      <c r="L20" s="26">
        <f>SUM(L13:L19)</f>
        <v>53.25</v>
      </c>
      <c r="M20" s="76">
        <f>SUM(M13:M19)</f>
        <v>0.14583333333333331</v>
      </c>
      <c r="N20" s="26">
        <v>3</v>
      </c>
      <c r="O20" s="76">
        <f>SUM(O13:O19)</f>
        <v>2.0937500000000004</v>
      </c>
      <c r="P20" s="26">
        <f>SUM(P13:P19)</f>
        <v>50.25</v>
      </c>
      <c r="Q20" s="72">
        <f>SUM(Q13:Q19)</f>
        <v>1.635416666666667</v>
      </c>
      <c r="R20" s="49">
        <f>SUM(R13:R19)</f>
        <v>39.25</v>
      </c>
      <c r="S20" s="72">
        <f>SUM(S13:S19)</f>
        <v>0.45833333333333354</v>
      </c>
      <c r="T20" s="49">
        <f>SUM(T13:T19)</f>
        <v>11.000000000000005</v>
      </c>
      <c r="U20" s="72">
        <f>SUM(U13:U19)</f>
        <v>4.1666666666666602E-2</v>
      </c>
      <c r="V20" s="49">
        <f>SUM(V13:V19)</f>
        <v>0.99999999999999845</v>
      </c>
      <c r="W20" s="8">
        <f>42-35</f>
        <v>7</v>
      </c>
      <c r="Y20" t="s">
        <v>42</v>
      </c>
      <c r="Z20" t="s">
        <v>43</v>
      </c>
      <c r="AB20" t="s">
        <v>43</v>
      </c>
      <c r="AD20" t="s">
        <v>43</v>
      </c>
    </row>
    <row r="21" spans="1:30" x14ac:dyDescent="0.3">
      <c r="A21" s="6" t="s">
        <v>73</v>
      </c>
      <c r="B21" s="7">
        <v>12</v>
      </c>
      <c r="C21" s="36"/>
      <c r="D21" s="36"/>
      <c r="E21" s="37">
        <f t="shared" ref="E21:E27" si="47">MOD(D21-C21,1)</f>
        <v>0</v>
      </c>
      <c r="F21" s="38">
        <f t="shared" ref="F21:F27" si="48">E21*24</f>
        <v>0</v>
      </c>
      <c r="G21" s="39"/>
      <c r="H21" s="36"/>
      <c r="I21" s="37">
        <f t="shared" ref="I21:I27" si="49">MOD(H21-G21,1)</f>
        <v>0</v>
      </c>
      <c r="J21" s="40">
        <f t="shared" ref="J21:J27" si="50">I21*24</f>
        <v>0</v>
      </c>
      <c r="K21" s="67">
        <f t="shared" ref="K21:K27" si="51">E21+I21</f>
        <v>0</v>
      </c>
      <c r="L21" s="41">
        <f t="shared" ref="L21:L27" si="52">K21*24</f>
        <v>0</v>
      </c>
      <c r="M21" s="62">
        <v>2.0833333333333332E-2</v>
      </c>
      <c r="N21" s="41"/>
      <c r="O21" s="67" t="str">
        <f t="shared" ref="O21:O27" si="53">IF(K21&lt;&gt;0,K21-M21,"")</f>
        <v/>
      </c>
      <c r="P21" s="41" t="str">
        <f t="shared" ref="P21:P27" si="54">IF(O21&lt;&gt;"",O21*24,"")</f>
        <v/>
      </c>
      <c r="Q21" s="69" t="str">
        <f t="shared" ref="Q21:Q27" si="55">IF(AND(O21&lt;&gt;"",O21&gt;=$I$4),$I$4,O21)</f>
        <v/>
      </c>
      <c r="R21" s="48" t="str">
        <f t="shared" ref="R21" si="56">IF(Q21&lt;&gt;"",Q21*24,"")</f>
        <v/>
      </c>
      <c r="S21" s="65" t="str">
        <f t="shared" ref="S21:S27" si="57">IF(AND(O21&lt;&gt;"",O21&gt;$I$4),O21-$I$4,"")</f>
        <v/>
      </c>
      <c r="T21" t="str">
        <f t="shared" ref="T21" si="58">IF(S21&lt;&gt;"",S21*24,"")</f>
        <v/>
      </c>
      <c r="U21" s="70" t="str">
        <f>IF(AND(S21&lt;&gt;"",S21&gt;0.166666666666667),MOD(S21-"4:00",1),"")</f>
        <v/>
      </c>
      <c r="V21" t="str">
        <f t="shared" ref="V21:V27" si="59">IF(U21&lt;&gt;"",U21*24,"")</f>
        <v/>
      </c>
    </row>
    <row r="22" spans="1:30" x14ac:dyDescent="0.3">
      <c r="A22" s="6" t="s">
        <v>74</v>
      </c>
      <c r="B22" s="7">
        <v>13</v>
      </c>
      <c r="C22" s="36"/>
      <c r="D22" s="36"/>
      <c r="E22" s="37">
        <f t="shared" si="47"/>
        <v>0</v>
      </c>
      <c r="F22" s="38">
        <f t="shared" si="48"/>
        <v>0</v>
      </c>
      <c r="G22" s="39"/>
      <c r="H22" s="36"/>
      <c r="I22" s="37">
        <f t="shared" si="49"/>
        <v>0</v>
      </c>
      <c r="J22" s="40">
        <f t="shared" si="50"/>
        <v>0</v>
      </c>
      <c r="K22" s="67">
        <f t="shared" si="51"/>
        <v>0</v>
      </c>
      <c r="L22" s="41">
        <f t="shared" si="52"/>
        <v>0</v>
      </c>
      <c r="M22" s="62">
        <v>2.0833333333333332E-2</v>
      </c>
      <c r="N22" s="41"/>
      <c r="O22" s="67" t="str">
        <f t="shared" si="53"/>
        <v/>
      </c>
      <c r="P22" s="41" t="str">
        <f t="shared" si="54"/>
        <v/>
      </c>
      <c r="Q22" s="69" t="str">
        <f t="shared" si="55"/>
        <v/>
      </c>
      <c r="R22" s="48" t="str">
        <f t="shared" ref="R22" si="60">IF(Q22&lt;&gt;"",Q22*24,"")</f>
        <v/>
      </c>
      <c r="S22" s="65" t="str">
        <f t="shared" si="57"/>
        <v/>
      </c>
      <c r="T22" t="str">
        <f t="shared" ref="T22" si="61">IF(S22&lt;&gt;"",S22*24,"")</f>
        <v/>
      </c>
      <c r="U22" s="70" t="str">
        <f>IF(AND(S22&lt;&gt;"",S22&gt;0.166666666666667),MOD(S22-"4:00",1),"")</f>
        <v/>
      </c>
      <c r="V22" t="str">
        <f t="shared" si="59"/>
        <v/>
      </c>
    </row>
    <row r="23" spans="1:30" x14ac:dyDescent="0.3">
      <c r="A23" s="6" t="s">
        <v>74</v>
      </c>
      <c r="B23" s="7">
        <v>14</v>
      </c>
      <c r="C23" s="12">
        <v>0.45833333333333331</v>
      </c>
      <c r="D23" s="12">
        <v>0.6875</v>
      </c>
      <c r="E23" s="13">
        <f t="shared" si="47"/>
        <v>0.22916666666666669</v>
      </c>
      <c r="F23" s="18">
        <f t="shared" si="48"/>
        <v>5.5</v>
      </c>
      <c r="G23" s="15">
        <v>0.75</v>
      </c>
      <c r="H23" s="12">
        <v>0.97916666666666663</v>
      </c>
      <c r="I23" s="13">
        <f t="shared" si="49"/>
        <v>0.22916666666666663</v>
      </c>
      <c r="J23" s="3">
        <f t="shared" si="50"/>
        <v>5.4999999999999991</v>
      </c>
      <c r="K23" s="66">
        <f t="shared" si="51"/>
        <v>0.45833333333333331</v>
      </c>
      <c r="L23" s="9">
        <f t="shared" si="52"/>
        <v>11</v>
      </c>
      <c r="M23" s="62">
        <v>2.0833333333333332E-2</v>
      </c>
      <c r="N23" s="9">
        <v>0.5</v>
      </c>
      <c r="O23" s="66">
        <f t="shared" si="53"/>
        <v>0.4375</v>
      </c>
      <c r="P23" s="9">
        <f t="shared" si="54"/>
        <v>10.5</v>
      </c>
      <c r="Q23" s="65">
        <f t="shared" si="55"/>
        <v>0.29166666666666669</v>
      </c>
      <c r="R23" s="48">
        <f t="shared" ref="R23" si="62">IF(Q23&lt;&gt;"",Q23*24,"")</f>
        <v>7</v>
      </c>
      <c r="S23" s="65">
        <f t="shared" si="57"/>
        <v>0.14583333333333331</v>
      </c>
      <c r="T23" s="8">
        <f t="shared" ref="T23" si="63">IF(S23&lt;&gt;"",S23*24,"")</f>
        <v>3.4999999999999996</v>
      </c>
      <c r="U23" s="70" t="str">
        <f t="shared" ref="U23:U27" si="64">IF(AND(S23&lt;&gt;"",S23&gt;0.166666666666667),MOD(S23-"4:00",1),"")</f>
        <v/>
      </c>
      <c r="V23" t="str">
        <f t="shared" si="59"/>
        <v/>
      </c>
    </row>
    <row r="24" spans="1:30" x14ac:dyDescent="0.3">
      <c r="A24" s="6" t="s">
        <v>69</v>
      </c>
      <c r="B24" s="7">
        <v>15</v>
      </c>
      <c r="C24" s="12">
        <v>0.41666666666666669</v>
      </c>
      <c r="D24" s="12">
        <v>0.78125</v>
      </c>
      <c r="E24" s="13">
        <f t="shared" si="47"/>
        <v>0.36458333333333331</v>
      </c>
      <c r="F24" s="18">
        <f t="shared" si="48"/>
        <v>8.75</v>
      </c>
      <c r="G24" s="15">
        <v>0.8125</v>
      </c>
      <c r="H24" s="12">
        <v>0.94791666666666663</v>
      </c>
      <c r="I24" s="13">
        <f t="shared" si="49"/>
        <v>0.13541666666666663</v>
      </c>
      <c r="J24" s="3">
        <f t="shared" si="50"/>
        <v>3.2499999999999991</v>
      </c>
      <c r="K24" s="66">
        <f t="shared" si="51"/>
        <v>0.49999999999999994</v>
      </c>
      <c r="L24" s="9">
        <f t="shared" si="52"/>
        <v>11.999999999999998</v>
      </c>
      <c r="M24" s="62">
        <v>2.0833333333333332E-2</v>
      </c>
      <c r="N24" s="9">
        <v>0.5</v>
      </c>
      <c r="O24" s="66">
        <f t="shared" si="53"/>
        <v>0.47916666666666663</v>
      </c>
      <c r="P24" s="9">
        <f t="shared" si="54"/>
        <v>11.5</v>
      </c>
      <c r="Q24" s="65">
        <f t="shared" si="55"/>
        <v>0.29166666666666669</v>
      </c>
      <c r="R24" s="48">
        <f t="shared" ref="R24" si="65">IF(Q24&lt;&gt;"",Q24*24,"")</f>
        <v>7</v>
      </c>
      <c r="S24" s="65">
        <f t="shared" si="57"/>
        <v>0.18749999999999994</v>
      </c>
      <c r="T24" s="8">
        <f t="shared" ref="T24" si="66">IF(S24&lt;&gt;"",S24*24,"")</f>
        <v>4.4999999999999982</v>
      </c>
      <c r="U24" s="70">
        <f t="shared" si="64"/>
        <v>2.0833333333333287E-2</v>
      </c>
      <c r="V24" s="52">
        <f t="shared" si="59"/>
        <v>0.49999999999999889</v>
      </c>
      <c r="W24" s="70"/>
    </row>
    <row r="25" spans="1:30" x14ac:dyDescent="0.3">
      <c r="A25" s="6" t="s">
        <v>70</v>
      </c>
      <c r="B25" s="7">
        <v>16</v>
      </c>
      <c r="C25" s="12">
        <v>0.42708333333333331</v>
      </c>
      <c r="D25" s="12">
        <v>0.64583333333333337</v>
      </c>
      <c r="E25" s="13">
        <f t="shared" si="47"/>
        <v>0.21875000000000006</v>
      </c>
      <c r="F25" s="18">
        <f t="shared" si="48"/>
        <v>5.2500000000000018</v>
      </c>
      <c r="G25" s="15">
        <v>0.70833333333333337</v>
      </c>
      <c r="H25" s="12">
        <v>2.0833333333333332E-2</v>
      </c>
      <c r="I25" s="13">
        <f t="shared" si="49"/>
        <v>0.3125</v>
      </c>
      <c r="J25" s="3">
        <f t="shared" si="50"/>
        <v>7.5</v>
      </c>
      <c r="K25" s="66">
        <f t="shared" si="51"/>
        <v>0.53125</v>
      </c>
      <c r="L25" s="9">
        <f t="shared" si="52"/>
        <v>12.75</v>
      </c>
      <c r="M25" s="62">
        <v>2.0833333333333332E-2</v>
      </c>
      <c r="N25" s="9">
        <v>0.5</v>
      </c>
      <c r="O25" s="66">
        <f t="shared" si="53"/>
        <v>0.51041666666666663</v>
      </c>
      <c r="P25" s="9">
        <f t="shared" si="54"/>
        <v>12.25</v>
      </c>
      <c r="Q25" s="65">
        <f t="shared" si="55"/>
        <v>0.29166666666666669</v>
      </c>
      <c r="R25" s="48">
        <f t="shared" ref="R25" si="67">IF(Q25&lt;&gt;"",Q25*24,"")</f>
        <v>7</v>
      </c>
      <c r="S25" s="65">
        <f t="shared" si="57"/>
        <v>0.21874999999999994</v>
      </c>
      <c r="T25">
        <f t="shared" ref="T25" si="68">IF(S25&lt;&gt;"",S25*24,"")</f>
        <v>5.2499999999999982</v>
      </c>
      <c r="U25" s="70">
        <f t="shared" si="64"/>
        <v>5.2083333333333287E-2</v>
      </c>
      <c r="V25" s="8">
        <f t="shared" si="59"/>
        <v>1.2499999999999989</v>
      </c>
    </row>
    <row r="26" spans="1:30" x14ac:dyDescent="0.3">
      <c r="A26" s="6" t="s">
        <v>71</v>
      </c>
      <c r="B26" s="7">
        <v>17</v>
      </c>
      <c r="C26" s="12">
        <v>0.41666666666666669</v>
      </c>
      <c r="D26" s="12">
        <v>0.77083333333333337</v>
      </c>
      <c r="E26" s="13">
        <f t="shared" si="47"/>
        <v>0.35416666666666669</v>
      </c>
      <c r="F26" s="18">
        <f t="shared" si="48"/>
        <v>8.5</v>
      </c>
      <c r="G26" s="15">
        <v>0.79166666666666663</v>
      </c>
      <c r="H26" s="12">
        <v>0.10416666666666667</v>
      </c>
      <c r="I26" s="13">
        <f t="shared" si="49"/>
        <v>0.3125</v>
      </c>
      <c r="J26" s="3">
        <f t="shared" si="50"/>
        <v>7.5</v>
      </c>
      <c r="K26" s="66">
        <f t="shared" si="51"/>
        <v>0.66666666666666674</v>
      </c>
      <c r="L26" s="9">
        <f t="shared" si="52"/>
        <v>16</v>
      </c>
      <c r="M26" s="62">
        <v>2.0833333333333332E-2</v>
      </c>
      <c r="N26" s="9">
        <v>0.5</v>
      </c>
      <c r="O26" s="66">
        <f t="shared" si="53"/>
        <v>0.64583333333333337</v>
      </c>
      <c r="P26" s="9">
        <f t="shared" si="54"/>
        <v>15.5</v>
      </c>
      <c r="Q26" s="65">
        <f t="shared" si="55"/>
        <v>0.29166666666666669</v>
      </c>
      <c r="R26" s="48">
        <f t="shared" ref="R26" si="69">IF(Q26&lt;&gt;"",Q26*24,"")</f>
        <v>7</v>
      </c>
      <c r="S26" s="65">
        <f t="shared" si="57"/>
        <v>0.35416666666666669</v>
      </c>
      <c r="T26">
        <f t="shared" ref="T26" si="70">IF(S26&lt;&gt;"",S26*24,"")</f>
        <v>8.5</v>
      </c>
      <c r="U26" s="70">
        <f t="shared" si="64"/>
        <v>0.18750000000000003</v>
      </c>
      <c r="V26" s="8">
        <f t="shared" si="59"/>
        <v>4.5000000000000009</v>
      </c>
    </row>
    <row r="27" spans="1:30" x14ac:dyDescent="0.3">
      <c r="A27" s="6" t="s">
        <v>72</v>
      </c>
      <c r="B27" s="7">
        <v>18</v>
      </c>
      <c r="C27" s="12">
        <v>0.45833333333333331</v>
      </c>
      <c r="D27" s="12">
        <v>0.70833333333333337</v>
      </c>
      <c r="E27" s="13">
        <f t="shared" si="47"/>
        <v>0.25000000000000006</v>
      </c>
      <c r="F27" s="18">
        <f t="shared" si="48"/>
        <v>6.0000000000000018</v>
      </c>
      <c r="G27" s="15">
        <v>0.76041666666666663</v>
      </c>
      <c r="H27" s="12">
        <v>0.97916666666666663</v>
      </c>
      <c r="I27" s="13">
        <f t="shared" si="49"/>
        <v>0.21875</v>
      </c>
      <c r="J27" s="3">
        <f t="shared" si="50"/>
        <v>5.25</v>
      </c>
      <c r="K27" s="66">
        <f t="shared" si="51"/>
        <v>0.46875000000000006</v>
      </c>
      <c r="L27" s="9">
        <f t="shared" si="52"/>
        <v>11.250000000000002</v>
      </c>
      <c r="M27" s="62">
        <v>2.0833333333333332E-2</v>
      </c>
      <c r="N27" s="9">
        <v>0.5</v>
      </c>
      <c r="O27" s="66">
        <f t="shared" si="53"/>
        <v>0.44791666666666674</v>
      </c>
      <c r="P27" s="9">
        <f t="shared" si="54"/>
        <v>10.750000000000002</v>
      </c>
      <c r="Q27" s="65">
        <f t="shared" si="55"/>
        <v>0.29166666666666669</v>
      </c>
      <c r="R27" s="48">
        <f t="shared" ref="R27" si="71">IF(Q27&lt;&gt;"",Q27*24,"")</f>
        <v>7</v>
      </c>
      <c r="S27" s="65">
        <f t="shared" si="57"/>
        <v>0.15625000000000006</v>
      </c>
      <c r="T27">
        <f t="shared" ref="T27" si="72">IF(S27&lt;&gt;"",S27*24,"")</f>
        <v>3.7500000000000013</v>
      </c>
      <c r="U27" s="70" t="str">
        <f t="shared" si="64"/>
        <v/>
      </c>
      <c r="V27" s="8" t="str">
        <f t="shared" si="59"/>
        <v/>
      </c>
    </row>
    <row r="28" spans="1:30" x14ac:dyDescent="0.3">
      <c r="A28" s="19"/>
      <c r="B28" s="20"/>
      <c r="C28" s="21"/>
      <c r="D28" s="21"/>
      <c r="E28" s="22">
        <f>SUM(E21:E27)</f>
        <v>1.4166666666666667</v>
      </c>
      <c r="F28" s="23">
        <f>SUM(F21:F27)</f>
        <v>34</v>
      </c>
      <c r="G28" s="24"/>
      <c r="H28" s="21"/>
      <c r="I28" s="22">
        <f>SUM(I21:I27)</f>
        <v>1.2083333333333333</v>
      </c>
      <c r="J28" s="25">
        <f>SUM(J21:J27)</f>
        <v>29</v>
      </c>
      <c r="K28" s="76">
        <f>SUM(K21:K27)</f>
        <v>2.625</v>
      </c>
      <c r="L28" s="26">
        <f>SUM(L21:L27)</f>
        <v>63</v>
      </c>
      <c r="M28" s="76">
        <f>SUM(M21:M27)</f>
        <v>0.14583333333333331</v>
      </c>
      <c r="N28" s="26">
        <f>SUM(N23:N27)</f>
        <v>2.5</v>
      </c>
      <c r="O28" s="76">
        <f>SUM(O21:O27)</f>
        <v>2.520833333333333</v>
      </c>
      <c r="P28" s="26">
        <f>SUM(P23:P27)</f>
        <v>60.5</v>
      </c>
      <c r="Q28" s="72">
        <f>SUM(Q21:Q27)</f>
        <v>1.4583333333333335</v>
      </c>
      <c r="R28" s="49">
        <f>SUM(R21:R27)</f>
        <v>35</v>
      </c>
      <c r="S28" s="72">
        <f>SUM(S21:S27)</f>
        <v>1.0625</v>
      </c>
      <c r="T28" s="49">
        <f>SUM(T23:T27)</f>
        <v>25.499999999999996</v>
      </c>
      <c r="U28" s="72">
        <f>SUM(U24:U27)</f>
        <v>0.26041666666666663</v>
      </c>
      <c r="V28" s="49">
        <f>SUM(V24:V27)</f>
        <v>6.2499999999999982</v>
      </c>
      <c r="Y28" t="s">
        <v>54</v>
      </c>
      <c r="Z28" t="s">
        <v>55</v>
      </c>
      <c r="AB28" t="s">
        <v>55</v>
      </c>
      <c r="AD28" t="s">
        <v>55</v>
      </c>
    </row>
    <row r="29" spans="1:30" x14ac:dyDescent="0.3">
      <c r="A29" s="6" t="s">
        <v>73</v>
      </c>
      <c r="B29" s="7">
        <v>19</v>
      </c>
      <c r="C29" s="12">
        <v>0.46875</v>
      </c>
      <c r="D29" s="12">
        <v>0.625</v>
      </c>
      <c r="E29" s="13">
        <f t="shared" ref="E29:E35" si="73">MOD(D29-C29,1)</f>
        <v>0.15625</v>
      </c>
      <c r="F29" s="18">
        <f t="shared" ref="F29:F35" si="74">E29*24</f>
        <v>3.75</v>
      </c>
      <c r="G29" s="15">
        <v>0.76041666666666663</v>
      </c>
      <c r="H29" s="12">
        <v>0.95833333333333337</v>
      </c>
      <c r="I29" s="13">
        <f t="shared" ref="I29:I35" si="75">MOD(H29-G29,1)</f>
        <v>0.19791666666666674</v>
      </c>
      <c r="J29" s="3">
        <f t="shared" ref="J29:J35" si="76">I29*24</f>
        <v>4.7500000000000018</v>
      </c>
      <c r="K29" s="66">
        <f t="shared" ref="K29:K35" si="77">E29+I29</f>
        <v>0.35416666666666674</v>
      </c>
      <c r="L29" s="9">
        <f t="shared" ref="L29:L35" si="78">K29*24</f>
        <v>8.5000000000000018</v>
      </c>
      <c r="M29" s="62">
        <v>2.0833333333333332E-2</v>
      </c>
      <c r="N29" s="9">
        <v>0.5</v>
      </c>
      <c r="O29" s="66">
        <f t="shared" ref="O29:O35" si="79">K29-M29</f>
        <v>0.33333333333333343</v>
      </c>
      <c r="P29" s="9">
        <f t="shared" ref="P29:P30" si="80">IF(O29&lt;&gt;"",O29*24,"")</f>
        <v>8.0000000000000018</v>
      </c>
      <c r="Q29" s="65">
        <f t="shared" ref="Q29:Q30" si="81">IF(AND(O29&lt;&gt;"",O29&gt;=$I$4),$I$4,O29)</f>
        <v>0.29166666666666669</v>
      </c>
      <c r="R29" s="48">
        <f t="shared" ref="R29" si="82">IF(Q29&lt;&gt;"",Q29*24,"")</f>
        <v>7</v>
      </c>
      <c r="S29" s="65">
        <f t="shared" ref="S29:S35" si="83">IF(AND(O29&lt;&gt;"",O29&gt;$I$4),O29-$I$4,"")</f>
        <v>4.1666666666666741E-2</v>
      </c>
      <c r="T29" s="8">
        <f t="shared" ref="T29" si="84">IF(S29&lt;&gt;"",S29*24,"")</f>
        <v>1.0000000000000018</v>
      </c>
      <c r="U29" s="70" t="str">
        <f t="shared" ref="U29:U35" si="85">IF(AND(S29&lt;&gt;"",S29&gt;0.166666666666667),MOD(S29-"4:00",1),"")</f>
        <v/>
      </c>
      <c r="V29" t="str">
        <f t="shared" ref="V29:V35" si="86">IF(U29&lt;&gt;"",U29*24,"")</f>
        <v/>
      </c>
    </row>
    <row r="30" spans="1:30" x14ac:dyDescent="0.3">
      <c r="A30" s="6" t="s">
        <v>74</v>
      </c>
      <c r="B30" s="7">
        <v>20</v>
      </c>
      <c r="C30" s="12">
        <v>0.46875</v>
      </c>
      <c r="D30" s="12">
        <v>0.66666666666666663</v>
      </c>
      <c r="E30" s="13">
        <f t="shared" si="73"/>
        <v>0.19791666666666663</v>
      </c>
      <c r="F30" s="18">
        <f t="shared" si="74"/>
        <v>4.7499999999999991</v>
      </c>
      <c r="G30" s="15">
        <v>0.76041666666666663</v>
      </c>
      <c r="H30" s="12">
        <v>0.96875</v>
      </c>
      <c r="I30" s="13">
        <f t="shared" si="75"/>
        <v>0.20833333333333337</v>
      </c>
      <c r="J30" s="3">
        <f t="shared" si="76"/>
        <v>5.0000000000000009</v>
      </c>
      <c r="K30" s="66">
        <f t="shared" si="77"/>
        <v>0.40625</v>
      </c>
      <c r="L30" s="9">
        <f t="shared" si="78"/>
        <v>9.75</v>
      </c>
      <c r="M30" s="62">
        <v>2.0833333333333332E-2</v>
      </c>
      <c r="N30" s="9">
        <v>0.5</v>
      </c>
      <c r="O30" s="66">
        <f t="shared" si="79"/>
        <v>0.38541666666666669</v>
      </c>
      <c r="P30" s="9">
        <f t="shared" si="80"/>
        <v>9.25</v>
      </c>
      <c r="Q30" s="65">
        <f t="shared" si="81"/>
        <v>0.29166666666666669</v>
      </c>
      <c r="R30" s="48">
        <f t="shared" ref="R30" si="87">IF(Q30&lt;&gt;"",Q30*24,"")</f>
        <v>7</v>
      </c>
      <c r="S30" s="65">
        <f t="shared" si="83"/>
        <v>9.375E-2</v>
      </c>
      <c r="T30" s="8">
        <f t="shared" ref="T30" si="88">IF(S30&lt;&gt;"",S30*24,"")</f>
        <v>2.25</v>
      </c>
      <c r="U30" s="70" t="str">
        <f t="shared" si="85"/>
        <v/>
      </c>
      <c r="V30" t="str">
        <f t="shared" si="86"/>
        <v/>
      </c>
    </row>
    <row r="31" spans="1:30" x14ac:dyDescent="0.3">
      <c r="A31" s="6" t="s">
        <v>74</v>
      </c>
      <c r="B31" s="7">
        <v>21</v>
      </c>
      <c r="C31" s="42"/>
      <c r="D31" s="42"/>
      <c r="E31" s="43">
        <f t="shared" si="73"/>
        <v>0</v>
      </c>
      <c r="F31" s="18">
        <f t="shared" si="74"/>
        <v>0</v>
      </c>
      <c r="G31" s="44"/>
      <c r="H31" s="45"/>
      <c r="I31" s="46">
        <f t="shared" si="75"/>
        <v>0</v>
      </c>
      <c r="J31" s="40">
        <f t="shared" si="76"/>
        <v>0</v>
      </c>
      <c r="K31" s="67">
        <f t="shared" si="77"/>
        <v>0</v>
      </c>
      <c r="L31" s="41">
        <f t="shared" si="78"/>
        <v>0</v>
      </c>
      <c r="M31" s="62">
        <v>2.0833333333333332E-2</v>
      </c>
      <c r="N31" s="41">
        <v>0.5</v>
      </c>
      <c r="O31" s="67" t="str">
        <f>IF(K31&lt;&gt;0,K31-M31,"")</f>
        <v/>
      </c>
      <c r="P31" s="41" t="str">
        <f>IF(O31&lt;&gt;"",O31*24,"")</f>
        <v/>
      </c>
      <c r="Q31" s="69" t="str">
        <f>IF(AND(O31&lt;&gt;"",O31&gt;=$I$4),$I$4,O31)</f>
        <v/>
      </c>
      <c r="R31" s="50" t="str">
        <f t="shared" ref="R31" si="89">IF(Q31&lt;&gt;"",Q31*24,"")</f>
        <v/>
      </c>
      <c r="S31" s="69" t="str">
        <f t="shared" si="83"/>
        <v/>
      </c>
      <c r="T31" t="str">
        <f t="shared" ref="T31" si="90">IF(S31&lt;&gt;"",S31*24,"")</f>
        <v/>
      </c>
      <c r="U31" s="70" t="str">
        <f t="shared" si="85"/>
        <v/>
      </c>
      <c r="V31" t="str">
        <f t="shared" si="86"/>
        <v/>
      </c>
    </row>
    <row r="32" spans="1:30" x14ac:dyDescent="0.3">
      <c r="A32" s="6" t="s">
        <v>69</v>
      </c>
      <c r="B32" s="7">
        <v>22</v>
      </c>
      <c r="C32" s="42"/>
      <c r="D32" s="42"/>
      <c r="E32" s="43">
        <f t="shared" si="73"/>
        <v>0</v>
      </c>
      <c r="F32" s="18">
        <f t="shared" si="74"/>
        <v>0</v>
      </c>
      <c r="G32" s="44"/>
      <c r="H32" s="45"/>
      <c r="I32" s="46">
        <f t="shared" si="75"/>
        <v>0</v>
      </c>
      <c r="J32" s="40">
        <f t="shared" si="76"/>
        <v>0</v>
      </c>
      <c r="K32" s="67">
        <f t="shared" si="77"/>
        <v>0</v>
      </c>
      <c r="L32" s="41">
        <f t="shared" si="78"/>
        <v>0</v>
      </c>
      <c r="M32" s="62">
        <v>2.0833333333333332E-2</v>
      </c>
      <c r="N32" s="41">
        <v>0.5</v>
      </c>
      <c r="O32" s="67" t="str">
        <f t="shared" ref="O32:O35" si="91">IF(K32&lt;&gt;0,K32-M32,"")</f>
        <v/>
      </c>
      <c r="P32" s="41" t="str">
        <f t="shared" ref="P32:P35" si="92">IF(O32&lt;&gt;"",O32*24,"")</f>
        <v/>
      </c>
      <c r="Q32" s="69" t="str">
        <f t="shared" ref="Q32:Q35" si="93">IF(AND(O32&lt;&gt;"",O32&gt;=$I$4),$I$4,O32)</f>
        <v/>
      </c>
      <c r="R32" s="50" t="str">
        <f t="shared" ref="R32" si="94">IF(Q32&lt;&gt;"",Q32*24,"")</f>
        <v/>
      </c>
      <c r="S32" s="69" t="str">
        <f t="shared" si="83"/>
        <v/>
      </c>
      <c r="T32" t="str">
        <f t="shared" ref="T32" si="95">IF(S32&lt;&gt;"",S32*24,"")</f>
        <v/>
      </c>
      <c r="U32" s="70" t="str">
        <f t="shared" si="85"/>
        <v/>
      </c>
      <c r="V32" t="str">
        <f t="shared" si="86"/>
        <v/>
      </c>
    </row>
    <row r="33" spans="1:31" x14ac:dyDescent="0.3">
      <c r="A33" s="6" t="s">
        <v>70</v>
      </c>
      <c r="B33" s="7">
        <v>23</v>
      </c>
      <c r="C33" s="42"/>
      <c r="D33" s="42"/>
      <c r="E33" s="43">
        <f t="shared" si="73"/>
        <v>0</v>
      </c>
      <c r="F33" s="18">
        <f t="shared" si="74"/>
        <v>0</v>
      </c>
      <c r="G33" s="44"/>
      <c r="H33" s="45"/>
      <c r="I33" s="46">
        <f t="shared" si="75"/>
        <v>0</v>
      </c>
      <c r="J33" s="40">
        <f t="shared" si="76"/>
        <v>0</v>
      </c>
      <c r="K33" s="67">
        <f t="shared" si="77"/>
        <v>0</v>
      </c>
      <c r="L33" s="41">
        <f t="shared" si="78"/>
        <v>0</v>
      </c>
      <c r="M33" s="62">
        <v>2.0833333333333332E-2</v>
      </c>
      <c r="N33" s="41">
        <v>0.5</v>
      </c>
      <c r="O33" s="67" t="str">
        <f t="shared" si="91"/>
        <v/>
      </c>
      <c r="P33" s="41" t="str">
        <f t="shared" si="92"/>
        <v/>
      </c>
      <c r="Q33" s="69" t="str">
        <f t="shared" si="93"/>
        <v/>
      </c>
      <c r="R33" s="50" t="str">
        <f t="shared" ref="R33" si="96">IF(Q33&lt;&gt;"",Q33*24,"")</f>
        <v/>
      </c>
      <c r="S33" s="69" t="str">
        <f t="shared" si="83"/>
        <v/>
      </c>
      <c r="T33" t="str">
        <f t="shared" ref="T33" si="97">IF(S33&lt;&gt;"",S33*24,"")</f>
        <v/>
      </c>
      <c r="U33" s="70" t="str">
        <f t="shared" si="85"/>
        <v/>
      </c>
      <c r="V33" t="str">
        <f t="shared" si="86"/>
        <v/>
      </c>
    </row>
    <row r="34" spans="1:31" x14ac:dyDescent="0.3">
      <c r="A34" s="6" t="s">
        <v>71</v>
      </c>
      <c r="B34" s="7">
        <v>24</v>
      </c>
      <c r="C34" s="42"/>
      <c r="D34" s="42"/>
      <c r="E34" s="43">
        <f t="shared" si="73"/>
        <v>0</v>
      </c>
      <c r="F34" s="18">
        <f t="shared" si="74"/>
        <v>0</v>
      </c>
      <c r="G34" s="44"/>
      <c r="H34" s="45"/>
      <c r="I34" s="46">
        <f t="shared" si="75"/>
        <v>0</v>
      </c>
      <c r="J34" s="40">
        <f t="shared" si="76"/>
        <v>0</v>
      </c>
      <c r="K34" s="67">
        <f t="shared" si="77"/>
        <v>0</v>
      </c>
      <c r="L34" s="41">
        <f t="shared" si="78"/>
        <v>0</v>
      </c>
      <c r="M34" s="62">
        <v>2.0833333333333332E-2</v>
      </c>
      <c r="N34" s="41">
        <v>0.5</v>
      </c>
      <c r="O34" s="67" t="str">
        <f t="shared" si="91"/>
        <v/>
      </c>
      <c r="P34" s="41" t="str">
        <f t="shared" si="92"/>
        <v/>
      </c>
      <c r="Q34" s="69" t="str">
        <f t="shared" si="93"/>
        <v/>
      </c>
      <c r="R34" s="50" t="str">
        <f t="shared" ref="R34" si="98">IF(Q34&lt;&gt;"",Q34*24,"")</f>
        <v/>
      </c>
      <c r="S34" s="69" t="str">
        <f t="shared" si="83"/>
        <v/>
      </c>
      <c r="T34" t="str">
        <f t="shared" ref="T34" si="99">IF(S34&lt;&gt;"",S34*24,"")</f>
        <v/>
      </c>
      <c r="U34" s="70" t="str">
        <f t="shared" si="85"/>
        <v/>
      </c>
      <c r="V34" t="str">
        <f t="shared" si="86"/>
        <v/>
      </c>
    </row>
    <row r="35" spans="1:31" x14ac:dyDescent="0.3">
      <c r="A35" s="6" t="s">
        <v>72</v>
      </c>
      <c r="B35" s="7">
        <v>25</v>
      </c>
      <c r="C35" s="42"/>
      <c r="D35" s="42"/>
      <c r="E35" s="43">
        <f t="shared" si="73"/>
        <v>0</v>
      </c>
      <c r="F35" s="18">
        <f t="shared" si="74"/>
        <v>0</v>
      </c>
      <c r="G35" s="44"/>
      <c r="H35" s="45"/>
      <c r="I35" s="46">
        <f t="shared" si="75"/>
        <v>0</v>
      </c>
      <c r="J35" s="40">
        <f t="shared" si="76"/>
        <v>0</v>
      </c>
      <c r="K35" s="67">
        <f t="shared" si="77"/>
        <v>0</v>
      </c>
      <c r="L35" s="41">
        <f t="shared" si="78"/>
        <v>0</v>
      </c>
      <c r="M35" s="62">
        <v>2.0833333333333332E-2</v>
      </c>
      <c r="N35" s="41">
        <v>0.5</v>
      </c>
      <c r="O35" s="67" t="str">
        <f t="shared" si="91"/>
        <v/>
      </c>
      <c r="P35" s="41" t="str">
        <f t="shared" si="92"/>
        <v/>
      </c>
      <c r="Q35" s="69" t="str">
        <f t="shared" si="93"/>
        <v/>
      </c>
      <c r="R35" s="50" t="str">
        <f t="shared" ref="R35" si="100">IF(Q35&lt;&gt;"",Q35*24,"")</f>
        <v/>
      </c>
      <c r="S35" s="69" t="str">
        <f t="shared" si="83"/>
        <v/>
      </c>
      <c r="T35" t="str">
        <f t="shared" ref="T35" si="101">IF(S35&lt;&gt;"",S35*24,"")</f>
        <v/>
      </c>
      <c r="U35" s="70" t="str">
        <f t="shared" si="85"/>
        <v/>
      </c>
      <c r="V35" t="str">
        <f t="shared" si="86"/>
        <v/>
      </c>
    </row>
    <row r="36" spans="1:31" x14ac:dyDescent="0.3">
      <c r="A36" s="19"/>
      <c r="B36" s="20"/>
      <c r="C36" s="21"/>
      <c r="D36" s="21"/>
      <c r="E36" s="75">
        <f>SUM(E29:E35)</f>
        <v>0.35416666666666663</v>
      </c>
      <c r="F36" s="23">
        <f>SUM(F29:F35)</f>
        <v>8.5</v>
      </c>
      <c r="G36" s="24"/>
      <c r="H36" s="21"/>
      <c r="I36" s="75">
        <f>SUM(I29:I35)</f>
        <v>0.40625000000000011</v>
      </c>
      <c r="J36" s="25">
        <f t="shared" ref="J36:T36" si="102">SUM(J29:J35)</f>
        <v>9.7500000000000036</v>
      </c>
      <c r="K36" s="76">
        <f>SUM(K29:K35)</f>
        <v>0.76041666666666674</v>
      </c>
      <c r="L36" s="26">
        <f t="shared" si="102"/>
        <v>18.25</v>
      </c>
      <c r="M36" s="76">
        <f>SUM(M29:M35)</f>
        <v>0.14583333333333331</v>
      </c>
      <c r="N36" s="26">
        <f t="shared" si="102"/>
        <v>3.5</v>
      </c>
      <c r="O36" s="76">
        <f>SUM(O32:O35)</f>
        <v>0</v>
      </c>
      <c r="P36" s="26">
        <f t="shared" si="102"/>
        <v>17.25</v>
      </c>
      <c r="Q36" s="72">
        <f>SUM(Q29:Q35)</f>
        <v>0.58333333333333337</v>
      </c>
      <c r="R36" s="49">
        <f t="shared" si="102"/>
        <v>14</v>
      </c>
      <c r="S36" s="72">
        <f>SUM(S29:S35)</f>
        <v>0.13541666666666674</v>
      </c>
      <c r="T36" s="49">
        <f t="shared" si="102"/>
        <v>3.2500000000000018</v>
      </c>
      <c r="U36" s="72">
        <f>SUM(U32:U35)</f>
        <v>0</v>
      </c>
      <c r="V36" s="49"/>
    </row>
    <row r="37" spans="1:31" x14ac:dyDescent="0.3">
      <c r="A37" s="6" t="s">
        <v>73</v>
      </c>
      <c r="B37" s="7">
        <v>26</v>
      </c>
      <c r="C37" s="42"/>
      <c r="D37" s="42"/>
      <c r="E37" s="43">
        <f t="shared" ref="E37:E41" si="103">MOD(D37-C37,1)</f>
        <v>0</v>
      </c>
      <c r="F37" s="18">
        <f t="shared" ref="F37:F41" si="104">E37*24</f>
        <v>0</v>
      </c>
      <c r="G37" s="44"/>
      <c r="H37" s="45"/>
      <c r="I37" s="46">
        <f t="shared" ref="I37:I41" si="105">MOD(H37-G37,1)</f>
        <v>0</v>
      </c>
      <c r="J37" s="40">
        <f t="shared" ref="J37:J41" si="106">I37*24</f>
        <v>0</v>
      </c>
      <c r="K37" s="67">
        <f t="shared" ref="K37:K41" si="107">E37+I37</f>
        <v>0</v>
      </c>
      <c r="L37" s="41">
        <f t="shared" ref="L37:L41" si="108">K37*24</f>
        <v>0</v>
      </c>
      <c r="M37" s="62">
        <v>2.0833333333333332E-2</v>
      </c>
      <c r="N37" s="41">
        <v>0.5</v>
      </c>
      <c r="O37" s="67" t="str">
        <f t="shared" ref="O37:O41" si="109">IF(K37&lt;&gt;0,K37-M37,"")</f>
        <v/>
      </c>
      <c r="P37" s="41" t="str">
        <f t="shared" ref="P37:P41" si="110">IF(O37&lt;&gt;"",O37*24,"")</f>
        <v/>
      </c>
      <c r="Q37" s="69" t="str">
        <f t="shared" ref="Q37:Q41" si="111">IF(AND(O37&lt;&gt;"",O37&gt;=$I$4),$I$4,O37)</f>
        <v/>
      </c>
      <c r="R37" s="50" t="str">
        <f t="shared" ref="R37" si="112">IF(Q37&lt;&gt;"",Q37*24,"")</f>
        <v/>
      </c>
      <c r="S37" s="69" t="str">
        <f t="shared" ref="S37:S41" si="113">IF(AND(O37&lt;&gt;"",O37&gt;$I$4),O37-$I$4,"")</f>
        <v/>
      </c>
      <c r="T37" t="str">
        <f t="shared" ref="T37" si="114">IF(S37&lt;&gt;"",S37*24,"")</f>
        <v/>
      </c>
      <c r="U37" s="70" t="str">
        <f t="shared" ref="U37:U41" si="115">IF(AND(S37&lt;&gt;"",S37&gt;0.166666666666667),MOD(S37-"4:00",1),"")</f>
        <v/>
      </c>
      <c r="V37" t="str">
        <f t="shared" ref="V37:V41" si="116">IF(U37&lt;&gt;"",U37*24,"")</f>
        <v/>
      </c>
    </row>
    <row r="38" spans="1:31" x14ac:dyDescent="0.3">
      <c r="A38" s="6" t="s">
        <v>74</v>
      </c>
      <c r="B38" s="7">
        <v>27</v>
      </c>
      <c r="C38" s="42"/>
      <c r="D38" s="42"/>
      <c r="E38" s="43">
        <f t="shared" si="103"/>
        <v>0</v>
      </c>
      <c r="F38" s="18">
        <f t="shared" si="104"/>
        <v>0</v>
      </c>
      <c r="G38" s="44"/>
      <c r="H38" s="45"/>
      <c r="I38" s="46">
        <f t="shared" si="105"/>
        <v>0</v>
      </c>
      <c r="J38" s="40">
        <f t="shared" si="106"/>
        <v>0</v>
      </c>
      <c r="K38" s="67">
        <f t="shared" si="107"/>
        <v>0</v>
      </c>
      <c r="L38" s="41">
        <f t="shared" si="108"/>
        <v>0</v>
      </c>
      <c r="M38" s="62">
        <v>2.0833333333333332E-2</v>
      </c>
      <c r="N38" s="41">
        <v>0.5</v>
      </c>
      <c r="O38" s="67" t="str">
        <f t="shared" si="109"/>
        <v/>
      </c>
      <c r="P38" s="41" t="str">
        <f t="shared" si="110"/>
        <v/>
      </c>
      <c r="Q38" s="69" t="str">
        <f t="shared" si="111"/>
        <v/>
      </c>
      <c r="R38" s="50" t="str">
        <f t="shared" ref="R38" si="117">IF(Q38&lt;&gt;"",Q38*24,"")</f>
        <v/>
      </c>
      <c r="S38" s="69" t="str">
        <f t="shared" si="113"/>
        <v/>
      </c>
      <c r="T38" t="str">
        <f t="shared" ref="T38" si="118">IF(S38&lt;&gt;"",S38*24,"")</f>
        <v/>
      </c>
      <c r="U38" s="70" t="str">
        <f t="shared" si="115"/>
        <v/>
      </c>
      <c r="V38" t="str">
        <f t="shared" si="116"/>
        <v/>
      </c>
    </row>
    <row r="39" spans="1:31" x14ac:dyDescent="0.3">
      <c r="A39" s="6" t="s">
        <v>74</v>
      </c>
      <c r="B39" s="7">
        <v>28</v>
      </c>
      <c r="C39" s="42"/>
      <c r="D39" s="42"/>
      <c r="E39" s="43">
        <f t="shared" si="103"/>
        <v>0</v>
      </c>
      <c r="F39" s="18">
        <f t="shared" si="104"/>
        <v>0</v>
      </c>
      <c r="G39" s="44"/>
      <c r="H39" s="45"/>
      <c r="I39" s="46">
        <f t="shared" si="105"/>
        <v>0</v>
      </c>
      <c r="J39" s="40">
        <f t="shared" si="106"/>
        <v>0</v>
      </c>
      <c r="K39" s="67">
        <f t="shared" si="107"/>
        <v>0</v>
      </c>
      <c r="L39" s="41">
        <f t="shared" si="108"/>
        <v>0</v>
      </c>
      <c r="M39" s="62">
        <v>2.0833333333333332E-2</v>
      </c>
      <c r="N39" s="41">
        <v>0.5</v>
      </c>
      <c r="O39" s="67" t="str">
        <f t="shared" si="109"/>
        <v/>
      </c>
      <c r="P39" s="41" t="str">
        <f t="shared" si="110"/>
        <v/>
      </c>
      <c r="Q39" s="69" t="str">
        <f t="shared" si="111"/>
        <v/>
      </c>
      <c r="R39" s="50" t="str">
        <f t="shared" ref="R39" si="119">IF(Q39&lt;&gt;"",Q39*24,"")</f>
        <v/>
      </c>
      <c r="S39" s="69" t="str">
        <f t="shared" si="113"/>
        <v/>
      </c>
      <c r="T39" t="str">
        <f t="shared" ref="T39" si="120">IF(S39&lt;&gt;"",S39*24,"")</f>
        <v/>
      </c>
      <c r="U39" s="70" t="str">
        <f t="shared" si="115"/>
        <v/>
      </c>
      <c r="V39" t="str">
        <f t="shared" si="116"/>
        <v/>
      </c>
    </row>
    <row r="40" spans="1:31" x14ac:dyDescent="0.3">
      <c r="A40" s="6" t="s">
        <v>69</v>
      </c>
      <c r="B40" s="7">
        <v>29</v>
      </c>
      <c r="C40" s="42"/>
      <c r="D40" s="42"/>
      <c r="E40" s="43">
        <f t="shared" si="103"/>
        <v>0</v>
      </c>
      <c r="F40" s="18">
        <f t="shared" si="104"/>
        <v>0</v>
      </c>
      <c r="G40" s="44"/>
      <c r="H40" s="45"/>
      <c r="I40" s="46">
        <f t="shared" si="105"/>
        <v>0</v>
      </c>
      <c r="J40" s="40">
        <f t="shared" si="106"/>
        <v>0</v>
      </c>
      <c r="K40" s="67">
        <f t="shared" si="107"/>
        <v>0</v>
      </c>
      <c r="L40" s="41">
        <f t="shared" si="108"/>
        <v>0</v>
      </c>
      <c r="M40" s="62">
        <v>2.0833333333333332E-2</v>
      </c>
      <c r="N40" s="41">
        <v>0.5</v>
      </c>
      <c r="O40" s="67" t="str">
        <f t="shared" si="109"/>
        <v/>
      </c>
      <c r="P40" s="41" t="str">
        <f t="shared" si="110"/>
        <v/>
      </c>
      <c r="Q40" s="69" t="str">
        <f t="shared" si="111"/>
        <v/>
      </c>
      <c r="R40" s="50" t="str">
        <f t="shared" ref="R40" si="121">IF(Q40&lt;&gt;"",Q40*24,"")</f>
        <v/>
      </c>
      <c r="S40" s="69" t="str">
        <f t="shared" si="113"/>
        <v/>
      </c>
      <c r="T40" t="str">
        <f t="shared" ref="T40" si="122">IF(S40&lt;&gt;"",S40*24,"")</f>
        <v/>
      </c>
      <c r="U40" s="70" t="str">
        <f t="shared" si="115"/>
        <v/>
      </c>
      <c r="V40" t="str">
        <f t="shared" si="116"/>
        <v/>
      </c>
    </row>
    <row r="41" spans="1:31" x14ac:dyDescent="0.3">
      <c r="A41" s="6" t="s">
        <v>70</v>
      </c>
      <c r="B41" s="7">
        <v>30</v>
      </c>
      <c r="C41" s="42"/>
      <c r="D41" s="42"/>
      <c r="E41" s="43">
        <f t="shared" si="103"/>
        <v>0</v>
      </c>
      <c r="F41" s="18">
        <f t="shared" si="104"/>
        <v>0</v>
      </c>
      <c r="G41" s="44"/>
      <c r="H41" s="45"/>
      <c r="I41" s="46">
        <f t="shared" si="105"/>
        <v>0</v>
      </c>
      <c r="J41" s="40">
        <f t="shared" si="106"/>
        <v>0</v>
      </c>
      <c r="K41" s="67">
        <f t="shared" si="107"/>
        <v>0</v>
      </c>
      <c r="L41" s="41">
        <f t="shared" si="108"/>
        <v>0</v>
      </c>
      <c r="M41" s="62">
        <v>2.0833333333333332E-2</v>
      </c>
      <c r="N41" s="41">
        <v>0.5</v>
      </c>
      <c r="O41" s="67" t="str">
        <f t="shared" si="109"/>
        <v/>
      </c>
      <c r="P41" s="41" t="str">
        <f t="shared" si="110"/>
        <v/>
      </c>
      <c r="Q41" s="69" t="str">
        <f t="shared" si="111"/>
        <v/>
      </c>
      <c r="R41" s="50" t="str">
        <f t="shared" ref="R41" si="123">IF(Q41&lt;&gt;"",Q41*24,"")</f>
        <v/>
      </c>
      <c r="S41" s="69" t="str">
        <f t="shared" si="113"/>
        <v/>
      </c>
      <c r="T41" t="str">
        <f t="shared" ref="T41" si="124">IF(S41&lt;&gt;"",S41*24,"")</f>
        <v/>
      </c>
      <c r="U41" s="70" t="str">
        <f t="shared" si="115"/>
        <v/>
      </c>
      <c r="V41" t="str">
        <f t="shared" si="116"/>
        <v/>
      </c>
    </row>
    <row r="42" spans="1:31" ht="15" thickBot="1" x14ac:dyDescent="0.35">
      <c r="A42" s="30"/>
      <c r="B42" s="31"/>
      <c r="C42" s="32"/>
      <c r="D42" s="32"/>
      <c r="E42" s="77">
        <f>SUM(E37:E41)</f>
        <v>0</v>
      </c>
      <c r="F42" s="74">
        <f>SUM(F35:F41)</f>
        <v>8.5</v>
      </c>
      <c r="G42" s="33"/>
      <c r="H42" s="32"/>
      <c r="I42" s="77">
        <f>SUM(I37:I41)</f>
        <v>0</v>
      </c>
      <c r="J42" s="34">
        <v>0</v>
      </c>
      <c r="K42" s="74">
        <f>SUM(K37:K41)</f>
        <v>0</v>
      </c>
      <c r="L42" s="35">
        <v>0</v>
      </c>
      <c r="M42" s="74">
        <f>SUM(M37:M41)</f>
        <v>0.10416666666666666</v>
      </c>
      <c r="N42" s="35">
        <v>0</v>
      </c>
      <c r="O42" s="74">
        <f>SUM(O37:O41)</f>
        <v>0</v>
      </c>
      <c r="P42" s="35" t="s">
        <v>32</v>
      </c>
      <c r="Q42" s="72">
        <f>SUM(Q37:Q41)</f>
        <v>0</v>
      </c>
      <c r="R42" s="49"/>
      <c r="S42" s="72">
        <f>SUM(S37:S41)</f>
        <v>0</v>
      </c>
      <c r="U42" s="73">
        <f>SUM(U37:U41)</f>
        <v>0</v>
      </c>
    </row>
    <row r="43" spans="1:31" x14ac:dyDescent="0.3">
      <c r="A43" t="s">
        <v>67</v>
      </c>
      <c r="B43">
        <v>0</v>
      </c>
      <c r="C43">
        <v>-3</v>
      </c>
    </row>
    <row r="44" spans="1:31" x14ac:dyDescent="0.3">
      <c r="A44" t="s">
        <v>75</v>
      </c>
      <c r="C44" t="e">
        <v>#REF!</v>
      </c>
      <c r="G44" t="e">
        <v>#REF!</v>
      </c>
      <c r="W44" t="s">
        <v>61</v>
      </c>
      <c r="Z44" t="s">
        <v>62</v>
      </c>
      <c r="AB44" t="s">
        <v>63</v>
      </c>
      <c r="AC44">
        <v>0</v>
      </c>
      <c r="AE44" t="s">
        <v>64</v>
      </c>
    </row>
    <row r="45" spans="1:31" x14ac:dyDescent="0.3">
      <c r="AB45" t="s">
        <v>76</v>
      </c>
      <c r="AC45" t="s">
        <v>8</v>
      </c>
      <c r="AD45" t="s">
        <v>9</v>
      </c>
      <c r="AE45" t="s">
        <v>10</v>
      </c>
    </row>
  </sheetData>
  <mergeCells count="5">
    <mergeCell ref="C6:E7"/>
    <mergeCell ref="F6:F7"/>
    <mergeCell ref="J6:J7"/>
    <mergeCell ref="G6:H7"/>
    <mergeCell ref="I6:I7"/>
  </mergeCells>
  <pageMargins left="0.7" right="0.7" top="0.75" bottom="0.75" header="0.3" footer="0.3"/>
  <pageSetup paperSize="9" orientation="portrait" r:id="rId1"/>
  <ignoredErrors>
    <ignoredError sqref="P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CARTRON</dc:creator>
  <cp:lastModifiedBy>mdo100</cp:lastModifiedBy>
  <dcterms:created xsi:type="dcterms:W3CDTF">2017-06-23T08:27:21Z</dcterms:created>
  <dcterms:modified xsi:type="dcterms:W3CDTF">2017-06-23T11:20:00Z</dcterms:modified>
</cp:coreProperties>
</file>