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040" windowHeight="9408" activeTab="1"/>
  </bookViews>
  <sheets>
    <sheet name="Tableau récap" sheetId="2" r:id="rId1"/>
    <sheet name="Fiche mémo" sheetId="1" r:id="rId2"/>
  </sheets>
  <definedNames>
    <definedName name="OUVRAGE">'Tableau récap'!$B$3:$B$39</definedName>
    <definedName name="_xlnm.Print_Area" localSheetId="1">'Fiche mémo'!$A$1:$E$28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/>
  <c r="D8"/>
  <c r="C4"/>
  <c r="C21" i="2" l="1"/>
  <c r="C10" s="1"/>
  <c r="D36"/>
  <c r="D18"/>
  <c r="D16"/>
  <c r="D6"/>
  <c r="D3"/>
</calcChain>
</file>

<file path=xl/sharedStrings.xml><?xml version="1.0" encoding="utf-8"?>
<sst xmlns="http://schemas.openxmlformats.org/spreadsheetml/2006/main" count="177" uniqueCount="96">
  <si>
    <t>OUVRAGE :</t>
  </si>
  <si>
    <t>PAIR COMPTEUR DE CYCLE :</t>
  </si>
  <si>
    <t xml:space="preserve">ETAT DU FILTRE </t>
  </si>
  <si>
    <t>PVF 0111</t>
  </si>
  <si>
    <t>4P1 BLEU BLANC</t>
  </si>
  <si>
    <t xml:space="preserve">POMPE : </t>
  </si>
  <si>
    <t>AP3T</t>
  </si>
  <si>
    <t>HAUTEUR DE CREPINE :</t>
  </si>
  <si>
    <t>AP2T :</t>
  </si>
  <si>
    <t>AP3T :</t>
  </si>
  <si>
    <t>AP4T :</t>
  </si>
  <si>
    <t>mm.</t>
  </si>
  <si>
    <t>LDAP4+ :</t>
  </si>
  <si>
    <t>Ouvrages</t>
  </si>
  <si>
    <t>Zone</t>
  </si>
  <si>
    <t>Pairs</t>
  </si>
  <si>
    <t>Profondeur</t>
  </si>
  <si>
    <t>Equipement</t>
  </si>
  <si>
    <t>PR 1708 bis</t>
  </si>
  <si>
    <t>PR 1708</t>
  </si>
  <si>
    <t>PV 0611</t>
  </si>
  <si>
    <t>PVF 0211</t>
  </si>
  <si>
    <t>PVF 0411</t>
  </si>
  <si>
    <t>PVF 0311</t>
  </si>
  <si>
    <t>CP3</t>
  </si>
  <si>
    <t>PR 0113</t>
  </si>
  <si>
    <t>PR 0107</t>
  </si>
  <si>
    <t>PR 0207</t>
  </si>
  <si>
    <t>PR 0213</t>
  </si>
  <si>
    <t>PR 0307</t>
  </si>
  <si>
    <t>PR 0407</t>
  </si>
  <si>
    <t>PR 0507</t>
  </si>
  <si>
    <t>PR 0607</t>
  </si>
  <si>
    <t>PR 0707</t>
  </si>
  <si>
    <t>PR 0815</t>
  </si>
  <si>
    <t>PR 0715</t>
  </si>
  <si>
    <t>PR 0615</t>
  </si>
  <si>
    <t>PR 0515</t>
  </si>
  <si>
    <t>P0513</t>
  </si>
  <si>
    <t>PR 913</t>
  </si>
  <si>
    <t>PR 708</t>
  </si>
  <si>
    <t>PR 508</t>
  </si>
  <si>
    <t>PR 1013</t>
  </si>
  <si>
    <t>PR 1059</t>
  </si>
  <si>
    <t>PR 1113</t>
  </si>
  <si>
    <t>PR 308</t>
  </si>
  <si>
    <t>PR 108</t>
  </si>
  <si>
    <t>PR 208</t>
  </si>
  <si>
    <t>PR 813</t>
  </si>
  <si>
    <t>GRAND VALLAT</t>
  </si>
  <si>
    <t>EXTENSION</t>
  </si>
  <si>
    <t>CABOT</t>
  </si>
  <si>
    <t>PARC NORD</t>
  </si>
  <si>
    <t>VAINE</t>
  </si>
  <si>
    <t>-</t>
  </si>
  <si>
    <t>4P4 BLEU BLANC</t>
  </si>
  <si>
    <t>4P4 MARRON ROUGE</t>
  </si>
  <si>
    <t>SILEX SPP3 TLC</t>
  </si>
  <si>
    <t>4P4 VERT JAUNE</t>
  </si>
  <si>
    <t>AP2T</t>
  </si>
  <si>
    <t>4P4 ROSE GRIS</t>
  </si>
  <si>
    <t>4P3 BLEU BLANC</t>
  </si>
  <si>
    <t>AP3 T</t>
  </si>
  <si>
    <t>4P3 MARRON ROUGE</t>
  </si>
  <si>
    <t>AP4 T</t>
  </si>
  <si>
    <t>4P3 ROSE GRIS</t>
  </si>
  <si>
    <t>4P3 VERT JAUNE</t>
  </si>
  <si>
    <t>AP2 T</t>
  </si>
  <si>
    <t>6P1 VERT JAUNE</t>
  </si>
  <si>
    <t>6P1 BLEU BLANC</t>
  </si>
  <si>
    <t>6P1 ROSE GRIS</t>
  </si>
  <si>
    <t>6P1 MARRON ROUGE</t>
  </si>
  <si>
    <t>4P2 ROSE GRIS</t>
  </si>
  <si>
    <t>6P1 RAYE</t>
  </si>
  <si>
    <t>4P2 BLEU BLANC</t>
  </si>
  <si>
    <t>4P1 MARRON ROUGE</t>
  </si>
  <si>
    <t>4P2 VERT JAUNE</t>
  </si>
  <si>
    <t>4P2 MARRON ROUGE</t>
  </si>
  <si>
    <t>4P1 VERT JAUNE</t>
  </si>
  <si>
    <t>4P1 ROSE GRIS</t>
  </si>
  <si>
    <t>1P ROUGE BLANC</t>
  </si>
  <si>
    <t>6P1 ROUGEBLEU ROUGEGRIS</t>
  </si>
  <si>
    <t>6P1 NOIR VIOLET</t>
  </si>
  <si>
    <t>m.</t>
  </si>
  <si>
    <t>N° série</t>
  </si>
  <si>
    <t>Maintenance filtre reportée :</t>
  </si>
  <si>
    <t xml:space="preserve">TRES SALE </t>
  </si>
  <si>
    <t xml:space="preserve">SALE </t>
  </si>
  <si>
    <t xml:space="preserve">PROPRE  </t>
  </si>
  <si>
    <t>LEGENDE ETAT DU FILTRE :</t>
  </si>
  <si>
    <t>LEGENDE EPAISSEUR SURNAGEANT :</t>
  </si>
  <si>
    <t xml:space="preserve">25 à 40 CM. </t>
  </si>
  <si>
    <t xml:space="preserve">ENTRE 5 à 25 CM. </t>
  </si>
  <si>
    <t xml:space="preserve">0 à 5 CM. </t>
  </si>
  <si>
    <t>EPAISSEUR SURNAGEANT</t>
  </si>
  <si>
    <t>Pfd DE L'OUVRAGE :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</si>
</sst>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rgb="FF0070C0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/>
    <xf numFmtId="0" fontId="0" fillId="2" borderId="0" xfId="0" applyFill="1" applyBorder="1"/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0" fillId="0" borderId="0" xfId="0" applyFill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2" fillId="2" borderId="0" xfId="0" applyFont="1" applyFill="1" applyBorder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/>
    <xf numFmtId="0" fontId="4" fillId="2" borderId="0" xfId="0" applyFont="1" applyFill="1" applyBorder="1"/>
    <xf numFmtId="0" fontId="0" fillId="3" borderId="0" xfId="0" applyFill="1" applyBorder="1"/>
    <xf numFmtId="0" fontId="0" fillId="4" borderId="0" xfId="0" applyFill="1" applyBorder="1"/>
    <xf numFmtId="0" fontId="0" fillId="5" borderId="0" xfId="0" applyFill="1" applyBorder="1"/>
    <xf numFmtId="2" fontId="2" fillId="2" borderId="0" xfId="0" applyNumberFormat="1" applyFont="1" applyFill="1" applyBorder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52594</xdr:colOff>
      <xdr:row>0</xdr:row>
      <xdr:rowOff>58806</xdr:rowOff>
    </xdr:from>
    <xdr:to>
      <xdr:col>1</xdr:col>
      <xdr:colOff>223630</xdr:colOff>
      <xdr:row>2</xdr:row>
      <xdr:rowOff>4372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94" y="58806"/>
          <a:ext cx="933036" cy="317773"/>
        </a:xfrm>
        <a:prstGeom prst="rect">
          <a:avLst/>
        </a:prstGeom>
      </xdr:spPr>
    </xdr:pic>
    <xdr:clientData/>
  </xdr:twoCellAnchor>
  <xdr:twoCellAnchor>
    <xdr:from>
      <xdr:col>3</xdr:col>
      <xdr:colOff>419099</xdr:colOff>
      <xdr:row>11</xdr:row>
      <xdr:rowOff>80756</xdr:rowOff>
    </xdr:from>
    <xdr:to>
      <xdr:col>4</xdr:col>
      <xdr:colOff>557099</xdr:colOff>
      <xdr:row>13</xdr:row>
      <xdr:rowOff>59756</xdr:rowOff>
    </xdr:to>
    <xdr:sp macro="" textlink="">
      <xdr:nvSpPr>
        <xdr:cNvPr id="3" name="Rectangle 2"/>
        <xdr:cNvSpPr/>
      </xdr:nvSpPr>
      <xdr:spPr>
        <a:xfrm>
          <a:off x="2638838" y="3170169"/>
          <a:ext cx="900000" cy="360000"/>
        </a:xfrm>
        <a:prstGeom prst="rect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641486</xdr:colOff>
      <xdr:row>11</xdr:row>
      <xdr:rowOff>72473</xdr:rowOff>
    </xdr:from>
    <xdr:to>
      <xdr:col>3</xdr:col>
      <xdr:colOff>83747</xdr:colOff>
      <xdr:row>13</xdr:row>
      <xdr:rowOff>51473</xdr:rowOff>
    </xdr:to>
    <xdr:sp macro="" textlink="">
      <xdr:nvSpPr>
        <xdr:cNvPr id="5" name="Rectangle 4"/>
        <xdr:cNvSpPr/>
      </xdr:nvSpPr>
      <xdr:spPr>
        <a:xfrm>
          <a:off x="1403486" y="3161886"/>
          <a:ext cx="900000" cy="360000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131692</xdr:colOff>
      <xdr:row>11</xdr:row>
      <xdr:rowOff>86554</xdr:rowOff>
    </xdr:from>
    <xdr:to>
      <xdr:col>1</xdr:col>
      <xdr:colOff>269692</xdr:colOff>
      <xdr:row>13</xdr:row>
      <xdr:rowOff>65554</xdr:rowOff>
    </xdr:to>
    <xdr:sp macro="" textlink="">
      <xdr:nvSpPr>
        <xdr:cNvPr id="7" name="Rectangle 6"/>
        <xdr:cNvSpPr/>
      </xdr:nvSpPr>
      <xdr:spPr>
        <a:xfrm>
          <a:off x="131692" y="3175967"/>
          <a:ext cx="900000" cy="360000"/>
        </a:xfrm>
        <a:prstGeom prst="rect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461753</xdr:colOff>
      <xdr:row>16</xdr:row>
      <xdr:rowOff>94836</xdr:rowOff>
    </xdr:from>
    <xdr:to>
      <xdr:col>4</xdr:col>
      <xdr:colOff>599753</xdr:colOff>
      <xdr:row>18</xdr:row>
      <xdr:rowOff>73836</xdr:rowOff>
    </xdr:to>
    <xdr:sp macro="" textlink="">
      <xdr:nvSpPr>
        <xdr:cNvPr id="8" name="Rectangle 7"/>
        <xdr:cNvSpPr/>
      </xdr:nvSpPr>
      <xdr:spPr>
        <a:xfrm>
          <a:off x="2681492" y="4153314"/>
          <a:ext cx="900000" cy="360000"/>
        </a:xfrm>
        <a:prstGeom prst="rect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659294</xdr:colOff>
      <xdr:row>16</xdr:row>
      <xdr:rowOff>94836</xdr:rowOff>
    </xdr:from>
    <xdr:to>
      <xdr:col>3</xdr:col>
      <xdr:colOff>101555</xdr:colOff>
      <xdr:row>18</xdr:row>
      <xdr:rowOff>73836</xdr:rowOff>
    </xdr:to>
    <xdr:sp macro="" textlink="">
      <xdr:nvSpPr>
        <xdr:cNvPr id="9" name="Rectangle 8"/>
        <xdr:cNvSpPr/>
      </xdr:nvSpPr>
      <xdr:spPr>
        <a:xfrm>
          <a:off x="1421294" y="4153314"/>
          <a:ext cx="900000" cy="360000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149499</xdr:colOff>
      <xdr:row>16</xdr:row>
      <xdr:rowOff>84069</xdr:rowOff>
    </xdr:from>
    <xdr:to>
      <xdr:col>1</xdr:col>
      <xdr:colOff>287499</xdr:colOff>
      <xdr:row>18</xdr:row>
      <xdr:rowOff>63069</xdr:rowOff>
    </xdr:to>
    <xdr:sp macro="" textlink="">
      <xdr:nvSpPr>
        <xdr:cNvPr id="10" name="Rectangle 9"/>
        <xdr:cNvSpPr/>
      </xdr:nvSpPr>
      <xdr:spPr>
        <a:xfrm>
          <a:off x="149499" y="4142547"/>
          <a:ext cx="900000" cy="360000"/>
        </a:xfrm>
        <a:prstGeom prst="rect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70401</xdr:colOff>
      <xdr:row>5</xdr:row>
      <xdr:rowOff>6213</xdr:rowOff>
    </xdr:from>
    <xdr:to>
      <xdr:col>1</xdr:col>
      <xdr:colOff>208401</xdr:colOff>
      <xdr:row>6</xdr:row>
      <xdr:rowOff>175713</xdr:rowOff>
    </xdr:to>
    <xdr:sp macro="" textlink="">
      <xdr:nvSpPr>
        <xdr:cNvPr id="12" name="Rectangle 11"/>
        <xdr:cNvSpPr/>
      </xdr:nvSpPr>
      <xdr:spPr>
        <a:xfrm>
          <a:off x="70401" y="1381126"/>
          <a:ext cx="900000" cy="3600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612852</xdr:colOff>
      <xdr:row>5</xdr:row>
      <xdr:rowOff>3964</xdr:rowOff>
    </xdr:from>
    <xdr:to>
      <xdr:col>3</xdr:col>
      <xdr:colOff>55113</xdr:colOff>
      <xdr:row>6</xdr:row>
      <xdr:rowOff>173464</xdr:rowOff>
    </xdr:to>
    <xdr:sp macro="" textlink="">
      <xdr:nvSpPr>
        <xdr:cNvPr id="13" name="Rectangle 12"/>
        <xdr:cNvSpPr/>
      </xdr:nvSpPr>
      <xdr:spPr>
        <a:xfrm>
          <a:off x="1374852" y="1378877"/>
          <a:ext cx="900000" cy="3600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366920</xdr:colOff>
      <xdr:row>5</xdr:row>
      <xdr:rowOff>45556</xdr:rowOff>
    </xdr:from>
    <xdr:to>
      <xdr:col>0</xdr:col>
      <xdr:colOff>588066</xdr:colOff>
      <xdr:row>6</xdr:row>
      <xdr:rowOff>150331</xdr:rowOff>
    </xdr:to>
    <xdr:sp macro="" textlink="">
      <xdr:nvSpPr>
        <xdr:cNvPr id="4" name="ZoneTexte 3"/>
        <xdr:cNvSpPr txBox="1"/>
      </xdr:nvSpPr>
      <xdr:spPr>
        <a:xfrm>
          <a:off x="366920" y="1420469"/>
          <a:ext cx="221146" cy="2952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  <xdr:twoCellAnchor>
    <xdr:from>
      <xdr:col>2</xdr:col>
      <xdr:colOff>250964</xdr:colOff>
      <xdr:row>5</xdr:row>
      <xdr:rowOff>39757</xdr:rowOff>
    </xdr:from>
    <xdr:to>
      <xdr:col>2</xdr:col>
      <xdr:colOff>472109</xdr:colOff>
      <xdr:row>6</xdr:row>
      <xdr:rowOff>144532</xdr:rowOff>
    </xdr:to>
    <xdr:sp macro="" textlink="">
      <xdr:nvSpPr>
        <xdr:cNvPr id="15" name="ZoneTexte 14"/>
        <xdr:cNvSpPr txBox="1"/>
      </xdr:nvSpPr>
      <xdr:spPr>
        <a:xfrm>
          <a:off x="1708703" y="1414670"/>
          <a:ext cx="221145" cy="2952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</a:t>
          </a:r>
        </a:p>
      </xdr:txBody>
    </xdr:sp>
    <xdr:clientData/>
  </xdr:twoCellAnchor>
  <xdr:twoCellAnchor>
    <xdr:from>
      <xdr:col>3</xdr:col>
      <xdr:colOff>405848</xdr:colOff>
      <xdr:row>4</xdr:row>
      <xdr:rowOff>314740</xdr:rowOff>
    </xdr:from>
    <xdr:to>
      <xdr:col>4</xdr:col>
      <xdr:colOff>543848</xdr:colOff>
      <xdr:row>6</xdr:row>
      <xdr:rowOff>152936</xdr:rowOff>
    </xdr:to>
    <xdr:sp macro="" textlink="">
      <xdr:nvSpPr>
        <xdr:cNvPr id="18" name="Rectangle 17"/>
        <xdr:cNvSpPr/>
      </xdr:nvSpPr>
      <xdr:spPr>
        <a:xfrm>
          <a:off x="2625587" y="1358349"/>
          <a:ext cx="900000" cy="3600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721829</xdr:colOff>
      <xdr:row>5</xdr:row>
      <xdr:rowOff>20708</xdr:rowOff>
    </xdr:from>
    <xdr:to>
      <xdr:col>4</xdr:col>
      <xdr:colOff>445604</xdr:colOff>
      <xdr:row>6</xdr:row>
      <xdr:rowOff>125483</xdr:rowOff>
    </xdr:to>
    <xdr:sp macro="" textlink="">
      <xdr:nvSpPr>
        <xdr:cNvPr id="16" name="ZoneTexte 15"/>
        <xdr:cNvSpPr txBox="1"/>
      </xdr:nvSpPr>
      <xdr:spPr>
        <a:xfrm>
          <a:off x="2941568" y="1395621"/>
          <a:ext cx="485775" cy="2952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F39"/>
  <sheetViews>
    <sheetView workbookViewId="0">
      <selection activeCell="I17" sqref="I17"/>
    </sheetView>
  </sheetViews>
  <sheetFormatPr baseColWidth="10" defaultRowHeight="14.4"/>
  <cols>
    <col min="1" max="2" width="11.44140625" style="7"/>
    <col min="3" max="3" width="13.6640625" style="7" bestFit="1" customWidth="1"/>
    <col min="4" max="4" width="11.44140625" style="7"/>
    <col min="5" max="5" width="25.88671875" style="7" bestFit="1" customWidth="1"/>
  </cols>
  <sheetData>
    <row r="1" spans="1:6" ht="15" thickBot="1"/>
    <row r="2" spans="1:6" ht="15" thickBot="1">
      <c r="A2" s="6" t="s">
        <v>14</v>
      </c>
      <c r="B2" s="6" t="s">
        <v>13</v>
      </c>
      <c r="C2" s="6" t="s">
        <v>17</v>
      </c>
      <c r="D2" s="6" t="s">
        <v>16</v>
      </c>
      <c r="E2" s="6" t="s">
        <v>15</v>
      </c>
      <c r="F2" s="6" t="s">
        <v>84</v>
      </c>
    </row>
    <row r="3" spans="1:6" ht="15" thickBot="1">
      <c r="A3" s="29" t="s">
        <v>53</v>
      </c>
      <c r="B3" s="8" t="s">
        <v>18</v>
      </c>
      <c r="C3" s="8" t="s">
        <v>54</v>
      </c>
      <c r="D3" s="17">
        <f>(16.5+15.66+15.79)/3</f>
        <v>15.983333333333333</v>
      </c>
      <c r="E3" s="8" t="s">
        <v>54</v>
      </c>
      <c r="F3" s="8"/>
    </row>
    <row r="4" spans="1:6">
      <c r="A4" s="30"/>
      <c r="B4" s="9" t="s">
        <v>3</v>
      </c>
      <c r="C4" s="9" t="s">
        <v>62</v>
      </c>
      <c r="D4" s="9">
        <v>30</v>
      </c>
      <c r="E4" s="9" t="s">
        <v>4</v>
      </c>
      <c r="F4" s="9" t="s">
        <v>54</v>
      </c>
    </row>
    <row r="5" spans="1:6">
      <c r="A5" s="30"/>
      <c r="B5" s="10" t="s">
        <v>19</v>
      </c>
      <c r="C5" s="10" t="s">
        <v>67</v>
      </c>
      <c r="D5" s="10">
        <v>14.33</v>
      </c>
      <c r="E5" s="10" t="s">
        <v>79</v>
      </c>
      <c r="F5" s="10" t="s">
        <v>54</v>
      </c>
    </row>
    <row r="6" spans="1:6">
      <c r="A6" s="30"/>
      <c r="B6" s="10" t="s">
        <v>20</v>
      </c>
      <c r="C6" s="10" t="s">
        <v>64</v>
      </c>
      <c r="D6" s="11">
        <f>(18.16+18.62+19+18.11)/4</f>
        <v>18.4725</v>
      </c>
      <c r="E6" s="10" t="s">
        <v>75</v>
      </c>
      <c r="F6" s="10" t="s">
        <v>54</v>
      </c>
    </row>
    <row r="7" spans="1:6">
      <c r="A7" s="30"/>
      <c r="B7" s="10" t="s">
        <v>21</v>
      </c>
      <c r="C7" s="10" t="s">
        <v>62</v>
      </c>
      <c r="D7" s="10">
        <v>30</v>
      </c>
      <c r="E7" s="10" t="s">
        <v>78</v>
      </c>
      <c r="F7" s="10" t="s">
        <v>54</v>
      </c>
    </row>
    <row r="8" spans="1:6">
      <c r="A8" s="30"/>
      <c r="B8" s="10" t="s">
        <v>22</v>
      </c>
      <c r="C8" s="10" t="s">
        <v>62</v>
      </c>
      <c r="D8" s="11">
        <v>17.600000000000001</v>
      </c>
      <c r="E8" s="10" t="s">
        <v>76</v>
      </c>
      <c r="F8" s="10" t="s">
        <v>54</v>
      </c>
    </row>
    <row r="9" spans="1:6">
      <c r="A9" s="30"/>
      <c r="B9" s="10">
        <v>323</v>
      </c>
      <c r="C9" s="10" t="s">
        <v>62</v>
      </c>
      <c r="D9" s="11">
        <v>15.25</v>
      </c>
      <c r="E9" s="10" t="s">
        <v>74</v>
      </c>
      <c r="F9" s="10" t="s">
        <v>54</v>
      </c>
    </row>
    <row r="10" spans="1:6">
      <c r="A10" s="30"/>
      <c r="B10" s="10" t="s">
        <v>23</v>
      </c>
      <c r="C10" s="10" t="str">
        <f>+C21</f>
        <v>SILEX SPP3 TLC</v>
      </c>
      <c r="D10" s="10">
        <v>30</v>
      </c>
      <c r="E10" s="10" t="s">
        <v>77</v>
      </c>
      <c r="F10" s="10" t="s">
        <v>54</v>
      </c>
    </row>
    <row r="11" spans="1:6">
      <c r="A11" s="30"/>
      <c r="B11" s="10">
        <v>309</v>
      </c>
      <c r="C11" s="10" t="s">
        <v>62</v>
      </c>
      <c r="D11" s="11">
        <v>16.55</v>
      </c>
      <c r="E11" s="10" t="s">
        <v>72</v>
      </c>
      <c r="F11" s="10" t="s">
        <v>54</v>
      </c>
    </row>
    <row r="12" spans="1:6">
      <c r="A12" s="30"/>
      <c r="B12" s="10" t="s">
        <v>24</v>
      </c>
      <c r="C12" s="10" t="s">
        <v>67</v>
      </c>
      <c r="D12" s="10">
        <v>15.35</v>
      </c>
      <c r="E12" s="10" t="s">
        <v>73</v>
      </c>
      <c r="F12" s="10" t="s">
        <v>54</v>
      </c>
    </row>
    <row r="13" spans="1:6" ht="15" thickBot="1">
      <c r="A13" s="31"/>
      <c r="B13" s="13" t="s">
        <v>25</v>
      </c>
      <c r="C13" s="13" t="s">
        <v>67</v>
      </c>
      <c r="D13" s="13">
        <v>30</v>
      </c>
      <c r="E13" s="13" t="s">
        <v>71</v>
      </c>
      <c r="F13" s="13" t="s">
        <v>54</v>
      </c>
    </row>
    <row r="14" spans="1:6">
      <c r="A14" s="29" t="s">
        <v>52</v>
      </c>
      <c r="B14" s="9">
        <v>1063</v>
      </c>
      <c r="C14" s="9" t="s">
        <v>67</v>
      </c>
      <c r="D14" s="16">
        <v>21.94</v>
      </c>
      <c r="E14" s="9" t="s">
        <v>70</v>
      </c>
      <c r="F14" s="9" t="s">
        <v>54</v>
      </c>
    </row>
    <row r="15" spans="1:6">
      <c r="A15" s="30"/>
      <c r="B15" s="10">
        <v>1062</v>
      </c>
      <c r="C15" s="10" t="s">
        <v>62</v>
      </c>
      <c r="D15" s="11">
        <v>22.25</v>
      </c>
      <c r="E15" s="10" t="s">
        <v>69</v>
      </c>
      <c r="F15" s="10" t="s">
        <v>54</v>
      </c>
    </row>
    <row r="16" spans="1:6">
      <c r="A16" s="30"/>
      <c r="B16" s="10">
        <v>1061</v>
      </c>
      <c r="C16" s="10" t="s">
        <v>67</v>
      </c>
      <c r="D16" s="11">
        <f>+(22.54+22.19+22.03)/3</f>
        <v>22.253333333333334</v>
      </c>
      <c r="E16" s="10" t="s">
        <v>68</v>
      </c>
      <c r="F16" s="10" t="s">
        <v>54</v>
      </c>
    </row>
    <row r="17" spans="1:6" ht="15" thickBot="1">
      <c r="A17" s="31"/>
      <c r="B17" s="13" t="s">
        <v>26</v>
      </c>
      <c r="C17" s="13" t="s">
        <v>62</v>
      </c>
      <c r="D17" s="14">
        <v>21.59</v>
      </c>
      <c r="E17" s="13" t="s">
        <v>66</v>
      </c>
      <c r="F17" s="13" t="s">
        <v>54</v>
      </c>
    </row>
    <row r="18" spans="1:6">
      <c r="A18" s="29" t="s">
        <v>51</v>
      </c>
      <c r="B18" s="9" t="s">
        <v>27</v>
      </c>
      <c r="C18" s="9" t="s">
        <v>62</v>
      </c>
      <c r="D18" s="16">
        <f>+(20.59+19.6)/2</f>
        <v>20.094999999999999</v>
      </c>
      <c r="E18" s="9" t="s">
        <v>65</v>
      </c>
      <c r="F18" s="9" t="s">
        <v>54</v>
      </c>
    </row>
    <row r="19" spans="1:6">
      <c r="A19" s="30"/>
      <c r="B19" s="10" t="s">
        <v>28</v>
      </c>
      <c r="C19" s="10" t="s">
        <v>64</v>
      </c>
      <c r="D19" s="10">
        <v>19.850000000000001</v>
      </c>
      <c r="E19" s="10" t="s">
        <v>63</v>
      </c>
      <c r="F19" s="10" t="s">
        <v>54</v>
      </c>
    </row>
    <row r="20" spans="1:6">
      <c r="A20" s="30"/>
      <c r="B20" s="10" t="s">
        <v>29</v>
      </c>
      <c r="C20" s="10" t="s">
        <v>62</v>
      </c>
      <c r="D20" s="10">
        <v>19.75</v>
      </c>
      <c r="E20" s="10" t="s">
        <v>61</v>
      </c>
      <c r="F20" s="10" t="s">
        <v>54</v>
      </c>
    </row>
    <row r="21" spans="1:6">
      <c r="A21" s="30"/>
      <c r="B21" s="10" t="s">
        <v>30</v>
      </c>
      <c r="C21" s="10" t="str">
        <f>+C23</f>
        <v>SILEX SPP3 TLC</v>
      </c>
      <c r="D21" s="11">
        <v>20.75</v>
      </c>
      <c r="E21" s="10" t="s">
        <v>60</v>
      </c>
      <c r="F21" s="10" t="s">
        <v>54</v>
      </c>
    </row>
    <row r="22" spans="1:6">
      <c r="A22" s="30"/>
      <c r="B22" s="10" t="s">
        <v>31</v>
      </c>
      <c r="C22" s="10" t="s">
        <v>59</v>
      </c>
      <c r="D22" s="11">
        <v>20.399999999999999</v>
      </c>
      <c r="E22" s="10" t="s">
        <v>58</v>
      </c>
      <c r="F22" s="10" t="s">
        <v>54</v>
      </c>
    </row>
    <row r="23" spans="1:6">
      <c r="A23" s="30"/>
      <c r="B23" s="10" t="s">
        <v>32</v>
      </c>
      <c r="C23" s="10" t="s">
        <v>57</v>
      </c>
      <c r="D23" s="10">
        <v>20.5</v>
      </c>
      <c r="E23" s="10" t="s">
        <v>56</v>
      </c>
      <c r="F23" s="10" t="s">
        <v>54</v>
      </c>
    </row>
    <row r="24" spans="1:6" ht="15" thickBot="1">
      <c r="A24" s="31"/>
      <c r="B24" s="13" t="s">
        <v>33</v>
      </c>
      <c r="C24" s="13" t="s">
        <v>6</v>
      </c>
      <c r="D24" s="14">
        <v>19.55</v>
      </c>
      <c r="E24" s="13" t="s">
        <v>55</v>
      </c>
      <c r="F24" s="13" t="s">
        <v>54</v>
      </c>
    </row>
    <row r="25" spans="1:6">
      <c r="A25" s="29" t="s">
        <v>50</v>
      </c>
      <c r="B25" s="9" t="s">
        <v>34</v>
      </c>
      <c r="C25" s="9" t="s">
        <v>64</v>
      </c>
      <c r="D25" s="9">
        <v>22</v>
      </c>
      <c r="E25" s="9" t="s">
        <v>54</v>
      </c>
      <c r="F25" s="9" t="s">
        <v>54</v>
      </c>
    </row>
    <row r="26" spans="1:6">
      <c r="A26" s="30"/>
      <c r="B26" s="10" t="s">
        <v>35</v>
      </c>
      <c r="C26" s="10" t="s">
        <v>64</v>
      </c>
      <c r="D26" s="10">
        <v>23.4</v>
      </c>
      <c r="E26" s="10" t="s">
        <v>54</v>
      </c>
      <c r="F26" s="10" t="s">
        <v>54</v>
      </c>
    </row>
    <row r="27" spans="1:6">
      <c r="A27" s="30"/>
      <c r="B27" s="10" t="s">
        <v>36</v>
      </c>
      <c r="C27" s="10" t="s">
        <v>64</v>
      </c>
      <c r="D27" s="10">
        <v>21.85</v>
      </c>
      <c r="E27" s="10" t="s">
        <v>54</v>
      </c>
      <c r="F27" s="10" t="s">
        <v>54</v>
      </c>
    </row>
    <row r="28" spans="1:6">
      <c r="A28" s="30"/>
      <c r="B28" s="10" t="s">
        <v>37</v>
      </c>
      <c r="C28" s="10" t="s">
        <v>62</v>
      </c>
      <c r="D28" s="10">
        <v>21</v>
      </c>
      <c r="E28" s="10" t="s">
        <v>54</v>
      </c>
      <c r="F28" s="10" t="s">
        <v>54</v>
      </c>
    </row>
    <row r="29" spans="1:6" ht="15" thickBot="1">
      <c r="A29" s="31"/>
      <c r="B29" s="13" t="s">
        <v>38</v>
      </c>
      <c r="C29" s="13" t="s">
        <v>67</v>
      </c>
      <c r="D29" s="13">
        <v>25.65</v>
      </c>
      <c r="E29" s="13" t="s">
        <v>54</v>
      </c>
      <c r="F29" s="13" t="s">
        <v>54</v>
      </c>
    </row>
    <row r="30" spans="1:6">
      <c r="A30" s="32" t="s">
        <v>49</v>
      </c>
      <c r="B30" s="15" t="s">
        <v>39</v>
      </c>
      <c r="C30" s="15" t="s">
        <v>62</v>
      </c>
      <c r="D30" s="15">
        <v>25.35</v>
      </c>
      <c r="E30" s="15" t="s">
        <v>75</v>
      </c>
      <c r="F30" s="15" t="s">
        <v>54</v>
      </c>
    </row>
    <row r="31" spans="1:6">
      <c r="A31" s="32"/>
      <c r="B31" s="10" t="s">
        <v>40</v>
      </c>
      <c r="C31" s="10" t="s">
        <v>64</v>
      </c>
      <c r="D31" s="11">
        <v>15.85</v>
      </c>
      <c r="E31" s="10" t="s">
        <v>80</v>
      </c>
      <c r="F31" s="10" t="s">
        <v>54</v>
      </c>
    </row>
    <row r="32" spans="1:6">
      <c r="A32" s="32"/>
      <c r="B32" s="10" t="s">
        <v>41</v>
      </c>
      <c r="C32" s="10" t="s">
        <v>62</v>
      </c>
      <c r="D32" s="10">
        <v>15.55</v>
      </c>
      <c r="E32" s="10" t="s">
        <v>77</v>
      </c>
      <c r="F32" s="10" t="s">
        <v>54</v>
      </c>
    </row>
    <row r="33" spans="1:6">
      <c r="A33" s="32"/>
      <c r="B33" s="10" t="s">
        <v>42</v>
      </c>
      <c r="C33" s="10" t="s">
        <v>64</v>
      </c>
      <c r="D33" s="10">
        <v>15.98</v>
      </c>
      <c r="E33" s="10" t="s">
        <v>72</v>
      </c>
      <c r="F33" s="10" t="s">
        <v>54</v>
      </c>
    </row>
    <row r="34" spans="1:6">
      <c r="A34" s="32"/>
      <c r="B34" s="10" t="s">
        <v>43</v>
      </c>
      <c r="C34" s="10" t="s">
        <v>62</v>
      </c>
      <c r="D34" s="10">
        <v>20.7</v>
      </c>
      <c r="E34" s="10" t="s">
        <v>74</v>
      </c>
      <c r="F34" s="10" t="s">
        <v>54</v>
      </c>
    </row>
    <row r="35" spans="1:6">
      <c r="A35" s="32"/>
      <c r="B35" s="10" t="s">
        <v>44</v>
      </c>
      <c r="C35" s="10" t="s">
        <v>62</v>
      </c>
      <c r="D35" s="10">
        <v>16.5</v>
      </c>
      <c r="E35" s="10" t="s">
        <v>76</v>
      </c>
      <c r="F35" s="10" t="s">
        <v>54</v>
      </c>
    </row>
    <row r="36" spans="1:6">
      <c r="A36" s="32"/>
      <c r="B36" s="10" t="s">
        <v>45</v>
      </c>
      <c r="C36" s="10" t="s">
        <v>62</v>
      </c>
      <c r="D36" s="11">
        <f>+(16.83+16+16.38)/3</f>
        <v>16.403333333333332</v>
      </c>
      <c r="E36" s="10" t="s">
        <v>68</v>
      </c>
      <c r="F36" s="10" t="s">
        <v>54</v>
      </c>
    </row>
    <row r="37" spans="1:6">
      <c r="A37" s="32"/>
      <c r="B37" s="10" t="s">
        <v>46</v>
      </c>
      <c r="C37" s="10" t="s">
        <v>67</v>
      </c>
      <c r="D37" s="12">
        <v>15.35</v>
      </c>
      <c r="E37" s="10" t="s">
        <v>81</v>
      </c>
      <c r="F37" s="10" t="s">
        <v>54</v>
      </c>
    </row>
    <row r="38" spans="1:6">
      <c r="A38" s="32"/>
      <c r="B38" s="10" t="s">
        <v>47</v>
      </c>
      <c r="C38" s="10" t="s">
        <v>62</v>
      </c>
      <c r="D38" s="11">
        <v>18.100000000000001</v>
      </c>
      <c r="E38" s="10" t="s">
        <v>82</v>
      </c>
      <c r="F38" s="10" t="s">
        <v>54</v>
      </c>
    </row>
    <row r="39" spans="1:6" ht="15" thickBot="1">
      <c r="A39" s="33"/>
      <c r="B39" s="13" t="s">
        <v>48</v>
      </c>
      <c r="C39" s="13" t="s">
        <v>67</v>
      </c>
      <c r="D39" s="14">
        <v>23.5</v>
      </c>
      <c r="E39" s="13" t="s">
        <v>69</v>
      </c>
      <c r="F39" s="13" t="s">
        <v>54</v>
      </c>
    </row>
  </sheetData>
  <mergeCells count="5">
    <mergeCell ref="A3:A13"/>
    <mergeCell ref="A30:A39"/>
    <mergeCell ref="A25:A29"/>
    <mergeCell ref="A18:A24"/>
    <mergeCell ref="A14:A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F44"/>
  <sheetViews>
    <sheetView tabSelected="1" zoomScaleNormal="100" zoomScaleSheetLayoutView="130" workbookViewId="0">
      <selection activeCell="I9" sqref="I9"/>
    </sheetView>
  </sheetViews>
  <sheetFormatPr baseColWidth="10" defaultRowHeight="14.4"/>
  <cols>
    <col min="2" max="2" width="10.44140625" customWidth="1"/>
    <col min="3" max="3" width="15.44140625" bestFit="1" customWidth="1"/>
  </cols>
  <sheetData>
    <row r="1" spans="1:5">
      <c r="A1" s="2"/>
      <c r="B1" s="2"/>
      <c r="C1" s="2"/>
      <c r="D1" s="2"/>
      <c r="E1" s="2"/>
    </row>
    <row r="2" spans="1:5">
      <c r="A2" s="2"/>
      <c r="B2" s="2"/>
      <c r="C2" s="2"/>
      <c r="D2" s="2"/>
      <c r="E2" s="2"/>
    </row>
    <row r="3" spans="1:5" ht="25.8">
      <c r="A3" s="21" t="s">
        <v>0</v>
      </c>
      <c r="B3" s="2"/>
      <c r="C3" s="27" t="s">
        <v>48</v>
      </c>
      <c r="D3" s="27"/>
      <c r="E3" s="2"/>
    </row>
    <row r="4" spans="1:5" ht="25.8">
      <c r="A4" s="35" t="s">
        <v>5</v>
      </c>
      <c r="B4" s="35"/>
      <c r="C4" s="28" t="str">
        <f>IFERROR(VLOOKUP($C$3,'Tableau récap'!$B$3:$E$39,2,0),"")</f>
        <v>AP2 T</v>
      </c>
      <c r="D4" s="28"/>
      <c r="E4" s="2"/>
    </row>
    <row r="5" spans="1:5" ht="25.8">
      <c r="A5" s="35" t="s">
        <v>85</v>
      </c>
      <c r="B5" s="35"/>
      <c r="C5" s="35"/>
      <c r="D5" s="35"/>
      <c r="E5" s="2"/>
    </row>
    <row r="6" spans="1:5">
      <c r="A6" s="1"/>
      <c r="B6" s="1"/>
      <c r="C6" s="1"/>
      <c r="D6" s="1"/>
      <c r="E6" s="2"/>
    </row>
    <row r="7" spans="1:5">
      <c r="A7" s="1"/>
      <c r="B7" s="1"/>
      <c r="C7" s="1"/>
      <c r="D7" s="1"/>
      <c r="E7" s="2"/>
    </row>
    <row r="8" spans="1:5" ht="25.8">
      <c r="A8" s="36" t="s">
        <v>95</v>
      </c>
      <c r="B8" s="36"/>
      <c r="C8" s="36"/>
      <c r="D8" s="26">
        <f>IFERROR(VLOOKUP($C$3,'Tableau récap'!$B$3:$E$39,3,0),"")</f>
        <v>23.5</v>
      </c>
      <c r="E8" s="18" t="s">
        <v>83</v>
      </c>
    </row>
    <row r="9" spans="1:5" ht="25.8">
      <c r="A9" s="35" t="s">
        <v>1</v>
      </c>
      <c r="B9" s="35"/>
      <c r="C9" s="35"/>
      <c r="D9" s="35"/>
      <c r="E9" s="2"/>
    </row>
    <row r="10" spans="1:5" ht="26.4" thickBot="1">
      <c r="B10" s="27" t="str">
        <f>IFERROR(VLOOKUP($C$3,'Tableau récap'!$B$3:$E$39,4,0),"")</f>
        <v>6P1 BLEU BLANC</v>
      </c>
      <c r="C10" s="27"/>
      <c r="D10" s="27"/>
      <c r="E10" s="27"/>
    </row>
    <row r="11" spans="1:5" ht="26.25" customHeight="1" thickBot="1">
      <c r="A11" s="40" t="s">
        <v>2</v>
      </c>
      <c r="B11" s="41"/>
      <c r="C11" s="41"/>
      <c r="D11" s="41"/>
      <c r="E11" s="42"/>
    </row>
    <row r="12" spans="1:5">
      <c r="A12" s="1"/>
      <c r="B12" s="1"/>
      <c r="C12" s="1"/>
      <c r="D12" s="1"/>
      <c r="E12" s="2"/>
    </row>
    <row r="13" spans="1:5">
      <c r="A13" s="1"/>
      <c r="B13" s="1"/>
      <c r="C13" s="1"/>
      <c r="D13" s="1"/>
      <c r="E13" s="2"/>
    </row>
    <row r="14" spans="1:5">
      <c r="A14" s="1"/>
      <c r="B14" s="1"/>
      <c r="C14" s="1"/>
      <c r="D14" s="1"/>
      <c r="E14" s="1"/>
    </row>
    <row r="15" spans="1:5" ht="4.5" customHeight="1" thickBot="1">
      <c r="A15" s="2"/>
      <c r="B15" s="2"/>
      <c r="C15" s="2"/>
      <c r="D15" s="2"/>
      <c r="E15" s="2"/>
    </row>
    <row r="16" spans="1:5" ht="26.4" thickBot="1">
      <c r="A16" s="37" t="s">
        <v>94</v>
      </c>
      <c r="B16" s="38"/>
      <c r="C16" s="38"/>
      <c r="D16" s="38"/>
      <c r="E16" s="39"/>
    </row>
    <row r="17" spans="1:5">
      <c r="A17" s="2"/>
      <c r="B17" s="2"/>
      <c r="C17" s="2"/>
      <c r="D17" s="2"/>
      <c r="E17" s="2"/>
    </row>
    <row r="18" spans="1:5">
      <c r="A18" s="2"/>
      <c r="B18" s="2"/>
      <c r="C18" s="2"/>
      <c r="D18" s="2"/>
      <c r="E18" s="2"/>
    </row>
    <row r="19" spans="1:5">
      <c r="A19" s="1"/>
      <c r="B19" s="1"/>
      <c r="C19" s="1"/>
      <c r="D19" s="1"/>
      <c r="E19" s="2"/>
    </row>
    <row r="20" spans="1:5">
      <c r="A20" s="34" t="s">
        <v>89</v>
      </c>
      <c r="B20" s="34"/>
      <c r="C20" s="34" t="s">
        <v>90</v>
      </c>
      <c r="D20" s="34"/>
      <c r="E20" s="34"/>
    </row>
    <row r="21" spans="1:5">
      <c r="A21" s="23"/>
      <c r="B21" s="22" t="s">
        <v>86</v>
      </c>
      <c r="C21" s="23"/>
      <c r="D21" s="2" t="s">
        <v>91</v>
      </c>
      <c r="E21" s="2"/>
    </row>
    <row r="22" spans="1:5">
      <c r="A22" s="24"/>
      <c r="B22" s="22" t="s">
        <v>87</v>
      </c>
      <c r="C22" s="24"/>
      <c r="D22" s="2" t="s">
        <v>92</v>
      </c>
      <c r="E22" s="2"/>
    </row>
    <row r="23" spans="1:5" ht="15" customHeight="1">
      <c r="A23" s="25"/>
      <c r="B23" s="22" t="s">
        <v>88</v>
      </c>
      <c r="C23" s="25"/>
      <c r="D23" s="2" t="s">
        <v>93</v>
      </c>
      <c r="E23" s="2"/>
    </row>
    <row r="24" spans="1:5">
      <c r="A24" s="3" t="s">
        <v>7</v>
      </c>
      <c r="B24" s="3"/>
      <c r="C24" s="3"/>
      <c r="D24" s="1"/>
      <c r="E24" s="1"/>
    </row>
    <row r="25" spans="1:5">
      <c r="A25" s="4" t="s">
        <v>8</v>
      </c>
      <c r="B25" s="4">
        <v>790</v>
      </c>
      <c r="C25" s="4" t="s">
        <v>11</v>
      </c>
      <c r="D25" s="1"/>
      <c r="E25" s="1"/>
    </row>
    <row r="26" spans="1:5">
      <c r="A26" s="4" t="s">
        <v>9</v>
      </c>
      <c r="B26" s="4">
        <v>1070</v>
      </c>
      <c r="C26" s="4" t="s">
        <v>11</v>
      </c>
      <c r="D26" s="1"/>
      <c r="E26" s="1"/>
    </row>
    <row r="27" spans="1:5">
      <c r="A27" s="4" t="s">
        <v>10</v>
      </c>
      <c r="B27" s="4">
        <v>1060</v>
      </c>
      <c r="C27" s="4" t="s">
        <v>11</v>
      </c>
      <c r="D27" s="2"/>
      <c r="E27" s="2"/>
    </row>
    <row r="28" spans="1:5">
      <c r="A28" s="4" t="s">
        <v>12</v>
      </c>
      <c r="B28" s="4">
        <v>700</v>
      </c>
      <c r="C28" s="4" t="s">
        <v>11</v>
      </c>
      <c r="D28" s="2"/>
      <c r="E28" s="2"/>
    </row>
    <row r="29" spans="1:5" ht="15" customHeight="1">
      <c r="A29" s="19"/>
      <c r="B29" s="19"/>
      <c r="C29" s="19"/>
      <c r="D29" s="2"/>
      <c r="E29" s="2"/>
    </row>
    <row r="30" spans="1:5" ht="15" customHeight="1">
      <c r="A30" s="20"/>
      <c r="B30" s="20"/>
      <c r="C30" s="20"/>
      <c r="D30" s="2"/>
      <c r="E30" s="2"/>
    </row>
    <row r="31" spans="1:5" ht="15" customHeight="1"/>
    <row r="35" spans="1:6">
      <c r="D35" s="2"/>
      <c r="E35" s="2"/>
    </row>
    <row r="36" spans="1:6">
      <c r="D36" s="2"/>
      <c r="E36" s="2"/>
    </row>
    <row r="37" spans="1:6">
      <c r="D37" s="2"/>
      <c r="E37" s="2"/>
    </row>
    <row r="38" spans="1:6">
      <c r="D38" s="2"/>
      <c r="E38" s="2"/>
    </row>
    <row r="39" spans="1:6">
      <c r="D39" s="2"/>
      <c r="E39" s="2"/>
    </row>
    <row r="40" spans="1:6">
      <c r="A40" s="5"/>
      <c r="B40" s="5"/>
      <c r="C40" s="5"/>
      <c r="D40" s="5"/>
      <c r="E40" s="5"/>
      <c r="F40" s="5"/>
    </row>
    <row r="41" spans="1:6">
      <c r="A41" s="5"/>
      <c r="B41" s="5"/>
      <c r="C41" s="5"/>
      <c r="D41" s="5"/>
      <c r="E41" s="5"/>
      <c r="F41" s="5"/>
    </row>
    <row r="42" spans="1:6">
      <c r="A42" s="5"/>
      <c r="B42" s="5"/>
      <c r="C42" s="5"/>
      <c r="D42" s="5"/>
      <c r="E42" s="5"/>
      <c r="F42" s="5"/>
    </row>
    <row r="43" spans="1:6">
      <c r="A43" s="5"/>
      <c r="B43" s="5"/>
      <c r="C43" s="5"/>
      <c r="D43" s="5"/>
      <c r="E43" s="5"/>
      <c r="F43" s="5"/>
    </row>
    <row r="44" spans="1:6">
      <c r="A44" s="5"/>
      <c r="B44" s="5"/>
      <c r="C44" s="5"/>
      <c r="D44" s="5"/>
      <c r="E44" s="5"/>
      <c r="F44" s="5"/>
    </row>
  </sheetData>
  <mergeCells count="8">
    <mergeCell ref="C20:E20"/>
    <mergeCell ref="A20:B20"/>
    <mergeCell ref="A4:B4"/>
    <mergeCell ref="A5:D5"/>
    <mergeCell ref="A8:C8"/>
    <mergeCell ref="A9:D9"/>
    <mergeCell ref="A16:E16"/>
    <mergeCell ref="A11:E11"/>
  </mergeCells>
  <dataValidations count="1">
    <dataValidation type="list" allowBlank="1" showInputMessage="1" showErrorMessage="1" promptTitle="OUVRAGE" sqref="C3:D3">
      <formula1>OUVRAGE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11" orientation="portrait" r:id="rId1"/>
  <drawing r:id="rId2"/>
  <legacyDrawing r:id="rId3"/>
  <controls>
    <control shapeId="1027" r:id="rId4" name="Imprimer_Tout"/>
    <control shapeId="1026" r:id="rId5" name="Imprimer_Fiche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 récap</vt:lpstr>
      <vt:lpstr>Fiche mémo</vt:lpstr>
      <vt:lpstr>OUVRAGE</vt:lpstr>
      <vt:lpstr>'Fiche mémo'!Zone_d_impression</vt:lpstr>
    </vt:vector>
  </TitlesOfParts>
  <Company>Ortec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TOMASELLA</dc:creator>
  <cp:lastModifiedBy>mdo100</cp:lastModifiedBy>
  <cp:lastPrinted>2016-11-06T19:23:49Z</cp:lastPrinted>
  <dcterms:created xsi:type="dcterms:W3CDTF">2016-10-21T14:59:38Z</dcterms:created>
  <dcterms:modified xsi:type="dcterms:W3CDTF">2016-11-06T19:23:53Z</dcterms:modified>
</cp:coreProperties>
</file>