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showHorizontalScroll="0" xWindow="0" yWindow="0" windowWidth="23256" windowHeight="11160"/>
  </bookViews>
  <sheets>
    <sheet name="Rendez-Vous" sheetId="2" r:id="rId1"/>
    <sheet name="Janvier" sheetId="1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ut" sheetId="9" r:id="rId9"/>
    <sheet name="Septembre" sheetId="10" r:id="rId10"/>
    <sheet name="Octobre" sheetId="11" r:id="rId11"/>
    <sheet name="Novembre" sheetId="12" r:id="rId12"/>
    <sheet name="Décembre" sheetId="13" r:id="rId13"/>
  </sheets>
  <definedNames>
    <definedName name="An">'Rendez-Vous'!$F$1</definedName>
    <definedName name="Paques">'Rendez-Vous'!$F$4</definedName>
    <definedName name="_xlnm.Print_Area" localSheetId="8">Aout!$B$2:$H$15</definedName>
    <definedName name="_xlnm.Print_Area" localSheetId="4">Avril!$B$2:$H$15</definedName>
    <definedName name="_xlnm.Print_Area" localSheetId="12">Décembre!$B$2:$H$15</definedName>
    <definedName name="_xlnm.Print_Area" localSheetId="2">Février!$B$2:$H$15</definedName>
    <definedName name="_xlnm.Print_Area" localSheetId="1">Janvier!$B$2:$H$15</definedName>
    <definedName name="_xlnm.Print_Area" localSheetId="7">Juillet!$B$2:$H$15</definedName>
    <definedName name="_xlnm.Print_Area" localSheetId="6">Juin!$B$2:$H$15</definedName>
    <definedName name="_xlnm.Print_Area" localSheetId="5">Mai!$B$2:$H$15</definedName>
    <definedName name="_xlnm.Print_Area" localSheetId="3">Mars!$B$2:$H$15</definedName>
    <definedName name="_xlnm.Print_Area" localSheetId="11">Novembre!$B$2:$H$15</definedName>
    <definedName name="_xlnm.Print_Area" localSheetId="10">Octobre!$B$2:$H$15</definedName>
    <definedName name="_xlnm.Print_Area" localSheetId="9">Septembre!$B$2:$H$15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4" i="2"/>
  <c r="F13" i="2"/>
  <c r="F12" i="2"/>
  <c r="F11" i="2"/>
  <c r="F7" i="2"/>
  <c r="F6" i="2"/>
  <c r="F4" i="2"/>
  <c r="F15" i="2" s="1"/>
  <c r="F3" i="2"/>
  <c r="F10" i="2" l="1"/>
  <c r="F8" i="2"/>
  <c r="F9" i="2"/>
  <c r="F5" i="2"/>
  <c r="A1" i="1"/>
  <c r="A1" i="4" s="1"/>
  <c r="B2" i="4" s="1"/>
  <c r="A1" i="8" l="1"/>
  <c r="B4" i="8" s="1"/>
  <c r="C4" i="8" s="1"/>
  <c r="D4" i="8" s="1"/>
  <c r="A1" i="6"/>
  <c r="B4" i="6" s="1"/>
  <c r="B5" i="6" s="1"/>
  <c r="A1" i="9"/>
  <c r="B2" i="9" s="1"/>
  <c r="A1" i="10"/>
  <c r="B4" i="10" s="1"/>
  <c r="B5" i="10" s="1"/>
  <c r="A1" i="5"/>
  <c r="B4" i="5" s="1"/>
  <c r="C4" i="5" s="1"/>
  <c r="D4" i="5" s="1"/>
  <c r="A1" i="7"/>
  <c r="B4" i="7" s="1"/>
  <c r="C4" i="7" s="1"/>
  <c r="D4" i="7" s="1"/>
  <c r="A1" i="13"/>
  <c r="B2" i="13" s="1"/>
  <c r="A1" i="11"/>
  <c r="A1" i="12"/>
  <c r="B2" i="12" s="1"/>
  <c r="B4" i="12"/>
  <c r="C4" i="12" s="1"/>
  <c r="D4" i="12" s="1"/>
  <c r="B4" i="9"/>
  <c r="C4" i="9" s="1"/>
  <c r="D4" i="9" s="1"/>
  <c r="B5" i="8"/>
  <c r="A1" i="3"/>
  <c r="B4" i="3" s="1"/>
  <c r="B5" i="3" s="1"/>
  <c r="B4" i="4"/>
  <c r="B5" i="4" s="1"/>
  <c r="C5" i="8"/>
  <c r="C4" i="6"/>
  <c r="B2" i="1"/>
  <c r="B2" i="6" l="1"/>
  <c r="B2" i="8"/>
  <c r="B2" i="3"/>
  <c r="C5" i="5"/>
  <c r="C4" i="10"/>
  <c r="D4" i="10" s="1"/>
  <c r="B2" i="10"/>
  <c r="B5" i="5"/>
  <c r="C5" i="7"/>
  <c r="B2" i="5"/>
  <c r="C4" i="3"/>
  <c r="D4" i="3" s="1"/>
  <c r="B2" i="7"/>
  <c r="B4" i="13"/>
  <c r="B5" i="13" s="1"/>
  <c r="B5" i="7"/>
  <c r="B5" i="9"/>
  <c r="C5" i="9"/>
  <c r="B2" i="11"/>
  <c r="B4" i="11"/>
  <c r="C5" i="12"/>
  <c r="B5" i="12"/>
  <c r="C4" i="4"/>
  <c r="C5" i="4" s="1"/>
  <c r="D5" i="12"/>
  <c r="E4" i="12"/>
  <c r="E4" i="9"/>
  <c r="D5" i="9"/>
  <c r="D5" i="8"/>
  <c r="E4" i="8"/>
  <c r="E4" i="7"/>
  <c r="D5" i="7"/>
  <c r="C5" i="6"/>
  <c r="D4" i="6"/>
  <c r="E4" i="5"/>
  <c r="D5" i="5"/>
  <c r="B4" i="1"/>
  <c r="B5" i="1" s="1"/>
  <c r="C5" i="10" l="1"/>
  <c r="C4" i="13"/>
  <c r="C5" i="13" s="1"/>
  <c r="C5" i="3"/>
  <c r="D4" i="4"/>
  <c r="E4" i="4" s="1"/>
  <c r="C4" i="11"/>
  <c r="B5" i="11"/>
  <c r="E5" i="12"/>
  <c r="F4" i="12"/>
  <c r="E4" i="10"/>
  <c r="D5" i="10"/>
  <c r="E5" i="9"/>
  <c r="F4" i="9"/>
  <c r="E5" i="8"/>
  <c r="F4" i="8"/>
  <c r="E5" i="7"/>
  <c r="F4" i="7"/>
  <c r="E4" i="6"/>
  <c r="D5" i="6"/>
  <c r="E5" i="5"/>
  <c r="F4" i="5"/>
  <c r="E4" i="3"/>
  <c r="D5" i="3"/>
  <c r="C4" i="1"/>
  <c r="C5" i="1" s="1"/>
  <c r="D4" i="13" l="1"/>
  <c r="C5" i="11"/>
  <c r="D4" i="11"/>
  <c r="D5" i="4"/>
  <c r="G4" i="12"/>
  <c r="F5" i="12"/>
  <c r="F4" i="10"/>
  <c r="E5" i="10"/>
  <c r="F5" i="9"/>
  <c r="G4" i="9"/>
  <c r="G4" i="8"/>
  <c r="F5" i="8"/>
  <c r="F5" i="7"/>
  <c r="G4" i="7"/>
  <c r="E5" i="6"/>
  <c r="F4" i="6"/>
  <c r="F5" i="5"/>
  <c r="G4" i="5"/>
  <c r="E5" i="4"/>
  <c r="F4" i="4"/>
  <c r="F4" i="3"/>
  <c r="E5" i="3"/>
  <c r="D4" i="1"/>
  <c r="D5" i="1" s="1"/>
  <c r="D5" i="13" l="1"/>
  <c r="E4" i="13"/>
  <c r="D5" i="11"/>
  <c r="E4" i="11"/>
  <c r="H4" i="12"/>
  <c r="G5" i="12"/>
  <c r="F5" i="10"/>
  <c r="G4" i="10"/>
  <c r="G5" i="9"/>
  <c r="H4" i="9"/>
  <c r="H4" i="8"/>
  <c r="G5" i="8"/>
  <c r="G5" i="7"/>
  <c r="H4" i="7"/>
  <c r="F5" i="6"/>
  <c r="G4" i="6"/>
  <c r="H4" i="5"/>
  <c r="G5" i="5"/>
  <c r="F5" i="4"/>
  <c r="G4" i="4"/>
  <c r="F5" i="3"/>
  <c r="G4" i="3"/>
  <c r="E4" i="1"/>
  <c r="E5" i="1" s="1"/>
  <c r="E5" i="13" l="1"/>
  <c r="F4" i="13"/>
  <c r="F4" i="11"/>
  <c r="E5" i="11"/>
  <c r="B6" i="12"/>
  <c r="H5" i="12"/>
  <c r="H4" i="10"/>
  <c r="G5" i="10"/>
  <c r="H5" i="9"/>
  <c r="B6" i="9"/>
  <c r="B6" i="8"/>
  <c r="H5" i="8"/>
  <c r="H5" i="7"/>
  <c r="B6" i="7"/>
  <c r="H4" i="6"/>
  <c r="G5" i="6"/>
  <c r="B6" i="5"/>
  <c r="H5" i="5"/>
  <c r="H4" i="4"/>
  <c r="G5" i="4"/>
  <c r="H4" i="3"/>
  <c r="G5" i="3"/>
  <c r="F4" i="1"/>
  <c r="F5" i="1" s="1"/>
  <c r="F5" i="13" l="1"/>
  <c r="G4" i="13"/>
  <c r="F5" i="11"/>
  <c r="G4" i="11"/>
  <c r="C6" i="12"/>
  <c r="B7" i="12"/>
  <c r="B6" i="10"/>
  <c r="H5" i="10"/>
  <c r="C6" i="9"/>
  <c r="B7" i="9"/>
  <c r="C6" i="8"/>
  <c r="B7" i="8"/>
  <c r="C6" i="7"/>
  <c r="B7" i="7"/>
  <c r="B6" i="6"/>
  <c r="H5" i="6"/>
  <c r="C6" i="5"/>
  <c r="B7" i="5"/>
  <c r="B6" i="4"/>
  <c r="H5" i="4"/>
  <c r="B6" i="3"/>
  <c r="H5" i="3"/>
  <c r="G4" i="1"/>
  <c r="H4" i="13" l="1"/>
  <c r="G5" i="13"/>
  <c r="H4" i="11"/>
  <c r="G5" i="11"/>
  <c r="D6" i="12"/>
  <c r="C7" i="12"/>
  <c r="B7" i="10"/>
  <c r="C6" i="10"/>
  <c r="D6" i="9"/>
  <c r="C7" i="9"/>
  <c r="D6" i="8"/>
  <c r="C7" i="8"/>
  <c r="D6" i="7"/>
  <c r="C7" i="7"/>
  <c r="C6" i="6"/>
  <c r="B7" i="6"/>
  <c r="C7" i="5"/>
  <c r="D6" i="5"/>
  <c r="C6" i="4"/>
  <c r="B7" i="4"/>
  <c r="B7" i="3"/>
  <c r="C6" i="3"/>
  <c r="H4" i="1"/>
  <c r="H5" i="1" s="1"/>
  <c r="G5" i="1"/>
  <c r="B6" i="13" l="1"/>
  <c r="H5" i="13"/>
  <c r="B6" i="11"/>
  <c r="H5" i="11"/>
  <c r="E6" i="12"/>
  <c r="D7" i="12"/>
  <c r="C7" i="10"/>
  <c r="D6" i="10"/>
  <c r="E6" i="9"/>
  <c r="D7" i="9"/>
  <c r="E6" i="8"/>
  <c r="D7" i="8"/>
  <c r="E6" i="7"/>
  <c r="D7" i="7"/>
  <c r="D6" i="6"/>
  <c r="C7" i="6"/>
  <c r="E6" i="5"/>
  <c r="D7" i="5"/>
  <c r="C7" i="4"/>
  <c r="D6" i="4"/>
  <c r="C7" i="3"/>
  <c r="D6" i="3"/>
  <c r="B6" i="1"/>
  <c r="C6" i="13" l="1"/>
  <c r="B7" i="13"/>
  <c r="C6" i="11"/>
  <c r="B7" i="11"/>
  <c r="F6" i="12"/>
  <c r="E7" i="12"/>
  <c r="D7" i="10"/>
  <c r="E6" i="10"/>
  <c r="F6" i="9"/>
  <c r="E7" i="9"/>
  <c r="F6" i="8"/>
  <c r="E7" i="8"/>
  <c r="F6" i="7"/>
  <c r="E7" i="7"/>
  <c r="D7" i="6"/>
  <c r="E6" i="6"/>
  <c r="F6" i="5"/>
  <c r="E7" i="5"/>
  <c r="E6" i="4"/>
  <c r="D7" i="4"/>
  <c r="D7" i="3"/>
  <c r="E6" i="3"/>
  <c r="C6" i="1"/>
  <c r="B7" i="1"/>
  <c r="C7" i="13" l="1"/>
  <c r="D6" i="13"/>
  <c r="D6" i="11"/>
  <c r="C7" i="11"/>
  <c r="F7" i="12"/>
  <c r="G6" i="12"/>
  <c r="F6" i="10"/>
  <c r="E7" i="10"/>
  <c r="G6" i="9"/>
  <c r="F7" i="9"/>
  <c r="F7" i="8"/>
  <c r="G6" i="8"/>
  <c r="G6" i="7"/>
  <c r="F7" i="7"/>
  <c r="E7" i="6"/>
  <c r="F6" i="6"/>
  <c r="G6" i="5"/>
  <c r="F7" i="5"/>
  <c r="F6" i="4"/>
  <c r="E7" i="4"/>
  <c r="E7" i="3"/>
  <c r="F6" i="3"/>
  <c r="D6" i="1"/>
  <c r="C7" i="1"/>
  <c r="E6" i="13" l="1"/>
  <c r="D7" i="13"/>
  <c r="D7" i="11"/>
  <c r="E6" i="11"/>
  <c r="G7" i="12"/>
  <c r="H6" i="12"/>
  <c r="G6" i="10"/>
  <c r="F7" i="10"/>
  <c r="G7" i="9"/>
  <c r="H6" i="9"/>
  <c r="G7" i="8"/>
  <c r="H6" i="8"/>
  <c r="G7" i="7"/>
  <c r="H6" i="7"/>
  <c r="G6" i="6"/>
  <c r="F7" i="6"/>
  <c r="G7" i="5"/>
  <c r="H6" i="5"/>
  <c r="G6" i="4"/>
  <c r="F7" i="4"/>
  <c r="G6" i="3"/>
  <c r="F7" i="3"/>
  <c r="E6" i="1"/>
  <c r="D7" i="1"/>
  <c r="E7" i="13" l="1"/>
  <c r="F6" i="13"/>
  <c r="E7" i="11"/>
  <c r="F6" i="11"/>
  <c r="B8" i="12"/>
  <c r="H7" i="12"/>
  <c r="H6" i="10"/>
  <c r="G7" i="10"/>
  <c r="H7" i="9"/>
  <c r="B8" i="9"/>
  <c r="B8" i="8"/>
  <c r="H7" i="8"/>
  <c r="H7" i="7"/>
  <c r="B8" i="7"/>
  <c r="G7" i="6"/>
  <c r="H6" i="6"/>
  <c r="H7" i="5"/>
  <c r="B8" i="5"/>
  <c r="G7" i="4"/>
  <c r="H6" i="4"/>
  <c r="G7" i="3"/>
  <c r="H6" i="3"/>
  <c r="F6" i="1"/>
  <c r="E7" i="1"/>
  <c r="G6" i="13" l="1"/>
  <c r="F7" i="13"/>
  <c r="G6" i="11"/>
  <c r="F7" i="11"/>
  <c r="C8" i="12"/>
  <c r="B9" i="12"/>
  <c r="H7" i="10"/>
  <c r="B8" i="10"/>
  <c r="B9" i="9"/>
  <c r="C8" i="9"/>
  <c r="C8" i="8"/>
  <c r="B9" i="8"/>
  <c r="B9" i="7"/>
  <c r="C8" i="7"/>
  <c r="H7" i="6"/>
  <c r="B8" i="6"/>
  <c r="B9" i="5"/>
  <c r="C8" i="5"/>
  <c r="H7" i="4"/>
  <c r="B8" i="4"/>
  <c r="H7" i="3"/>
  <c r="B8" i="3"/>
  <c r="G6" i="1"/>
  <c r="F7" i="1"/>
  <c r="G7" i="13" l="1"/>
  <c r="H6" i="13"/>
  <c r="G7" i="11"/>
  <c r="H6" i="11"/>
  <c r="D8" i="12"/>
  <c r="C9" i="12"/>
  <c r="B9" i="10"/>
  <c r="C8" i="10"/>
  <c r="C9" i="9"/>
  <c r="D8" i="9"/>
  <c r="D8" i="8"/>
  <c r="C9" i="8"/>
  <c r="C9" i="7"/>
  <c r="D8" i="7"/>
  <c r="B9" i="6"/>
  <c r="C8" i="6"/>
  <c r="D8" i="5"/>
  <c r="C9" i="5"/>
  <c r="B9" i="4"/>
  <c r="C8" i="4"/>
  <c r="B9" i="3"/>
  <c r="C8" i="3"/>
  <c r="H6" i="1"/>
  <c r="G7" i="1"/>
  <c r="B8" i="13" l="1"/>
  <c r="H7" i="13"/>
  <c r="H7" i="11"/>
  <c r="B8" i="11"/>
  <c r="E8" i="12"/>
  <c r="D9" i="12"/>
  <c r="D8" i="10"/>
  <c r="C9" i="10"/>
  <c r="D9" i="9"/>
  <c r="E8" i="9"/>
  <c r="E8" i="8"/>
  <c r="D9" i="8"/>
  <c r="D9" i="7"/>
  <c r="E8" i="7"/>
  <c r="D8" i="6"/>
  <c r="C9" i="6"/>
  <c r="E8" i="5"/>
  <c r="D9" i="5"/>
  <c r="D8" i="4"/>
  <c r="C9" i="4"/>
  <c r="D8" i="3"/>
  <c r="C9" i="3"/>
  <c r="B8" i="1"/>
  <c r="H7" i="1"/>
  <c r="B9" i="13" l="1"/>
  <c r="C8" i="13"/>
  <c r="B9" i="11"/>
  <c r="C8" i="11"/>
  <c r="F8" i="12"/>
  <c r="E9" i="12"/>
  <c r="E8" i="10"/>
  <c r="D9" i="10"/>
  <c r="F8" i="9"/>
  <c r="E9" i="9"/>
  <c r="F8" i="8"/>
  <c r="E9" i="8"/>
  <c r="F8" i="7"/>
  <c r="E9" i="7"/>
  <c r="E8" i="6"/>
  <c r="D9" i="6"/>
  <c r="E9" i="5"/>
  <c r="F8" i="5"/>
  <c r="E8" i="4"/>
  <c r="D9" i="4"/>
  <c r="D9" i="3"/>
  <c r="E8" i="3"/>
  <c r="C8" i="1"/>
  <c r="B9" i="1"/>
  <c r="D8" i="13" l="1"/>
  <c r="C9" i="13"/>
  <c r="D8" i="11"/>
  <c r="C9" i="11"/>
  <c r="G8" i="12"/>
  <c r="F9" i="12"/>
  <c r="F8" i="10"/>
  <c r="E9" i="10"/>
  <c r="G8" i="9"/>
  <c r="F9" i="9"/>
  <c r="G8" i="8"/>
  <c r="F9" i="8"/>
  <c r="G8" i="7"/>
  <c r="F9" i="7"/>
  <c r="F8" i="6"/>
  <c r="E9" i="6"/>
  <c r="F9" i="5"/>
  <c r="G8" i="5"/>
  <c r="E9" i="4"/>
  <c r="F8" i="4"/>
  <c r="E9" i="3"/>
  <c r="F8" i="3"/>
  <c r="D8" i="1"/>
  <c r="C9" i="1"/>
  <c r="D9" i="13" l="1"/>
  <c r="E8" i="13"/>
  <c r="D9" i="11"/>
  <c r="E8" i="11"/>
  <c r="H8" i="12"/>
  <c r="G9" i="12"/>
  <c r="F9" i="10"/>
  <c r="G8" i="10"/>
  <c r="H8" i="9"/>
  <c r="G9" i="9"/>
  <c r="H8" i="8"/>
  <c r="G9" i="8"/>
  <c r="H8" i="7"/>
  <c r="G9" i="7"/>
  <c r="F9" i="6"/>
  <c r="G8" i="6"/>
  <c r="H8" i="5"/>
  <c r="G9" i="5"/>
  <c r="F9" i="4"/>
  <c r="G8" i="4"/>
  <c r="F9" i="3"/>
  <c r="G8" i="3"/>
  <c r="E8" i="1"/>
  <c r="D9" i="1"/>
  <c r="F8" i="13" l="1"/>
  <c r="E9" i="13"/>
  <c r="F8" i="11"/>
  <c r="E9" i="11"/>
  <c r="B10" i="12"/>
  <c r="H9" i="12"/>
  <c r="G9" i="10"/>
  <c r="H8" i="10"/>
  <c r="B10" i="9"/>
  <c r="H9" i="9"/>
  <c r="B10" i="8"/>
  <c r="H9" i="8"/>
  <c r="B10" i="7"/>
  <c r="H9" i="7"/>
  <c r="G9" i="6"/>
  <c r="H8" i="6"/>
  <c r="B10" i="5"/>
  <c r="H9" i="5"/>
  <c r="H8" i="4"/>
  <c r="G9" i="4"/>
  <c r="H8" i="3"/>
  <c r="G9" i="3"/>
  <c r="F8" i="1"/>
  <c r="E9" i="1"/>
  <c r="G8" i="13" l="1"/>
  <c r="F9" i="13"/>
  <c r="F9" i="11"/>
  <c r="G8" i="11"/>
  <c r="B11" i="12"/>
  <c r="C10" i="12"/>
  <c r="B10" i="10"/>
  <c r="H9" i="10"/>
  <c r="C10" i="9"/>
  <c r="B11" i="9"/>
  <c r="B11" i="8"/>
  <c r="C10" i="8"/>
  <c r="C10" i="7"/>
  <c r="B11" i="7"/>
  <c r="H9" i="6"/>
  <c r="B10" i="6"/>
  <c r="C10" i="5"/>
  <c r="B11" i="5"/>
  <c r="B10" i="4"/>
  <c r="H9" i="4"/>
  <c r="B10" i="3"/>
  <c r="H9" i="3"/>
  <c r="G8" i="1"/>
  <c r="F9" i="1"/>
  <c r="G9" i="13" l="1"/>
  <c r="H8" i="13"/>
  <c r="G9" i="11"/>
  <c r="H8" i="11"/>
  <c r="C11" i="12"/>
  <c r="D10" i="12"/>
  <c r="C10" i="10"/>
  <c r="B11" i="10"/>
  <c r="C11" i="9"/>
  <c r="D10" i="9"/>
  <c r="C11" i="8"/>
  <c r="D10" i="8"/>
  <c r="C11" i="7"/>
  <c r="D10" i="7"/>
  <c r="C10" i="6"/>
  <c r="B11" i="6"/>
  <c r="C11" i="5"/>
  <c r="D10" i="5"/>
  <c r="C10" i="4"/>
  <c r="B11" i="4"/>
  <c r="C10" i="3"/>
  <c r="B11" i="3"/>
  <c r="H8" i="1"/>
  <c r="G9" i="1"/>
  <c r="H9" i="13" l="1"/>
  <c r="B10" i="13"/>
  <c r="H9" i="11"/>
  <c r="B10" i="11"/>
  <c r="E10" i="12"/>
  <c r="D11" i="12"/>
  <c r="C11" i="10"/>
  <c r="D10" i="10"/>
  <c r="D11" i="9"/>
  <c r="E10" i="9"/>
  <c r="E10" i="8"/>
  <c r="D11" i="8"/>
  <c r="D11" i="7"/>
  <c r="E10" i="7"/>
  <c r="C11" i="6"/>
  <c r="D10" i="6"/>
  <c r="D11" i="5"/>
  <c r="E10" i="5"/>
  <c r="C11" i="4"/>
  <c r="D10" i="4"/>
  <c r="C11" i="3"/>
  <c r="D10" i="3"/>
  <c r="B10" i="1"/>
  <c r="H9" i="1"/>
  <c r="C10" i="13" l="1"/>
  <c r="B11" i="13"/>
  <c r="C10" i="11"/>
  <c r="B11" i="11"/>
  <c r="F10" i="12"/>
  <c r="E11" i="12"/>
  <c r="D11" i="10"/>
  <c r="E10" i="10"/>
  <c r="E11" i="9"/>
  <c r="F10" i="9"/>
  <c r="F10" i="8"/>
  <c r="E11" i="8"/>
  <c r="E11" i="7"/>
  <c r="F10" i="7"/>
  <c r="D11" i="6"/>
  <c r="E10" i="6"/>
  <c r="F10" i="5"/>
  <c r="E11" i="5"/>
  <c r="D11" i="4"/>
  <c r="E10" i="4"/>
  <c r="D11" i="3"/>
  <c r="E10" i="3"/>
  <c r="C10" i="1"/>
  <c r="B11" i="1"/>
  <c r="D10" i="13" l="1"/>
  <c r="C11" i="13"/>
  <c r="C11" i="11"/>
  <c r="D10" i="11"/>
  <c r="G10" i="12"/>
  <c r="F11" i="12"/>
  <c r="F10" i="10"/>
  <c r="E11" i="10"/>
  <c r="G10" i="9"/>
  <c r="F11" i="9"/>
  <c r="G10" i="8"/>
  <c r="F11" i="8"/>
  <c r="G10" i="7"/>
  <c r="F11" i="7"/>
  <c r="F10" i="6"/>
  <c r="E11" i="6"/>
  <c r="G10" i="5"/>
  <c r="F11" i="5"/>
  <c r="F10" i="4"/>
  <c r="E11" i="4"/>
  <c r="F10" i="3"/>
  <c r="E11" i="3"/>
  <c r="D10" i="1"/>
  <c r="C11" i="1"/>
  <c r="D11" i="13" l="1"/>
  <c r="E10" i="13"/>
  <c r="D11" i="11"/>
  <c r="E10" i="11"/>
  <c r="H10" i="12"/>
  <c r="G11" i="12"/>
  <c r="G10" i="10"/>
  <c r="F11" i="10"/>
  <c r="H10" i="9"/>
  <c r="G11" i="9"/>
  <c r="H10" i="8"/>
  <c r="G11" i="8"/>
  <c r="H10" i="7"/>
  <c r="G11" i="7"/>
  <c r="G10" i="6"/>
  <c r="F11" i="6"/>
  <c r="G11" i="5"/>
  <c r="H10" i="5"/>
  <c r="G10" i="4"/>
  <c r="F11" i="4"/>
  <c r="F11" i="3"/>
  <c r="G10" i="3"/>
  <c r="E10" i="1"/>
  <c r="D11" i="1"/>
  <c r="F10" i="13" l="1"/>
  <c r="E11" i="13"/>
  <c r="F10" i="11"/>
  <c r="E11" i="11"/>
  <c r="B12" i="12"/>
  <c r="H11" i="12"/>
  <c r="G11" i="10"/>
  <c r="H10" i="10"/>
  <c r="B12" i="9"/>
  <c r="H11" i="9"/>
  <c r="B12" i="8"/>
  <c r="H11" i="8"/>
  <c r="B12" i="7"/>
  <c r="H11" i="7"/>
  <c r="H10" i="6"/>
  <c r="G11" i="6"/>
  <c r="H11" i="5"/>
  <c r="B12" i="5"/>
  <c r="G11" i="4"/>
  <c r="H10" i="4"/>
  <c r="G11" i="3"/>
  <c r="H10" i="3"/>
  <c r="F10" i="1"/>
  <c r="E11" i="1"/>
  <c r="G10" i="13" l="1"/>
  <c r="F11" i="13"/>
  <c r="F11" i="11"/>
  <c r="G10" i="11"/>
  <c r="C12" i="12"/>
  <c r="B13" i="12"/>
  <c r="H11" i="10"/>
  <c r="B12" i="10"/>
  <c r="C12" i="9"/>
  <c r="B13" i="9"/>
  <c r="C12" i="8"/>
  <c r="B13" i="8"/>
  <c r="C12" i="7"/>
  <c r="B13" i="7"/>
  <c r="B12" i="6"/>
  <c r="H11" i="6"/>
  <c r="B13" i="5"/>
  <c r="C12" i="5"/>
  <c r="H11" i="4"/>
  <c r="B12" i="4"/>
  <c r="H11" i="3"/>
  <c r="B12" i="3"/>
  <c r="G10" i="1"/>
  <c r="F11" i="1"/>
  <c r="H10" i="13" l="1"/>
  <c r="G11" i="13"/>
  <c r="G11" i="11"/>
  <c r="H10" i="11"/>
  <c r="D12" i="12"/>
  <c r="C13" i="12"/>
  <c r="B13" i="10"/>
  <c r="C12" i="10"/>
  <c r="D12" i="9"/>
  <c r="C13" i="9"/>
  <c r="D12" i="8"/>
  <c r="C13" i="8"/>
  <c r="D12" i="7"/>
  <c r="C13" i="7"/>
  <c r="C12" i="6"/>
  <c r="B13" i="6"/>
  <c r="D12" i="5"/>
  <c r="C13" i="5"/>
  <c r="C12" i="4"/>
  <c r="B13" i="4"/>
  <c r="C12" i="3"/>
  <c r="B13" i="3"/>
  <c r="H10" i="1"/>
  <c r="G11" i="1"/>
  <c r="B12" i="13" l="1"/>
  <c r="H11" i="13"/>
  <c r="H11" i="11"/>
  <c r="B12" i="11"/>
  <c r="D13" i="12"/>
  <c r="E12" i="12"/>
  <c r="C13" i="10"/>
  <c r="D12" i="10"/>
  <c r="E12" i="9"/>
  <c r="D13" i="9"/>
  <c r="D13" i="8"/>
  <c r="E12" i="8"/>
  <c r="E12" i="7"/>
  <c r="D13" i="7"/>
  <c r="C13" i="6"/>
  <c r="D12" i="6"/>
  <c r="E12" i="5"/>
  <c r="D13" i="5"/>
  <c r="D12" i="4"/>
  <c r="C13" i="4"/>
  <c r="D12" i="3"/>
  <c r="C13" i="3"/>
  <c r="H11" i="1"/>
  <c r="B12" i="1"/>
  <c r="C12" i="13" l="1"/>
  <c r="B13" i="13"/>
  <c r="B13" i="11"/>
  <c r="C12" i="11"/>
  <c r="E13" i="12"/>
  <c r="F12" i="12"/>
  <c r="E12" i="10"/>
  <c r="D13" i="10"/>
  <c r="E13" i="9"/>
  <c r="F12" i="9"/>
  <c r="E13" i="8"/>
  <c r="F12" i="8"/>
  <c r="E13" i="7"/>
  <c r="F12" i="7"/>
  <c r="E12" i="6"/>
  <c r="D13" i="6"/>
  <c r="E13" i="5"/>
  <c r="F12" i="5"/>
  <c r="E12" i="4"/>
  <c r="D13" i="4"/>
  <c r="E12" i="3"/>
  <c r="D13" i="3"/>
  <c r="C12" i="1"/>
  <c r="B13" i="1"/>
  <c r="D12" i="13" l="1"/>
  <c r="C13" i="13"/>
  <c r="C13" i="11"/>
  <c r="D12" i="11"/>
  <c r="G12" i="12"/>
  <c r="F13" i="12"/>
  <c r="E13" i="10"/>
  <c r="F12" i="10"/>
  <c r="F13" i="9"/>
  <c r="G12" i="9"/>
  <c r="G12" i="8"/>
  <c r="F13" i="8"/>
  <c r="F13" i="7"/>
  <c r="G12" i="7"/>
  <c r="E13" i="6"/>
  <c r="F12" i="6"/>
  <c r="F13" i="5"/>
  <c r="G12" i="5"/>
  <c r="E13" i="4"/>
  <c r="F12" i="4"/>
  <c r="E13" i="3"/>
  <c r="F12" i="3"/>
  <c r="D12" i="1"/>
  <c r="C13" i="1"/>
  <c r="E12" i="13" l="1"/>
  <c r="D13" i="13"/>
  <c r="E12" i="11"/>
  <c r="D13" i="11"/>
  <c r="H12" i="12"/>
  <c r="G13" i="12"/>
  <c r="F13" i="10"/>
  <c r="G12" i="10"/>
  <c r="G13" i="9"/>
  <c r="H12" i="9"/>
  <c r="H12" i="8"/>
  <c r="G13" i="8"/>
  <c r="G13" i="7"/>
  <c r="H12" i="7"/>
  <c r="F13" i="6"/>
  <c r="G12" i="6"/>
  <c r="H12" i="5"/>
  <c r="G13" i="5"/>
  <c r="F13" i="4"/>
  <c r="G12" i="4"/>
  <c r="F13" i="3"/>
  <c r="G12" i="3"/>
  <c r="E12" i="1"/>
  <c r="D13" i="1"/>
  <c r="E13" i="13" l="1"/>
  <c r="F12" i="13"/>
  <c r="E13" i="11"/>
  <c r="F12" i="11"/>
  <c r="B14" i="12"/>
  <c r="H13" i="12"/>
  <c r="H12" i="10"/>
  <c r="G13" i="10"/>
  <c r="B14" i="9"/>
  <c r="H13" i="9"/>
  <c r="B14" i="8"/>
  <c r="H13" i="8"/>
  <c r="B14" i="7"/>
  <c r="H13" i="7"/>
  <c r="H12" i="6"/>
  <c r="G13" i="6"/>
  <c r="B14" i="5"/>
  <c r="H13" i="5"/>
  <c r="H12" i="4"/>
  <c r="G13" i="4"/>
  <c r="H12" i="3"/>
  <c r="G13" i="3"/>
  <c r="F12" i="1"/>
  <c r="E13" i="1"/>
  <c r="F13" i="13" l="1"/>
  <c r="G12" i="13"/>
  <c r="F13" i="11"/>
  <c r="G12" i="11"/>
  <c r="C14" i="12"/>
  <c r="B15" i="12"/>
  <c r="B14" i="10"/>
  <c r="H13" i="10"/>
  <c r="C14" i="9"/>
  <c r="B15" i="9"/>
  <c r="C14" i="8"/>
  <c r="B15" i="8"/>
  <c r="C14" i="7"/>
  <c r="B15" i="7"/>
  <c r="B14" i="6"/>
  <c r="H13" i="6"/>
  <c r="C14" i="5"/>
  <c r="B15" i="5"/>
  <c r="B14" i="4"/>
  <c r="H13" i="4"/>
  <c r="B14" i="3"/>
  <c r="H13" i="3"/>
  <c r="G12" i="1"/>
  <c r="F13" i="1"/>
  <c r="H12" i="13" l="1"/>
  <c r="G13" i="13"/>
  <c r="H12" i="11"/>
  <c r="G13" i="11"/>
  <c r="D14" i="12"/>
  <c r="C15" i="12"/>
  <c r="B15" i="10"/>
  <c r="C14" i="10"/>
  <c r="D14" i="9"/>
  <c r="C15" i="9"/>
  <c r="D14" i="8"/>
  <c r="C15" i="8"/>
  <c r="D14" i="7"/>
  <c r="C15" i="7"/>
  <c r="C14" i="6"/>
  <c r="B15" i="6"/>
  <c r="C15" i="5"/>
  <c r="D14" i="5"/>
  <c r="C14" i="4"/>
  <c r="B15" i="4"/>
  <c r="C14" i="3"/>
  <c r="B15" i="3"/>
  <c r="H12" i="1"/>
  <c r="G13" i="1"/>
  <c r="B14" i="13" l="1"/>
  <c r="H13" i="13"/>
  <c r="B14" i="11"/>
  <c r="H13" i="11"/>
  <c r="E14" i="12"/>
  <c r="D15" i="12"/>
  <c r="D14" i="10"/>
  <c r="C15" i="10"/>
  <c r="E14" i="9"/>
  <c r="D15" i="9"/>
  <c r="E14" i="8"/>
  <c r="D15" i="8"/>
  <c r="E14" i="7"/>
  <c r="D15" i="7"/>
  <c r="D14" i="6"/>
  <c r="C15" i="6"/>
  <c r="E14" i="5"/>
  <c r="D15" i="5"/>
  <c r="C15" i="4"/>
  <c r="D14" i="4"/>
  <c r="C15" i="3"/>
  <c r="D14" i="3"/>
  <c r="H13" i="1"/>
  <c r="B14" i="1"/>
  <c r="C14" i="13" l="1"/>
  <c r="B15" i="13"/>
  <c r="C14" i="11"/>
  <c r="B15" i="11"/>
  <c r="F14" i="12"/>
  <c r="E15" i="12"/>
  <c r="D15" i="10"/>
  <c r="E14" i="10"/>
  <c r="F14" i="9"/>
  <c r="E15" i="9"/>
  <c r="F14" i="8"/>
  <c r="E15" i="8"/>
  <c r="F14" i="7"/>
  <c r="E15" i="7"/>
  <c r="D15" i="6"/>
  <c r="E14" i="6"/>
  <c r="F14" i="5"/>
  <c r="E15" i="5"/>
  <c r="E14" i="4"/>
  <c r="D15" i="4"/>
  <c r="E14" i="3"/>
  <c r="D15" i="3"/>
  <c r="C14" i="1"/>
  <c r="B15" i="1"/>
  <c r="D14" i="13" l="1"/>
  <c r="C15" i="13"/>
  <c r="C15" i="11"/>
  <c r="D14" i="11"/>
  <c r="F15" i="12"/>
  <c r="G14" i="12"/>
  <c r="E15" i="10"/>
  <c r="F14" i="10"/>
  <c r="G14" i="9"/>
  <c r="F15" i="9"/>
  <c r="F15" i="8"/>
  <c r="G14" i="8"/>
  <c r="G14" i="7"/>
  <c r="F15" i="7"/>
  <c r="E15" i="6"/>
  <c r="F14" i="6"/>
  <c r="G14" i="5"/>
  <c r="F15" i="5"/>
  <c r="F14" i="4"/>
  <c r="E15" i="4"/>
  <c r="F14" i="3"/>
  <c r="E15" i="3"/>
  <c r="D14" i="1"/>
  <c r="C15" i="1"/>
  <c r="D15" i="13" l="1"/>
  <c r="E14" i="13"/>
  <c r="E14" i="11"/>
  <c r="D15" i="11"/>
  <c r="G15" i="12"/>
  <c r="H14" i="12"/>
  <c r="H15" i="12" s="1"/>
  <c r="G14" i="10"/>
  <c r="F15" i="10"/>
  <c r="G15" i="9"/>
  <c r="H14" i="9"/>
  <c r="H15" i="9" s="1"/>
  <c r="G15" i="8"/>
  <c r="H14" i="8"/>
  <c r="H15" i="8" s="1"/>
  <c r="G15" i="7"/>
  <c r="H14" i="7"/>
  <c r="H15" i="7" s="1"/>
  <c r="G14" i="6"/>
  <c r="F15" i="6"/>
  <c r="G15" i="5"/>
  <c r="H14" i="5"/>
  <c r="H15" i="5" s="1"/>
  <c r="G14" i="4"/>
  <c r="F15" i="4"/>
  <c r="G14" i="3"/>
  <c r="F15" i="3"/>
  <c r="E14" i="1"/>
  <c r="D15" i="1"/>
  <c r="E15" i="13" l="1"/>
  <c r="F14" i="13"/>
  <c r="F14" i="11"/>
  <c r="E15" i="11"/>
  <c r="G15" i="10"/>
  <c r="H14" i="10"/>
  <c r="H15" i="10" s="1"/>
  <c r="G15" i="6"/>
  <c r="H14" i="6"/>
  <c r="H15" i="6" s="1"/>
  <c r="G15" i="4"/>
  <c r="H14" i="4"/>
  <c r="H15" i="4" s="1"/>
  <c r="G15" i="3"/>
  <c r="H14" i="3"/>
  <c r="H15" i="3" s="1"/>
  <c r="F14" i="1"/>
  <c r="E15" i="1"/>
  <c r="F15" i="13" l="1"/>
  <c r="G14" i="13"/>
  <c r="F15" i="11"/>
  <c r="G14" i="11"/>
  <c r="G14" i="1"/>
  <c r="F15" i="1"/>
  <c r="H14" i="13" l="1"/>
  <c r="H15" i="13" s="1"/>
  <c r="G15" i="13"/>
  <c r="H14" i="11"/>
  <c r="H15" i="11" s="1"/>
  <c r="G15" i="11"/>
  <c r="H14" i="1"/>
  <c r="H15" i="1" s="1"/>
  <c r="G15" i="1"/>
</calcChain>
</file>

<file path=xl/sharedStrings.xml><?xml version="1.0" encoding="utf-8"?>
<sst xmlns="http://schemas.openxmlformats.org/spreadsheetml/2006/main" count="103" uniqueCount="26">
  <si>
    <t>Lundi</t>
  </si>
  <si>
    <t>Mardi</t>
  </si>
  <si>
    <t>Mercredi</t>
  </si>
  <si>
    <t>Jeudi</t>
  </si>
  <si>
    <t>Vendredi</t>
  </si>
  <si>
    <t>Samedi</t>
  </si>
  <si>
    <t>Dimanche</t>
  </si>
  <si>
    <t>DATES</t>
  </si>
  <si>
    <t>Rendez-Vous</t>
  </si>
  <si>
    <t>Année :</t>
  </si>
  <si>
    <t>Jours Fériés</t>
  </si>
  <si>
    <t>Nouvel An</t>
  </si>
  <si>
    <t>Pâques</t>
  </si>
  <si>
    <t>L. Pâques</t>
  </si>
  <si>
    <t>F. Travail</t>
  </si>
  <si>
    <t>Vict. 1945</t>
  </si>
  <si>
    <t>Ascension</t>
  </si>
  <si>
    <t>Pentecôte</t>
  </si>
  <si>
    <t>L. Pentecôte</t>
  </si>
  <si>
    <t>F. Nationale</t>
  </si>
  <si>
    <t>Assomption</t>
  </si>
  <si>
    <t>Toussaint</t>
  </si>
  <si>
    <t>Armistice</t>
  </si>
  <si>
    <t>Rameaux</t>
  </si>
  <si>
    <t>Noël</t>
  </si>
  <si>
    <t>mdo100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</si>
</sst>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yy"/>
    <numFmt numFmtId="165" formatCode="[$-40C]d\ mmmm\ yyyy;@"/>
    <numFmt numFmtId="166" formatCode="dddd\ d\ mmmm\ yyyy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9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4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dotted">
        <color indexed="64"/>
      </right>
      <top style="medium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hair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dotted">
        <color indexed="64"/>
      </right>
      <top style="hair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0" xfId="0" applyFont="1"/>
    <xf numFmtId="14" fontId="0" fillId="0" borderId="0" xfId="0" applyNumberFormat="1"/>
    <xf numFmtId="0" fontId="0" fillId="0" borderId="0" xfId="0" quotePrefix="1"/>
    <xf numFmtId="0" fontId="5" fillId="3" borderId="8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6" borderId="1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14" fontId="0" fillId="4" borderId="13" xfId="0" applyNumberFormat="1" applyFill="1" applyBorder="1" applyAlignment="1">
      <alignment horizontal="center"/>
    </xf>
    <xf numFmtId="0" fontId="0" fillId="4" borderId="14" xfId="0" applyFill="1" applyBorder="1"/>
    <xf numFmtId="14" fontId="0" fillId="4" borderId="15" xfId="0" applyNumberFormat="1" applyFill="1" applyBorder="1" applyAlignment="1">
      <alignment horizontal="center"/>
    </xf>
    <xf numFmtId="0" fontId="0" fillId="4" borderId="16" xfId="0" applyFill="1" applyBorder="1"/>
    <xf numFmtId="0" fontId="0" fillId="4" borderId="15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8" xfId="0" applyFill="1" applyBorder="1"/>
    <xf numFmtId="165" fontId="0" fillId="0" borderId="0" xfId="0" applyNumberFormat="1"/>
    <xf numFmtId="14" fontId="2" fillId="0" borderId="0" xfId="0" applyNumberFormat="1" applyFont="1"/>
    <xf numFmtId="0" fontId="5" fillId="3" borderId="10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6" fillId="2" borderId="8" xfId="0" applyFont="1" applyFill="1" applyBorder="1"/>
    <xf numFmtId="0" fontId="6" fillId="2" borderId="7" xfId="0" applyFont="1" applyFill="1" applyBorder="1"/>
    <xf numFmtId="0" fontId="6" fillId="2" borderId="9" xfId="0" applyFont="1" applyFill="1" applyBorder="1"/>
    <xf numFmtId="0" fontId="2" fillId="0" borderId="0" xfId="0" applyFont="1"/>
    <xf numFmtId="166" fontId="9" fillId="0" borderId="20" xfId="0" applyNumberFormat="1" applyFont="1" applyFill="1" applyBorder="1" applyAlignment="1" applyProtection="1">
      <alignment horizontal="left"/>
    </xf>
    <xf numFmtId="0" fontId="11" fillId="7" borderId="22" xfId="0" applyFont="1" applyFill="1" applyBorder="1" applyAlignment="1">
      <alignment horizontal="center" vertical="center"/>
    </xf>
    <xf numFmtId="0" fontId="0" fillId="0" borderId="19" xfId="0" applyBorder="1"/>
    <xf numFmtId="0" fontId="0" fillId="0" borderId="23" xfId="0" applyBorder="1"/>
    <xf numFmtId="166" fontId="9" fillId="0" borderId="24" xfId="0" applyNumberFormat="1" applyFont="1" applyFill="1" applyBorder="1" applyAlignment="1" applyProtection="1">
      <alignment horizontal="left"/>
    </xf>
    <xf numFmtId="0" fontId="0" fillId="0" borderId="19" xfId="0" applyBorder="1" applyAlignment="1"/>
    <xf numFmtId="0" fontId="10" fillId="0" borderId="21" xfId="0" applyFont="1" applyBorder="1" applyAlignment="1">
      <alignment horizontal="right"/>
    </xf>
    <xf numFmtId="0" fontId="13" fillId="0" borderId="4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5" borderId="5" xfId="0" applyFont="1" applyFill="1" applyBorder="1" applyAlignment="1">
      <alignment horizontal="center"/>
    </xf>
    <xf numFmtId="0" fontId="13" fillId="5" borderId="6" xfId="0" applyFont="1" applyFill="1" applyBorder="1" applyAlignment="1">
      <alignment horizontal="center"/>
    </xf>
    <xf numFmtId="0" fontId="14" fillId="2" borderId="8" xfId="0" applyFont="1" applyFill="1" applyBorder="1"/>
    <xf numFmtId="0" fontId="14" fillId="2" borderId="7" xfId="0" applyFont="1" applyFill="1" applyBorder="1"/>
    <xf numFmtId="0" fontId="14" fillId="2" borderId="9" xfId="0" applyFont="1" applyFill="1" applyBorder="1"/>
    <xf numFmtId="0" fontId="15" fillId="3" borderId="8" xfId="0" applyFont="1" applyFill="1" applyBorder="1" applyAlignment="1">
      <alignment horizontal="center" vertical="center" wrapText="1"/>
    </xf>
    <xf numFmtId="0" fontId="15" fillId="3" borderId="7" xfId="0" applyFont="1" applyFill="1" applyBorder="1" applyAlignment="1">
      <alignment horizontal="center" vertical="center" wrapText="1"/>
    </xf>
    <xf numFmtId="0" fontId="15" fillId="5" borderId="7" xfId="0" applyFont="1" applyFill="1" applyBorder="1" applyAlignment="1">
      <alignment horizontal="center" vertical="center" wrapText="1"/>
    </xf>
    <xf numFmtId="0" fontId="15" fillId="5" borderId="9" xfId="0" applyFont="1" applyFill="1" applyBorder="1" applyAlignment="1">
      <alignment horizontal="center" vertical="center" wrapText="1"/>
    </xf>
    <xf numFmtId="0" fontId="15" fillId="3" borderId="10" xfId="0" applyFont="1" applyFill="1" applyBorder="1" applyAlignment="1">
      <alignment horizontal="center" vertical="center" wrapText="1"/>
    </xf>
    <xf numFmtId="0" fontId="15" fillId="3" borderId="11" xfId="0" applyFont="1" applyFill="1" applyBorder="1" applyAlignment="1">
      <alignment horizontal="center" vertical="center" wrapText="1"/>
    </xf>
    <xf numFmtId="0" fontId="15" fillId="5" borderId="11" xfId="0" applyFont="1" applyFill="1" applyBorder="1" applyAlignment="1">
      <alignment horizontal="center" vertical="center" wrapText="1"/>
    </xf>
    <xf numFmtId="0" fontId="15" fillId="5" borderId="12" xfId="0" applyFont="1" applyFill="1" applyBorder="1" applyAlignment="1">
      <alignment horizontal="center" vertical="center" wrapText="1"/>
    </xf>
    <xf numFmtId="165" fontId="8" fillId="0" borderId="0" xfId="0" applyNumberFormat="1" applyFont="1"/>
    <xf numFmtId="0" fontId="8" fillId="0" borderId="0" xfId="0" applyFont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3" fillId="5" borderId="1" xfId="0" applyNumberFormat="1" applyFont="1" applyFill="1" applyBorder="1" applyAlignment="1">
      <alignment horizontal="center"/>
    </xf>
    <xf numFmtId="164" fontId="3" fillId="5" borderId="2" xfId="0" applyNumberFormat="1" applyFont="1" applyFill="1" applyBorder="1" applyAlignment="1">
      <alignment horizontal="center"/>
    </xf>
    <xf numFmtId="164" fontId="3" fillId="5" borderId="3" xfId="0" applyNumberFormat="1" applyFont="1" applyFill="1" applyBorder="1" applyAlignment="1">
      <alignment horizontal="center"/>
    </xf>
    <xf numFmtId="164" fontId="12" fillId="5" borderId="1" xfId="0" applyNumberFormat="1" applyFont="1" applyFill="1" applyBorder="1" applyAlignment="1">
      <alignment horizontal="center"/>
    </xf>
    <xf numFmtId="164" fontId="12" fillId="5" borderId="2" xfId="0" applyNumberFormat="1" applyFont="1" applyFill="1" applyBorder="1" applyAlignment="1">
      <alignment horizontal="center"/>
    </xf>
    <xf numFmtId="164" fontId="12" fillId="5" borderId="3" xfId="0" applyNumberFormat="1" applyFont="1" applyFill="1" applyBorder="1" applyAlignment="1">
      <alignment horizontal="center"/>
    </xf>
  </cellXfs>
  <cellStyles count="1">
    <cellStyle name="Normal" xfId="0" builtinId="0"/>
  </cellStyles>
  <dxfs count="132"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ont>
        <b/>
        <i val="0"/>
        <color rgb="FFFF0000"/>
      </font>
      <fill>
        <patternFill>
          <bgColor theme="8" tint="0.39994506668294322"/>
        </patternFill>
      </fill>
    </dxf>
    <dxf>
      <fill>
        <patternFill>
          <bgColor rgb="FFFFFF00"/>
        </patternFill>
      </fill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>
        <bottom style="thin">
          <color auto="1"/>
        </bottom>
        <vertical/>
        <horizontal/>
      </border>
    </dxf>
    <dxf>
      <fill>
        <patternFill patternType="solid">
          <fgColor theme="0"/>
          <bgColor theme="0"/>
        </patternFill>
      </fill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B1:G50"/>
  <sheetViews>
    <sheetView showGridLines="0" tabSelected="1" workbookViewId="0">
      <selection activeCell="F1" sqref="F1"/>
    </sheetView>
  </sheetViews>
  <sheetFormatPr baseColWidth="10" defaultRowHeight="14.4" x14ac:dyDescent="0.3"/>
  <cols>
    <col min="1" max="1" width="31.33203125" customWidth="1"/>
    <col min="2" max="2" width="11.44140625" style="12"/>
    <col min="3" max="3" width="76" customWidth="1"/>
    <col min="5" max="5" width="20.88671875" customWidth="1"/>
    <col min="6" max="6" width="29.44140625" customWidth="1"/>
  </cols>
  <sheetData>
    <row r="1" spans="2:7" ht="21" customHeight="1" thickBot="1" x14ac:dyDescent="0.4">
      <c r="B1" s="13" t="s">
        <v>7</v>
      </c>
      <c r="C1" s="14" t="s">
        <v>8</v>
      </c>
      <c r="E1" s="38" t="s">
        <v>9</v>
      </c>
      <c r="F1" s="33">
        <v>2018</v>
      </c>
    </row>
    <row r="2" spans="2:7" x14ac:dyDescent="0.3">
      <c r="B2" s="15">
        <v>43101</v>
      </c>
      <c r="C2" s="16" t="s">
        <v>25</v>
      </c>
      <c r="E2" s="56" t="s">
        <v>10</v>
      </c>
      <c r="F2" s="57"/>
    </row>
    <row r="3" spans="2:7" x14ac:dyDescent="0.3">
      <c r="B3" s="17"/>
      <c r="C3" s="18"/>
      <c r="E3" s="34" t="s">
        <v>11</v>
      </c>
      <c r="F3" s="32">
        <f>DATE(An,1,1)</f>
        <v>43101</v>
      </c>
      <c r="G3" s="5"/>
    </row>
    <row r="4" spans="2:7" x14ac:dyDescent="0.3">
      <c r="B4" s="17"/>
      <c r="C4" s="18"/>
      <c r="E4" s="34" t="s">
        <v>12</v>
      </c>
      <c r="F4" s="32">
        <f>IF(MOD(19*MOD(An,19)+24,30)+MOD(2*MOD(An,4)+4*MOD(An,7)+6*
MOD(19*MOD(An,19)+24,30)+5,7)-9&lt;=0,DATE(An,3,22+MOD(19*MOD(An,
19)+24,30)+MOD(2*MOD(An,4)+4*MOD(An,7)+6*MOD(19*MOD(An,19)+24,
30)+5,7)),DATE(An,4,MOD(19*MOD(An,19)+24,30)+MOD(2*MOD(An,4)+4*
MOD(An,7)+6*MOD(19*MOD(An,19)+24,30)+5,7)-9))</f>
        <v>43191</v>
      </c>
    </row>
    <row r="5" spans="2:7" x14ac:dyDescent="0.3">
      <c r="B5" s="17"/>
      <c r="C5" s="18"/>
      <c r="E5" s="34" t="s">
        <v>13</v>
      </c>
      <c r="F5" s="32">
        <f>Paques+1</f>
        <v>43192</v>
      </c>
    </row>
    <row r="6" spans="2:7" x14ac:dyDescent="0.3">
      <c r="B6" s="17"/>
      <c r="C6" s="18"/>
      <c r="E6" s="34" t="s">
        <v>14</v>
      </c>
      <c r="F6" s="32">
        <f>DATE(An,5,1)</f>
        <v>43221</v>
      </c>
    </row>
    <row r="7" spans="2:7" x14ac:dyDescent="0.3">
      <c r="B7" s="17"/>
      <c r="C7" s="18"/>
      <c r="E7" s="34" t="s">
        <v>15</v>
      </c>
      <c r="F7" s="32">
        <f>DATE(An,5,8)</f>
        <v>43228</v>
      </c>
    </row>
    <row r="8" spans="2:7" x14ac:dyDescent="0.3">
      <c r="B8" s="17"/>
      <c r="C8" s="18"/>
      <c r="E8" s="37" t="s">
        <v>16</v>
      </c>
      <c r="F8" s="32">
        <f>Paques+39</f>
        <v>43230</v>
      </c>
    </row>
    <row r="9" spans="2:7" x14ac:dyDescent="0.3">
      <c r="B9" s="17"/>
      <c r="C9" s="18"/>
      <c r="E9" s="34" t="s">
        <v>17</v>
      </c>
      <c r="F9" s="32">
        <f>Paques+49</f>
        <v>43240</v>
      </c>
    </row>
    <row r="10" spans="2:7" x14ac:dyDescent="0.3">
      <c r="B10" s="19"/>
      <c r="C10" s="18"/>
      <c r="E10" s="34" t="s">
        <v>18</v>
      </c>
      <c r="F10" s="32">
        <f>Paques+50</f>
        <v>43241</v>
      </c>
    </row>
    <row r="11" spans="2:7" x14ac:dyDescent="0.3">
      <c r="B11" s="19"/>
      <c r="C11" s="18"/>
      <c r="E11" s="34" t="s">
        <v>19</v>
      </c>
      <c r="F11" s="32">
        <f>DATE(An,7,14)</f>
        <v>43295</v>
      </c>
    </row>
    <row r="12" spans="2:7" x14ac:dyDescent="0.3">
      <c r="B12" s="19"/>
      <c r="C12" s="18"/>
      <c r="E12" s="34" t="s">
        <v>20</v>
      </c>
      <c r="F12" s="32">
        <f>DATE(An,8,15)</f>
        <v>43327</v>
      </c>
    </row>
    <row r="13" spans="2:7" x14ac:dyDescent="0.3">
      <c r="B13" s="19"/>
      <c r="C13" s="18"/>
      <c r="E13" s="34" t="s">
        <v>21</v>
      </c>
      <c r="F13" s="32">
        <f>DATE(An,11,1)</f>
        <v>43405</v>
      </c>
    </row>
    <row r="14" spans="2:7" x14ac:dyDescent="0.3">
      <c r="B14" s="19"/>
      <c r="C14" s="18"/>
      <c r="E14" s="34" t="s">
        <v>22</v>
      </c>
      <c r="F14" s="32">
        <f>DATE(An,11,11)</f>
        <v>43415</v>
      </c>
    </row>
    <row r="15" spans="2:7" x14ac:dyDescent="0.3">
      <c r="B15" s="19"/>
      <c r="C15" s="18"/>
      <c r="E15" s="34" t="s">
        <v>23</v>
      </c>
      <c r="F15" s="32">
        <f>F4-7</f>
        <v>43184</v>
      </c>
    </row>
    <row r="16" spans="2:7" ht="15" thickBot="1" x14ac:dyDescent="0.35">
      <c r="B16" s="19"/>
      <c r="C16" s="18"/>
      <c r="E16" s="35" t="s">
        <v>24</v>
      </c>
      <c r="F16" s="36">
        <f>DATE(An,12,25)</f>
        <v>43459</v>
      </c>
    </row>
    <row r="17" spans="2:3" x14ac:dyDescent="0.3">
      <c r="B17" s="19"/>
      <c r="C17" s="18"/>
    </row>
    <row r="18" spans="2:3" x14ac:dyDescent="0.3">
      <c r="B18" s="19"/>
      <c r="C18" s="18"/>
    </row>
    <row r="19" spans="2:3" x14ac:dyDescent="0.3">
      <c r="B19" s="19"/>
      <c r="C19" s="18"/>
    </row>
    <row r="20" spans="2:3" x14ac:dyDescent="0.3">
      <c r="B20" s="19"/>
      <c r="C20" s="18"/>
    </row>
    <row r="21" spans="2:3" x14ac:dyDescent="0.3">
      <c r="B21" s="19"/>
      <c r="C21" s="18"/>
    </row>
    <row r="22" spans="2:3" x14ac:dyDescent="0.3">
      <c r="B22" s="19"/>
      <c r="C22" s="18"/>
    </row>
    <row r="23" spans="2:3" x14ac:dyDescent="0.3">
      <c r="B23" s="19"/>
      <c r="C23" s="18"/>
    </row>
    <row r="24" spans="2:3" x14ac:dyDescent="0.3">
      <c r="B24" s="19"/>
      <c r="C24" s="18"/>
    </row>
    <row r="25" spans="2:3" x14ac:dyDescent="0.3">
      <c r="B25" s="19"/>
      <c r="C25" s="18"/>
    </row>
    <row r="26" spans="2:3" x14ac:dyDescent="0.3">
      <c r="B26" s="19"/>
      <c r="C26" s="18"/>
    </row>
    <row r="27" spans="2:3" x14ac:dyDescent="0.3">
      <c r="B27" s="19"/>
      <c r="C27" s="18"/>
    </row>
    <row r="28" spans="2:3" x14ac:dyDescent="0.3">
      <c r="B28" s="19"/>
      <c r="C28" s="18"/>
    </row>
    <row r="29" spans="2:3" x14ac:dyDescent="0.3">
      <c r="B29" s="19"/>
      <c r="C29" s="18"/>
    </row>
    <row r="30" spans="2:3" x14ac:dyDescent="0.3">
      <c r="B30" s="19"/>
      <c r="C30" s="18"/>
    </row>
    <row r="31" spans="2:3" x14ac:dyDescent="0.3">
      <c r="B31" s="19"/>
      <c r="C31" s="18"/>
    </row>
    <row r="32" spans="2:3" x14ac:dyDescent="0.3">
      <c r="B32" s="19"/>
      <c r="C32" s="18"/>
    </row>
    <row r="33" spans="2:3" x14ac:dyDescent="0.3">
      <c r="B33" s="19"/>
      <c r="C33" s="18"/>
    </row>
    <row r="34" spans="2:3" x14ac:dyDescent="0.3">
      <c r="B34" s="19"/>
      <c r="C34" s="18"/>
    </row>
    <row r="35" spans="2:3" x14ac:dyDescent="0.3">
      <c r="B35" s="19"/>
      <c r="C35" s="18"/>
    </row>
    <row r="36" spans="2:3" x14ac:dyDescent="0.3">
      <c r="B36" s="19"/>
      <c r="C36" s="18"/>
    </row>
    <row r="37" spans="2:3" x14ac:dyDescent="0.3">
      <c r="B37" s="19"/>
      <c r="C37" s="18"/>
    </row>
    <row r="38" spans="2:3" x14ac:dyDescent="0.3">
      <c r="B38" s="19"/>
      <c r="C38" s="18"/>
    </row>
    <row r="39" spans="2:3" x14ac:dyDescent="0.3">
      <c r="B39" s="19"/>
      <c r="C39" s="18"/>
    </row>
    <row r="40" spans="2:3" x14ac:dyDescent="0.3">
      <c r="B40" s="19"/>
      <c r="C40" s="18"/>
    </row>
    <row r="41" spans="2:3" x14ac:dyDescent="0.3">
      <c r="B41" s="19"/>
      <c r="C41" s="18"/>
    </row>
    <row r="42" spans="2:3" x14ac:dyDescent="0.3">
      <c r="B42" s="19"/>
      <c r="C42" s="18"/>
    </row>
    <row r="43" spans="2:3" x14ac:dyDescent="0.3">
      <c r="B43" s="19"/>
      <c r="C43" s="18"/>
    </row>
    <row r="44" spans="2:3" x14ac:dyDescent="0.3">
      <c r="B44" s="19"/>
      <c r="C44" s="18"/>
    </row>
    <row r="45" spans="2:3" x14ac:dyDescent="0.3">
      <c r="B45" s="19"/>
      <c r="C45" s="18"/>
    </row>
    <row r="46" spans="2:3" x14ac:dyDescent="0.3">
      <c r="B46" s="19"/>
      <c r="C46" s="18"/>
    </row>
    <row r="47" spans="2:3" x14ac:dyDescent="0.3">
      <c r="B47" s="19"/>
      <c r="C47" s="18"/>
    </row>
    <row r="48" spans="2:3" x14ac:dyDescent="0.3">
      <c r="B48" s="19"/>
      <c r="C48" s="18"/>
    </row>
    <row r="49" spans="2:3" x14ac:dyDescent="0.3">
      <c r="B49" s="19"/>
      <c r="C49" s="18"/>
    </row>
    <row r="50" spans="2:3" ht="15" thickBot="1" x14ac:dyDescent="0.35">
      <c r="B50" s="20"/>
      <c r="C50" s="21"/>
    </row>
  </sheetData>
  <mergeCells count="1">
    <mergeCell ref="E2:F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249977111117893"/>
  </sheetPr>
  <dimension ref="A1:H17"/>
  <sheetViews>
    <sheetView showGridLines="0" workbookViewId="0">
      <selection activeCell="G5" sqref="G5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DATE('Rendez-Vous'!F1,1,1)</f>
        <v>43101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JANVIER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>
        <f>IF(WEEKDAY($A$1)=2,1,"")</f>
        <v>1</v>
      </c>
      <c r="C4" s="29">
        <f>IF(B4&lt;&gt;"",B4+1,IF(WEEKDAY($A$1)=3,1,""))</f>
        <v>2</v>
      </c>
      <c r="D4" s="29">
        <f>IF(C4&lt;&gt;"",C4+1,IF(WEEKDAY($A$1)=4,1,""))</f>
        <v>3</v>
      </c>
      <c r="E4" s="29">
        <f>IF(D4&lt;&gt;"",D4+1,IF(WEEKDAY($A$1)=5,1,""))</f>
        <v>4</v>
      </c>
      <c r="F4" s="29">
        <f>IF(E4&lt;&gt;"",E4+1,IF(WEEKDAY($A$1)=6,1,""))</f>
        <v>5</v>
      </c>
      <c r="G4" s="29">
        <f>IF(F4&lt;&gt;"",F4+1,IF(WEEKDAY($A$1)=7,1,""))</f>
        <v>6</v>
      </c>
      <c r="H4" s="30">
        <f>IF(G4&lt;&gt;"",G4+1,IF(WEEKDAY($A$1)=1,1,""))</f>
        <v>7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>mdo100</v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8</v>
      </c>
      <c r="C6" s="29">
        <f>B6+1</f>
        <v>9</v>
      </c>
      <c r="D6" s="29">
        <f t="shared" ref="D6:H10" si="0">C6+1</f>
        <v>10</v>
      </c>
      <c r="E6" s="29">
        <f t="shared" si="0"/>
        <v>11</v>
      </c>
      <c r="F6" s="29">
        <f t="shared" si="0"/>
        <v>12</v>
      </c>
      <c r="G6" s="29">
        <f t="shared" si="0"/>
        <v>13</v>
      </c>
      <c r="H6" s="30">
        <f t="shared" si="0"/>
        <v>14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15</v>
      </c>
      <c r="C8" s="29">
        <f>B8+1</f>
        <v>16</v>
      </c>
      <c r="D8" s="29">
        <f t="shared" si="0"/>
        <v>17</v>
      </c>
      <c r="E8" s="29">
        <f t="shared" si="0"/>
        <v>18</v>
      </c>
      <c r="F8" s="29">
        <f t="shared" si="0"/>
        <v>19</v>
      </c>
      <c r="G8" s="29">
        <f t="shared" si="0"/>
        <v>20</v>
      </c>
      <c r="H8" s="30">
        <f t="shared" si="0"/>
        <v>21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22</v>
      </c>
      <c r="C10" s="29">
        <f>B10+1</f>
        <v>23</v>
      </c>
      <c r="D10" s="29">
        <f t="shared" si="0"/>
        <v>24</v>
      </c>
      <c r="E10" s="29">
        <f t="shared" si="0"/>
        <v>25</v>
      </c>
      <c r="F10" s="29">
        <f t="shared" si="0"/>
        <v>26</v>
      </c>
      <c r="G10" s="29">
        <f t="shared" si="0"/>
        <v>27</v>
      </c>
      <c r="H10" s="30">
        <f t="shared" si="0"/>
        <v>28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29</v>
      </c>
      <c r="C12" s="29">
        <f>IFERROR(IF(DAY(EOMONTH($A$1,0))&lt;B12+1,"",B12+1),"")</f>
        <v>30</v>
      </c>
      <c r="D12" s="29">
        <f t="shared" ref="D12:H12" si="1">IFERROR(IF(DAY(EOMONTH($A$1,0))&lt;C12+1,"",C12+1),"")</f>
        <v>31</v>
      </c>
      <c r="E12" s="29" t="str">
        <f t="shared" si="1"/>
        <v/>
      </c>
      <c r="F12" s="29" t="str">
        <f t="shared" si="1"/>
        <v/>
      </c>
      <c r="G12" s="29" t="str">
        <f t="shared" si="1"/>
        <v/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131" priority="11">
      <formula>$B$12=""</formula>
    </cfRule>
  </conditionalFormatting>
  <conditionalFormatting sqref="B11:H11">
    <cfRule type="expression" dxfId="130" priority="10">
      <formula>$B$12=""</formula>
    </cfRule>
  </conditionalFormatting>
  <conditionalFormatting sqref="B14:H15">
    <cfRule type="expression" dxfId="129" priority="9">
      <formula>$B$14=""</formula>
    </cfRule>
  </conditionalFormatting>
  <conditionalFormatting sqref="B13:H13">
    <cfRule type="expression" dxfId="128" priority="8">
      <formula>AND($B$14="",$B$12&lt;&gt;"")</formula>
    </cfRule>
  </conditionalFormatting>
  <conditionalFormatting sqref="B5:H5 B7:H7 B9:H9 B11:H11 B13:H13 B15:H15">
    <cfRule type="expression" dxfId="127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702A889-C6CD-4239-95D5-4560A241B2C7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71D685AB-3CF6-4280-8AF8-061BF78793F8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7BC70002-1783-49F9-A1F9-836688C892F2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2067EA20-F982-48BA-9B9F-A3D08B15B3B6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8CB6371F-71A7-4910-BB3A-0811C285FA53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7F742F12-8856-48C1-B5C6-914AFA89972D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-0.249977111117893"/>
  </sheetPr>
  <dimension ref="A1:H17"/>
  <sheetViews>
    <sheetView showGridLines="0" workbookViewId="0">
      <selection activeCell="C6" sqref="C6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EDATE(Janvier!A1,1)</f>
        <v>43132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FÉVRIER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>
        <f>IF(D4&lt;&gt;"",D4+1,IF(WEEKDAY($A$1)=5,1,""))</f>
        <v>1</v>
      </c>
      <c r="F4" s="29">
        <f>IF(E4&lt;&gt;"",E4+1,IF(WEEKDAY($A$1)=6,1,""))</f>
        <v>2</v>
      </c>
      <c r="G4" s="29">
        <f>IF(F4&lt;&gt;"",F4+1,IF(WEEKDAY($A$1)=7,1,""))</f>
        <v>3</v>
      </c>
      <c r="H4" s="30">
        <f>IF(G4&lt;&gt;"",G4+1,IF(WEEKDAY($A$1)=1,1,""))</f>
        <v>4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5</v>
      </c>
      <c r="C6" s="29">
        <f>B6+1</f>
        <v>6</v>
      </c>
      <c r="D6" s="29">
        <f t="shared" ref="D6:H10" si="0">C6+1</f>
        <v>7</v>
      </c>
      <c r="E6" s="29">
        <f t="shared" si="0"/>
        <v>8</v>
      </c>
      <c r="F6" s="29">
        <f t="shared" si="0"/>
        <v>9</v>
      </c>
      <c r="G6" s="29">
        <f t="shared" si="0"/>
        <v>10</v>
      </c>
      <c r="H6" s="30">
        <f t="shared" si="0"/>
        <v>11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12</v>
      </c>
      <c r="C8" s="29">
        <f>B8+1</f>
        <v>13</v>
      </c>
      <c r="D8" s="29">
        <f t="shared" si="0"/>
        <v>14</v>
      </c>
      <c r="E8" s="29">
        <f t="shared" si="0"/>
        <v>15</v>
      </c>
      <c r="F8" s="29">
        <f t="shared" si="0"/>
        <v>16</v>
      </c>
      <c r="G8" s="29">
        <f t="shared" si="0"/>
        <v>17</v>
      </c>
      <c r="H8" s="30">
        <f t="shared" si="0"/>
        <v>18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19</v>
      </c>
      <c r="C10" s="29">
        <f>B10+1</f>
        <v>20</v>
      </c>
      <c r="D10" s="29">
        <f t="shared" si="0"/>
        <v>21</v>
      </c>
      <c r="E10" s="29">
        <f t="shared" si="0"/>
        <v>22</v>
      </c>
      <c r="F10" s="29">
        <f t="shared" si="0"/>
        <v>23</v>
      </c>
      <c r="G10" s="29">
        <f t="shared" si="0"/>
        <v>24</v>
      </c>
      <c r="H10" s="30">
        <f t="shared" si="0"/>
        <v>25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26</v>
      </c>
      <c r="C12" s="29">
        <f>IFERROR(IF(DAY(EOMONTH($A$1,0))&lt;B12+1,"",B12+1),"")</f>
        <v>27</v>
      </c>
      <c r="D12" s="29">
        <f t="shared" ref="D12:H12" si="1">IFERROR(IF(DAY(EOMONTH($A$1,0))&lt;C12+1,"",C12+1),"")</f>
        <v>28</v>
      </c>
      <c r="E12" s="29" t="str">
        <f t="shared" si="1"/>
        <v/>
      </c>
      <c r="F12" s="29" t="str">
        <f t="shared" si="1"/>
        <v/>
      </c>
      <c r="G12" s="29" t="str">
        <f t="shared" si="1"/>
        <v/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120" priority="11">
      <formula>$B$12=""</formula>
    </cfRule>
  </conditionalFormatting>
  <conditionalFormatting sqref="B11:H11">
    <cfRule type="expression" dxfId="119" priority="10">
      <formula>$B$12=""</formula>
    </cfRule>
  </conditionalFormatting>
  <conditionalFormatting sqref="B14:H15">
    <cfRule type="expression" dxfId="118" priority="9">
      <formula>$B$14=""</formula>
    </cfRule>
  </conditionalFormatting>
  <conditionalFormatting sqref="B13:H13">
    <cfRule type="expression" dxfId="117" priority="8">
      <formula>AND($B$14="",$B$12&lt;&gt;"")</formula>
    </cfRule>
  </conditionalFormatting>
  <conditionalFormatting sqref="B5:H5 B7:H7 B9:H9 B11:H11 B13:H13 B15:H15">
    <cfRule type="expression" dxfId="116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ED9C9849-9FE8-4D05-AEF5-A7A2E4E73F46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6B51903B-2B7A-4856-A353-C1498AFBD209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33ABCF31-2AE6-47A4-876E-803A01C7A995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A09CCFCF-45C5-431B-A6C0-71A1CA9FA59B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D0D3C31F-3CAA-41B4-BCC8-D3B1D45D33ED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F1A79808-FC63-4453-A1E3-185D176F3E5B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EDATE(Janvier!A1,2)</f>
        <v>43160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MARS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>
        <f>IF(D4&lt;&gt;"",D4+1,IF(WEEKDAY($A$1)=5,1,""))</f>
        <v>1</v>
      </c>
      <c r="F4" s="29">
        <f>IF(E4&lt;&gt;"",E4+1,IF(WEEKDAY($A$1)=6,1,""))</f>
        <v>2</v>
      </c>
      <c r="G4" s="29">
        <f>IF(F4&lt;&gt;"",F4+1,IF(WEEKDAY($A$1)=7,1,""))</f>
        <v>3</v>
      </c>
      <c r="H4" s="30">
        <f>IF(G4&lt;&gt;"",G4+1,IF(WEEKDAY($A$1)=1,1,""))</f>
        <v>4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5</v>
      </c>
      <c r="C6" s="29">
        <f>B6+1</f>
        <v>6</v>
      </c>
      <c r="D6" s="29">
        <f t="shared" ref="D6:H10" si="0">C6+1</f>
        <v>7</v>
      </c>
      <c r="E6" s="29">
        <f t="shared" si="0"/>
        <v>8</v>
      </c>
      <c r="F6" s="29">
        <f t="shared" si="0"/>
        <v>9</v>
      </c>
      <c r="G6" s="29">
        <f t="shared" si="0"/>
        <v>10</v>
      </c>
      <c r="H6" s="30">
        <f t="shared" si="0"/>
        <v>11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12</v>
      </c>
      <c r="C8" s="29">
        <f>B8+1</f>
        <v>13</v>
      </c>
      <c r="D8" s="29">
        <f t="shared" si="0"/>
        <v>14</v>
      </c>
      <c r="E8" s="29">
        <f t="shared" si="0"/>
        <v>15</v>
      </c>
      <c r="F8" s="29">
        <f t="shared" si="0"/>
        <v>16</v>
      </c>
      <c r="G8" s="29">
        <f t="shared" si="0"/>
        <v>17</v>
      </c>
      <c r="H8" s="30">
        <f t="shared" si="0"/>
        <v>18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19</v>
      </c>
      <c r="C10" s="29">
        <f>B10+1</f>
        <v>20</v>
      </c>
      <c r="D10" s="29">
        <f t="shared" si="0"/>
        <v>21</v>
      </c>
      <c r="E10" s="29">
        <f t="shared" si="0"/>
        <v>22</v>
      </c>
      <c r="F10" s="29">
        <f t="shared" si="0"/>
        <v>23</v>
      </c>
      <c r="G10" s="29">
        <f t="shared" si="0"/>
        <v>24</v>
      </c>
      <c r="H10" s="30">
        <f t="shared" si="0"/>
        <v>25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26</v>
      </c>
      <c r="C12" s="29">
        <f>IFERROR(IF(DAY(EOMONTH($A$1,0))&lt;B12+1,"",B12+1),"")</f>
        <v>27</v>
      </c>
      <c r="D12" s="29">
        <f t="shared" ref="D12:H12" si="1">IFERROR(IF(DAY(EOMONTH($A$1,0))&lt;C12+1,"",C12+1),"")</f>
        <v>28</v>
      </c>
      <c r="E12" s="29">
        <f t="shared" si="1"/>
        <v>29</v>
      </c>
      <c r="F12" s="29">
        <f t="shared" si="1"/>
        <v>30</v>
      </c>
      <c r="G12" s="29">
        <f t="shared" si="1"/>
        <v>31</v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109" priority="11">
      <formula>$B$12=""</formula>
    </cfRule>
  </conditionalFormatting>
  <conditionalFormatting sqref="B11:H11">
    <cfRule type="expression" dxfId="108" priority="10">
      <formula>$B$12=""</formula>
    </cfRule>
  </conditionalFormatting>
  <conditionalFormatting sqref="B14:H15">
    <cfRule type="expression" dxfId="107" priority="9">
      <formula>$B$14=""</formula>
    </cfRule>
  </conditionalFormatting>
  <conditionalFormatting sqref="B13:H13">
    <cfRule type="expression" dxfId="106" priority="8">
      <formula>AND($B$14="",$B$12&lt;&gt;"")</formula>
    </cfRule>
  </conditionalFormatting>
  <conditionalFormatting sqref="B5:H5 B7:H7 B9:H9 B11:H11 B13:H13 B15:H15">
    <cfRule type="expression" dxfId="105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AE8192F7-EB89-478C-A202-210F358175B2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111741AA-2649-4E5A-ADFD-705C1B6EEDFE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666C0CA8-4CE4-4CFF-8D34-2BB46FC7C5FA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D931D09E-503D-4F91-A7AD-994179770FDA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F79F4FA9-742B-4930-A8E0-032D0AE8AC45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6773D03C-1A90-494B-B487-10E4945302BB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EDATE(Janvier!A1,3)</f>
        <v>43191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d' AVRIL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 t="str">
        <f>IF(D4&lt;&gt;"",D4+1,IF(WEEKDAY($A$1)=5,1,""))</f>
        <v/>
      </c>
      <c r="F4" s="29" t="str">
        <f>IF(E4&lt;&gt;"",E4+1,IF(WEEKDAY($A$1)=6,1,""))</f>
        <v/>
      </c>
      <c r="G4" s="29" t="str">
        <f>IF(F4&lt;&gt;"",F4+1,IF(WEEKDAY($A$1)=7,1,""))</f>
        <v/>
      </c>
      <c r="H4" s="30">
        <f>IF(G4&lt;&gt;"",G4+1,IF(WEEKDAY($A$1)=1,1,""))</f>
        <v>1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2</v>
      </c>
      <c r="C6" s="29">
        <f>B6+1</f>
        <v>3</v>
      </c>
      <c r="D6" s="29">
        <f t="shared" ref="D6:H10" si="0">C6+1</f>
        <v>4</v>
      </c>
      <c r="E6" s="29">
        <f t="shared" si="0"/>
        <v>5</v>
      </c>
      <c r="F6" s="29">
        <f t="shared" si="0"/>
        <v>6</v>
      </c>
      <c r="G6" s="29">
        <f t="shared" si="0"/>
        <v>7</v>
      </c>
      <c r="H6" s="30">
        <f t="shared" si="0"/>
        <v>8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9</v>
      </c>
      <c r="C8" s="29">
        <f>B8+1</f>
        <v>10</v>
      </c>
      <c r="D8" s="29">
        <f t="shared" si="0"/>
        <v>11</v>
      </c>
      <c r="E8" s="29">
        <f t="shared" si="0"/>
        <v>12</v>
      </c>
      <c r="F8" s="29">
        <f t="shared" si="0"/>
        <v>13</v>
      </c>
      <c r="G8" s="29">
        <f t="shared" si="0"/>
        <v>14</v>
      </c>
      <c r="H8" s="30">
        <f t="shared" si="0"/>
        <v>15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16</v>
      </c>
      <c r="C10" s="29">
        <f>B10+1</f>
        <v>17</v>
      </c>
      <c r="D10" s="29">
        <f t="shared" si="0"/>
        <v>18</v>
      </c>
      <c r="E10" s="29">
        <f t="shared" si="0"/>
        <v>19</v>
      </c>
      <c r="F10" s="29">
        <f t="shared" si="0"/>
        <v>20</v>
      </c>
      <c r="G10" s="29">
        <f t="shared" si="0"/>
        <v>21</v>
      </c>
      <c r="H10" s="30">
        <f t="shared" si="0"/>
        <v>22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23</v>
      </c>
      <c r="C12" s="29">
        <f>IFERROR(IF(DAY(EOMONTH($A$1,0))&lt;B12+1,"",B12+1),"")</f>
        <v>24</v>
      </c>
      <c r="D12" s="29">
        <f t="shared" ref="D12:H12" si="1">IFERROR(IF(DAY(EOMONTH($A$1,0))&lt;C12+1,"",C12+1),"")</f>
        <v>25</v>
      </c>
      <c r="E12" s="29">
        <f t="shared" si="1"/>
        <v>26</v>
      </c>
      <c r="F12" s="29">
        <f t="shared" si="1"/>
        <v>27</v>
      </c>
      <c r="G12" s="29">
        <f t="shared" si="1"/>
        <v>28</v>
      </c>
      <c r="H12" s="30">
        <f t="shared" si="1"/>
        <v>29</v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>
        <f>IFERROR(IF(DAY(EOMONTH($A$1,0))&lt;H12+1,"",H12+1),"")</f>
        <v>30</v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98" priority="11">
      <formula>$B$12=""</formula>
    </cfRule>
  </conditionalFormatting>
  <conditionalFormatting sqref="B11:H11">
    <cfRule type="expression" dxfId="97" priority="10">
      <formula>$B$12=""</formula>
    </cfRule>
  </conditionalFormatting>
  <conditionalFormatting sqref="B14:H15">
    <cfRule type="expression" dxfId="96" priority="9">
      <formula>$B$14=""</formula>
    </cfRule>
  </conditionalFormatting>
  <conditionalFormatting sqref="B13:H13">
    <cfRule type="expression" dxfId="95" priority="8">
      <formula>AND($B$14="",$B$12&lt;&gt;"")</formula>
    </cfRule>
  </conditionalFormatting>
  <conditionalFormatting sqref="B5:H5 B7:H7 B9:H9 B11:H11 B13:H13 B15:H15">
    <cfRule type="expression" dxfId="94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040C98DC-457F-4C14-9126-9F87E96A09F3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13F0FBD1-A51B-4286-988D-B2764A10657C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CE88461D-0EAE-4D1F-AA58-3C65A4AA00D2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429B0805-8F77-4C73-9A64-9E4FDEF7DEDC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0CC3D942-8469-40C9-969B-5C35C83EC206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C1E4471E-B81E-4A30-AFDE-F294967E6DE7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EDATE(Janvier!A1,4)</f>
        <v>43221</v>
      </c>
    </row>
    <row r="2" spans="1:8" ht="31.8" thickBot="1" x14ac:dyDescent="0.65">
      <c r="A2" s="31"/>
      <c r="B2" s="58" t="str">
        <f>IF(OR(MONTH(A1)=4,MONTH(A1)=8,MONTH(A1)=10),"------ Mois d' ","------ Mois de ")&amp;UPPER(TEXT(A1,"mmmm aaaa"))&amp;" ------"</f>
        <v>------ Mois de MAI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>
        <f>IF(B4&lt;&gt;"",B4+1,IF(WEEKDAY($A$1)=3,1,""))</f>
        <v>1</v>
      </c>
      <c r="D4" s="29">
        <f>IF(C4&lt;&gt;"",C4+1,IF(WEEKDAY($A$1)=4,1,""))</f>
        <v>2</v>
      </c>
      <c r="E4" s="29">
        <f>IF(D4&lt;&gt;"",D4+1,IF(WEEKDAY($A$1)=5,1,""))</f>
        <v>3</v>
      </c>
      <c r="F4" s="29">
        <f>IF(E4&lt;&gt;"",E4+1,IF(WEEKDAY($A$1)=6,1,""))</f>
        <v>4</v>
      </c>
      <c r="G4" s="29">
        <f>IF(F4&lt;&gt;"",F4+1,IF(WEEKDAY($A$1)=7,1,""))</f>
        <v>5</v>
      </c>
      <c r="H4" s="30">
        <f>IF(G4&lt;&gt;"",G4+1,IF(WEEKDAY($A$1)=1,1,""))</f>
        <v>6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7</v>
      </c>
      <c r="C6" s="29">
        <f>B6+1</f>
        <v>8</v>
      </c>
      <c r="D6" s="29">
        <f t="shared" ref="D6:H10" si="0">C6+1</f>
        <v>9</v>
      </c>
      <c r="E6" s="29">
        <f t="shared" si="0"/>
        <v>10</v>
      </c>
      <c r="F6" s="29">
        <f t="shared" si="0"/>
        <v>11</v>
      </c>
      <c r="G6" s="29">
        <f t="shared" si="0"/>
        <v>12</v>
      </c>
      <c r="H6" s="30">
        <f t="shared" si="0"/>
        <v>13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14</v>
      </c>
      <c r="C8" s="29">
        <f>B8+1</f>
        <v>15</v>
      </c>
      <c r="D8" s="29">
        <f t="shared" si="0"/>
        <v>16</v>
      </c>
      <c r="E8" s="29">
        <f t="shared" si="0"/>
        <v>17</v>
      </c>
      <c r="F8" s="29">
        <f t="shared" si="0"/>
        <v>18</v>
      </c>
      <c r="G8" s="29">
        <f t="shared" si="0"/>
        <v>19</v>
      </c>
      <c r="H8" s="30">
        <f t="shared" si="0"/>
        <v>20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21</v>
      </c>
      <c r="C10" s="29">
        <f>B10+1</f>
        <v>22</v>
      </c>
      <c r="D10" s="29">
        <f t="shared" si="0"/>
        <v>23</v>
      </c>
      <c r="E10" s="29">
        <f t="shared" si="0"/>
        <v>24</v>
      </c>
      <c r="F10" s="29">
        <f t="shared" si="0"/>
        <v>25</v>
      </c>
      <c r="G10" s="29">
        <f t="shared" si="0"/>
        <v>26</v>
      </c>
      <c r="H10" s="30">
        <f t="shared" si="0"/>
        <v>27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28</v>
      </c>
      <c r="C12" s="29">
        <f>IFERROR(IF(DAY(EOMONTH($A$1,0))&lt;B12+1,"",B12+1),"")</f>
        <v>29</v>
      </c>
      <c r="D12" s="29">
        <f t="shared" ref="D12:H12" si="1">IFERROR(IF(DAY(EOMONTH($A$1,0))&lt;C12+1,"",C12+1),"")</f>
        <v>30</v>
      </c>
      <c r="E12" s="29">
        <f t="shared" si="1"/>
        <v>31</v>
      </c>
      <c r="F12" s="29" t="str">
        <f t="shared" si="1"/>
        <v/>
      </c>
      <c r="G12" s="29" t="str">
        <f t="shared" si="1"/>
        <v/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87" priority="11">
      <formula>$B$12=""</formula>
    </cfRule>
  </conditionalFormatting>
  <conditionalFormatting sqref="B11:H11">
    <cfRule type="expression" dxfId="86" priority="10">
      <formula>$B$12=""</formula>
    </cfRule>
  </conditionalFormatting>
  <conditionalFormatting sqref="B14:H15">
    <cfRule type="expression" dxfId="85" priority="9">
      <formula>$B$14=""</formula>
    </cfRule>
  </conditionalFormatting>
  <conditionalFormatting sqref="B13:H13">
    <cfRule type="expression" dxfId="84" priority="8">
      <formula>AND($B$14="",$B$12&lt;&gt;"")</formula>
    </cfRule>
  </conditionalFormatting>
  <conditionalFormatting sqref="B5:H5 B7:H7 B9:H9 B11:H11 B13:H13 B15:H15">
    <cfRule type="expression" dxfId="83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3EC59993-3556-48C4-8C67-ADA5F8B72ABC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929EB68E-9561-468C-A037-7E7118F92C5F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F97A7C6F-C3A0-427C-B637-AC8C148B17C3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E27B11F2-4275-4ED2-8F90-4C31ACB317C7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0924B19C-7B47-4DCC-BF3A-0B22C95379F9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E3DF36EA-8B79-4290-B964-92CC227B281E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EDATE(Janvier!A1,5)</f>
        <v>43252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JUIN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 t="str">
        <f>IF(D4&lt;&gt;"",D4+1,IF(WEEKDAY($A$1)=5,1,""))</f>
        <v/>
      </c>
      <c r="F4" s="29">
        <f>IF(E4&lt;&gt;"",E4+1,IF(WEEKDAY($A$1)=6,1,""))</f>
        <v>1</v>
      </c>
      <c r="G4" s="29">
        <f>IF(F4&lt;&gt;"",F4+1,IF(WEEKDAY($A$1)=7,1,""))</f>
        <v>2</v>
      </c>
      <c r="H4" s="30">
        <f>IF(G4&lt;&gt;"",G4+1,IF(WEEKDAY($A$1)=1,1,""))</f>
        <v>3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4</v>
      </c>
      <c r="C6" s="29">
        <f>B6+1</f>
        <v>5</v>
      </c>
      <c r="D6" s="29">
        <f t="shared" ref="D6:H10" si="0">C6+1</f>
        <v>6</v>
      </c>
      <c r="E6" s="29">
        <f t="shared" si="0"/>
        <v>7</v>
      </c>
      <c r="F6" s="29">
        <f t="shared" si="0"/>
        <v>8</v>
      </c>
      <c r="G6" s="29">
        <f t="shared" si="0"/>
        <v>9</v>
      </c>
      <c r="H6" s="30">
        <f t="shared" si="0"/>
        <v>10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11</v>
      </c>
      <c r="C8" s="29">
        <f>B8+1</f>
        <v>12</v>
      </c>
      <c r="D8" s="29">
        <f t="shared" si="0"/>
        <v>13</v>
      </c>
      <c r="E8" s="29">
        <f t="shared" si="0"/>
        <v>14</v>
      </c>
      <c r="F8" s="29">
        <f t="shared" si="0"/>
        <v>15</v>
      </c>
      <c r="G8" s="29">
        <f t="shared" si="0"/>
        <v>16</v>
      </c>
      <c r="H8" s="30">
        <f t="shared" si="0"/>
        <v>17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18</v>
      </c>
      <c r="C10" s="29">
        <f>B10+1</f>
        <v>19</v>
      </c>
      <c r="D10" s="29">
        <f t="shared" si="0"/>
        <v>20</v>
      </c>
      <c r="E10" s="29">
        <f t="shared" si="0"/>
        <v>21</v>
      </c>
      <c r="F10" s="29">
        <f t="shared" si="0"/>
        <v>22</v>
      </c>
      <c r="G10" s="29">
        <f t="shared" si="0"/>
        <v>23</v>
      </c>
      <c r="H10" s="30">
        <f t="shared" si="0"/>
        <v>24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25</v>
      </c>
      <c r="C12" s="29">
        <f>IFERROR(IF(DAY(EOMONTH($A$1,0))&lt;B12+1,"",B12+1),"")</f>
        <v>26</v>
      </c>
      <c r="D12" s="29">
        <f t="shared" ref="D12:H12" si="1">IFERROR(IF(DAY(EOMONTH($A$1,0))&lt;C12+1,"",C12+1),"")</f>
        <v>27</v>
      </c>
      <c r="E12" s="29">
        <f t="shared" si="1"/>
        <v>28</v>
      </c>
      <c r="F12" s="29">
        <f t="shared" si="1"/>
        <v>29</v>
      </c>
      <c r="G12" s="29">
        <f t="shared" si="1"/>
        <v>30</v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76" priority="11">
      <formula>$B$12=""</formula>
    </cfRule>
  </conditionalFormatting>
  <conditionalFormatting sqref="B11:H11">
    <cfRule type="expression" dxfId="75" priority="10">
      <formula>$B$12=""</formula>
    </cfRule>
  </conditionalFormatting>
  <conditionalFormatting sqref="B14:H15">
    <cfRule type="expression" dxfId="74" priority="9">
      <formula>$B$14=""</formula>
    </cfRule>
  </conditionalFormatting>
  <conditionalFormatting sqref="B13:H13">
    <cfRule type="expression" dxfId="73" priority="8">
      <formula>AND($B$14="",$B$12&lt;&gt;"")</formula>
    </cfRule>
  </conditionalFormatting>
  <conditionalFormatting sqref="B5:H5 B7:H7 B9:H9 B11:H11 B13:H13 B15:H15">
    <cfRule type="expression" dxfId="72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A9D14950-A201-465F-8E63-09609938EA62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B3B0F4B7-4BB3-4EF2-9E71-5B217D5B2953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984E2CD9-1885-4A17-9EF0-6690D07D10F2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A5686DBB-368D-48DF-993C-E7E9D78AAC01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B6D67A46-9695-4C51-9B7B-976B9BDFF257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7440511C-6E06-4B28-893F-9C0C079E204C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EDATE(Janvier!A1,6)</f>
        <v>43282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JUILLET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 t="str">
        <f>IF(D4&lt;&gt;"",D4+1,IF(WEEKDAY($A$1)=5,1,""))</f>
        <v/>
      </c>
      <c r="F4" s="29" t="str">
        <f>IF(E4&lt;&gt;"",E4+1,IF(WEEKDAY($A$1)=6,1,""))</f>
        <v/>
      </c>
      <c r="G4" s="29" t="str">
        <f>IF(F4&lt;&gt;"",F4+1,IF(WEEKDAY($A$1)=7,1,""))</f>
        <v/>
      </c>
      <c r="H4" s="30">
        <f>IF(G4&lt;&gt;"",G4+1,IF(WEEKDAY($A$1)=1,1,""))</f>
        <v>1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2</v>
      </c>
      <c r="C6" s="29">
        <f>B6+1</f>
        <v>3</v>
      </c>
      <c r="D6" s="29">
        <f t="shared" ref="D6:H10" si="0">C6+1</f>
        <v>4</v>
      </c>
      <c r="E6" s="29">
        <f t="shared" si="0"/>
        <v>5</v>
      </c>
      <c r="F6" s="29">
        <f t="shared" si="0"/>
        <v>6</v>
      </c>
      <c r="G6" s="29">
        <f t="shared" si="0"/>
        <v>7</v>
      </c>
      <c r="H6" s="30">
        <f t="shared" si="0"/>
        <v>8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9</v>
      </c>
      <c r="C8" s="29">
        <f>B8+1</f>
        <v>10</v>
      </c>
      <c r="D8" s="29">
        <f t="shared" si="0"/>
        <v>11</v>
      </c>
      <c r="E8" s="29">
        <f t="shared" si="0"/>
        <v>12</v>
      </c>
      <c r="F8" s="29">
        <f t="shared" si="0"/>
        <v>13</v>
      </c>
      <c r="G8" s="29">
        <f t="shared" si="0"/>
        <v>14</v>
      </c>
      <c r="H8" s="30">
        <f t="shared" si="0"/>
        <v>15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16</v>
      </c>
      <c r="C10" s="29">
        <f>B10+1</f>
        <v>17</v>
      </c>
      <c r="D10" s="29">
        <f t="shared" si="0"/>
        <v>18</v>
      </c>
      <c r="E10" s="29">
        <f t="shared" si="0"/>
        <v>19</v>
      </c>
      <c r="F10" s="29">
        <f t="shared" si="0"/>
        <v>20</v>
      </c>
      <c r="G10" s="29">
        <f t="shared" si="0"/>
        <v>21</v>
      </c>
      <c r="H10" s="30">
        <f t="shared" si="0"/>
        <v>22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23</v>
      </c>
      <c r="C12" s="29">
        <f>IFERROR(IF(DAY(EOMONTH($A$1,0))&lt;B12+1,"",B12+1),"")</f>
        <v>24</v>
      </c>
      <c r="D12" s="29">
        <f t="shared" ref="D12:H12" si="1">IFERROR(IF(DAY(EOMONTH($A$1,0))&lt;C12+1,"",C12+1),"")</f>
        <v>25</v>
      </c>
      <c r="E12" s="29">
        <f t="shared" si="1"/>
        <v>26</v>
      </c>
      <c r="F12" s="29">
        <f t="shared" si="1"/>
        <v>27</v>
      </c>
      <c r="G12" s="29">
        <f t="shared" si="1"/>
        <v>28</v>
      </c>
      <c r="H12" s="30">
        <f t="shared" si="1"/>
        <v>29</v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>
        <f>IFERROR(IF(DAY(EOMONTH($A$1,0))&lt;H12+1,"",H12+1),"")</f>
        <v>30</v>
      </c>
      <c r="C14" s="29">
        <f>IFERROR(IF(DAY(EOMONTH($A$1,0))&lt;B14+1,"",B14+1),"")</f>
        <v>31</v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65" priority="11">
      <formula>$B$12=""</formula>
    </cfRule>
  </conditionalFormatting>
  <conditionalFormatting sqref="B11:H11">
    <cfRule type="expression" dxfId="64" priority="10">
      <formula>$B$12=""</formula>
    </cfRule>
  </conditionalFormatting>
  <conditionalFormatting sqref="B14:H15">
    <cfRule type="expression" dxfId="63" priority="9">
      <formula>$B$14=""</formula>
    </cfRule>
  </conditionalFormatting>
  <conditionalFormatting sqref="B13:H13">
    <cfRule type="expression" dxfId="62" priority="8">
      <formula>AND($B$14="",$B$12&lt;&gt;"")</formula>
    </cfRule>
  </conditionalFormatting>
  <conditionalFormatting sqref="B5:H5 B7:H7 B9:H9 B11:H11 B13:H13 B15:H15">
    <cfRule type="expression" dxfId="61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4879FFBE-B155-4317-8608-61B7958395B8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8887CF4F-5283-47A9-81F0-3E5CE05A412D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57EB1A2B-B208-4395-9810-7248F908E572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C8503457-4160-491E-B986-DBCE6AAF3114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ACCF5511-A0F0-47FF-87FF-A31C2C323B93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E1844D2D-5546-458D-A134-2C022DDCD852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9" tint="-0.249977111117893"/>
  </sheetPr>
  <dimension ref="A1:H17"/>
  <sheetViews>
    <sheetView showGridLines="0" workbookViewId="0">
      <selection activeCell="I8" sqref="I8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EDATE(Janvier!A1,7)</f>
        <v>43313</v>
      </c>
    </row>
    <row r="2" spans="1:8" ht="31.8" thickBot="1" x14ac:dyDescent="0.65">
      <c r="B2" s="61" t="str">
        <f>IF(OR(MONTH(A1)=4,MONTH(A1)=8,MONTH(A1)=10),"------ Mois d' ","------ Mois de ")&amp;UPPER(TEXT(A1,"mmmm aaaa"))&amp;" ------"</f>
        <v>------ Mois d' AOÛT 2018 ------</v>
      </c>
      <c r="C2" s="62"/>
      <c r="D2" s="62"/>
      <c r="E2" s="62"/>
      <c r="F2" s="62"/>
      <c r="G2" s="62"/>
      <c r="H2" s="63"/>
    </row>
    <row r="3" spans="1:8" x14ac:dyDescent="0.3">
      <c r="B3" s="39" t="s">
        <v>0</v>
      </c>
      <c r="C3" s="40" t="s">
        <v>1</v>
      </c>
      <c r="D3" s="40" t="s">
        <v>2</v>
      </c>
      <c r="E3" s="40" t="s">
        <v>3</v>
      </c>
      <c r="F3" s="40" t="s">
        <v>4</v>
      </c>
      <c r="G3" s="41" t="s">
        <v>5</v>
      </c>
      <c r="H3" s="42" t="s">
        <v>6</v>
      </c>
    </row>
    <row r="4" spans="1:8" ht="15.6" x14ac:dyDescent="0.3">
      <c r="B4" s="43" t="str">
        <f>IF(WEEKDAY($A$1)=2,1,"")</f>
        <v/>
      </c>
      <c r="C4" s="44" t="str">
        <f>IF(B4&lt;&gt;"",B4+1,IF(WEEKDAY($A$1)=3,1,""))</f>
        <v/>
      </c>
      <c r="D4" s="44">
        <f>IF(C4&lt;&gt;"",C4+1,IF(WEEKDAY($A$1)=4,1,""))</f>
        <v>1</v>
      </c>
      <c r="E4" s="44">
        <f>IF(D4&lt;&gt;"",D4+1,IF(WEEKDAY($A$1)=5,1,""))</f>
        <v>2</v>
      </c>
      <c r="F4" s="44">
        <f>IF(E4&lt;&gt;"",E4+1,IF(WEEKDAY($A$1)=6,1,""))</f>
        <v>3</v>
      </c>
      <c r="G4" s="44">
        <f>IF(F4&lt;&gt;"",F4+1,IF(WEEKDAY($A$1)=7,1,""))</f>
        <v>4</v>
      </c>
      <c r="H4" s="45">
        <f>IF(G4&lt;&gt;"",G4+1,IF(WEEKDAY($A$1)=1,1,""))</f>
        <v>5</v>
      </c>
    </row>
    <row r="5" spans="1:8" s="3" customFormat="1" ht="69.900000000000006" customHeight="1" x14ac:dyDescent="0.15">
      <c r="B5" s="46" t="str">
        <f>IFERROR(INDEX('Rendez-Vous'!$C:$C,MATCH(DATE(YEAR($A$1),MONTH($A$1),B4),'Rendez-Vous'!$B:$B,0)),"")</f>
        <v/>
      </c>
      <c r="C5" s="47" t="str">
        <f>IFERROR(INDEX('Rendez-Vous'!$C:$C,MATCH(DATE(YEAR($A$1),MONTH($A$1),C4),'Rendez-Vous'!$B:$B,0)),"")</f>
        <v/>
      </c>
      <c r="D5" s="47" t="str">
        <f>IFERROR(INDEX('Rendez-Vous'!$C:$C,MATCH(DATE(YEAR($A$1),MONTH($A$1),D4),'Rendez-Vous'!$B:$B,0)),"")</f>
        <v/>
      </c>
      <c r="E5" s="47" t="str">
        <f>IFERROR(INDEX('Rendez-Vous'!$C:$C,MATCH(DATE(YEAR($A$1),MONTH($A$1),E4),'Rendez-Vous'!$B:$B,0)),"")</f>
        <v/>
      </c>
      <c r="F5" s="47" t="str">
        <f>IFERROR(INDEX('Rendez-Vous'!$C:$C,MATCH(DATE(YEAR($A$1),MONTH($A$1),F4),'Rendez-Vous'!$B:$B,0)),"")</f>
        <v/>
      </c>
      <c r="G5" s="48" t="str">
        <f>IFERROR(INDEX('Rendez-Vous'!$C:$C,MATCH(DATE(YEAR($A$1),MONTH($A$1),G4),'Rendez-Vous'!$B:$B,0)),"")</f>
        <v/>
      </c>
      <c r="H5" s="49" t="str">
        <f>IFERROR(INDEX('Rendez-Vous'!$C:$C,MATCH(DATE(YEAR($A$1),MONTH($A$1),H4),'Rendez-Vous'!$B:$B,0)),"")</f>
        <v/>
      </c>
    </row>
    <row r="6" spans="1:8" ht="15.6" x14ac:dyDescent="0.3">
      <c r="B6" s="43">
        <f>H4+1</f>
        <v>6</v>
      </c>
      <c r="C6" s="44">
        <f>B6+1</f>
        <v>7</v>
      </c>
      <c r="D6" s="44">
        <f t="shared" ref="D6:H10" si="0">C6+1</f>
        <v>8</v>
      </c>
      <c r="E6" s="44">
        <f t="shared" si="0"/>
        <v>9</v>
      </c>
      <c r="F6" s="44">
        <f t="shared" si="0"/>
        <v>10</v>
      </c>
      <c r="G6" s="44">
        <f t="shared" si="0"/>
        <v>11</v>
      </c>
      <c r="H6" s="45">
        <f t="shared" si="0"/>
        <v>12</v>
      </c>
    </row>
    <row r="7" spans="1:8" s="3" customFormat="1" ht="69.900000000000006" customHeight="1" x14ac:dyDescent="0.15">
      <c r="B7" s="46" t="str">
        <f>IFERROR(INDEX('Rendez-Vous'!$C:$C,MATCH(DATE(YEAR($A$1),MONTH($A$1),B6),'Rendez-Vous'!$B:$B,0)),"")</f>
        <v/>
      </c>
      <c r="C7" s="47" t="str">
        <f>IFERROR(INDEX('Rendez-Vous'!$C:$C,MATCH(DATE(YEAR($A$1),MONTH($A$1),C6),'Rendez-Vous'!$B:$B,0)),"")</f>
        <v/>
      </c>
      <c r="D7" s="47" t="str">
        <f>IFERROR(INDEX('Rendez-Vous'!$C:$C,MATCH(DATE(YEAR($A$1),MONTH($A$1),D6),'Rendez-Vous'!$B:$B,0)),"")</f>
        <v/>
      </c>
      <c r="E7" s="47" t="str">
        <f>IFERROR(INDEX('Rendez-Vous'!$C:$C,MATCH(DATE(YEAR($A$1),MONTH($A$1),E6),'Rendez-Vous'!$B:$B,0)),"")</f>
        <v/>
      </c>
      <c r="F7" s="47" t="str">
        <f>IFERROR(INDEX('Rendez-Vous'!$C:$C,MATCH(DATE(YEAR($A$1),MONTH($A$1),F6),'Rendez-Vous'!$B:$B,0)),"")</f>
        <v/>
      </c>
      <c r="G7" s="48" t="str">
        <f>IFERROR(INDEX('Rendez-Vous'!$C:$C,MATCH(DATE(YEAR($A$1),MONTH($A$1),G6),'Rendez-Vous'!$B:$B,0)),"")</f>
        <v/>
      </c>
      <c r="H7" s="49" t="str">
        <f>IFERROR(INDEX('Rendez-Vous'!$C:$C,MATCH(DATE(YEAR($A$1),MONTH($A$1),H6),'Rendez-Vous'!$B:$B,0)),"")</f>
        <v/>
      </c>
    </row>
    <row r="8" spans="1:8" ht="15.6" x14ac:dyDescent="0.3">
      <c r="B8" s="43">
        <f>H6+1</f>
        <v>13</v>
      </c>
      <c r="C8" s="44">
        <f>B8+1</f>
        <v>14</v>
      </c>
      <c r="D8" s="44">
        <f t="shared" si="0"/>
        <v>15</v>
      </c>
      <c r="E8" s="44">
        <f t="shared" si="0"/>
        <v>16</v>
      </c>
      <c r="F8" s="44">
        <f t="shared" si="0"/>
        <v>17</v>
      </c>
      <c r="G8" s="44">
        <f t="shared" si="0"/>
        <v>18</v>
      </c>
      <c r="H8" s="45">
        <f t="shared" si="0"/>
        <v>19</v>
      </c>
    </row>
    <row r="9" spans="1:8" s="3" customFormat="1" ht="69.900000000000006" customHeight="1" x14ac:dyDescent="0.15">
      <c r="B9" s="46" t="str">
        <f>IFERROR(INDEX('Rendez-Vous'!$C:$C,MATCH(DATE(YEAR($A$1),MONTH($A$1),B8),'Rendez-Vous'!$B:$B,0)),"")</f>
        <v/>
      </c>
      <c r="C9" s="47" t="str">
        <f>IFERROR(INDEX('Rendez-Vous'!$C:$C,MATCH(DATE(YEAR($A$1),MONTH($A$1),C8),'Rendez-Vous'!$B:$B,0)),"")</f>
        <v/>
      </c>
      <c r="D9" s="47" t="str">
        <f>IFERROR(INDEX('Rendez-Vous'!$C:$C,MATCH(DATE(YEAR($A$1),MONTH($A$1),D8),'Rendez-Vous'!$B:$B,0)),"")</f>
        <v/>
      </c>
      <c r="E9" s="47" t="str">
        <f>IFERROR(INDEX('Rendez-Vous'!$C:$C,MATCH(DATE(YEAR($A$1),MONTH($A$1),E8),'Rendez-Vous'!$B:$B,0)),"")</f>
        <v/>
      </c>
      <c r="F9" s="47" t="str">
        <f>IFERROR(INDEX('Rendez-Vous'!$C:$C,MATCH(DATE(YEAR($A$1),MONTH($A$1),F8),'Rendez-Vous'!$B:$B,0)),"")</f>
        <v/>
      </c>
      <c r="G9" s="48" t="str">
        <f>IFERROR(INDEX('Rendez-Vous'!$C:$C,MATCH(DATE(YEAR($A$1),MONTH($A$1),G8),'Rendez-Vous'!$B:$B,0)),"")</f>
        <v/>
      </c>
      <c r="H9" s="49" t="str">
        <f>IFERROR(INDEX('Rendez-Vous'!$C:$C,MATCH(DATE(YEAR($A$1),MONTH($A$1),H8),'Rendez-Vous'!$B:$B,0)),"")</f>
        <v/>
      </c>
    </row>
    <row r="10" spans="1:8" ht="15.6" x14ac:dyDescent="0.3">
      <c r="B10" s="43">
        <f>H8+1</f>
        <v>20</v>
      </c>
      <c r="C10" s="44">
        <f>B10+1</f>
        <v>21</v>
      </c>
      <c r="D10" s="44">
        <f t="shared" si="0"/>
        <v>22</v>
      </c>
      <c r="E10" s="44">
        <f t="shared" si="0"/>
        <v>23</v>
      </c>
      <c r="F10" s="44">
        <f t="shared" si="0"/>
        <v>24</v>
      </c>
      <c r="G10" s="44">
        <f t="shared" si="0"/>
        <v>25</v>
      </c>
      <c r="H10" s="45">
        <f t="shared" si="0"/>
        <v>26</v>
      </c>
    </row>
    <row r="11" spans="1:8" s="3" customFormat="1" ht="69.900000000000006" customHeight="1" x14ac:dyDescent="0.15">
      <c r="B11" s="46" t="str">
        <f>IFERROR(INDEX('Rendez-Vous'!$C:$C,MATCH(DATE(YEAR($A$1),MONTH($A$1),B10),'Rendez-Vous'!$B:$B,0)),"")</f>
        <v/>
      </c>
      <c r="C11" s="47" t="str">
        <f>IFERROR(INDEX('Rendez-Vous'!$C:$C,MATCH(DATE(YEAR($A$1),MONTH($A$1),C10),'Rendez-Vous'!$B:$B,0)),"")</f>
        <v/>
      </c>
      <c r="D11" s="47" t="str">
        <f>IFERROR(INDEX('Rendez-Vous'!$C:$C,MATCH(DATE(YEAR($A$1),MONTH($A$1),D10),'Rendez-Vous'!$B:$B,0)),"")</f>
        <v/>
      </c>
      <c r="E11" s="47" t="str">
        <f>IFERROR(INDEX('Rendez-Vous'!$C:$C,MATCH(DATE(YEAR($A$1),MONTH($A$1),E10),'Rendez-Vous'!$B:$B,0)),"")</f>
        <v/>
      </c>
      <c r="F11" s="47" t="str">
        <f>IFERROR(INDEX('Rendez-Vous'!$C:$C,MATCH(DATE(YEAR($A$1),MONTH($A$1),F10),'Rendez-Vous'!$B:$B,0)),"")</f>
        <v/>
      </c>
      <c r="G11" s="48" t="str">
        <f>IFERROR(INDEX('Rendez-Vous'!$C:$C,MATCH(DATE(YEAR($A$1),MONTH($A$1),G10),'Rendez-Vous'!$B:$B,0)),"")</f>
        <v/>
      </c>
      <c r="H11" s="49" t="str">
        <f>IFERROR(INDEX('Rendez-Vous'!$C:$C,MATCH(DATE(YEAR($A$1),MONTH($A$1),H10),'Rendez-Vous'!$B:$B,0)),"")</f>
        <v/>
      </c>
    </row>
    <row r="12" spans="1:8" ht="15.6" x14ac:dyDescent="0.3">
      <c r="B12" s="43">
        <f>IFERROR(IF(DAY(EOMONTH($A$1,0))&lt;H10+1,"",H10+1),"")</f>
        <v>27</v>
      </c>
      <c r="C12" s="44">
        <f>IFERROR(IF(DAY(EOMONTH($A$1,0))&lt;B12+1,"",B12+1),"")</f>
        <v>28</v>
      </c>
      <c r="D12" s="44">
        <f t="shared" ref="D12:H12" si="1">IFERROR(IF(DAY(EOMONTH($A$1,0))&lt;C12+1,"",C12+1),"")</f>
        <v>29</v>
      </c>
      <c r="E12" s="44">
        <f t="shared" si="1"/>
        <v>30</v>
      </c>
      <c r="F12" s="44">
        <f t="shared" si="1"/>
        <v>31</v>
      </c>
      <c r="G12" s="44" t="str">
        <f t="shared" si="1"/>
        <v/>
      </c>
      <c r="H12" s="45" t="str">
        <f t="shared" si="1"/>
        <v/>
      </c>
    </row>
    <row r="13" spans="1:8" s="3" customFormat="1" ht="69.900000000000006" customHeight="1" x14ac:dyDescent="0.15">
      <c r="B13" s="46" t="str">
        <f>IFERROR(INDEX('Rendez-Vous'!$C:$C,MATCH(DATE(YEAR($A$1),MONTH($A$1),B12),'Rendez-Vous'!$B:$B,0)),"")</f>
        <v/>
      </c>
      <c r="C13" s="47" t="str">
        <f>IFERROR(INDEX('Rendez-Vous'!$C:$C,MATCH(DATE(YEAR($A$1),MONTH($A$1),C12),'Rendez-Vous'!$B:$B,0)),"")</f>
        <v/>
      </c>
      <c r="D13" s="47" t="str">
        <f>IFERROR(INDEX('Rendez-Vous'!$C:$C,MATCH(DATE(YEAR($A$1),MONTH($A$1),D12),'Rendez-Vous'!$B:$B,0)),"")</f>
        <v/>
      </c>
      <c r="E13" s="47" t="str">
        <f>IFERROR(INDEX('Rendez-Vous'!$C:$C,MATCH(DATE(YEAR($A$1),MONTH($A$1),E12),'Rendez-Vous'!$B:$B,0)),"")</f>
        <v/>
      </c>
      <c r="F13" s="47" t="str">
        <f>IFERROR(INDEX('Rendez-Vous'!$C:$C,MATCH(DATE(YEAR($A$1),MONTH($A$1),F12),'Rendez-Vous'!$B:$B,0)),"")</f>
        <v/>
      </c>
      <c r="G13" s="48" t="str">
        <f>IFERROR(INDEX('Rendez-Vous'!$C:$C,MATCH(DATE(YEAR($A$1),MONTH($A$1),G12),'Rendez-Vous'!$B:$B,0)),"")</f>
        <v/>
      </c>
      <c r="H13" s="49" t="str">
        <f>IFERROR(INDEX('Rendez-Vous'!$C:$C,MATCH(DATE(YEAR($A$1),MONTH($A$1),H12),'Rendez-Vous'!$B:$B,0)),"")</f>
        <v/>
      </c>
    </row>
    <row r="14" spans="1:8" ht="15.6" x14ac:dyDescent="0.3">
      <c r="B14" s="43" t="str">
        <f>IFERROR(IF(DAY(EOMONTH($A$1,0))&lt;H12+1,"",H12+1),"")</f>
        <v/>
      </c>
      <c r="C14" s="44" t="str">
        <f>IFERROR(IF(DAY(EOMONTH($A$1,0))&lt;B14+1,"",B14+1),"")</f>
        <v/>
      </c>
      <c r="D14" s="44" t="str">
        <f t="shared" ref="D14:H14" si="2">IFERROR(IF(DAY(EOMONTH($A$1,0))&lt;C14+1,"",C14+1),"")</f>
        <v/>
      </c>
      <c r="E14" s="44" t="str">
        <f t="shared" si="2"/>
        <v/>
      </c>
      <c r="F14" s="44" t="str">
        <f t="shared" si="2"/>
        <v/>
      </c>
      <c r="G14" s="44" t="str">
        <f t="shared" si="2"/>
        <v/>
      </c>
      <c r="H14" s="45" t="str">
        <f t="shared" si="2"/>
        <v/>
      </c>
    </row>
    <row r="15" spans="1:8" ht="69.900000000000006" customHeight="1" x14ac:dyDescent="0.3">
      <c r="B15" s="50" t="str">
        <f>IFERROR(INDEX('Rendez-Vous'!$C:$C,MATCH(DATE(YEAR($A$1),MONTH($A$1),B14),'Rendez-Vous'!$B:$B,0)),"")</f>
        <v/>
      </c>
      <c r="C15" s="51" t="str">
        <f>IFERROR(INDEX('Rendez-Vous'!$C:$C,MATCH(DATE(YEAR($A$1),MONTH($A$1),C14),'Rendez-Vous'!$B:$B,0)),"")</f>
        <v/>
      </c>
      <c r="D15" s="51" t="str">
        <f>IFERROR(INDEX('Rendez-Vous'!$C:$C,MATCH(DATE(YEAR($A$1),MONTH($A$1),D14),'Rendez-Vous'!$B:$B,0)),"")</f>
        <v/>
      </c>
      <c r="E15" s="51" t="str">
        <f>IFERROR(INDEX('Rendez-Vous'!$C:$C,MATCH(DATE(YEAR($A$1),MONTH($A$1),E14),'Rendez-Vous'!$B:$B,0)),"")</f>
        <v/>
      </c>
      <c r="F15" s="51" t="str">
        <f>IFERROR(INDEX('Rendez-Vous'!$C:$C,MATCH(DATE(YEAR($A$1),MONTH($A$1),F14),'Rendez-Vous'!$B:$B,0)),"")</f>
        <v/>
      </c>
      <c r="G15" s="52" t="str">
        <f>IFERROR(INDEX('Rendez-Vous'!$C:$C,MATCH(DATE(YEAR($A$1),MONTH($A$1),G14),'Rendez-Vous'!$B:$B,0)),"")</f>
        <v/>
      </c>
      <c r="H15" s="53" t="str">
        <f>IFERROR(INDEX('Rendez-Vous'!$C:$C,MATCH(DATE(YEAR($A$1),MONTH($A$1),H14),'Rendez-Vous'!$B:$B,0)),"")</f>
        <v/>
      </c>
    </row>
    <row r="16" spans="1:8" x14ac:dyDescent="0.3">
      <c r="B16" s="54"/>
      <c r="C16" s="55"/>
      <c r="D16" s="55"/>
      <c r="E16" s="55"/>
      <c r="F16" s="55"/>
      <c r="G16" s="55"/>
      <c r="H16" s="55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54" priority="11">
      <formula>$B$12=""</formula>
    </cfRule>
  </conditionalFormatting>
  <conditionalFormatting sqref="B11:H11">
    <cfRule type="expression" dxfId="53" priority="10">
      <formula>$B$12=""</formula>
    </cfRule>
  </conditionalFormatting>
  <conditionalFormatting sqref="B14:H15">
    <cfRule type="expression" dxfId="52" priority="9">
      <formula>$B$14=""</formula>
    </cfRule>
  </conditionalFormatting>
  <conditionalFormatting sqref="B13:H13">
    <cfRule type="expression" dxfId="51" priority="8">
      <formula>AND($B$14="",$B$12&lt;&gt;"")</formula>
    </cfRule>
  </conditionalFormatting>
  <conditionalFormatting sqref="B5:H5 B7:H7 B9:H9 B11:H11 B13:H13 B15:H15">
    <cfRule type="expression" dxfId="50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F4BD5717-FB58-431B-AAF7-4F3A08398C10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EE1B68BB-FE6E-4B4D-9CB1-676ED110F862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AC0CF48F-0D49-473F-8726-90AB52214883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21F1E207-923F-4869-B3A2-3B8CF06C53FA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97ADF478-0114-4284-909C-16A9D75A95C6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285AAE1B-156A-45CA-8D26-8AABB0D3D4E6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EDATE(Janvier!A1,8)</f>
        <v>43344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SEPTEMBRE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 t="str">
        <f>IF(D4&lt;&gt;"",D4+1,IF(WEEKDAY($A$1)=5,1,""))</f>
        <v/>
      </c>
      <c r="F4" s="29" t="str">
        <f>IF(E4&lt;&gt;"",E4+1,IF(WEEKDAY($A$1)=6,1,""))</f>
        <v/>
      </c>
      <c r="G4" s="29">
        <f>IF(F4&lt;&gt;"",F4+1,IF(WEEKDAY($A$1)=7,1,""))</f>
        <v>1</v>
      </c>
      <c r="H4" s="30">
        <f>IF(G4&lt;&gt;"",G4+1,IF(WEEKDAY($A$1)=1,1,""))</f>
        <v>2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3</v>
      </c>
      <c r="C6" s="29">
        <f>B6+1</f>
        <v>4</v>
      </c>
      <c r="D6" s="29">
        <f t="shared" ref="D6:H10" si="0">C6+1</f>
        <v>5</v>
      </c>
      <c r="E6" s="29">
        <f t="shared" si="0"/>
        <v>6</v>
      </c>
      <c r="F6" s="29">
        <f t="shared" si="0"/>
        <v>7</v>
      </c>
      <c r="G6" s="29">
        <f t="shared" si="0"/>
        <v>8</v>
      </c>
      <c r="H6" s="30">
        <f t="shared" si="0"/>
        <v>9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10</v>
      </c>
      <c r="C8" s="29">
        <f>B8+1</f>
        <v>11</v>
      </c>
      <c r="D8" s="29">
        <f t="shared" si="0"/>
        <v>12</v>
      </c>
      <c r="E8" s="29">
        <f t="shared" si="0"/>
        <v>13</v>
      </c>
      <c r="F8" s="29">
        <f t="shared" si="0"/>
        <v>14</v>
      </c>
      <c r="G8" s="29">
        <f t="shared" si="0"/>
        <v>15</v>
      </c>
      <c r="H8" s="30">
        <f t="shared" si="0"/>
        <v>16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17</v>
      </c>
      <c r="C10" s="29">
        <f>B10+1</f>
        <v>18</v>
      </c>
      <c r="D10" s="29">
        <f t="shared" si="0"/>
        <v>19</v>
      </c>
      <c r="E10" s="29">
        <f t="shared" si="0"/>
        <v>20</v>
      </c>
      <c r="F10" s="29">
        <f t="shared" si="0"/>
        <v>21</v>
      </c>
      <c r="G10" s="29">
        <f t="shared" si="0"/>
        <v>22</v>
      </c>
      <c r="H10" s="30">
        <f t="shared" si="0"/>
        <v>23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24</v>
      </c>
      <c r="C12" s="29">
        <f>IFERROR(IF(DAY(EOMONTH($A$1,0))&lt;B12+1,"",B12+1),"")</f>
        <v>25</v>
      </c>
      <c r="D12" s="29">
        <f t="shared" ref="D12:H12" si="1">IFERROR(IF(DAY(EOMONTH($A$1,0))&lt;C12+1,"",C12+1),"")</f>
        <v>26</v>
      </c>
      <c r="E12" s="29">
        <f t="shared" si="1"/>
        <v>27</v>
      </c>
      <c r="F12" s="29">
        <f t="shared" si="1"/>
        <v>28</v>
      </c>
      <c r="G12" s="29">
        <f t="shared" si="1"/>
        <v>29</v>
      </c>
      <c r="H12" s="30">
        <f t="shared" si="1"/>
        <v>30</v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43" priority="11">
      <formula>$B$12=""</formula>
    </cfRule>
  </conditionalFormatting>
  <conditionalFormatting sqref="B11:H11">
    <cfRule type="expression" dxfId="42" priority="10">
      <formula>$B$12=""</formula>
    </cfRule>
  </conditionalFormatting>
  <conditionalFormatting sqref="B14:H15">
    <cfRule type="expression" dxfId="41" priority="9">
      <formula>$B$14=""</formula>
    </cfRule>
  </conditionalFormatting>
  <conditionalFormatting sqref="B13:H13">
    <cfRule type="expression" dxfId="40" priority="8">
      <formula>AND($B$14="",$B$12&lt;&gt;"")</formula>
    </cfRule>
  </conditionalFormatting>
  <conditionalFormatting sqref="B5:H5 B7:H7 B9:H9 B11:H11 B13:H13 B15:H15">
    <cfRule type="expression" dxfId="39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FFA7EEA7-C589-4B9C-ADFF-4B26A27C813B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5AED1ECC-2603-49DC-93D5-18B3451773F5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E7F6CA34-FCC2-442C-9681-EEFF4F5891F9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8754E200-D0E6-4796-8357-C9530489022E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5B514161-E104-422A-8AF2-0D171FDAD7B5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25CEF1F1-4A57-43B4-9B2F-F4796137E5DE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-0.249977111117893"/>
  </sheetPr>
  <dimension ref="A1:H17"/>
  <sheetViews>
    <sheetView showGridLines="0" workbookViewId="0">
      <selection activeCell="B2" sqref="B2:H2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EDATE(Janvier!A1,9)</f>
        <v>43374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d' OCTOBRE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>
        <f>IF(WEEKDAY($A$1)=2,1,"")</f>
        <v>1</v>
      </c>
      <c r="C4" s="29">
        <f>IF(B4&lt;&gt;"",B4+1,IF(WEEKDAY($A$1)=3,1,""))</f>
        <v>2</v>
      </c>
      <c r="D4" s="29">
        <f>IF(C4&lt;&gt;"",C4+1,IF(WEEKDAY($A$1)=4,1,""))</f>
        <v>3</v>
      </c>
      <c r="E4" s="29">
        <f>IF(D4&lt;&gt;"",D4+1,IF(WEEKDAY($A$1)=5,1,""))</f>
        <v>4</v>
      </c>
      <c r="F4" s="29">
        <f>IF(E4&lt;&gt;"",E4+1,IF(WEEKDAY($A$1)=6,1,""))</f>
        <v>5</v>
      </c>
      <c r="G4" s="29">
        <f>IF(F4&lt;&gt;"",F4+1,IF(WEEKDAY($A$1)=7,1,""))</f>
        <v>6</v>
      </c>
      <c r="H4" s="30">
        <f>IF(G4&lt;&gt;"",G4+1,IF(WEEKDAY($A$1)=1,1,""))</f>
        <v>7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8</v>
      </c>
      <c r="C6" s="29">
        <f>B6+1</f>
        <v>9</v>
      </c>
      <c r="D6" s="29">
        <f t="shared" ref="D6:H10" si="0">C6+1</f>
        <v>10</v>
      </c>
      <c r="E6" s="29">
        <f t="shared" si="0"/>
        <v>11</v>
      </c>
      <c r="F6" s="29">
        <f t="shared" si="0"/>
        <v>12</v>
      </c>
      <c r="G6" s="29">
        <f t="shared" si="0"/>
        <v>13</v>
      </c>
      <c r="H6" s="30">
        <f t="shared" si="0"/>
        <v>14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15</v>
      </c>
      <c r="C8" s="29">
        <f>B8+1</f>
        <v>16</v>
      </c>
      <c r="D8" s="29">
        <f t="shared" si="0"/>
        <v>17</v>
      </c>
      <c r="E8" s="29">
        <f t="shared" si="0"/>
        <v>18</v>
      </c>
      <c r="F8" s="29">
        <f t="shared" si="0"/>
        <v>19</v>
      </c>
      <c r="G8" s="29">
        <f t="shared" si="0"/>
        <v>20</v>
      </c>
      <c r="H8" s="30">
        <f t="shared" si="0"/>
        <v>21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22</v>
      </c>
      <c r="C10" s="29">
        <f>B10+1</f>
        <v>23</v>
      </c>
      <c r="D10" s="29">
        <f t="shared" si="0"/>
        <v>24</v>
      </c>
      <c r="E10" s="29">
        <f t="shared" si="0"/>
        <v>25</v>
      </c>
      <c r="F10" s="29">
        <f t="shared" si="0"/>
        <v>26</v>
      </c>
      <c r="G10" s="29">
        <f t="shared" si="0"/>
        <v>27</v>
      </c>
      <c r="H10" s="30">
        <f t="shared" si="0"/>
        <v>28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29</v>
      </c>
      <c r="C12" s="29">
        <f>IFERROR(IF(DAY(EOMONTH($A$1,0))&lt;B12+1,"",B12+1),"")</f>
        <v>30</v>
      </c>
      <c r="D12" s="29">
        <f t="shared" ref="D12:H12" si="1">IFERROR(IF(DAY(EOMONTH($A$1,0))&lt;C12+1,"",C12+1),"")</f>
        <v>31</v>
      </c>
      <c r="E12" s="29" t="str">
        <f t="shared" si="1"/>
        <v/>
      </c>
      <c r="F12" s="29" t="str">
        <f t="shared" si="1"/>
        <v/>
      </c>
      <c r="G12" s="29" t="str">
        <f t="shared" si="1"/>
        <v/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32" priority="11">
      <formula>$B$12=""</formula>
    </cfRule>
  </conditionalFormatting>
  <conditionalFormatting sqref="B11:H11">
    <cfRule type="expression" dxfId="31" priority="10">
      <formula>$B$12=""</formula>
    </cfRule>
  </conditionalFormatting>
  <conditionalFormatting sqref="B14:H15">
    <cfRule type="expression" dxfId="30" priority="9">
      <formula>$B$14=""</formula>
    </cfRule>
  </conditionalFormatting>
  <conditionalFormatting sqref="B13:H13">
    <cfRule type="expression" dxfId="29" priority="8">
      <formula>AND($B$14="",$B$12&lt;&gt;"")</formula>
    </cfRule>
  </conditionalFormatting>
  <conditionalFormatting sqref="B5:H5 B7:H7 B9:H9 B11:H11 B13:H13 B15:H15">
    <cfRule type="expression" dxfId="28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AA6AB478-0C9E-4B68-A930-F6185019F25B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A177133F-2A2D-41B9-96A9-16392228A571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91281E75-510D-486E-9A6B-FD3B5193709F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6C1F382B-B786-4DEB-B71D-29A7FA6A3161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8635CDF2-4D4F-41CA-A14A-8064C3B7EBDA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1F189B30-67B7-4DE3-BBDB-68B169A689E0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-0.249977111117893"/>
  </sheetPr>
  <dimension ref="A1:H17"/>
  <sheetViews>
    <sheetView showGridLines="0" workbookViewId="0">
      <selection activeCell="H5" sqref="H5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EDATE(Janvier!A1,10)</f>
        <v>43405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NOVEMBRE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>
        <f>IF(D4&lt;&gt;"",D4+1,IF(WEEKDAY($A$1)=5,1,""))</f>
        <v>1</v>
      </c>
      <c r="F4" s="29">
        <f>IF(E4&lt;&gt;"",E4+1,IF(WEEKDAY($A$1)=6,1,""))</f>
        <v>2</v>
      </c>
      <c r="G4" s="29">
        <f>IF(F4&lt;&gt;"",F4+1,IF(WEEKDAY($A$1)=7,1,""))</f>
        <v>3</v>
      </c>
      <c r="H4" s="30">
        <f>IF(G4&lt;&gt;"",G4+1,IF(WEEKDAY($A$1)=1,1,""))</f>
        <v>4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5</v>
      </c>
      <c r="C6" s="29">
        <f>B6+1</f>
        <v>6</v>
      </c>
      <c r="D6" s="29">
        <f t="shared" ref="D6:H10" si="0">C6+1</f>
        <v>7</v>
      </c>
      <c r="E6" s="29">
        <f t="shared" si="0"/>
        <v>8</v>
      </c>
      <c r="F6" s="29">
        <f t="shared" si="0"/>
        <v>9</v>
      </c>
      <c r="G6" s="29">
        <f t="shared" si="0"/>
        <v>10</v>
      </c>
      <c r="H6" s="30">
        <f t="shared" si="0"/>
        <v>11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12</v>
      </c>
      <c r="C8" s="29">
        <f>B8+1</f>
        <v>13</v>
      </c>
      <c r="D8" s="29">
        <f t="shared" si="0"/>
        <v>14</v>
      </c>
      <c r="E8" s="29">
        <f t="shared" si="0"/>
        <v>15</v>
      </c>
      <c r="F8" s="29">
        <f t="shared" si="0"/>
        <v>16</v>
      </c>
      <c r="G8" s="29">
        <f t="shared" si="0"/>
        <v>17</v>
      </c>
      <c r="H8" s="30">
        <f t="shared" si="0"/>
        <v>18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19</v>
      </c>
      <c r="C10" s="29">
        <f>B10+1</f>
        <v>20</v>
      </c>
      <c r="D10" s="29">
        <f t="shared" si="0"/>
        <v>21</v>
      </c>
      <c r="E10" s="29">
        <f t="shared" si="0"/>
        <v>22</v>
      </c>
      <c r="F10" s="29">
        <f t="shared" si="0"/>
        <v>23</v>
      </c>
      <c r="G10" s="29">
        <f t="shared" si="0"/>
        <v>24</v>
      </c>
      <c r="H10" s="30">
        <f t="shared" si="0"/>
        <v>25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26</v>
      </c>
      <c r="C12" s="29">
        <f>IFERROR(IF(DAY(EOMONTH($A$1,0))&lt;B12+1,"",B12+1),"")</f>
        <v>27</v>
      </c>
      <c r="D12" s="29">
        <f t="shared" ref="D12:H12" si="1">IFERROR(IF(DAY(EOMONTH($A$1,0))&lt;C12+1,"",C12+1),"")</f>
        <v>28</v>
      </c>
      <c r="E12" s="29">
        <f t="shared" si="1"/>
        <v>29</v>
      </c>
      <c r="F12" s="29">
        <f t="shared" si="1"/>
        <v>30</v>
      </c>
      <c r="G12" s="29" t="str">
        <f t="shared" si="1"/>
        <v/>
      </c>
      <c r="H12" s="30" t="str">
        <f t="shared" si="1"/>
        <v/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 t="str">
        <f>IFERROR(IF(DAY(EOMONTH($A$1,0))&lt;H12+1,"",H12+1),"")</f>
        <v/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21" priority="11">
      <formula>$B$12=""</formula>
    </cfRule>
  </conditionalFormatting>
  <conditionalFormatting sqref="B11:H11">
    <cfRule type="expression" dxfId="20" priority="10">
      <formula>$B$12=""</formula>
    </cfRule>
  </conditionalFormatting>
  <conditionalFormatting sqref="B14:H15">
    <cfRule type="expression" dxfId="19" priority="9">
      <formula>$B$14=""</formula>
    </cfRule>
  </conditionalFormatting>
  <conditionalFormatting sqref="B13:H13">
    <cfRule type="expression" dxfId="18" priority="8">
      <formula>AND($B$14="",$B$12&lt;&gt;"")</formula>
    </cfRule>
  </conditionalFormatting>
  <conditionalFormatting sqref="B5:H5 B7:H7 B9:H9 B11:H11 B13:H13 B15:H15">
    <cfRule type="expression" dxfId="17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72B71A86-03D1-4788-889E-5BF387F90EA0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C64CE871-24AC-4373-994F-C169B2B885FC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CBA0AA88-A9F4-48B4-B3A5-807D6C55FD5D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CD65F6E4-1EA1-45CC-AA44-44A6DDF1D0A6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D41EF0A0-E9B6-4C7A-8643-7AEA37FC6303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4FA5237F-8D79-4B55-8824-72E3B06A2832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theme="9" tint="-0.249977111117893"/>
  </sheetPr>
  <dimension ref="A1:H17"/>
  <sheetViews>
    <sheetView showGridLines="0" workbookViewId="0">
      <selection activeCell="B5" sqref="B5"/>
    </sheetView>
  </sheetViews>
  <sheetFormatPr baseColWidth="10" defaultRowHeight="14.4" x14ac:dyDescent="0.3"/>
  <cols>
    <col min="1" max="1" width="15.33203125" customWidth="1"/>
    <col min="2" max="8" width="20.44140625" customWidth="1"/>
  </cols>
  <sheetData>
    <row r="1" spans="1:8" ht="29.25" customHeight="1" thickBot="1" x14ac:dyDescent="0.35">
      <c r="A1" s="23">
        <f>EDATE(Janvier!A1,11)</f>
        <v>43435</v>
      </c>
    </row>
    <row r="2" spans="1:8" ht="31.8" thickBot="1" x14ac:dyDescent="0.65">
      <c r="B2" s="58" t="str">
        <f>IF(OR(MONTH(A1)=4,MONTH(A1)=8,MONTH(A1)=10),"------ Mois d' ","------ Mois de ")&amp;UPPER(TEXT(A1,"mmmm aaaa"))&amp;" ------"</f>
        <v>------ Mois de DÉCEMBRE 2018 ------</v>
      </c>
      <c r="C2" s="59"/>
      <c r="D2" s="59"/>
      <c r="E2" s="59"/>
      <c r="F2" s="59"/>
      <c r="G2" s="59"/>
      <c r="H2" s="60"/>
    </row>
    <row r="3" spans="1:8" x14ac:dyDescent="0.3">
      <c r="B3" s="1" t="s">
        <v>0</v>
      </c>
      <c r="C3" s="2" t="s">
        <v>1</v>
      </c>
      <c r="D3" s="2" t="s">
        <v>2</v>
      </c>
      <c r="E3" s="2" t="s">
        <v>3</v>
      </c>
      <c r="F3" s="2" t="s">
        <v>4</v>
      </c>
      <c r="G3" s="8" t="s">
        <v>5</v>
      </c>
      <c r="H3" s="9" t="s">
        <v>6</v>
      </c>
    </row>
    <row r="4" spans="1:8" ht="15.6" x14ac:dyDescent="0.3">
      <c r="B4" s="28" t="str">
        <f>IF(WEEKDAY($A$1)=2,1,"")</f>
        <v/>
      </c>
      <c r="C4" s="29" t="str">
        <f>IF(B4&lt;&gt;"",B4+1,IF(WEEKDAY($A$1)=3,1,""))</f>
        <v/>
      </c>
      <c r="D4" s="29" t="str">
        <f>IF(C4&lt;&gt;"",C4+1,IF(WEEKDAY($A$1)=4,1,""))</f>
        <v/>
      </c>
      <c r="E4" s="29" t="str">
        <f>IF(D4&lt;&gt;"",D4+1,IF(WEEKDAY($A$1)=5,1,""))</f>
        <v/>
      </c>
      <c r="F4" s="29" t="str">
        <f>IF(E4&lt;&gt;"",E4+1,IF(WEEKDAY($A$1)=6,1,""))</f>
        <v/>
      </c>
      <c r="G4" s="29">
        <f>IF(F4&lt;&gt;"",F4+1,IF(WEEKDAY($A$1)=7,1,""))</f>
        <v>1</v>
      </c>
      <c r="H4" s="30">
        <f>IF(G4&lt;&gt;"",G4+1,IF(WEEKDAY($A$1)=1,1,""))</f>
        <v>2</v>
      </c>
    </row>
    <row r="5" spans="1:8" s="3" customFormat="1" ht="69.900000000000006" customHeight="1" x14ac:dyDescent="0.15">
      <c r="B5" s="6" t="str">
        <f>IFERROR(INDEX('Rendez-Vous'!$C:$C,MATCH(DATE(YEAR($A$1),MONTH($A$1),B4),'Rendez-Vous'!$B:$B,0)),"")</f>
        <v/>
      </c>
      <c r="C5" s="7" t="str">
        <f>IFERROR(INDEX('Rendez-Vous'!$C:$C,MATCH(DATE(YEAR($A$1),MONTH($A$1),C4),'Rendez-Vous'!$B:$B,0)),"")</f>
        <v/>
      </c>
      <c r="D5" s="7" t="str">
        <f>IFERROR(INDEX('Rendez-Vous'!$C:$C,MATCH(DATE(YEAR($A$1),MONTH($A$1),D4),'Rendez-Vous'!$B:$B,0)),"")</f>
        <v/>
      </c>
      <c r="E5" s="7" t="str">
        <f>IFERROR(INDEX('Rendez-Vous'!$C:$C,MATCH(DATE(YEAR($A$1),MONTH($A$1),E4),'Rendez-Vous'!$B:$B,0)),"")</f>
        <v/>
      </c>
      <c r="F5" s="7" t="str">
        <f>IFERROR(INDEX('Rendez-Vous'!$C:$C,MATCH(DATE(YEAR($A$1),MONTH($A$1),F4),'Rendez-Vous'!$B:$B,0)),"")</f>
        <v/>
      </c>
      <c r="G5" s="10" t="str">
        <f>IFERROR(INDEX('Rendez-Vous'!$C:$C,MATCH(DATE(YEAR($A$1),MONTH($A$1),G4),'Rendez-Vous'!$B:$B,0)),"")</f>
        <v/>
      </c>
      <c r="H5" s="11" t="str">
        <f>IFERROR(INDEX('Rendez-Vous'!$C:$C,MATCH(DATE(YEAR($A$1),MONTH($A$1),H4),'Rendez-Vous'!$B:$B,0)),"")</f>
        <v/>
      </c>
    </row>
    <row r="6" spans="1:8" ht="15.6" x14ac:dyDescent="0.3">
      <c r="B6" s="28">
        <f>H4+1</f>
        <v>3</v>
      </c>
      <c r="C6" s="29">
        <f>B6+1</f>
        <v>4</v>
      </c>
      <c r="D6" s="29">
        <f t="shared" ref="D6:H10" si="0">C6+1</f>
        <v>5</v>
      </c>
      <c r="E6" s="29">
        <f t="shared" si="0"/>
        <v>6</v>
      </c>
      <c r="F6" s="29">
        <f t="shared" si="0"/>
        <v>7</v>
      </c>
      <c r="G6" s="29">
        <f t="shared" si="0"/>
        <v>8</v>
      </c>
      <c r="H6" s="30">
        <f t="shared" si="0"/>
        <v>9</v>
      </c>
    </row>
    <row r="7" spans="1:8" s="3" customFormat="1" ht="69.900000000000006" customHeight="1" x14ac:dyDescent="0.15">
      <c r="B7" s="6" t="str">
        <f>IFERROR(INDEX('Rendez-Vous'!$C:$C,MATCH(DATE(YEAR($A$1),MONTH($A$1),B6),'Rendez-Vous'!$B:$B,0)),"")</f>
        <v/>
      </c>
      <c r="C7" s="7" t="str">
        <f>IFERROR(INDEX('Rendez-Vous'!$C:$C,MATCH(DATE(YEAR($A$1),MONTH($A$1),C6),'Rendez-Vous'!$B:$B,0)),"")</f>
        <v/>
      </c>
      <c r="D7" s="7" t="str">
        <f>IFERROR(INDEX('Rendez-Vous'!$C:$C,MATCH(DATE(YEAR($A$1),MONTH($A$1),D6),'Rendez-Vous'!$B:$B,0)),"")</f>
        <v/>
      </c>
      <c r="E7" s="7" t="str">
        <f>IFERROR(INDEX('Rendez-Vous'!$C:$C,MATCH(DATE(YEAR($A$1),MONTH($A$1),E6),'Rendez-Vous'!$B:$B,0)),"")</f>
        <v/>
      </c>
      <c r="F7" s="7" t="str">
        <f>IFERROR(INDEX('Rendez-Vous'!$C:$C,MATCH(DATE(YEAR($A$1),MONTH($A$1),F6),'Rendez-Vous'!$B:$B,0)),"")</f>
        <v/>
      </c>
      <c r="G7" s="10" t="str">
        <f>IFERROR(INDEX('Rendez-Vous'!$C:$C,MATCH(DATE(YEAR($A$1),MONTH($A$1),G6),'Rendez-Vous'!$B:$B,0)),"")</f>
        <v/>
      </c>
      <c r="H7" s="11" t="str">
        <f>IFERROR(INDEX('Rendez-Vous'!$C:$C,MATCH(DATE(YEAR($A$1),MONTH($A$1),H6),'Rendez-Vous'!$B:$B,0)),"")</f>
        <v/>
      </c>
    </row>
    <row r="8" spans="1:8" ht="15.6" x14ac:dyDescent="0.3">
      <c r="B8" s="28">
        <f>H6+1</f>
        <v>10</v>
      </c>
      <c r="C8" s="29">
        <f>B8+1</f>
        <v>11</v>
      </c>
      <c r="D8" s="29">
        <f t="shared" si="0"/>
        <v>12</v>
      </c>
      <c r="E8" s="29">
        <f t="shared" si="0"/>
        <v>13</v>
      </c>
      <c r="F8" s="29">
        <f t="shared" si="0"/>
        <v>14</v>
      </c>
      <c r="G8" s="29">
        <f t="shared" si="0"/>
        <v>15</v>
      </c>
      <c r="H8" s="30">
        <f t="shared" si="0"/>
        <v>16</v>
      </c>
    </row>
    <row r="9" spans="1:8" s="3" customFormat="1" ht="69.900000000000006" customHeight="1" x14ac:dyDescent="0.15">
      <c r="B9" s="6" t="str">
        <f>IFERROR(INDEX('Rendez-Vous'!$C:$C,MATCH(DATE(YEAR($A$1),MONTH($A$1),B8),'Rendez-Vous'!$B:$B,0)),"")</f>
        <v/>
      </c>
      <c r="C9" s="7" t="str">
        <f>IFERROR(INDEX('Rendez-Vous'!$C:$C,MATCH(DATE(YEAR($A$1),MONTH($A$1),C8),'Rendez-Vous'!$B:$B,0)),"")</f>
        <v/>
      </c>
      <c r="D9" s="7" t="str">
        <f>IFERROR(INDEX('Rendez-Vous'!$C:$C,MATCH(DATE(YEAR($A$1),MONTH($A$1),D8),'Rendez-Vous'!$B:$B,0)),"")</f>
        <v/>
      </c>
      <c r="E9" s="7" t="str">
        <f>IFERROR(INDEX('Rendez-Vous'!$C:$C,MATCH(DATE(YEAR($A$1),MONTH($A$1),E8),'Rendez-Vous'!$B:$B,0)),"")</f>
        <v/>
      </c>
      <c r="F9" s="7" t="str">
        <f>IFERROR(INDEX('Rendez-Vous'!$C:$C,MATCH(DATE(YEAR($A$1),MONTH($A$1),F8),'Rendez-Vous'!$B:$B,0)),"")</f>
        <v/>
      </c>
      <c r="G9" s="10" t="str">
        <f>IFERROR(INDEX('Rendez-Vous'!$C:$C,MATCH(DATE(YEAR($A$1),MONTH($A$1),G8),'Rendez-Vous'!$B:$B,0)),"")</f>
        <v/>
      </c>
      <c r="H9" s="11" t="str">
        <f>IFERROR(INDEX('Rendez-Vous'!$C:$C,MATCH(DATE(YEAR($A$1),MONTH($A$1),H8),'Rendez-Vous'!$B:$B,0)),"")</f>
        <v/>
      </c>
    </row>
    <row r="10" spans="1:8" ht="15.6" x14ac:dyDescent="0.3">
      <c r="B10" s="28">
        <f>H8+1</f>
        <v>17</v>
      </c>
      <c r="C10" s="29">
        <f>B10+1</f>
        <v>18</v>
      </c>
      <c r="D10" s="29">
        <f t="shared" si="0"/>
        <v>19</v>
      </c>
      <c r="E10" s="29">
        <f t="shared" si="0"/>
        <v>20</v>
      </c>
      <c r="F10" s="29">
        <f t="shared" si="0"/>
        <v>21</v>
      </c>
      <c r="G10" s="29">
        <f t="shared" si="0"/>
        <v>22</v>
      </c>
      <c r="H10" s="30">
        <f t="shared" si="0"/>
        <v>23</v>
      </c>
    </row>
    <row r="11" spans="1:8" s="3" customFormat="1" ht="69.900000000000006" customHeight="1" x14ac:dyDescent="0.15">
      <c r="B11" s="6" t="str">
        <f>IFERROR(INDEX('Rendez-Vous'!$C:$C,MATCH(DATE(YEAR($A$1),MONTH($A$1),B10),'Rendez-Vous'!$B:$B,0)),"")</f>
        <v/>
      </c>
      <c r="C11" s="7" t="str">
        <f>IFERROR(INDEX('Rendez-Vous'!$C:$C,MATCH(DATE(YEAR($A$1),MONTH($A$1),C10),'Rendez-Vous'!$B:$B,0)),"")</f>
        <v/>
      </c>
      <c r="D11" s="7" t="str">
        <f>IFERROR(INDEX('Rendez-Vous'!$C:$C,MATCH(DATE(YEAR($A$1),MONTH($A$1),D10),'Rendez-Vous'!$B:$B,0)),"")</f>
        <v/>
      </c>
      <c r="E11" s="7" t="str">
        <f>IFERROR(INDEX('Rendez-Vous'!$C:$C,MATCH(DATE(YEAR($A$1),MONTH($A$1),E10),'Rendez-Vous'!$B:$B,0)),"")</f>
        <v/>
      </c>
      <c r="F11" s="7" t="str">
        <f>IFERROR(INDEX('Rendez-Vous'!$C:$C,MATCH(DATE(YEAR($A$1),MONTH($A$1),F10),'Rendez-Vous'!$B:$B,0)),"")</f>
        <v/>
      </c>
      <c r="G11" s="10" t="str">
        <f>IFERROR(INDEX('Rendez-Vous'!$C:$C,MATCH(DATE(YEAR($A$1),MONTH($A$1),G10),'Rendez-Vous'!$B:$B,0)),"")</f>
        <v/>
      </c>
      <c r="H11" s="11" t="str">
        <f>IFERROR(INDEX('Rendez-Vous'!$C:$C,MATCH(DATE(YEAR($A$1),MONTH($A$1),H10),'Rendez-Vous'!$B:$B,0)),"")</f>
        <v/>
      </c>
    </row>
    <row r="12" spans="1:8" ht="15.6" x14ac:dyDescent="0.3">
      <c r="B12" s="28">
        <f>IFERROR(IF(DAY(EOMONTH($A$1,0))&lt;H10+1,"",H10+1),"")</f>
        <v>24</v>
      </c>
      <c r="C12" s="29">
        <f>IFERROR(IF(DAY(EOMONTH($A$1,0))&lt;B12+1,"",B12+1),"")</f>
        <v>25</v>
      </c>
      <c r="D12" s="29">
        <f t="shared" ref="D12:H12" si="1">IFERROR(IF(DAY(EOMONTH($A$1,0))&lt;C12+1,"",C12+1),"")</f>
        <v>26</v>
      </c>
      <c r="E12" s="29">
        <f t="shared" si="1"/>
        <v>27</v>
      </c>
      <c r="F12" s="29">
        <f t="shared" si="1"/>
        <v>28</v>
      </c>
      <c r="G12" s="29">
        <f t="shared" si="1"/>
        <v>29</v>
      </c>
      <c r="H12" s="30">
        <f t="shared" si="1"/>
        <v>30</v>
      </c>
    </row>
    <row r="13" spans="1:8" s="3" customFormat="1" ht="69.900000000000006" customHeight="1" x14ac:dyDescent="0.15">
      <c r="B13" s="6" t="str">
        <f>IFERROR(INDEX('Rendez-Vous'!$C:$C,MATCH(DATE(YEAR($A$1),MONTH($A$1),B12),'Rendez-Vous'!$B:$B,0)),"")</f>
        <v/>
      </c>
      <c r="C13" s="7" t="str">
        <f>IFERROR(INDEX('Rendez-Vous'!$C:$C,MATCH(DATE(YEAR($A$1),MONTH($A$1),C12),'Rendez-Vous'!$B:$B,0)),"")</f>
        <v/>
      </c>
      <c r="D13" s="7" t="str">
        <f>IFERROR(INDEX('Rendez-Vous'!$C:$C,MATCH(DATE(YEAR($A$1),MONTH($A$1),D12),'Rendez-Vous'!$B:$B,0)),"")</f>
        <v/>
      </c>
      <c r="E13" s="7" t="str">
        <f>IFERROR(INDEX('Rendez-Vous'!$C:$C,MATCH(DATE(YEAR($A$1),MONTH($A$1),E12),'Rendez-Vous'!$B:$B,0)),"")</f>
        <v/>
      </c>
      <c r="F13" s="7" t="str">
        <f>IFERROR(INDEX('Rendez-Vous'!$C:$C,MATCH(DATE(YEAR($A$1),MONTH($A$1),F12),'Rendez-Vous'!$B:$B,0)),"")</f>
        <v/>
      </c>
      <c r="G13" s="10" t="str">
        <f>IFERROR(INDEX('Rendez-Vous'!$C:$C,MATCH(DATE(YEAR($A$1),MONTH($A$1),G12),'Rendez-Vous'!$B:$B,0)),"")</f>
        <v/>
      </c>
      <c r="H13" s="11" t="str">
        <f>IFERROR(INDEX('Rendez-Vous'!$C:$C,MATCH(DATE(YEAR($A$1),MONTH($A$1),H12),'Rendez-Vous'!$B:$B,0)),"")</f>
        <v/>
      </c>
    </row>
    <row r="14" spans="1:8" ht="15.6" x14ac:dyDescent="0.3">
      <c r="B14" s="28">
        <f>IFERROR(IF(DAY(EOMONTH($A$1,0))&lt;H12+1,"",H12+1),"")</f>
        <v>31</v>
      </c>
      <c r="C14" s="29" t="str">
        <f>IFERROR(IF(DAY(EOMONTH($A$1,0))&lt;B14+1,"",B14+1),"")</f>
        <v/>
      </c>
      <c r="D14" s="29" t="str">
        <f t="shared" ref="D14:H14" si="2">IFERROR(IF(DAY(EOMONTH($A$1,0))&lt;C14+1,"",C14+1),"")</f>
        <v/>
      </c>
      <c r="E14" s="29" t="str">
        <f t="shared" si="2"/>
        <v/>
      </c>
      <c r="F14" s="29" t="str">
        <f t="shared" si="2"/>
        <v/>
      </c>
      <c r="G14" s="29" t="str">
        <f t="shared" si="2"/>
        <v/>
      </c>
      <c r="H14" s="30" t="str">
        <f t="shared" si="2"/>
        <v/>
      </c>
    </row>
    <row r="15" spans="1:8" ht="69.900000000000006" customHeight="1" x14ac:dyDescent="0.3">
      <c r="B15" s="24" t="str">
        <f>IFERROR(INDEX('Rendez-Vous'!$C:$C,MATCH(DATE(YEAR($A$1),MONTH($A$1),B14),'Rendez-Vous'!$B:$B,0)),"")</f>
        <v/>
      </c>
      <c r="C15" s="25" t="str">
        <f>IFERROR(INDEX('Rendez-Vous'!$C:$C,MATCH(DATE(YEAR($A$1),MONTH($A$1),C14),'Rendez-Vous'!$B:$B,0)),"")</f>
        <v/>
      </c>
      <c r="D15" s="25" t="str">
        <f>IFERROR(INDEX('Rendez-Vous'!$C:$C,MATCH(DATE(YEAR($A$1),MONTH($A$1),D14),'Rendez-Vous'!$B:$B,0)),"")</f>
        <v/>
      </c>
      <c r="E15" s="25" t="str">
        <f>IFERROR(INDEX('Rendez-Vous'!$C:$C,MATCH(DATE(YEAR($A$1),MONTH($A$1),E14),'Rendez-Vous'!$B:$B,0)),"")</f>
        <v/>
      </c>
      <c r="F15" s="25" t="str">
        <f>IFERROR(INDEX('Rendez-Vous'!$C:$C,MATCH(DATE(YEAR($A$1),MONTH($A$1),F14),'Rendez-Vous'!$B:$B,0)),"")</f>
        <v/>
      </c>
      <c r="G15" s="26" t="str">
        <f>IFERROR(INDEX('Rendez-Vous'!$C:$C,MATCH(DATE(YEAR($A$1),MONTH($A$1),G14),'Rendez-Vous'!$B:$B,0)),"")</f>
        <v/>
      </c>
      <c r="H15" s="27" t="str">
        <f>IFERROR(INDEX('Rendez-Vous'!$C:$C,MATCH(DATE(YEAR($A$1),MONTH($A$1),H14),'Rendez-Vous'!$B:$B,0)),"")</f>
        <v/>
      </c>
    </row>
    <row r="16" spans="1:8" x14ac:dyDescent="0.3">
      <c r="B16" s="22"/>
    </row>
    <row r="17" spans="2:2" x14ac:dyDescent="0.3">
      <c r="B17" s="4"/>
    </row>
  </sheetData>
  <sheetProtection selectLockedCells="1" selectUnlockedCells="1"/>
  <mergeCells count="1">
    <mergeCell ref="B2:H2"/>
  </mergeCells>
  <conditionalFormatting sqref="B12:H15">
    <cfRule type="expression" dxfId="10" priority="11">
      <formula>$B$12=""</formula>
    </cfRule>
  </conditionalFormatting>
  <conditionalFormatting sqref="B11:H11">
    <cfRule type="expression" dxfId="9" priority="10">
      <formula>$B$12=""</formula>
    </cfRule>
  </conditionalFormatting>
  <conditionalFormatting sqref="B14:H15">
    <cfRule type="expression" dxfId="8" priority="9">
      <formula>$B$14=""</formula>
    </cfRule>
  </conditionalFormatting>
  <conditionalFormatting sqref="B13:H13">
    <cfRule type="expression" dxfId="7" priority="8">
      <formula>AND($B$14="",$B$12&lt;&gt;"")</formula>
    </cfRule>
  </conditionalFormatting>
  <conditionalFormatting sqref="B5:H5 B7:H7 B9:H9 B11:H11 B13:H13 B15:H15">
    <cfRule type="expression" dxfId="6" priority="7">
      <formula>DATE(YEAR($A$1),MONTH($A$1),B4)=TODAY()</formula>
    </cfRule>
  </conditionalFormatting>
  <printOptions horizontalCentered="1"/>
  <pageMargins left="0.19685039370078741" right="0.19685039370078741" top="0.39370078740157483" bottom="0.19685039370078741" header="0.31496062992125984" footer="0.31496062992125984"/>
  <pageSetup paperSize="9" orientation="landscape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" id="{FB53F6F2-9A98-411A-BE07-75FE42C8BD72}">
            <xm:f>COUNTIF('Rendez-Vous'!$F$3:$F$16,DATE(An,MONTH($A$1),B$4))&gt;0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B4:H4</xm:sqref>
        </x14:conditionalFormatting>
        <x14:conditionalFormatting xmlns:xm="http://schemas.microsoft.com/office/excel/2006/main">
          <x14:cfRule type="expression" priority="5" id="{02A16CAD-E97B-41CD-ACF8-6D42C053F9DA}">
            <xm:f>COUNTIF('Rendez-Vous'!$F$3:$F$16,DATE(An,MONTH($A$1),B$6))&gt;0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B6:H6</xm:sqref>
        </x14:conditionalFormatting>
        <x14:conditionalFormatting xmlns:xm="http://schemas.microsoft.com/office/excel/2006/main">
          <x14:cfRule type="expression" priority="4" id="{ABA7D980-F442-44E3-819E-DB579FEF309A}">
            <xm:f>COUNTIF('Rendez-Vous'!$F$3:$F$16,DATE(An,MONTH($A$1),B$8))&gt;0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B8:H8</xm:sqref>
        </x14:conditionalFormatting>
        <x14:conditionalFormatting xmlns:xm="http://schemas.microsoft.com/office/excel/2006/main">
          <x14:cfRule type="expression" priority="3" id="{378FCD31-DEC5-4A07-9DCE-B6891EBB5DFB}">
            <xm:f>COUNTIF('Rendez-Vous'!$F$3:$F$16,DATE(An,MONTH($A$1),B$10))&gt;0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B10:H10</xm:sqref>
        </x14:conditionalFormatting>
        <x14:conditionalFormatting xmlns:xm="http://schemas.microsoft.com/office/excel/2006/main">
          <x14:cfRule type="expression" priority="2" id="{D5EB3620-983F-465E-A752-8217307EB2F1}">
            <xm:f>COUNTIF('Rendez-Vous'!$F$3:$F$16,DATE(An,MONTH($A$1),B$12))&gt;0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B12:H12</xm:sqref>
        </x14:conditionalFormatting>
        <x14:conditionalFormatting xmlns:xm="http://schemas.microsoft.com/office/excel/2006/main">
          <x14:cfRule type="expression" priority="1" id="{D869935B-7E36-48EA-A214-5611DA0E1658}">
            <xm:f>COUNTIF('Rendez-Vous'!$F$3:$F$16,DATE(An,MONTH($A$1),B$14))&gt;0</xm:f>
            <x14:dxf>
              <font>
                <b/>
                <i val="0"/>
                <color rgb="FFFF0000"/>
              </font>
              <fill>
                <patternFill>
                  <bgColor theme="8" tint="0.39994506668294322"/>
                </patternFill>
              </fill>
            </x14:dxf>
          </x14:cfRule>
          <xm:sqref>B14:H14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14</vt:i4>
      </vt:variant>
    </vt:vector>
  </HeadingPairs>
  <TitlesOfParts>
    <vt:vector size="27" baseType="lpstr">
      <vt:lpstr>Rendez-Vous</vt:lpstr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An</vt:lpstr>
      <vt:lpstr>Paques</vt:lpstr>
      <vt:lpstr>Aout!Zone_d_impression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mdo100</cp:lastModifiedBy>
  <cp:lastPrinted>2018-01-29T17:34:06Z</cp:lastPrinted>
  <dcterms:created xsi:type="dcterms:W3CDTF">2016-09-19T02:33:08Z</dcterms:created>
  <dcterms:modified xsi:type="dcterms:W3CDTF">2018-08-21T12:57:29Z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