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96" windowWidth="20112" windowHeight="6972"/>
  </bookViews>
  <sheets>
    <sheet name="Feuil1" sheetId="1" r:id="rId1"/>
    <sheet name="Feuil2" sheetId="2" r:id="rId2"/>
    <sheet name="Feuil3" sheetId="3" r:id="rId3"/>
  </sheets>
  <definedNames>
    <definedName name="Année">Feuil2!$B$3</definedName>
    <definedName name="DBN">Feuil1!$B$1</definedName>
    <definedName name="Début_de_nuit">Feuil1!$B$1</definedName>
    <definedName name="Début_Nuit">Feuil1!#REF!</definedName>
    <definedName name="DebutNuit">Feuil1!$B$1</definedName>
    <definedName name="DNUIT">Feuil1!#REF!</definedName>
    <definedName name="F" localSheetId="0">Feuil1!$D$9:$D$374</definedName>
    <definedName name="FDN">Feuil1!$B$2</definedName>
    <definedName name="FDNUIT">Feuil1!#REF!</definedName>
    <definedName name="Fin_de_Nuit">Feuil1!#REF!</definedName>
    <definedName name="FNUIT">Feuil1!#REF!</definedName>
    <definedName name="IdenF" localSheetId="0">Feuil1!$E$9:$E$374</definedName>
    <definedName name="Jour" localSheetId="0">Feuil1!$P$9:$P$374</definedName>
    <definedName name="Jours_fériés">Feuil2!$B$4:$B$16</definedName>
    <definedName name="Nuit" localSheetId="0">Feuil1!$Q$9:$Q$374</definedName>
    <definedName name="Pâques">Feuil2!$B$5</definedName>
  </definedNames>
  <calcPr calcId="125725"/>
</workbook>
</file>

<file path=xl/calcChain.xml><?xml version="1.0" encoding="utf-8"?>
<calcChain xmlns="http://schemas.openxmlformats.org/spreadsheetml/2006/main">
  <c r="B12" i="2"/>
  <c r="A16" i="1"/>
  <c r="A17" s="1"/>
  <c r="H16"/>
  <c r="J16"/>
  <c r="Q16" s="1"/>
  <c r="M16"/>
  <c r="N16" s="1"/>
  <c r="O16"/>
  <c r="H17"/>
  <c r="I17" s="1"/>
  <c r="J17"/>
  <c r="Q17" s="1"/>
  <c r="M17"/>
  <c r="O17"/>
  <c r="N17" s="1"/>
  <c r="H18"/>
  <c r="I18" s="1"/>
  <c r="P18" s="1"/>
  <c r="J18"/>
  <c r="Q18" s="1"/>
  <c r="M18"/>
  <c r="N18"/>
  <c r="O18"/>
  <c r="H19"/>
  <c r="I19" s="1"/>
  <c r="J19"/>
  <c r="Q19" s="1"/>
  <c r="M19"/>
  <c r="N19" s="1"/>
  <c r="O19"/>
  <c r="H20"/>
  <c r="I20" s="1"/>
  <c r="J20"/>
  <c r="Q20" s="1"/>
  <c r="M20"/>
  <c r="N20" s="1"/>
  <c r="O20"/>
  <c r="H21"/>
  <c r="J21"/>
  <c r="Q21" s="1"/>
  <c r="M21"/>
  <c r="O21"/>
  <c r="N21" s="1"/>
  <c r="H22"/>
  <c r="I22"/>
  <c r="P22" s="1"/>
  <c r="J22"/>
  <c r="Q22" s="1"/>
  <c r="M22"/>
  <c r="N22"/>
  <c r="O22"/>
  <c r="H23"/>
  <c r="I23" s="1"/>
  <c r="R23" s="1"/>
  <c r="J23"/>
  <c r="Q23" s="1"/>
  <c r="M23"/>
  <c r="N23" s="1"/>
  <c r="O23"/>
  <c r="H24"/>
  <c r="J24"/>
  <c r="Q24" s="1"/>
  <c r="M24"/>
  <c r="N24" s="1"/>
  <c r="O24"/>
  <c r="H25"/>
  <c r="J25"/>
  <c r="Q25" s="1"/>
  <c r="M25"/>
  <c r="O25"/>
  <c r="N25" s="1"/>
  <c r="H26"/>
  <c r="I26" s="1"/>
  <c r="P26" s="1"/>
  <c r="J26"/>
  <c r="Q26" s="1"/>
  <c r="M26"/>
  <c r="N26"/>
  <c r="O26"/>
  <c r="H27"/>
  <c r="I27" s="1"/>
  <c r="J27"/>
  <c r="Q27" s="1"/>
  <c r="M27"/>
  <c r="N27" s="1"/>
  <c r="O27"/>
  <c r="H28"/>
  <c r="I28" s="1"/>
  <c r="J28"/>
  <c r="Q28" s="1"/>
  <c r="M28"/>
  <c r="N28" s="1"/>
  <c r="O28"/>
  <c r="H29"/>
  <c r="I29" s="1"/>
  <c r="J29"/>
  <c r="Q29" s="1"/>
  <c r="M29"/>
  <c r="O29"/>
  <c r="N29" s="1"/>
  <c r="H30"/>
  <c r="I30" s="1"/>
  <c r="P30" s="1"/>
  <c r="J30"/>
  <c r="Q30" s="1"/>
  <c r="M30"/>
  <c r="N30"/>
  <c r="O30"/>
  <c r="H31"/>
  <c r="J31"/>
  <c r="Q31" s="1"/>
  <c r="M31"/>
  <c r="N31" s="1"/>
  <c r="O31"/>
  <c r="H32"/>
  <c r="J32"/>
  <c r="Q32" s="1"/>
  <c r="M32"/>
  <c r="N32" s="1"/>
  <c r="O32"/>
  <c r="H33"/>
  <c r="J33"/>
  <c r="Q33" s="1"/>
  <c r="M33"/>
  <c r="O33"/>
  <c r="N33" s="1"/>
  <c r="H34"/>
  <c r="J34"/>
  <c r="I34" s="1"/>
  <c r="M34"/>
  <c r="N34"/>
  <c r="O34"/>
  <c r="H35"/>
  <c r="I35" s="1"/>
  <c r="J35"/>
  <c r="Q35" s="1"/>
  <c r="M35"/>
  <c r="O35"/>
  <c r="N35" s="1"/>
  <c r="H36"/>
  <c r="J36"/>
  <c r="Q36" s="1"/>
  <c r="M36"/>
  <c r="N36" s="1"/>
  <c r="O36"/>
  <c r="H37"/>
  <c r="I37" s="1"/>
  <c r="J37"/>
  <c r="Q37" s="1"/>
  <c r="M37"/>
  <c r="O37"/>
  <c r="N37" s="1"/>
  <c r="H38"/>
  <c r="J38"/>
  <c r="M38"/>
  <c r="N38"/>
  <c r="O38"/>
  <c r="H39"/>
  <c r="J39"/>
  <c r="Q39" s="1"/>
  <c r="M39"/>
  <c r="O39"/>
  <c r="N39" s="1"/>
  <c r="H40"/>
  <c r="J40"/>
  <c r="Q40" s="1"/>
  <c r="M40"/>
  <c r="N40" s="1"/>
  <c r="O40"/>
  <c r="H41"/>
  <c r="J41"/>
  <c r="Q41" s="1"/>
  <c r="M41"/>
  <c r="O41"/>
  <c r="N41" s="1"/>
  <c r="H42"/>
  <c r="J42"/>
  <c r="I42" s="1"/>
  <c r="M42"/>
  <c r="N42"/>
  <c r="O42"/>
  <c r="H43"/>
  <c r="I43" s="1"/>
  <c r="J43"/>
  <c r="Q43" s="1"/>
  <c r="M43"/>
  <c r="N43"/>
  <c r="O43"/>
  <c r="H44"/>
  <c r="J44"/>
  <c r="Q44" s="1"/>
  <c r="M44"/>
  <c r="N44" s="1"/>
  <c r="O44"/>
  <c r="H45"/>
  <c r="J45"/>
  <c r="Q45" s="1"/>
  <c r="M45"/>
  <c r="O45"/>
  <c r="N45" s="1"/>
  <c r="H46"/>
  <c r="J46"/>
  <c r="M46"/>
  <c r="N46"/>
  <c r="O46"/>
  <c r="H47"/>
  <c r="I47"/>
  <c r="R47" s="1"/>
  <c r="J47"/>
  <c r="Q47" s="1"/>
  <c r="M47"/>
  <c r="N47"/>
  <c r="O47"/>
  <c r="H48"/>
  <c r="I48" s="1"/>
  <c r="J48"/>
  <c r="Q48" s="1"/>
  <c r="M48"/>
  <c r="N48" s="1"/>
  <c r="O48"/>
  <c r="H49"/>
  <c r="J49"/>
  <c r="Q49" s="1"/>
  <c r="M49"/>
  <c r="O49"/>
  <c r="N49" s="1"/>
  <c r="H50"/>
  <c r="J50"/>
  <c r="I50" s="1"/>
  <c r="M50"/>
  <c r="N50"/>
  <c r="O50"/>
  <c r="H51"/>
  <c r="I51" s="1"/>
  <c r="J51"/>
  <c r="Q51" s="1"/>
  <c r="M51"/>
  <c r="N51"/>
  <c r="O51"/>
  <c r="H52"/>
  <c r="J52"/>
  <c r="Q52" s="1"/>
  <c r="M52"/>
  <c r="N52" s="1"/>
  <c r="O52"/>
  <c r="H53"/>
  <c r="J53"/>
  <c r="Q53" s="1"/>
  <c r="M53"/>
  <c r="O53"/>
  <c r="N53" s="1"/>
  <c r="H54"/>
  <c r="J54"/>
  <c r="Q54" s="1"/>
  <c r="M54"/>
  <c r="N54"/>
  <c r="O54"/>
  <c r="H55"/>
  <c r="I55" s="1"/>
  <c r="J55"/>
  <c r="Q55" s="1"/>
  <c r="M55"/>
  <c r="N55"/>
  <c r="O55"/>
  <c r="H56"/>
  <c r="J56"/>
  <c r="Q56" s="1"/>
  <c r="M56"/>
  <c r="N56" s="1"/>
  <c r="O56"/>
  <c r="H57"/>
  <c r="J57"/>
  <c r="Q57" s="1"/>
  <c r="M57"/>
  <c r="O57"/>
  <c r="N57" s="1"/>
  <c r="H58"/>
  <c r="J58"/>
  <c r="I58" s="1"/>
  <c r="M58"/>
  <c r="N58"/>
  <c r="O58"/>
  <c r="H59"/>
  <c r="I59" s="1"/>
  <c r="J59"/>
  <c r="Q59" s="1"/>
  <c r="M59"/>
  <c r="N59"/>
  <c r="O59"/>
  <c r="H60"/>
  <c r="I60" s="1"/>
  <c r="J60"/>
  <c r="Q60" s="1"/>
  <c r="M60"/>
  <c r="N60" s="1"/>
  <c r="O60"/>
  <c r="H61"/>
  <c r="J61"/>
  <c r="Q61" s="1"/>
  <c r="M61"/>
  <c r="O61"/>
  <c r="N61" s="1"/>
  <c r="H62"/>
  <c r="J62"/>
  <c r="Q62" s="1"/>
  <c r="M62"/>
  <c r="N62"/>
  <c r="O62"/>
  <c r="H63"/>
  <c r="J63"/>
  <c r="Q63" s="1"/>
  <c r="M63"/>
  <c r="N63"/>
  <c r="O63"/>
  <c r="H64"/>
  <c r="I64" s="1"/>
  <c r="J64"/>
  <c r="Q64" s="1"/>
  <c r="M64"/>
  <c r="N64" s="1"/>
  <c r="O64"/>
  <c r="H65"/>
  <c r="J65"/>
  <c r="Q65" s="1"/>
  <c r="M65"/>
  <c r="O65"/>
  <c r="N65" s="1"/>
  <c r="H66"/>
  <c r="J66"/>
  <c r="Q66" s="1"/>
  <c r="M66"/>
  <c r="N66"/>
  <c r="O66"/>
  <c r="H67"/>
  <c r="I67" s="1"/>
  <c r="J67"/>
  <c r="Q67" s="1"/>
  <c r="M67"/>
  <c r="N67"/>
  <c r="O67"/>
  <c r="H68"/>
  <c r="J68"/>
  <c r="Q68" s="1"/>
  <c r="M68"/>
  <c r="N68" s="1"/>
  <c r="O68"/>
  <c r="H69"/>
  <c r="J69"/>
  <c r="Q69" s="1"/>
  <c r="M69"/>
  <c r="O69"/>
  <c r="N69" s="1"/>
  <c r="H70"/>
  <c r="J70"/>
  <c r="Q70" s="1"/>
  <c r="M70"/>
  <c r="N70"/>
  <c r="O70"/>
  <c r="H71"/>
  <c r="I71" s="1"/>
  <c r="J71"/>
  <c r="Q71" s="1"/>
  <c r="M71"/>
  <c r="N71"/>
  <c r="O71"/>
  <c r="H72"/>
  <c r="J72"/>
  <c r="Q72" s="1"/>
  <c r="M72"/>
  <c r="N72" s="1"/>
  <c r="O72"/>
  <c r="H73"/>
  <c r="I73" s="1"/>
  <c r="J73"/>
  <c r="Q73" s="1"/>
  <c r="M73"/>
  <c r="O73"/>
  <c r="N73" s="1"/>
  <c r="H74"/>
  <c r="J74"/>
  <c r="Q74" s="1"/>
  <c r="M74"/>
  <c r="N74"/>
  <c r="O74"/>
  <c r="H75"/>
  <c r="I75" s="1"/>
  <c r="J75"/>
  <c r="Q75" s="1"/>
  <c r="M75"/>
  <c r="N75"/>
  <c r="O75"/>
  <c r="H76"/>
  <c r="J76"/>
  <c r="Q76" s="1"/>
  <c r="M76"/>
  <c r="N76" s="1"/>
  <c r="O76"/>
  <c r="H77"/>
  <c r="J77"/>
  <c r="Q77" s="1"/>
  <c r="M77"/>
  <c r="O77"/>
  <c r="N77" s="1"/>
  <c r="H78"/>
  <c r="J78"/>
  <c r="Q78" s="1"/>
  <c r="M78"/>
  <c r="N78"/>
  <c r="O78"/>
  <c r="H79"/>
  <c r="I79" s="1"/>
  <c r="J79"/>
  <c r="Q79" s="1"/>
  <c r="M79"/>
  <c r="N79"/>
  <c r="O79"/>
  <c r="H80"/>
  <c r="J80"/>
  <c r="Q80" s="1"/>
  <c r="M80"/>
  <c r="N80" s="1"/>
  <c r="O80"/>
  <c r="H81"/>
  <c r="J81"/>
  <c r="Q81" s="1"/>
  <c r="M81"/>
  <c r="O81"/>
  <c r="N81" s="1"/>
  <c r="H82"/>
  <c r="I82" s="1"/>
  <c r="J82"/>
  <c r="Q82" s="1"/>
  <c r="M82"/>
  <c r="N82"/>
  <c r="O82"/>
  <c r="H83"/>
  <c r="I83" s="1"/>
  <c r="J83"/>
  <c r="Q83" s="1"/>
  <c r="M83"/>
  <c r="N83"/>
  <c r="O83"/>
  <c r="H84"/>
  <c r="J84"/>
  <c r="Q84" s="1"/>
  <c r="M84"/>
  <c r="N84" s="1"/>
  <c r="O84"/>
  <c r="H85"/>
  <c r="J85"/>
  <c r="Q85" s="1"/>
  <c r="M85"/>
  <c r="O85"/>
  <c r="N85" s="1"/>
  <c r="H86"/>
  <c r="J86"/>
  <c r="Q86" s="1"/>
  <c r="M86"/>
  <c r="N86"/>
  <c r="O86"/>
  <c r="H87"/>
  <c r="J87"/>
  <c r="Q87" s="1"/>
  <c r="M87"/>
  <c r="N87"/>
  <c r="O87"/>
  <c r="H88"/>
  <c r="J88"/>
  <c r="Q88" s="1"/>
  <c r="M88"/>
  <c r="N88" s="1"/>
  <c r="O88"/>
  <c r="H89"/>
  <c r="J89"/>
  <c r="Q89" s="1"/>
  <c r="M89"/>
  <c r="O89"/>
  <c r="N89" s="1"/>
  <c r="H90"/>
  <c r="J90"/>
  <c r="Q90" s="1"/>
  <c r="M90"/>
  <c r="N90"/>
  <c r="O90"/>
  <c r="H91"/>
  <c r="I91" s="1"/>
  <c r="J91"/>
  <c r="Q91" s="1"/>
  <c r="M91"/>
  <c r="N91"/>
  <c r="O91"/>
  <c r="H92"/>
  <c r="J92"/>
  <c r="Q92" s="1"/>
  <c r="M92"/>
  <c r="N92" s="1"/>
  <c r="O92"/>
  <c r="H93"/>
  <c r="J93"/>
  <c r="Q93" s="1"/>
  <c r="M93"/>
  <c r="O93"/>
  <c r="N93" s="1"/>
  <c r="H94"/>
  <c r="J94"/>
  <c r="Q94" s="1"/>
  <c r="M94"/>
  <c r="N94"/>
  <c r="O94"/>
  <c r="H95"/>
  <c r="I95" s="1"/>
  <c r="J95"/>
  <c r="Q95" s="1"/>
  <c r="M95"/>
  <c r="N95"/>
  <c r="O95"/>
  <c r="H96"/>
  <c r="J96"/>
  <c r="Q96" s="1"/>
  <c r="M96"/>
  <c r="N96" s="1"/>
  <c r="O96"/>
  <c r="H97"/>
  <c r="J97"/>
  <c r="Q97" s="1"/>
  <c r="M97"/>
  <c r="O97"/>
  <c r="N97" s="1"/>
  <c r="H98"/>
  <c r="J98"/>
  <c r="Q98" s="1"/>
  <c r="M98"/>
  <c r="N98"/>
  <c r="O98"/>
  <c r="H99"/>
  <c r="I99" s="1"/>
  <c r="J99"/>
  <c r="Q99" s="1"/>
  <c r="M99"/>
  <c r="N99"/>
  <c r="O99"/>
  <c r="H100"/>
  <c r="J100"/>
  <c r="Q100" s="1"/>
  <c r="M100"/>
  <c r="N100" s="1"/>
  <c r="O100"/>
  <c r="H101"/>
  <c r="J101"/>
  <c r="Q101" s="1"/>
  <c r="M101"/>
  <c r="O101"/>
  <c r="N101" s="1"/>
  <c r="H102"/>
  <c r="J102"/>
  <c r="Q102" s="1"/>
  <c r="M102"/>
  <c r="N102"/>
  <c r="O102"/>
  <c r="H103"/>
  <c r="I103" s="1"/>
  <c r="J103"/>
  <c r="Q103" s="1"/>
  <c r="M103"/>
  <c r="N103"/>
  <c r="O103"/>
  <c r="H104"/>
  <c r="J104"/>
  <c r="Q104" s="1"/>
  <c r="M104"/>
  <c r="N104" s="1"/>
  <c r="O104"/>
  <c r="H105"/>
  <c r="J105"/>
  <c r="Q105" s="1"/>
  <c r="M105"/>
  <c r="O105"/>
  <c r="N105" s="1"/>
  <c r="H106"/>
  <c r="J106"/>
  <c r="Q106" s="1"/>
  <c r="M106"/>
  <c r="N106"/>
  <c r="O106"/>
  <c r="H107"/>
  <c r="I107" s="1"/>
  <c r="J107"/>
  <c r="Q107" s="1"/>
  <c r="M107"/>
  <c r="N107"/>
  <c r="O107"/>
  <c r="H108"/>
  <c r="J108"/>
  <c r="Q108" s="1"/>
  <c r="M108"/>
  <c r="N108" s="1"/>
  <c r="O108"/>
  <c r="H109"/>
  <c r="J109"/>
  <c r="Q109" s="1"/>
  <c r="M109"/>
  <c r="O109"/>
  <c r="N109" s="1"/>
  <c r="H110"/>
  <c r="J110"/>
  <c r="Q110" s="1"/>
  <c r="M110"/>
  <c r="N110"/>
  <c r="O110"/>
  <c r="H111"/>
  <c r="I111" s="1"/>
  <c r="J111"/>
  <c r="Q111" s="1"/>
  <c r="M111"/>
  <c r="N111"/>
  <c r="O111"/>
  <c r="H112"/>
  <c r="J112"/>
  <c r="Q112" s="1"/>
  <c r="M112"/>
  <c r="N112" s="1"/>
  <c r="O112"/>
  <c r="H113"/>
  <c r="J113"/>
  <c r="Q113" s="1"/>
  <c r="M113"/>
  <c r="O113"/>
  <c r="N113" s="1"/>
  <c r="H114"/>
  <c r="J114"/>
  <c r="Q114" s="1"/>
  <c r="M114"/>
  <c r="N114"/>
  <c r="O114"/>
  <c r="H115"/>
  <c r="I115" s="1"/>
  <c r="J115"/>
  <c r="Q115" s="1"/>
  <c r="M115"/>
  <c r="N115"/>
  <c r="O115"/>
  <c r="H116"/>
  <c r="J116"/>
  <c r="Q116" s="1"/>
  <c r="M116"/>
  <c r="N116" s="1"/>
  <c r="O116"/>
  <c r="H117"/>
  <c r="J117"/>
  <c r="Q117" s="1"/>
  <c r="M117"/>
  <c r="O117"/>
  <c r="N117" s="1"/>
  <c r="H118"/>
  <c r="J118"/>
  <c r="I118" s="1"/>
  <c r="M118"/>
  <c r="N118"/>
  <c r="O118"/>
  <c r="H119"/>
  <c r="I119" s="1"/>
  <c r="J119"/>
  <c r="Q119" s="1"/>
  <c r="M119"/>
  <c r="N119"/>
  <c r="O119"/>
  <c r="H120"/>
  <c r="J120"/>
  <c r="Q120" s="1"/>
  <c r="M120"/>
  <c r="N120" s="1"/>
  <c r="O120"/>
  <c r="H121"/>
  <c r="J121"/>
  <c r="Q121" s="1"/>
  <c r="M121"/>
  <c r="O121"/>
  <c r="N121" s="1"/>
  <c r="H122"/>
  <c r="J122"/>
  <c r="I122" s="1"/>
  <c r="M122"/>
  <c r="N122"/>
  <c r="O122"/>
  <c r="H123"/>
  <c r="I123" s="1"/>
  <c r="J123"/>
  <c r="M123"/>
  <c r="N123"/>
  <c r="O123"/>
  <c r="H124"/>
  <c r="J124"/>
  <c r="Q124" s="1"/>
  <c r="M124"/>
  <c r="N124" s="1"/>
  <c r="O124"/>
  <c r="H125"/>
  <c r="J125"/>
  <c r="Q125" s="1"/>
  <c r="M125"/>
  <c r="O125"/>
  <c r="N125" s="1"/>
  <c r="H126"/>
  <c r="J126"/>
  <c r="I126" s="1"/>
  <c r="M126"/>
  <c r="N126"/>
  <c r="O126"/>
  <c r="H127"/>
  <c r="I127" s="1"/>
  <c r="J127"/>
  <c r="M127"/>
  <c r="N127"/>
  <c r="O127"/>
  <c r="H128"/>
  <c r="J128"/>
  <c r="Q128" s="1"/>
  <c r="M128"/>
  <c r="N128" s="1"/>
  <c r="O128"/>
  <c r="H129"/>
  <c r="J129"/>
  <c r="Q129" s="1"/>
  <c r="M129"/>
  <c r="N129" s="1"/>
  <c r="O129"/>
  <c r="H130"/>
  <c r="J130"/>
  <c r="Q130" s="1"/>
  <c r="M130"/>
  <c r="N130"/>
  <c r="O130"/>
  <c r="H131"/>
  <c r="I131" s="1"/>
  <c r="J131"/>
  <c r="M131"/>
  <c r="N131"/>
  <c r="O131"/>
  <c r="H132"/>
  <c r="J132"/>
  <c r="M132"/>
  <c r="N132" s="1"/>
  <c r="O132"/>
  <c r="H133"/>
  <c r="J133"/>
  <c r="Q133" s="1"/>
  <c r="M133"/>
  <c r="N133" s="1"/>
  <c r="O133"/>
  <c r="H134"/>
  <c r="J134"/>
  <c r="I134" s="1"/>
  <c r="M134"/>
  <c r="N134"/>
  <c r="O134"/>
  <c r="H135"/>
  <c r="I135" s="1"/>
  <c r="J135"/>
  <c r="M135"/>
  <c r="O135"/>
  <c r="H136"/>
  <c r="J136"/>
  <c r="M136"/>
  <c r="N136" s="1"/>
  <c r="O136"/>
  <c r="H137"/>
  <c r="J137"/>
  <c r="Q137" s="1"/>
  <c r="M137"/>
  <c r="N137" s="1"/>
  <c r="O137"/>
  <c r="H138"/>
  <c r="J138"/>
  <c r="Q138" s="1"/>
  <c r="M138"/>
  <c r="N138"/>
  <c r="O138"/>
  <c r="H139"/>
  <c r="I139" s="1"/>
  <c r="J139"/>
  <c r="M139"/>
  <c r="O139"/>
  <c r="H140"/>
  <c r="J140"/>
  <c r="Q140" s="1"/>
  <c r="M140"/>
  <c r="N140" s="1"/>
  <c r="O140"/>
  <c r="H141"/>
  <c r="J141"/>
  <c r="I141" s="1"/>
  <c r="M141"/>
  <c r="N141" s="1"/>
  <c r="O141"/>
  <c r="H142"/>
  <c r="J142"/>
  <c r="I142" s="1"/>
  <c r="M142"/>
  <c r="N142"/>
  <c r="O142"/>
  <c r="H143"/>
  <c r="I143" s="1"/>
  <c r="J143"/>
  <c r="M143"/>
  <c r="O143"/>
  <c r="H144"/>
  <c r="J144"/>
  <c r="Q144" s="1"/>
  <c r="M144"/>
  <c r="N144" s="1"/>
  <c r="O144"/>
  <c r="H145"/>
  <c r="J145"/>
  <c r="I145" s="1"/>
  <c r="M145"/>
  <c r="O145"/>
  <c r="N145" s="1"/>
  <c r="H146"/>
  <c r="J146"/>
  <c r="I146" s="1"/>
  <c r="M146"/>
  <c r="N146"/>
  <c r="O146"/>
  <c r="H147"/>
  <c r="I147" s="1"/>
  <c r="J147"/>
  <c r="M147"/>
  <c r="O147"/>
  <c r="H148"/>
  <c r="J148"/>
  <c r="Q148" s="1"/>
  <c r="M148"/>
  <c r="N148" s="1"/>
  <c r="O148"/>
  <c r="H149"/>
  <c r="J149"/>
  <c r="I149" s="1"/>
  <c r="M149"/>
  <c r="N149" s="1"/>
  <c r="O149"/>
  <c r="H150"/>
  <c r="J150"/>
  <c r="I150" s="1"/>
  <c r="M150"/>
  <c r="N150"/>
  <c r="O150"/>
  <c r="H151"/>
  <c r="I151" s="1"/>
  <c r="J151"/>
  <c r="M151"/>
  <c r="O151"/>
  <c r="H152"/>
  <c r="J152"/>
  <c r="M152"/>
  <c r="N152" s="1"/>
  <c r="O152"/>
  <c r="Q152"/>
  <c r="H153"/>
  <c r="J153"/>
  <c r="I153" s="1"/>
  <c r="M153"/>
  <c r="N153" s="1"/>
  <c r="O153"/>
  <c r="H154"/>
  <c r="J154"/>
  <c r="I154" s="1"/>
  <c r="M154"/>
  <c r="N154"/>
  <c r="O154"/>
  <c r="H155"/>
  <c r="I155" s="1"/>
  <c r="J155"/>
  <c r="M155"/>
  <c r="O155"/>
  <c r="H156"/>
  <c r="J156"/>
  <c r="Q156" s="1"/>
  <c r="M156"/>
  <c r="N156" s="1"/>
  <c r="O156"/>
  <c r="H157"/>
  <c r="J157"/>
  <c r="I157" s="1"/>
  <c r="M157"/>
  <c r="N157" s="1"/>
  <c r="O157"/>
  <c r="H158"/>
  <c r="J158"/>
  <c r="I158" s="1"/>
  <c r="M158"/>
  <c r="N158"/>
  <c r="O158"/>
  <c r="H159"/>
  <c r="I159" s="1"/>
  <c r="J159"/>
  <c r="M159"/>
  <c r="O159"/>
  <c r="H160"/>
  <c r="J160"/>
  <c r="Q160" s="1"/>
  <c r="M160"/>
  <c r="N160" s="1"/>
  <c r="O160"/>
  <c r="H161"/>
  <c r="J161"/>
  <c r="I161" s="1"/>
  <c r="M161"/>
  <c r="O161"/>
  <c r="N161" s="1"/>
  <c r="H162"/>
  <c r="J162"/>
  <c r="I162" s="1"/>
  <c r="M162"/>
  <c r="N162"/>
  <c r="O162"/>
  <c r="H163"/>
  <c r="I163" s="1"/>
  <c r="J163"/>
  <c r="Q163" s="1"/>
  <c r="M163"/>
  <c r="O163"/>
  <c r="N163" s="1"/>
  <c r="H164"/>
  <c r="J164"/>
  <c r="Q164" s="1"/>
  <c r="M164"/>
  <c r="N164" s="1"/>
  <c r="O164"/>
  <c r="H165"/>
  <c r="J165"/>
  <c r="I165" s="1"/>
  <c r="M165"/>
  <c r="N165" s="1"/>
  <c r="O165"/>
  <c r="H166"/>
  <c r="J166"/>
  <c r="I166" s="1"/>
  <c r="M166"/>
  <c r="N166"/>
  <c r="O166"/>
  <c r="H167"/>
  <c r="I167" s="1"/>
  <c r="J167"/>
  <c r="M167"/>
  <c r="O167"/>
  <c r="H168"/>
  <c r="J168"/>
  <c r="Q168" s="1"/>
  <c r="M168"/>
  <c r="N168" s="1"/>
  <c r="O168"/>
  <c r="H169"/>
  <c r="J169"/>
  <c r="I169" s="1"/>
  <c r="M169"/>
  <c r="N169" s="1"/>
  <c r="O169"/>
  <c r="H170"/>
  <c r="J170"/>
  <c r="I170" s="1"/>
  <c r="M170"/>
  <c r="N170"/>
  <c r="O170"/>
  <c r="H171"/>
  <c r="I171" s="1"/>
  <c r="J171"/>
  <c r="M171"/>
  <c r="O171"/>
  <c r="H172"/>
  <c r="J172"/>
  <c r="M172"/>
  <c r="N172" s="1"/>
  <c r="O172"/>
  <c r="H173"/>
  <c r="J173"/>
  <c r="I173" s="1"/>
  <c r="M173"/>
  <c r="O173"/>
  <c r="N173" s="1"/>
  <c r="H174"/>
  <c r="J174"/>
  <c r="I174" s="1"/>
  <c r="M174"/>
  <c r="N174"/>
  <c r="O174"/>
  <c r="H175"/>
  <c r="I175" s="1"/>
  <c r="J175"/>
  <c r="M175"/>
  <c r="O175"/>
  <c r="H176"/>
  <c r="J176"/>
  <c r="M176"/>
  <c r="N176" s="1"/>
  <c r="O176"/>
  <c r="H177"/>
  <c r="J177"/>
  <c r="Q177" s="1"/>
  <c r="M177"/>
  <c r="N177" s="1"/>
  <c r="O177"/>
  <c r="H178"/>
  <c r="J178"/>
  <c r="I178" s="1"/>
  <c r="M178"/>
  <c r="O178"/>
  <c r="N178" s="1"/>
  <c r="H179"/>
  <c r="I179" s="1"/>
  <c r="J179"/>
  <c r="M179"/>
  <c r="O179"/>
  <c r="H180"/>
  <c r="J180"/>
  <c r="Q180" s="1"/>
  <c r="M180"/>
  <c r="N180" s="1"/>
  <c r="O180"/>
  <c r="H181"/>
  <c r="J181"/>
  <c r="Q181" s="1"/>
  <c r="M181"/>
  <c r="N181" s="1"/>
  <c r="O181"/>
  <c r="H182"/>
  <c r="J182"/>
  <c r="I182" s="1"/>
  <c r="M182"/>
  <c r="O182"/>
  <c r="N182" s="1"/>
  <c r="Q182"/>
  <c r="H183"/>
  <c r="I183" s="1"/>
  <c r="J183"/>
  <c r="M183"/>
  <c r="O183"/>
  <c r="H184"/>
  <c r="J184"/>
  <c r="M184"/>
  <c r="N184" s="1"/>
  <c r="O184"/>
  <c r="H185"/>
  <c r="J185"/>
  <c r="Q185" s="1"/>
  <c r="M185"/>
  <c r="N185" s="1"/>
  <c r="O185"/>
  <c r="H186"/>
  <c r="J186"/>
  <c r="I186" s="1"/>
  <c r="M186"/>
  <c r="O186"/>
  <c r="N186" s="1"/>
  <c r="H187"/>
  <c r="I187" s="1"/>
  <c r="J187"/>
  <c r="Q187" s="1"/>
  <c r="M187"/>
  <c r="O187"/>
  <c r="N187" s="1"/>
  <c r="H188"/>
  <c r="I188" s="1"/>
  <c r="R188" s="1"/>
  <c r="J188"/>
  <c r="M188"/>
  <c r="N188" s="1"/>
  <c r="O188"/>
  <c r="H189"/>
  <c r="J189"/>
  <c r="Q189" s="1"/>
  <c r="M189"/>
  <c r="N189" s="1"/>
  <c r="O189"/>
  <c r="H190"/>
  <c r="J190"/>
  <c r="I190" s="1"/>
  <c r="M190"/>
  <c r="O190"/>
  <c r="N190" s="1"/>
  <c r="H191"/>
  <c r="I191" s="1"/>
  <c r="J191"/>
  <c r="Q191" s="1"/>
  <c r="M191"/>
  <c r="O191"/>
  <c r="N191" s="1"/>
  <c r="H192"/>
  <c r="I192" s="1"/>
  <c r="R192" s="1"/>
  <c r="J192"/>
  <c r="M192"/>
  <c r="N192" s="1"/>
  <c r="O192"/>
  <c r="H193"/>
  <c r="J193"/>
  <c r="Q193" s="1"/>
  <c r="M193"/>
  <c r="N193" s="1"/>
  <c r="O193"/>
  <c r="H194"/>
  <c r="J194"/>
  <c r="I194" s="1"/>
  <c r="M194"/>
  <c r="O194"/>
  <c r="N194" s="1"/>
  <c r="H195"/>
  <c r="I195" s="1"/>
  <c r="R195" s="1"/>
  <c r="J195"/>
  <c r="Q195" s="1"/>
  <c r="M195"/>
  <c r="N195"/>
  <c r="O195"/>
  <c r="H196"/>
  <c r="I196" s="1"/>
  <c r="R196" s="1"/>
  <c r="J196"/>
  <c r="M196"/>
  <c r="N196" s="1"/>
  <c r="O196"/>
  <c r="H197"/>
  <c r="J197"/>
  <c r="Q197" s="1"/>
  <c r="M197"/>
  <c r="N197" s="1"/>
  <c r="O197"/>
  <c r="H198"/>
  <c r="J198"/>
  <c r="M198"/>
  <c r="O198"/>
  <c r="N198" s="1"/>
  <c r="H199"/>
  <c r="I199" s="1"/>
  <c r="R199" s="1"/>
  <c r="J199"/>
  <c r="Q199" s="1"/>
  <c r="M199"/>
  <c r="N199"/>
  <c r="O199"/>
  <c r="H200"/>
  <c r="I200" s="1"/>
  <c r="R200" s="1"/>
  <c r="J200"/>
  <c r="M200"/>
  <c r="N200" s="1"/>
  <c r="O200"/>
  <c r="H201"/>
  <c r="J201"/>
  <c r="Q201" s="1"/>
  <c r="M201"/>
  <c r="N201" s="1"/>
  <c r="O201"/>
  <c r="H202"/>
  <c r="J202"/>
  <c r="I202" s="1"/>
  <c r="M202"/>
  <c r="O202"/>
  <c r="N202" s="1"/>
  <c r="H203"/>
  <c r="I203" s="1"/>
  <c r="R203" s="1"/>
  <c r="J203"/>
  <c r="Q203" s="1"/>
  <c r="M203"/>
  <c r="N203"/>
  <c r="O203"/>
  <c r="H204"/>
  <c r="I204" s="1"/>
  <c r="R204" s="1"/>
  <c r="J204"/>
  <c r="M204"/>
  <c r="N204" s="1"/>
  <c r="O204"/>
  <c r="H205"/>
  <c r="J205"/>
  <c r="Q205" s="1"/>
  <c r="M205"/>
  <c r="N205" s="1"/>
  <c r="O205"/>
  <c r="H206"/>
  <c r="J206"/>
  <c r="I206" s="1"/>
  <c r="M206"/>
  <c r="O206"/>
  <c r="N206" s="1"/>
  <c r="H207"/>
  <c r="I207" s="1"/>
  <c r="R207" s="1"/>
  <c r="J207"/>
  <c r="Q207" s="1"/>
  <c r="M207"/>
  <c r="O207"/>
  <c r="N207" s="1"/>
  <c r="H208"/>
  <c r="I208" s="1"/>
  <c r="J208"/>
  <c r="M208"/>
  <c r="N208" s="1"/>
  <c r="O208"/>
  <c r="H209"/>
  <c r="J209"/>
  <c r="Q209" s="1"/>
  <c r="M209"/>
  <c r="N209" s="1"/>
  <c r="O209"/>
  <c r="H210"/>
  <c r="J210"/>
  <c r="I210" s="1"/>
  <c r="M210"/>
  <c r="O210"/>
  <c r="N210" s="1"/>
  <c r="H211"/>
  <c r="I211" s="1"/>
  <c r="R211" s="1"/>
  <c r="J211"/>
  <c r="Q211" s="1"/>
  <c r="M211"/>
  <c r="N211"/>
  <c r="O211"/>
  <c r="H212"/>
  <c r="I212" s="1"/>
  <c r="J212"/>
  <c r="Q212" s="1"/>
  <c r="M212"/>
  <c r="N212" s="1"/>
  <c r="O212"/>
  <c r="H213"/>
  <c r="J213"/>
  <c r="Q213" s="1"/>
  <c r="M213"/>
  <c r="N213" s="1"/>
  <c r="O213"/>
  <c r="H214"/>
  <c r="J214"/>
  <c r="I214" s="1"/>
  <c r="M214"/>
  <c r="O214"/>
  <c r="N214" s="1"/>
  <c r="H215"/>
  <c r="I215" s="1"/>
  <c r="R215" s="1"/>
  <c r="J215"/>
  <c r="Q215" s="1"/>
  <c r="M215"/>
  <c r="N215"/>
  <c r="O215"/>
  <c r="H216"/>
  <c r="I216" s="1"/>
  <c r="R216" s="1"/>
  <c r="J216"/>
  <c r="M216"/>
  <c r="N216" s="1"/>
  <c r="O216"/>
  <c r="H217"/>
  <c r="J217"/>
  <c r="Q217" s="1"/>
  <c r="M217"/>
  <c r="N217" s="1"/>
  <c r="O217"/>
  <c r="H218"/>
  <c r="J218"/>
  <c r="I218" s="1"/>
  <c r="M218"/>
  <c r="O218"/>
  <c r="N218" s="1"/>
  <c r="H219"/>
  <c r="I219" s="1"/>
  <c r="J219"/>
  <c r="Q219" s="1"/>
  <c r="M219"/>
  <c r="N219"/>
  <c r="O219"/>
  <c r="H220"/>
  <c r="I220" s="1"/>
  <c r="J220"/>
  <c r="Q220" s="1"/>
  <c r="M220"/>
  <c r="N220" s="1"/>
  <c r="O220"/>
  <c r="H221"/>
  <c r="J221"/>
  <c r="Q221" s="1"/>
  <c r="M221"/>
  <c r="N221" s="1"/>
  <c r="O221"/>
  <c r="H222"/>
  <c r="J222"/>
  <c r="Q222" s="1"/>
  <c r="M222"/>
  <c r="N222"/>
  <c r="O222"/>
  <c r="H223"/>
  <c r="I223" s="1"/>
  <c r="P223" s="1"/>
  <c r="J223"/>
  <c r="Q223" s="1"/>
  <c r="M223"/>
  <c r="N223"/>
  <c r="O223"/>
  <c r="H224"/>
  <c r="J224"/>
  <c r="M224"/>
  <c r="N224" s="1"/>
  <c r="O224"/>
  <c r="Q224"/>
  <c r="H225"/>
  <c r="J225"/>
  <c r="Q225" s="1"/>
  <c r="M225"/>
  <c r="N225" s="1"/>
  <c r="O225"/>
  <c r="H226"/>
  <c r="J226"/>
  <c r="Q226" s="1"/>
  <c r="M226"/>
  <c r="N226"/>
  <c r="O226"/>
  <c r="H227"/>
  <c r="I227" s="1"/>
  <c r="P227" s="1"/>
  <c r="J227"/>
  <c r="Q227" s="1"/>
  <c r="M227"/>
  <c r="N227"/>
  <c r="O227"/>
  <c r="H228"/>
  <c r="J228"/>
  <c r="Q228" s="1"/>
  <c r="M228"/>
  <c r="N228" s="1"/>
  <c r="O228"/>
  <c r="H229"/>
  <c r="J229"/>
  <c r="Q229" s="1"/>
  <c r="M229"/>
  <c r="N229" s="1"/>
  <c r="O229"/>
  <c r="H230"/>
  <c r="J230"/>
  <c r="Q230" s="1"/>
  <c r="M230"/>
  <c r="N230"/>
  <c r="O230"/>
  <c r="H231"/>
  <c r="I231" s="1"/>
  <c r="P231" s="1"/>
  <c r="J231"/>
  <c r="Q231" s="1"/>
  <c r="M231"/>
  <c r="N231"/>
  <c r="O231"/>
  <c r="H232"/>
  <c r="J232"/>
  <c r="Q232" s="1"/>
  <c r="M232"/>
  <c r="N232" s="1"/>
  <c r="O232"/>
  <c r="H233"/>
  <c r="J233"/>
  <c r="Q233" s="1"/>
  <c r="M233"/>
  <c r="O233"/>
  <c r="N233" s="1"/>
  <c r="H234"/>
  <c r="J234"/>
  <c r="Q234" s="1"/>
  <c r="M234"/>
  <c r="N234"/>
  <c r="O234"/>
  <c r="H235"/>
  <c r="I235" s="1"/>
  <c r="P235" s="1"/>
  <c r="J235"/>
  <c r="Q235" s="1"/>
  <c r="M235"/>
  <c r="N235"/>
  <c r="O235"/>
  <c r="H236"/>
  <c r="J236"/>
  <c r="Q236" s="1"/>
  <c r="M236"/>
  <c r="N236" s="1"/>
  <c r="O236"/>
  <c r="H237"/>
  <c r="J237"/>
  <c r="Q237" s="1"/>
  <c r="M237"/>
  <c r="N237" s="1"/>
  <c r="O237"/>
  <c r="H238"/>
  <c r="J238"/>
  <c r="Q238" s="1"/>
  <c r="M238"/>
  <c r="N238"/>
  <c r="O238"/>
  <c r="H239"/>
  <c r="I239" s="1"/>
  <c r="P239" s="1"/>
  <c r="J239"/>
  <c r="Q239" s="1"/>
  <c r="M239"/>
  <c r="N239"/>
  <c r="O239"/>
  <c r="H240"/>
  <c r="J240"/>
  <c r="Q240" s="1"/>
  <c r="M240"/>
  <c r="N240" s="1"/>
  <c r="O240"/>
  <c r="H241"/>
  <c r="J241"/>
  <c r="Q241" s="1"/>
  <c r="M241"/>
  <c r="O241"/>
  <c r="N241" s="1"/>
  <c r="H242"/>
  <c r="J242"/>
  <c r="Q242" s="1"/>
  <c r="M242"/>
  <c r="N242"/>
  <c r="O242"/>
  <c r="H243"/>
  <c r="I243" s="1"/>
  <c r="P243" s="1"/>
  <c r="J243"/>
  <c r="Q243" s="1"/>
  <c r="M243"/>
  <c r="N243"/>
  <c r="O243"/>
  <c r="H244"/>
  <c r="J244"/>
  <c r="M244"/>
  <c r="N244" s="1"/>
  <c r="O244"/>
  <c r="H245"/>
  <c r="J245"/>
  <c r="Q245" s="1"/>
  <c r="M245"/>
  <c r="O245"/>
  <c r="N245" s="1"/>
  <c r="H246"/>
  <c r="J246"/>
  <c r="Q246" s="1"/>
  <c r="M246"/>
  <c r="N246"/>
  <c r="O246"/>
  <c r="H247"/>
  <c r="I247" s="1"/>
  <c r="P247" s="1"/>
  <c r="J247"/>
  <c r="Q247" s="1"/>
  <c r="M247"/>
  <c r="N247"/>
  <c r="O247"/>
  <c r="H248"/>
  <c r="J248"/>
  <c r="M248"/>
  <c r="N248" s="1"/>
  <c r="O248"/>
  <c r="H249"/>
  <c r="J249"/>
  <c r="Q249" s="1"/>
  <c r="M249"/>
  <c r="O249"/>
  <c r="N249" s="1"/>
  <c r="H250"/>
  <c r="J250"/>
  <c r="Q250" s="1"/>
  <c r="M250"/>
  <c r="N250"/>
  <c r="O250"/>
  <c r="H251"/>
  <c r="I251" s="1"/>
  <c r="P251" s="1"/>
  <c r="J251"/>
  <c r="Q251" s="1"/>
  <c r="M251"/>
  <c r="N251"/>
  <c r="O251"/>
  <c r="H252"/>
  <c r="J252"/>
  <c r="M252"/>
  <c r="N252" s="1"/>
  <c r="O252"/>
  <c r="H253"/>
  <c r="J253"/>
  <c r="Q253" s="1"/>
  <c r="M253"/>
  <c r="N253" s="1"/>
  <c r="O253"/>
  <c r="H254"/>
  <c r="J254"/>
  <c r="Q254" s="1"/>
  <c r="M254"/>
  <c r="N254"/>
  <c r="O254"/>
  <c r="H255"/>
  <c r="I255" s="1"/>
  <c r="P255" s="1"/>
  <c r="J255"/>
  <c r="Q255" s="1"/>
  <c r="M255"/>
  <c r="N255"/>
  <c r="O255"/>
  <c r="H256"/>
  <c r="J256"/>
  <c r="M256"/>
  <c r="N256" s="1"/>
  <c r="O256"/>
  <c r="H257"/>
  <c r="J257"/>
  <c r="Q257" s="1"/>
  <c r="M257"/>
  <c r="N257" s="1"/>
  <c r="O257"/>
  <c r="H258"/>
  <c r="J258"/>
  <c r="Q258" s="1"/>
  <c r="M258"/>
  <c r="N258"/>
  <c r="O258"/>
  <c r="H259"/>
  <c r="I259" s="1"/>
  <c r="P259" s="1"/>
  <c r="J259"/>
  <c r="Q259" s="1"/>
  <c r="M259"/>
  <c r="N259"/>
  <c r="O259"/>
  <c r="H260"/>
  <c r="J260"/>
  <c r="M260"/>
  <c r="N260" s="1"/>
  <c r="O260"/>
  <c r="H261"/>
  <c r="J261"/>
  <c r="Q261" s="1"/>
  <c r="M261"/>
  <c r="N261" s="1"/>
  <c r="O261"/>
  <c r="H262"/>
  <c r="J262"/>
  <c r="Q262" s="1"/>
  <c r="M262"/>
  <c r="N262"/>
  <c r="O262"/>
  <c r="H263"/>
  <c r="I263" s="1"/>
  <c r="P263" s="1"/>
  <c r="J263"/>
  <c r="Q263" s="1"/>
  <c r="M263"/>
  <c r="N263"/>
  <c r="O263"/>
  <c r="H264"/>
  <c r="J264"/>
  <c r="M264"/>
  <c r="N264" s="1"/>
  <c r="O264"/>
  <c r="H265"/>
  <c r="J265"/>
  <c r="Q265" s="1"/>
  <c r="M265"/>
  <c r="O265"/>
  <c r="N265" s="1"/>
  <c r="H266"/>
  <c r="J266"/>
  <c r="I266" s="1"/>
  <c r="M266"/>
  <c r="N266"/>
  <c r="O266"/>
  <c r="H267"/>
  <c r="I267" s="1"/>
  <c r="P267" s="1"/>
  <c r="J267"/>
  <c r="Q267" s="1"/>
  <c r="M267"/>
  <c r="N267"/>
  <c r="O267"/>
  <c r="H268"/>
  <c r="J268"/>
  <c r="M268"/>
  <c r="N268" s="1"/>
  <c r="O268"/>
  <c r="H269"/>
  <c r="J269"/>
  <c r="Q269" s="1"/>
  <c r="M269"/>
  <c r="N269" s="1"/>
  <c r="O269"/>
  <c r="H270"/>
  <c r="J270"/>
  <c r="I270" s="1"/>
  <c r="M270"/>
  <c r="N270"/>
  <c r="O270"/>
  <c r="H271"/>
  <c r="I271" s="1"/>
  <c r="P271" s="1"/>
  <c r="J271"/>
  <c r="Q271" s="1"/>
  <c r="M271"/>
  <c r="N271"/>
  <c r="O271"/>
  <c r="H272"/>
  <c r="J272"/>
  <c r="M272"/>
  <c r="N272" s="1"/>
  <c r="O272"/>
  <c r="H273"/>
  <c r="J273"/>
  <c r="Q273" s="1"/>
  <c r="M273"/>
  <c r="N273" s="1"/>
  <c r="O273"/>
  <c r="H274"/>
  <c r="J274"/>
  <c r="I274" s="1"/>
  <c r="M274"/>
  <c r="N274"/>
  <c r="O274"/>
  <c r="H275"/>
  <c r="I275" s="1"/>
  <c r="P275" s="1"/>
  <c r="J275"/>
  <c r="Q275" s="1"/>
  <c r="M275"/>
  <c r="N275"/>
  <c r="O275"/>
  <c r="H276"/>
  <c r="J276"/>
  <c r="M276"/>
  <c r="N276" s="1"/>
  <c r="O276"/>
  <c r="H277"/>
  <c r="J277"/>
  <c r="Q277" s="1"/>
  <c r="M277"/>
  <c r="N277" s="1"/>
  <c r="O277"/>
  <c r="H278"/>
  <c r="J278"/>
  <c r="I278" s="1"/>
  <c r="M278"/>
  <c r="N278"/>
  <c r="O278"/>
  <c r="H279"/>
  <c r="I279" s="1"/>
  <c r="P279" s="1"/>
  <c r="J279"/>
  <c r="Q279" s="1"/>
  <c r="M279"/>
  <c r="N279"/>
  <c r="O279"/>
  <c r="H280"/>
  <c r="J280"/>
  <c r="M280"/>
  <c r="N280" s="1"/>
  <c r="O280"/>
  <c r="H281"/>
  <c r="J281"/>
  <c r="Q281" s="1"/>
  <c r="M281"/>
  <c r="O281"/>
  <c r="N281" s="1"/>
  <c r="H282"/>
  <c r="J282"/>
  <c r="I282" s="1"/>
  <c r="M282"/>
  <c r="N282"/>
  <c r="O282"/>
  <c r="H283"/>
  <c r="I283" s="1"/>
  <c r="P283" s="1"/>
  <c r="J283"/>
  <c r="Q283" s="1"/>
  <c r="M283"/>
  <c r="N283"/>
  <c r="O283"/>
  <c r="H284"/>
  <c r="J284"/>
  <c r="M284"/>
  <c r="N284" s="1"/>
  <c r="O284"/>
  <c r="H285"/>
  <c r="J285"/>
  <c r="M285"/>
  <c r="O285"/>
  <c r="H286"/>
  <c r="J286"/>
  <c r="I286" s="1"/>
  <c r="M286"/>
  <c r="N286"/>
  <c r="O286"/>
  <c r="H287"/>
  <c r="I287" s="1"/>
  <c r="P287" s="1"/>
  <c r="J287"/>
  <c r="Q287" s="1"/>
  <c r="M287"/>
  <c r="N287"/>
  <c r="O287"/>
  <c r="H288"/>
  <c r="J288"/>
  <c r="M288"/>
  <c r="N288" s="1"/>
  <c r="O288"/>
  <c r="H289"/>
  <c r="J289"/>
  <c r="M289"/>
  <c r="N289" s="1"/>
  <c r="O289"/>
  <c r="H290"/>
  <c r="J290"/>
  <c r="I290" s="1"/>
  <c r="M290"/>
  <c r="N290"/>
  <c r="O290"/>
  <c r="H291"/>
  <c r="I291" s="1"/>
  <c r="P291" s="1"/>
  <c r="J291"/>
  <c r="Q291" s="1"/>
  <c r="M291"/>
  <c r="N291"/>
  <c r="O291"/>
  <c r="H292"/>
  <c r="J292"/>
  <c r="M292"/>
  <c r="N292" s="1"/>
  <c r="O292"/>
  <c r="H293"/>
  <c r="J293"/>
  <c r="M293"/>
  <c r="O293"/>
  <c r="H294"/>
  <c r="J294"/>
  <c r="I294" s="1"/>
  <c r="M294"/>
  <c r="N294"/>
  <c r="O294"/>
  <c r="H295"/>
  <c r="I295" s="1"/>
  <c r="P295" s="1"/>
  <c r="J295"/>
  <c r="Q295" s="1"/>
  <c r="M295"/>
  <c r="N295"/>
  <c r="O295"/>
  <c r="H296"/>
  <c r="J296"/>
  <c r="M296"/>
  <c r="N296" s="1"/>
  <c r="O296"/>
  <c r="H297"/>
  <c r="J297"/>
  <c r="M297"/>
  <c r="N297" s="1"/>
  <c r="O297"/>
  <c r="H298"/>
  <c r="J298"/>
  <c r="I298" s="1"/>
  <c r="M298"/>
  <c r="N298"/>
  <c r="O298"/>
  <c r="H299"/>
  <c r="I299" s="1"/>
  <c r="P299" s="1"/>
  <c r="J299"/>
  <c r="Q299" s="1"/>
  <c r="M299"/>
  <c r="N299"/>
  <c r="O299"/>
  <c r="H300"/>
  <c r="J300"/>
  <c r="M300"/>
  <c r="N300" s="1"/>
  <c r="O300"/>
  <c r="H301"/>
  <c r="J301"/>
  <c r="Q301" s="1"/>
  <c r="M301"/>
  <c r="O301"/>
  <c r="N301" s="1"/>
  <c r="H302"/>
  <c r="J302"/>
  <c r="I302" s="1"/>
  <c r="M302"/>
  <c r="N302"/>
  <c r="O302"/>
  <c r="H303"/>
  <c r="I303" s="1"/>
  <c r="P303" s="1"/>
  <c r="J303"/>
  <c r="Q303" s="1"/>
  <c r="M303"/>
  <c r="N303"/>
  <c r="O303"/>
  <c r="H304"/>
  <c r="J304"/>
  <c r="M304"/>
  <c r="N304" s="1"/>
  <c r="O304"/>
  <c r="H305"/>
  <c r="J305"/>
  <c r="M305"/>
  <c r="O305"/>
  <c r="H306"/>
  <c r="J306"/>
  <c r="I306" s="1"/>
  <c r="M306"/>
  <c r="N306"/>
  <c r="O306"/>
  <c r="H307"/>
  <c r="I307" s="1"/>
  <c r="P307" s="1"/>
  <c r="J307"/>
  <c r="Q307" s="1"/>
  <c r="M307"/>
  <c r="N307"/>
  <c r="O307"/>
  <c r="H308"/>
  <c r="J308"/>
  <c r="M308"/>
  <c r="N308" s="1"/>
  <c r="O308"/>
  <c r="H309"/>
  <c r="J309"/>
  <c r="M309"/>
  <c r="O309"/>
  <c r="H310"/>
  <c r="J310"/>
  <c r="I310" s="1"/>
  <c r="M310"/>
  <c r="N310"/>
  <c r="O310"/>
  <c r="H311"/>
  <c r="I311" s="1"/>
  <c r="P311" s="1"/>
  <c r="J311"/>
  <c r="Q311" s="1"/>
  <c r="M311"/>
  <c r="N311"/>
  <c r="O311"/>
  <c r="H312"/>
  <c r="J312"/>
  <c r="M312"/>
  <c r="N312" s="1"/>
  <c r="O312"/>
  <c r="H313"/>
  <c r="J313"/>
  <c r="M313"/>
  <c r="O313"/>
  <c r="H314"/>
  <c r="J314"/>
  <c r="I314" s="1"/>
  <c r="M314"/>
  <c r="N314"/>
  <c r="O314"/>
  <c r="H315"/>
  <c r="I315" s="1"/>
  <c r="P315" s="1"/>
  <c r="J315"/>
  <c r="Q315" s="1"/>
  <c r="M315"/>
  <c r="N315"/>
  <c r="O315"/>
  <c r="H316"/>
  <c r="J316"/>
  <c r="M316"/>
  <c r="N316" s="1"/>
  <c r="O316"/>
  <c r="H317"/>
  <c r="J317"/>
  <c r="M317"/>
  <c r="N317" s="1"/>
  <c r="O317"/>
  <c r="H318"/>
  <c r="J318"/>
  <c r="I318" s="1"/>
  <c r="M318"/>
  <c r="N318"/>
  <c r="O318"/>
  <c r="H319"/>
  <c r="I319" s="1"/>
  <c r="P319" s="1"/>
  <c r="J319"/>
  <c r="Q319" s="1"/>
  <c r="M319"/>
  <c r="N319"/>
  <c r="O319"/>
  <c r="H320"/>
  <c r="J320"/>
  <c r="M320"/>
  <c r="N320" s="1"/>
  <c r="O320"/>
  <c r="H321"/>
  <c r="J321"/>
  <c r="M321"/>
  <c r="O321"/>
  <c r="H322"/>
  <c r="J322"/>
  <c r="I322" s="1"/>
  <c r="M322"/>
  <c r="N322"/>
  <c r="O322"/>
  <c r="H323"/>
  <c r="I323" s="1"/>
  <c r="P323" s="1"/>
  <c r="J323"/>
  <c r="Q323" s="1"/>
  <c r="M323"/>
  <c r="N323"/>
  <c r="O323"/>
  <c r="H324"/>
  <c r="J324"/>
  <c r="M324"/>
  <c r="N324" s="1"/>
  <c r="O324"/>
  <c r="H325"/>
  <c r="J325"/>
  <c r="M325"/>
  <c r="O325"/>
  <c r="H326"/>
  <c r="J326"/>
  <c r="I326" s="1"/>
  <c r="M326"/>
  <c r="N326"/>
  <c r="O326"/>
  <c r="H327"/>
  <c r="I327" s="1"/>
  <c r="P327" s="1"/>
  <c r="J327"/>
  <c r="Q327" s="1"/>
  <c r="M327"/>
  <c r="N327"/>
  <c r="O327"/>
  <c r="H328"/>
  <c r="J328"/>
  <c r="M328"/>
  <c r="N328" s="1"/>
  <c r="O328"/>
  <c r="H329"/>
  <c r="J329"/>
  <c r="M329"/>
  <c r="O329"/>
  <c r="Q329" s="1"/>
  <c r="H330"/>
  <c r="J330"/>
  <c r="I330" s="1"/>
  <c r="M330"/>
  <c r="N330"/>
  <c r="O330"/>
  <c r="H331"/>
  <c r="I331" s="1"/>
  <c r="P331" s="1"/>
  <c r="J331"/>
  <c r="Q331" s="1"/>
  <c r="M331"/>
  <c r="N331"/>
  <c r="O331"/>
  <c r="H332"/>
  <c r="J332"/>
  <c r="M332"/>
  <c r="N332" s="1"/>
  <c r="O332"/>
  <c r="H333"/>
  <c r="J333"/>
  <c r="M333"/>
  <c r="O333"/>
  <c r="H334"/>
  <c r="J334"/>
  <c r="I334" s="1"/>
  <c r="M334"/>
  <c r="N334"/>
  <c r="O334"/>
  <c r="H335"/>
  <c r="I335" s="1"/>
  <c r="P335" s="1"/>
  <c r="J335"/>
  <c r="Q335" s="1"/>
  <c r="M335"/>
  <c r="N335"/>
  <c r="O335"/>
  <c r="H336"/>
  <c r="J336"/>
  <c r="M336"/>
  <c r="N336" s="1"/>
  <c r="O336"/>
  <c r="H337"/>
  <c r="J337"/>
  <c r="M337"/>
  <c r="O337"/>
  <c r="H338"/>
  <c r="J338"/>
  <c r="I338" s="1"/>
  <c r="M338"/>
  <c r="N338"/>
  <c r="O338"/>
  <c r="H339"/>
  <c r="I339" s="1"/>
  <c r="P339" s="1"/>
  <c r="J339"/>
  <c r="Q339" s="1"/>
  <c r="M339"/>
  <c r="N339"/>
  <c r="O339"/>
  <c r="H340"/>
  <c r="J340"/>
  <c r="M340"/>
  <c r="N340" s="1"/>
  <c r="O340"/>
  <c r="H341"/>
  <c r="J341"/>
  <c r="M341"/>
  <c r="O341"/>
  <c r="H342"/>
  <c r="J342"/>
  <c r="I342" s="1"/>
  <c r="M342"/>
  <c r="N342"/>
  <c r="O342"/>
  <c r="H343"/>
  <c r="I343" s="1"/>
  <c r="P343" s="1"/>
  <c r="J343"/>
  <c r="Q343" s="1"/>
  <c r="M343"/>
  <c r="N343"/>
  <c r="O343"/>
  <c r="H344"/>
  <c r="J344"/>
  <c r="M344"/>
  <c r="N344" s="1"/>
  <c r="O344"/>
  <c r="H345"/>
  <c r="J345"/>
  <c r="M345"/>
  <c r="O345"/>
  <c r="H346"/>
  <c r="J346"/>
  <c r="I346" s="1"/>
  <c r="M346"/>
  <c r="N346"/>
  <c r="O346"/>
  <c r="H347"/>
  <c r="I347" s="1"/>
  <c r="P347" s="1"/>
  <c r="J347"/>
  <c r="Q347" s="1"/>
  <c r="M347"/>
  <c r="N347"/>
  <c r="O347"/>
  <c r="H348"/>
  <c r="J348"/>
  <c r="M348"/>
  <c r="N348" s="1"/>
  <c r="O348"/>
  <c r="H349"/>
  <c r="J349"/>
  <c r="M349"/>
  <c r="O349"/>
  <c r="H350"/>
  <c r="J350"/>
  <c r="I350" s="1"/>
  <c r="M350"/>
  <c r="N350"/>
  <c r="O350"/>
  <c r="H351"/>
  <c r="I351" s="1"/>
  <c r="P351" s="1"/>
  <c r="J351"/>
  <c r="Q351" s="1"/>
  <c r="M351"/>
  <c r="N351"/>
  <c r="O351"/>
  <c r="H352"/>
  <c r="J352"/>
  <c r="M352"/>
  <c r="N352" s="1"/>
  <c r="O352"/>
  <c r="H353"/>
  <c r="J353"/>
  <c r="M353"/>
  <c r="N353" s="1"/>
  <c r="O353"/>
  <c r="H354"/>
  <c r="J354"/>
  <c r="I354" s="1"/>
  <c r="M354"/>
  <c r="N354"/>
  <c r="O354"/>
  <c r="H355"/>
  <c r="I355" s="1"/>
  <c r="P355" s="1"/>
  <c r="J355"/>
  <c r="Q355" s="1"/>
  <c r="M355"/>
  <c r="N355"/>
  <c r="O355"/>
  <c r="H356"/>
  <c r="J356"/>
  <c r="M356"/>
  <c r="N356" s="1"/>
  <c r="O356"/>
  <c r="H357"/>
  <c r="J357"/>
  <c r="M357"/>
  <c r="N357" s="1"/>
  <c r="O357"/>
  <c r="H358"/>
  <c r="J358"/>
  <c r="I358" s="1"/>
  <c r="M358"/>
  <c r="N358"/>
  <c r="O358"/>
  <c r="H359"/>
  <c r="I359" s="1"/>
  <c r="P359" s="1"/>
  <c r="J359"/>
  <c r="Q359" s="1"/>
  <c r="M359"/>
  <c r="N359"/>
  <c r="O359"/>
  <c r="H360"/>
  <c r="J360"/>
  <c r="M360"/>
  <c r="N360" s="1"/>
  <c r="O360"/>
  <c r="H361"/>
  <c r="J361"/>
  <c r="M361"/>
  <c r="O361"/>
  <c r="H362"/>
  <c r="J362"/>
  <c r="I362" s="1"/>
  <c r="M362"/>
  <c r="N362"/>
  <c r="O362"/>
  <c r="H363"/>
  <c r="I363" s="1"/>
  <c r="P363" s="1"/>
  <c r="J363"/>
  <c r="Q363" s="1"/>
  <c r="M363"/>
  <c r="N363"/>
  <c r="O363"/>
  <c r="H364"/>
  <c r="J364"/>
  <c r="M364"/>
  <c r="N364" s="1"/>
  <c r="O364"/>
  <c r="H365"/>
  <c r="J365"/>
  <c r="M365"/>
  <c r="O365"/>
  <c r="H366"/>
  <c r="J366"/>
  <c r="I366" s="1"/>
  <c r="M366"/>
  <c r="N366"/>
  <c r="O366"/>
  <c r="H367"/>
  <c r="I367" s="1"/>
  <c r="P367" s="1"/>
  <c r="J367"/>
  <c r="Q367" s="1"/>
  <c r="M367"/>
  <c r="N367"/>
  <c r="O367"/>
  <c r="H368"/>
  <c r="J368"/>
  <c r="M368"/>
  <c r="N368" s="1"/>
  <c r="O368"/>
  <c r="H369"/>
  <c r="J369"/>
  <c r="M369"/>
  <c r="O369"/>
  <c r="H370"/>
  <c r="J370"/>
  <c r="Q370" s="1"/>
  <c r="M370"/>
  <c r="N370" s="1"/>
  <c r="O370"/>
  <c r="H371"/>
  <c r="I371" s="1"/>
  <c r="R371" s="1"/>
  <c r="J371"/>
  <c r="Q371" s="1"/>
  <c r="M371"/>
  <c r="N371"/>
  <c r="O371"/>
  <c r="H372"/>
  <c r="J372"/>
  <c r="M372"/>
  <c r="N372" s="1"/>
  <c r="O372"/>
  <c r="H373"/>
  <c r="J373"/>
  <c r="M373"/>
  <c r="N373" s="1"/>
  <c r="O373"/>
  <c r="H374"/>
  <c r="J374"/>
  <c r="Q374" s="1"/>
  <c r="M374"/>
  <c r="N374" s="1"/>
  <c r="O374"/>
  <c r="I374" l="1"/>
  <c r="I373"/>
  <c r="Q373"/>
  <c r="Q372"/>
  <c r="I372"/>
  <c r="P372" s="1"/>
  <c r="I369"/>
  <c r="Q369"/>
  <c r="Q368"/>
  <c r="I368"/>
  <c r="P368" s="1"/>
  <c r="Q366"/>
  <c r="Q365"/>
  <c r="I365"/>
  <c r="I364"/>
  <c r="Q364"/>
  <c r="Q362"/>
  <c r="Q361"/>
  <c r="I361"/>
  <c r="I360"/>
  <c r="Q360"/>
  <c r="Q358"/>
  <c r="I357"/>
  <c r="Q357"/>
  <c r="Q356"/>
  <c r="I356"/>
  <c r="Q354"/>
  <c r="I353"/>
  <c r="R353" s="1"/>
  <c r="Q353"/>
  <c r="Q352"/>
  <c r="I352"/>
  <c r="R352" s="1"/>
  <c r="Q350"/>
  <c r="Q349"/>
  <c r="I349"/>
  <c r="I348"/>
  <c r="R348" s="1"/>
  <c r="Q348"/>
  <c r="Q346"/>
  <c r="Q345"/>
  <c r="I345"/>
  <c r="I344"/>
  <c r="Q344"/>
  <c r="Q342"/>
  <c r="I341"/>
  <c r="Q341"/>
  <c r="Q340"/>
  <c r="I340"/>
  <c r="Q338"/>
  <c r="I337"/>
  <c r="Q337"/>
  <c r="Q336"/>
  <c r="I336"/>
  <c r="R336" s="1"/>
  <c r="Q334"/>
  <c r="Q333"/>
  <c r="I333"/>
  <c r="I332"/>
  <c r="Q332"/>
  <c r="Q330"/>
  <c r="I329"/>
  <c r="I328"/>
  <c r="Q328"/>
  <c r="Q326"/>
  <c r="I325"/>
  <c r="Q325"/>
  <c r="Q324"/>
  <c r="I324"/>
  <c r="Q322"/>
  <c r="I321"/>
  <c r="Q321"/>
  <c r="Q320"/>
  <c r="I320"/>
  <c r="Q318"/>
  <c r="Q317"/>
  <c r="I317"/>
  <c r="P317" s="1"/>
  <c r="I316"/>
  <c r="Q316"/>
  <c r="Q314"/>
  <c r="Q313"/>
  <c r="I313"/>
  <c r="I312"/>
  <c r="Q312"/>
  <c r="Q310"/>
  <c r="I309"/>
  <c r="Q309"/>
  <c r="Q308"/>
  <c r="I308"/>
  <c r="Q306"/>
  <c r="I305"/>
  <c r="Q305"/>
  <c r="Q304"/>
  <c r="I304"/>
  <c r="P304" s="1"/>
  <c r="Q302"/>
  <c r="I301"/>
  <c r="I300"/>
  <c r="Q300"/>
  <c r="Q298"/>
  <c r="Q297"/>
  <c r="I297"/>
  <c r="P297" s="1"/>
  <c r="I296"/>
  <c r="Q296"/>
  <c r="Q294"/>
  <c r="I293"/>
  <c r="Q293"/>
  <c r="Q292"/>
  <c r="I292"/>
  <c r="I289"/>
  <c r="Q289"/>
  <c r="Q288"/>
  <c r="I288"/>
  <c r="Q285"/>
  <c r="I285"/>
  <c r="I284"/>
  <c r="Q284"/>
  <c r="I281"/>
  <c r="I280"/>
  <c r="Q280"/>
  <c r="Q278"/>
  <c r="I277"/>
  <c r="Q276"/>
  <c r="I276"/>
  <c r="I273"/>
  <c r="Q272"/>
  <c r="I272"/>
  <c r="R272" s="1"/>
  <c r="I269"/>
  <c r="I268"/>
  <c r="Q268"/>
  <c r="I265"/>
  <c r="I264"/>
  <c r="Q264"/>
  <c r="I262"/>
  <c r="I261"/>
  <c r="Q260"/>
  <c r="I260"/>
  <c r="R260" s="1"/>
  <c r="I258"/>
  <c r="I257"/>
  <c r="Q256"/>
  <c r="I256"/>
  <c r="I254"/>
  <c r="I253"/>
  <c r="I252"/>
  <c r="R252" s="1"/>
  <c r="Q252"/>
  <c r="I250"/>
  <c r="I249"/>
  <c r="P249" s="1"/>
  <c r="I248"/>
  <c r="Q248"/>
  <c r="I246"/>
  <c r="I245"/>
  <c r="Q244"/>
  <c r="I244"/>
  <c r="I242"/>
  <c r="I241"/>
  <c r="I240"/>
  <c r="I238"/>
  <c r="I237"/>
  <c r="I236"/>
  <c r="I234"/>
  <c r="I233"/>
  <c r="I232"/>
  <c r="I230"/>
  <c r="I229"/>
  <c r="I228"/>
  <c r="R228" s="1"/>
  <c r="I226"/>
  <c r="I225"/>
  <c r="I224"/>
  <c r="I222"/>
  <c r="I221"/>
  <c r="Q218"/>
  <c r="I217"/>
  <c r="R217" s="1"/>
  <c r="P216"/>
  <c r="Q216"/>
  <c r="P212"/>
  <c r="I213"/>
  <c r="Q210"/>
  <c r="I209"/>
  <c r="Q208"/>
  <c r="Q206"/>
  <c r="I205"/>
  <c r="Q204"/>
  <c r="Q202"/>
  <c r="I201"/>
  <c r="Q200"/>
  <c r="I198"/>
  <c r="I197"/>
  <c r="Q196"/>
  <c r="I193"/>
  <c r="Q192"/>
  <c r="I189"/>
  <c r="Q188"/>
  <c r="I185"/>
  <c r="I184"/>
  <c r="Q184"/>
  <c r="Q183"/>
  <c r="I181"/>
  <c r="I180"/>
  <c r="Q179"/>
  <c r="Q178"/>
  <c r="I177"/>
  <c r="P177" s="1"/>
  <c r="I176"/>
  <c r="Q176"/>
  <c r="Q175"/>
  <c r="Q174"/>
  <c r="I172"/>
  <c r="Q172"/>
  <c r="Q171"/>
  <c r="Q170"/>
  <c r="I168"/>
  <c r="Q167"/>
  <c r="Q166"/>
  <c r="I164"/>
  <c r="Q162"/>
  <c r="I160"/>
  <c r="Q159"/>
  <c r="Q158"/>
  <c r="I156"/>
  <c r="Q155"/>
  <c r="Q154"/>
  <c r="I152"/>
  <c r="P152" s="1"/>
  <c r="Q151"/>
  <c r="Q150"/>
  <c r="I148"/>
  <c r="Q147"/>
  <c r="Q146"/>
  <c r="I144"/>
  <c r="P144" s="1"/>
  <c r="Q143"/>
  <c r="Q142"/>
  <c r="I140"/>
  <c r="Q139"/>
  <c r="I138"/>
  <c r="I137"/>
  <c r="I136"/>
  <c r="Q136"/>
  <c r="Q135"/>
  <c r="Q134"/>
  <c r="I133"/>
  <c r="Q132"/>
  <c r="I132"/>
  <c r="R132" s="1"/>
  <c r="R131"/>
  <c r="P131"/>
  <c r="Q131"/>
  <c r="I130"/>
  <c r="P130" s="1"/>
  <c r="I129"/>
  <c r="I128"/>
  <c r="R127"/>
  <c r="P127"/>
  <c r="Q127"/>
  <c r="Q126"/>
  <c r="I125"/>
  <c r="I124"/>
  <c r="R123"/>
  <c r="P123"/>
  <c r="Q123"/>
  <c r="I121"/>
  <c r="I120"/>
  <c r="P120" s="1"/>
  <c r="R119"/>
  <c r="P119"/>
  <c r="I117"/>
  <c r="I116"/>
  <c r="R115"/>
  <c r="P115"/>
  <c r="I114"/>
  <c r="I113"/>
  <c r="I112"/>
  <c r="R111"/>
  <c r="P111"/>
  <c r="I110"/>
  <c r="I109"/>
  <c r="R109" s="1"/>
  <c r="I108"/>
  <c r="R107"/>
  <c r="P107"/>
  <c r="I106"/>
  <c r="R106" s="1"/>
  <c r="I105"/>
  <c r="I104"/>
  <c r="P104" s="1"/>
  <c r="R103"/>
  <c r="P103"/>
  <c r="I102"/>
  <c r="I101"/>
  <c r="R101" s="1"/>
  <c r="I100"/>
  <c r="R99"/>
  <c r="P99"/>
  <c r="I98"/>
  <c r="I97"/>
  <c r="I96"/>
  <c r="P96" s="1"/>
  <c r="R95"/>
  <c r="P95"/>
  <c r="I94"/>
  <c r="R94" s="1"/>
  <c r="I93"/>
  <c r="I92"/>
  <c r="P92" s="1"/>
  <c r="R91"/>
  <c r="P91"/>
  <c r="I90"/>
  <c r="I89"/>
  <c r="I88"/>
  <c r="I87"/>
  <c r="I86"/>
  <c r="I85"/>
  <c r="I84"/>
  <c r="R83"/>
  <c r="P83"/>
  <c r="I81"/>
  <c r="I80"/>
  <c r="R79"/>
  <c r="P79"/>
  <c r="I78"/>
  <c r="I77"/>
  <c r="P77" s="1"/>
  <c r="I76"/>
  <c r="R75"/>
  <c r="P75"/>
  <c r="I74"/>
  <c r="R74" s="1"/>
  <c r="I72"/>
  <c r="R72" s="1"/>
  <c r="R71"/>
  <c r="P71"/>
  <c r="I70"/>
  <c r="I69"/>
  <c r="R69" s="1"/>
  <c r="I68"/>
  <c r="R68" s="1"/>
  <c r="R67"/>
  <c r="P67"/>
  <c r="I66"/>
  <c r="R66" s="1"/>
  <c r="I65"/>
  <c r="I63"/>
  <c r="I62"/>
  <c r="I61"/>
  <c r="R59"/>
  <c r="P59"/>
  <c r="I57"/>
  <c r="I56"/>
  <c r="R55"/>
  <c r="P55"/>
  <c r="I54"/>
  <c r="I53"/>
  <c r="P53" s="1"/>
  <c r="I52"/>
  <c r="R51"/>
  <c r="P51"/>
  <c r="I49"/>
  <c r="P47"/>
  <c r="I46"/>
  <c r="Q46"/>
  <c r="I45"/>
  <c r="I44"/>
  <c r="R43"/>
  <c r="P43"/>
  <c r="Q42"/>
  <c r="I41"/>
  <c r="I40"/>
  <c r="I39"/>
  <c r="R39" s="1"/>
  <c r="I38"/>
  <c r="Q38"/>
  <c r="I36"/>
  <c r="P35"/>
  <c r="Q34"/>
  <c r="I33"/>
  <c r="P33" s="1"/>
  <c r="I32"/>
  <c r="I31"/>
  <c r="R31" s="1"/>
  <c r="P31"/>
  <c r="P27"/>
  <c r="I25"/>
  <c r="I24"/>
  <c r="P23"/>
  <c r="I21"/>
  <c r="I16"/>
  <c r="R368"/>
  <c r="R360"/>
  <c r="P360"/>
  <c r="R362"/>
  <c r="P362"/>
  <c r="R354"/>
  <c r="P354"/>
  <c r="R346"/>
  <c r="P346"/>
  <c r="R338"/>
  <c r="P338"/>
  <c r="R330"/>
  <c r="P330"/>
  <c r="R322"/>
  <c r="P322"/>
  <c r="R314"/>
  <c r="P314"/>
  <c r="R306"/>
  <c r="P306"/>
  <c r="R298"/>
  <c r="P298"/>
  <c r="R374"/>
  <c r="P374"/>
  <c r="R372"/>
  <c r="R290"/>
  <c r="P290"/>
  <c r="R270"/>
  <c r="P270"/>
  <c r="R265"/>
  <c r="P265"/>
  <c r="R262"/>
  <c r="P262"/>
  <c r="P260"/>
  <c r="R257"/>
  <c r="P257"/>
  <c r="R254"/>
  <c r="P254"/>
  <c r="P252"/>
  <c r="R246"/>
  <c r="P246"/>
  <c r="R244"/>
  <c r="P244"/>
  <c r="R241"/>
  <c r="P241"/>
  <c r="R226"/>
  <c r="P226"/>
  <c r="R280"/>
  <c r="P280"/>
  <c r="R277"/>
  <c r="P277"/>
  <c r="R232"/>
  <c r="P232"/>
  <c r="R229"/>
  <c r="P229"/>
  <c r="R300"/>
  <c r="P300"/>
  <c r="P272"/>
  <c r="R234"/>
  <c r="P234"/>
  <c r="R364"/>
  <c r="P364"/>
  <c r="R356"/>
  <c r="P356"/>
  <c r="P353"/>
  <c r="P348"/>
  <c r="R340"/>
  <c r="P340"/>
  <c r="R332"/>
  <c r="P332"/>
  <c r="R324"/>
  <c r="P324"/>
  <c r="R316"/>
  <c r="P316"/>
  <c r="R308"/>
  <c r="P308"/>
  <c r="R297"/>
  <c r="R292"/>
  <c r="P292"/>
  <c r="R282"/>
  <c r="P282"/>
  <c r="R366"/>
  <c r="P366"/>
  <c r="R358"/>
  <c r="P358"/>
  <c r="R350"/>
  <c r="P350"/>
  <c r="R342"/>
  <c r="P342"/>
  <c r="R334"/>
  <c r="P334"/>
  <c r="R326"/>
  <c r="P326"/>
  <c r="R318"/>
  <c r="P318"/>
  <c r="R310"/>
  <c r="P310"/>
  <c r="R302"/>
  <c r="P302"/>
  <c r="R294"/>
  <c r="P294"/>
  <c r="R289"/>
  <c r="P289"/>
  <c r="R274"/>
  <c r="P274"/>
  <c r="R269"/>
  <c r="P269"/>
  <c r="R240"/>
  <c r="P240"/>
  <c r="R237"/>
  <c r="P237"/>
  <c r="R222"/>
  <c r="P222"/>
  <c r="R373"/>
  <c r="P373"/>
  <c r="R284"/>
  <c r="P284"/>
  <c r="R264"/>
  <c r="P264"/>
  <c r="R261"/>
  <c r="P261"/>
  <c r="R258"/>
  <c r="P258"/>
  <c r="R256"/>
  <c r="P256"/>
  <c r="R253"/>
  <c r="P253"/>
  <c r="R250"/>
  <c r="P250"/>
  <c r="R248"/>
  <c r="P248"/>
  <c r="R245"/>
  <c r="P245"/>
  <c r="R242"/>
  <c r="P242"/>
  <c r="P228"/>
  <c r="R225"/>
  <c r="P225"/>
  <c r="R220"/>
  <c r="P220"/>
  <c r="R286"/>
  <c r="P286"/>
  <c r="R281"/>
  <c r="P281"/>
  <c r="R276"/>
  <c r="P276"/>
  <c r="R266"/>
  <c r="P266"/>
  <c r="R230"/>
  <c r="P230"/>
  <c r="R357"/>
  <c r="P357"/>
  <c r="P352"/>
  <c r="R344"/>
  <c r="P344"/>
  <c r="P336"/>
  <c r="R328"/>
  <c r="P328"/>
  <c r="R320"/>
  <c r="P320"/>
  <c r="R317"/>
  <c r="R312"/>
  <c r="P312"/>
  <c r="R304"/>
  <c r="R301"/>
  <c r="P301"/>
  <c r="R296"/>
  <c r="P296"/>
  <c r="R278"/>
  <c r="P278"/>
  <c r="R273"/>
  <c r="P273"/>
  <c r="R236"/>
  <c r="P236"/>
  <c r="R233"/>
  <c r="P233"/>
  <c r="R288"/>
  <c r="P288"/>
  <c r="R268"/>
  <c r="P268"/>
  <c r="R238"/>
  <c r="P238"/>
  <c r="R224"/>
  <c r="P224"/>
  <c r="R221"/>
  <c r="P221"/>
  <c r="P206"/>
  <c r="R206"/>
  <c r="P190"/>
  <c r="R190"/>
  <c r="R185"/>
  <c r="P185"/>
  <c r="R176"/>
  <c r="P176"/>
  <c r="P134"/>
  <c r="R134"/>
  <c r="R45"/>
  <c r="P45"/>
  <c r="P42"/>
  <c r="R42"/>
  <c r="R37"/>
  <c r="P37"/>
  <c r="B17"/>
  <c r="A18"/>
  <c r="E17"/>
  <c r="D17"/>
  <c r="C17"/>
  <c r="R212"/>
  <c r="R35"/>
  <c r="P217"/>
  <c r="P178"/>
  <c r="R178"/>
  <c r="R168"/>
  <c r="P168"/>
  <c r="R160"/>
  <c r="P160"/>
  <c r="R125"/>
  <c r="P125"/>
  <c r="R120"/>
  <c r="R117"/>
  <c r="P117"/>
  <c r="P114"/>
  <c r="R114"/>
  <c r="R112"/>
  <c r="P112"/>
  <c r="P109"/>
  <c r="P101"/>
  <c r="P98"/>
  <c r="R98"/>
  <c r="R93"/>
  <c r="P93"/>
  <c r="P90"/>
  <c r="R90"/>
  <c r="R88"/>
  <c r="P88"/>
  <c r="R85"/>
  <c r="P85"/>
  <c r="P82"/>
  <c r="R82"/>
  <c r="R80"/>
  <c r="P80"/>
  <c r="P72"/>
  <c r="P69"/>
  <c r="P66"/>
  <c r="R64"/>
  <c r="P64"/>
  <c r="R61"/>
  <c r="P61"/>
  <c r="R56"/>
  <c r="P56"/>
  <c r="R48"/>
  <c r="P48"/>
  <c r="R32"/>
  <c r="P32"/>
  <c r="R29"/>
  <c r="P29"/>
  <c r="R24"/>
  <c r="P24"/>
  <c r="R21"/>
  <c r="P21"/>
  <c r="R16"/>
  <c r="P16"/>
  <c r="P371"/>
  <c r="N369"/>
  <c r="P369" s="1"/>
  <c r="R367"/>
  <c r="N365"/>
  <c r="P365" s="1"/>
  <c r="R363"/>
  <c r="N361"/>
  <c r="P361" s="1"/>
  <c r="R359"/>
  <c r="R355"/>
  <c r="R351"/>
  <c r="N349"/>
  <c r="R347"/>
  <c r="N345"/>
  <c r="R343"/>
  <c r="N341"/>
  <c r="P341" s="1"/>
  <c r="R339"/>
  <c r="N337"/>
  <c r="P337" s="1"/>
  <c r="R335"/>
  <c r="N333"/>
  <c r="P333" s="1"/>
  <c r="R331"/>
  <c r="N329"/>
  <c r="R327"/>
  <c r="N325"/>
  <c r="P325" s="1"/>
  <c r="R323"/>
  <c r="N321"/>
  <c r="P321" s="1"/>
  <c r="R319"/>
  <c r="R315"/>
  <c r="N313"/>
  <c r="P313" s="1"/>
  <c r="R311"/>
  <c r="N309"/>
  <c r="P309" s="1"/>
  <c r="R307"/>
  <c r="N305"/>
  <c r="P305" s="1"/>
  <c r="R303"/>
  <c r="R299"/>
  <c r="R295"/>
  <c r="N293"/>
  <c r="R291"/>
  <c r="R287"/>
  <c r="N285"/>
  <c r="P285" s="1"/>
  <c r="R283"/>
  <c r="R279"/>
  <c r="R275"/>
  <c r="R271"/>
  <c r="R267"/>
  <c r="R263"/>
  <c r="R259"/>
  <c r="R255"/>
  <c r="R251"/>
  <c r="R247"/>
  <c r="R243"/>
  <c r="R239"/>
  <c r="R235"/>
  <c r="R231"/>
  <c r="R227"/>
  <c r="R223"/>
  <c r="R187"/>
  <c r="R163"/>
  <c r="R27"/>
  <c r="R19"/>
  <c r="P214"/>
  <c r="R214"/>
  <c r="R197"/>
  <c r="P197"/>
  <c r="R180"/>
  <c r="P180"/>
  <c r="R173"/>
  <c r="P173"/>
  <c r="P138"/>
  <c r="R138"/>
  <c r="R136"/>
  <c r="P136"/>
  <c r="R130"/>
  <c r="R128"/>
  <c r="P128"/>
  <c r="P122"/>
  <c r="R122"/>
  <c r="P58"/>
  <c r="R58"/>
  <c r="P50"/>
  <c r="R50"/>
  <c r="P34"/>
  <c r="R34"/>
  <c r="Q290"/>
  <c r="Q286"/>
  <c r="Q282"/>
  <c r="Q274"/>
  <c r="Q270"/>
  <c r="Q266"/>
  <c r="R205"/>
  <c r="P205"/>
  <c r="P202"/>
  <c r="R202"/>
  <c r="P194"/>
  <c r="R194"/>
  <c r="R189"/>
  <c r="P189"/>
  <c r="P182"/>
  <c r="R182"/>
  <c r="P170"/>
  <c r="R170"/>
  <c r="R165"/>
  <c r="P165"/>
  <c r="P162"/>
  <c r="R162"/>
  <c r="R157"/>
  <c r="P157"/>
  <c r="P154"/>
  <c r="R154"/>
  <c r="R149"/>
  <c r="P149"/>
  <c r="P146"/>
  <c r="R146"/>
  <c r="R141"/>
  <c r="P141"/>
  <c r="R133"/>
  <c r="P133"/>
  <c r="R41"/>
  <c r="P41"/>
  <c r="R208"/>
  <c r="P210"/>
  <c r="R210"/>
  <c r="R184"/>
  <c r="P184"/>
  <c r="R44"/>
  <c r="P44"/>
  <c r="R36"/>
  <c r="P36"/>
  <c r="I370"/>
  <c r="R191"/>
  <c r="R213"/>
  <c r="P213"/>
  <c r="P186"/>
  <c r="R186"/>
  <c r="R172"/>
  <c r="P172"/>
  <c r="R164"/>
  <c r="P164"/>
  <c r="R156"/>
  <c r="P156"/>
  <c r="R148"/>
  <c r="P148"/>
  <c r="R140"/>
  <c r="P140"/>
  <c r="R124"/>
  <c r="P124"/>
  <c r="R121"/>
  <c r="P121"/>
  <c r="R116"/>
  <c r="P116"/>
  <c r="R113"/>
  <c r="P113"/>
  <c r="P110"/>
  <c r="R110"/>
  <c r="R108"/>
  <c r="P108"/>
  <c r="R105"/>
  <c r="P105"/>
  <c r="P102"/>
  <c r="R102"/>
  <c r="R100"/>
  <c r="P100"/>
  <c r="R97"/>
  <c r="P97"/>
  <c r="R89"/>
  <c r="P89"/>
  <c r="P86"/>
  <c r="R86"/>
  <c r="R84"/>
  <c r="P84"/>
  <c r="R81"/>
  <c r="P81"/>
  <c r="P78"/>
  <c r="R78"/>
  <c r="R76"/>
  <c r="P76"/>
  <c r="R73"/>
  <c r="P73"/>
  <c r="P70"/>
  <c r="R70"/>
  <c r="P68"/>
  <c r="R65"/>
  <c r="P65"/>
  <c r="P62"/>
  <c r="R62"/>
  <c r="R60"/>
  <c r="P60"/>
  <c r="R57"/>
  <c r="P57"/>
  <c r="P54"/>
  <c r="R54"/>
  <c r="R52"/>
  <c r="P52"/>
  <c r="R49"/>
  <c r="P49"/>
  <c r="P46"/>
  <c r="R46"/>
  <c r="P38"/>
  <c r="R38"/>
  <c r="R28"/>
  <c r="P28"/>
  <c r="R25"/>
  <c r="P25"/>
  <c r="R20"/>
  <c r="P20"/>
  <c r="R17"/>
  <c r="P17"/>
  <c r="R151"/>
  <c r="R219"/>
  <c r="P219"/>
  <c r="R201"/>
  <c r="P201"/>
  <c r="R193"/>
  <c r="P193"/>
  <c r="R181"/>
  <c r="P181"/>
  <c r="P174"/>
  <c r="R174"/>
  <c r="R137"/>
  <c r="P137"/>
  <c r="R129"/>
  <c r="P129"/>
  <c r="P126"/>
  <c r="R126"/>
  <c r="P118"/>
  <c r="R118"/>
  <c r="P218"/>
  <c r="R218"/>
  <c r="R209"/>
  <c r="P209"/>
  <c r="P198"/>
  <c r="R198"/>
  <c r="R169"/>
  <c r="P169"/>
  <c r="P166"/>
  <c r="R166"/>
  <c r="R161"/>
  <c r="P161"/>
  <c r="P158"/>
  <c r="R158"/>
  <c r="R153"/>
  <c r="P153"/>
  <c r="P150"/>
  <c r="R150"/>
  <c r="R145"/>
  <c r="P145"/>
  <c r="P142"/>
  <c r="R142"/>
  <c r="R40"/>
  <c r="P40"/>
  <c r="Q214"/>
  <c r="Q198"/>
  <c r="Q194"/>
  <c r="Q190"/>
  <c r="Q186"/>
  <c r="Q122"/>
  <c r="Q118"/>
  <c r="Q58"/>
  <c r="Q50"/>
  <c r="R30"/>
  <c r="R26"/>
  <c r="R22"/>
  <c r="R18"/>
  <c r="B16"/>
  <c r="Q173"/>
  <c r="Q169"/>
  <c r="Q165"/>
  <c r="Q161"/>
  <c r="Q157"/>
  <c r="Q153"/>
  <c r="Q149"/>
  <c r="Q145"/>
  <c r="Q141"/>
  <c r="C16"/>
  <c r="P208"/>
  <c r="P204"/>
  <c r="P200"/>
  <c r="P196"/>
  <c r="P192"/>
  <c r="P188"/>
  <c r="N183"/>
  <c r="R183" s="1"/>
  <c r="N179"/>
  <c r="R179" s="1"/>
  <c r="N175"/>
  <c r="R175" s="1"/>
  <c r="N171"/>
  <c r="R171" s="1"/>
  <c r="N167"/>
  <c r="P167" s="1"/>
  <c r="N159"/>
  <c r="R159" s="1"/>
  <c r="N155"/>
  <c r="R155" s="1"/>
  <c r="N151"/>
  <c r="P151" s="1"/>
  <c r="N147"/>
  <c r="R147" s="1"/>
  <c r="N143"/>
  <c r="R143" s="1"/>
  <c r="N139"/>
  <c r="R139" s="1"/>
  <c r="N135"/>
  <c r="P135" s="1"/>
  <c r="D16"/>
  <c r="E16"/>
  <c r="P215"/>
  <c r="P211"/>
  <c r="P207"/>
  <c r="P203"/>
  <c r="P199"/>
  <c r="P195"/>
  <c r="P191"/>
  <c r="P187"/>
  <c r="P179"/>
  <c r="P171"/>
  <c r="P163"/>
  <c r="P159"/>
  <c r="P155"/>
  <c r="P143"/>
  <c r="P19"/>
  <c r="H14"/>
  <c r="J14"/>
  <c r="I14" s="1"/>
  <c r="M14"/>
  <c r="O14"/>
  <c r="H15"/>
  <c r="J15"/>
  <c r="M15"/>
  <c r="O15"/>
  <c r="N15" s="1"/>
  <c r="P349" l="1"/>
  <c r="P345"/>
  <c r="P329"/>
  <c r="P293"/>
  <c r="R249"/>
  <c r="R177"/>
  <c r="R152"/>
  <c r="R144"/>
  <c r="P132"/>
  <c r="P106"/>
  <c r="R104"/>
  <c r="R96"/>
  <c r="P94"/>
  <c r="R92"/>
  <c r="R87"/>
  <c r="P87"/>
  <c r="R77"/>
  <c r="P74"/>
  <c r="R63"/>
  <c r="P63"/>
  <c r="R53"/>
  <c r="P39"/>
  <c r="R33"/>
  <c r="P139"/>
  <c r="R167"/>
  <c r="R333"/>
  <c r="R349"/>
  <c r="R321"/>
  <c r="R329"/>
  <c r="R370"/>
  <c r="P370"/>
  <c r="D18"/>
  <c r="C18"/>
  <c r="B18"/>
  <c r="A19"/>
  <c r="E18"/>
  <c r="P175"/>
  <c r="R337"/>
  <c r="R369"/>
  <c r="R313"/>
  <c r="R365"/>
  <c r="R293"/>
  <c r="R309"/>
  <c r="R325"/>
  <c r="R341"/>
  <c r="P147"/>
  <c r="P183"/>
  <c r="R305"/>
  <c r="R345"/>
  <c r="R361"/>
  <c r="R285"/>
  <c r="R135"/>
  <c r="Q15"/>
  <c r="Q14"/>
  <c r="I15"/>
  <c r="P15" s="1"/>
  <c r="N14"/>
  <c r="P14" s="1"/>
  <c r="A9"/>
  <c r="B16" i="2"/>
  <c r="B15"/>
  <c r="B14"/>
  <c r="B13"/>
  <c r="B8"/>
  <c r="B7"/>
  <c r="B5"/>
  <c r="B9" s="1"/>
  <c r="B4"/>
  <c r="E19" i="1" l="1"/>
  <c r="D19"/>
  <c r="C19"/>
  <c r="B19"/>
  <c r="A20"/>
  <c r="A10"/>
  <c r="R14"/>
  <c r="R15"/>
  <c r="B6" i="2"/>
  <c r="B11"/>
  <c r="B10"/>
  <c r="A21" i="1" l="1"/>
  <c r="E20"/>
  <c r="D20"/>
  <c r="C20"/>
  <c r="B20"/>
  <c r="E10"/>
  <c r="D9"/>
  <c r="E9"/>
  <c r="A11"/>
  <c r="D10"/>
  <c r="E11"/>
  <c r="H9"/>
  <c r="O13"/>
  <c r="N13" s="1"/>
  <c r="M13"/>
  <c r="O12"/>
  <c r="M12"/>
  <c r="O11"/>
  <c r="M11"/>
  <c r="O10"/>
  <c r="M10"/>
  <c r="O9"/>
  <c r="N9" s="1"/>
  <c r="M9"/>
  <c r="H10"/>
  <c r="J10"/>
  <c r="H11"/>
  <c r="J11"/>
  <c r="H12"/>
  <c r="J12"/>
  <c r="H13"/>
  <c r="J13"/>
  <c r="J9"/>
  <c r="B10"/>
  <c r="C10"/>
  <c r="B11"/>
  <c r="C11"/>
  <c r="C9"/>
  <c r="B9"/>
  <c r="B21" l="1"/>
  <c r="A22"/>
  <c r="E21"/>
  <c r="D21"/>
  <c r="C21"/>
  <c r="A12"/>
  <c r="D11"/>
  <c r="I10"/>
  <c r="N11"/>
  <c r="I12"/>
  <c r="N12"/>
  <c r="N10"/>
  <c r="Q11"/>
  <c r="I9"/>
  <c r="R9" s="1"/>
  <c r="Q13"/>
  <c r="Q10"/>
  <c r="Q9"/>
  <c r="Q12"/>
  <c r="I13"/>
  <c r="I11"/>
  <c r="D22" l="1"/>
  <c r="C22"/>
  <c r="B22"/>
  <c r="A23"/>
  <c r="E22"/>
  <c r="A13"/>
  <c r="D12"/>
  <c r="E12"/>
  <c r="C12"/>
  <c r="B12"/>
  <c r="R10"/>
  <c r="R12"/>
  <c r="P10"/>
  <c r="P9"/>
  <c r="P12"/>
  <c r="P13"/>
  <c r="R13"/>
  <c r="P11"/>
  <c r="R11"/>
  <c r="E23" l="1"/>
  <c r="D23"/>
  <c r="C23"/>
  <c r="B23"/>
  <c r="A24"/>
  <c r="D13"/>
  <c r="A14"/>
  <c r="E13"/>
  <c r="B13"/>
  <c r="C13"/>
  <c r="A25" l="1"/>
  <c r="E24"/>
  <c r="D24"/>
  <c r="C24"/>
  <c r="B24"/>
  <c r="D14"/>
  <c r="C14"/>
  <c r="B14"/>
  <c r="A15"/>
  <c r="E14"/>
  <c r="B25" l="1"/>
  <c r="A26"/>
  <c r="E25"/>
  <c r="D25"/>
  <c r="C25"/>
  <c r="B15"/>
  <c r="D15"/>
  <c r="C15"/>
  <c r="E15"/>
  <c r="D26" l="1"/>
  <c r="C26"/>
  <c r="B26"/>
  <c r="A27"/>
  <c r="E26"/>
  <c r="E27" l="1"/>
  <c r="D27"/>
  <c r="C27"/>
  <c r="B27"/>
  <c r="A28"/>
  <c r="A29" l="1"/>
  <c r="E28"/>
  <c r="D28"/>
  <c r="C28"/>
  <c r="B28"/>
  <c r="B29" l="1"/>
  <c r="A30"/>
  <c r="E29"/>
  <c r="D29"/>
  <c r="C29"/>
  <c r="D30" l="1"/>
  <c r="C30"/>
  <c r="B30"/>
  <c r="A31"/>
  <c r="E30"/>
  <c r="G4" l="1"/>
  <c r="K4"/>
  <c r="E31"/>
  <c r="D31"/>
  <c r="C31"/>
  <c r="B31"/>
  <c r="A32"/>
  <c r="G3"/>
  <c r="K3"/>
  <c r="G5"/>
  <c r="G2"/>
  <c r="K5"/>
  <c r="K2"/>
  <c r="A33" l="1"/>
  <c r="E32"/>
  <c r="D32"/>
  <c r="C32"/>
  <c r="B32"/>
  <c r="B33" l="1"/>
  <c r="A34"/>
  <c r="E33"/>
  <c r="D33"/>
  <c r="C33"/>
  <c r="D34" l="1"/>
  <c r="C34"/>
  <c r="B34"/>
  <c r="A35"/>
  <c r="E34"/>
  <c r="E35" l="1"/>
  <c r="D35"/>
  <c r="C35"/>
  <c r="B35"/>
  <c r="A36"/>
  <c r="A37" l="1"/>
  <c r="E36"/>
  <c r="D36"/>
  <c r="C36"/>
  <c r="B36"/>
  <c r="B37" l="1"/>
  <c r="A38"/>
  <c r="E37"/>
  <c r="D37"/>
  <c r="C37"/>
  <c r="D38" l="1"/>
  <c r="C38"/>
  <c r="B38"/>
  <c r="A39"/>
  <c r="E38"/>
  <c r="E39" l="1"/>
  <c r="D39"/>
  <c r="C39"/>
  <c r="B39"/>
  <c r="A40"/>
  <c r="A41" l="1"/>
  <c r="E40"/>
  <c r="D40"/>
  <c r="C40"/>
  <c r="B40"/>
  <c r="B41" l="1"/>
  <c r="A42"/>
  <c r="E41"/>
  <c r="D41"/>
  <c r="C41"/>
  <c r="D42" l="1"/>
  <c r="C42"/>
  <c r="B42"/>
  <c r="A43"/>
  <c r="E42"/>
  <c r="E43" l="1"/>
  <c r="D43"/>
  <c r="C43"/>
  <c r="B43"/>
  <c r="A44"/>
  <c r="A45" l="1"/>
  <c r="E44"/>
  <c r="D44"/>
  <c r="C44"/>
  <c r="B44"/>
  <c r="B45" l="1"/>
  <c r="A46"/>
  <c r="E45"/>
  <c r="D45"/>
  <c r="C45"/>
  <c r="D46" l="1"/>
  <c r="C46"/>
  <c r="B46"/>
  <c r="A47"/>
  <c r="E46"/>
  <c r="E47" l="1"/>
  <c r="D47"/>
  <c r="C47"/>
  <c r="B47"/>
  <c r="A48"/>
  <c r="A49" l="1"/>
  <c r="E48"/>
  <c r="D48"/>
  <c r="C48"/>
  <c r="B48"/>
  <c r="B49" l="1"/>
  <c r="A50"/>
  <c r="E49"/>
  <c r="D49"/>
  <c r="C49"/>
  <c r="D50" l="1"/>
  <c r="C50"/>
  <c r="B50"/>
  <c r="A51"/>
  <c r="E50"/>
  <c r="E51" l="1"/>
  <c r="D51"/>
  <c r="C51"/>
  <c r="B51"/>
  <c r="A52"/>
  <c r="A53" l="1"/>
  <c r="E52"/>
  <c r="D52"/>
  <c r="C52"/>
  <c r="B52"/>
  <c r="B53" l="1"/>
  <c r="A54"/>
  <c r="E53"/>
  <c r="D53"/>
  <c r="C53"/>
  <c r="D54" l="1"/>
  <c r="C54"/>
  <c r="B54"/>
  <c r="A55"/>
  <c r="E54"/>
  <c r="E55" l="1"/>
  <c r="D55"/>
  <c r="C55"/>
  <c r="B55"/>
  <c r="A56"/>
  <c r="A57" l="1"/>
  <c r="E56"/>
  <c r="D56"/>
  <c r="C56"/>
  <c r="B56"/>
  <c r="B57" l="1"/>
  <c r="A58"/>
  <c r="E57"/>
  <c r="D57"/>
  <c r="C57"/>
  <c r="D58" l="1"/>
  <c r="C58"/>
  <c r="B58"/>
  <c r="A59"/>
  <c r="E58"/>
  <c r="E59" l="1"/>
  <c r="D59"/>
  <c r="C59"/>
  <c r="B59"/>
  <c r="A60"/>
  <c r="A61" l="1"/>
  <c r="E60"/>
  <c r="D60"/>
  <c r="C60"/>
  <c r="B60"/>
  <c r="B61" l="1"/>
  <c r="A62"/>
  <c r="E61"/>
  <c r="D61"/>
  <c r="C61"/>
  <c r="D62" l="1"/>
  <c r="C62"/>
  <c r="B62"/>
  <c r="A63"/>
  <c r="E62"/>
  <c r="E63" l="1"/>
  <c r="D63"/>
  <c r="C63"/>
  <c r="B63"/>
  <c r="A64"/>
  <c r="A65" l="1"/>
  <c r="E64"/>
  <c r="D64"/>
  <c r="C64"/>
  <c r="B64"/>
  <c r="B65" l="1"/>
  <c r="A66"/>
  <c r="E65"/>
  <c r="D65"/>
  <c r="C65"/>
  <c r="D66" l="1"/>
  <c r="C66"/>
  <c r="B66"/>
  <c r="A67"/>
  <c r="E66"/>
  <c r="E67" l="1"/>
  <c r="D67"/>
  <c r="C67"/>
  <c r="B67"/>
  <c r="A68"/>
  <c r="A69" l="1"/>
  <c r="E68"/>
  <c r="D68"/>
  <c r="C68"/>
  <c r="B68"/>
  <c r="B69" l="1"/>
  <c r="A70"/>
  <c r="E69"/>
  <c r="D69"/>
  <c r="C69"/>
  <c r="D70" l="1"/>
  <c r="C70"/>
  <c r="B70"/>
  <c r="A71"/>
  <c r="E70"/>
  <c r="E71" l="1"/>
  <c r="D71"/>
  <c r="C71"/>
  <c r="B71"/>
  <c r="A72"/>
  <c r="A73" l="1"/>
  <c r="E72"/>
  <c r="D72"/>
  <c r="C72"/>
  <c r="B72"/>
  <c r="B73" l="1"/>
  <c r="A74"/>
  <c r="E73"/>
  <c r="D73"/>
  <c r="C73"/>
  <c r="D74" l="1"/>
  <c r="C74"/>
  <c r="B74"/>
  <c r="A75"/>
  <c r="E74"/>
  <c r="E75" l="1"/>
  <c r="D75"/>
  <c r="C75"/>
  <c r="B75"/>
  <c r="A76"/>
  <c r="A77" l="1"/>
  <c r="E76"/>
  <c r="D76"/>
  <c r="C76"/>
  <c r="B76"/>
  <c r="B77" l="1"/>
  <c r="A78"/>
  <c r="E77"/>
  <c r="D77"/>
  <c r="C77"/>
  <c r="D78" l="1"/>
  <c r="C78"/>
  <c r="B78"/>
  <c r="A79"/>
  <c r="E78"/>
  <c r="E79" l="1"/>
  <c r="D79"/>
  <c r="C79"/>
  <c r="B79"/>
  <c r="A80"/>
  <c r="A81" l="1"/>
  <c r="E80"/>
  <c r="D80"/>
  <c r="C80"/>
  <c r="B80"/>
  <c r="B81" l="1"/>
  <c r="A82"/>
  <c r="E81"/>
  <c r="D81"/>
  <c r="C81"/>
  <c r="D82" l="1"/>
  <c r="C82"/>
  <c r="B82"/>
  <c r="A83"/>
  <c r="E82"/>
  <c r="E83" l="1"/>
  <c r="D83"/>
  <c r="C83"/>
  <c r="B83"/>
  <c r="A84"/>
  <c r="A85" l="1"/>
  <c r="E84"/>
  <c r="D84"/>
  <c r="C84"/>
  <c r="B84"/>
  <c r="B85" l="1"/>
  <c r="A86"/>
  <c r="E85"/>
  <c r="D85"/>
  <c r="C85"/>
  <c r="D86" l="1"/>
  <c r="C86"/>
  <c r="B86"/>
  <c r="A87"/>
  <c r="E86"/>
  <c r="E87" l="1"/>
  <c r="D87"/>
  <c r="C87"/>
  <c r="B87"/>
  <c r="A88"/>
  <c r="A89" l="1"/>
  <c r="E88"/>
  <c r="D88"/>
  <c r="C88"/>
  <c r="B88"/>
  <c r="B89" l="1"/>
  <c r="A90"/>
  <c r="E89"/>
  <c r="D89"/>
  <c r="C89"/>
  <c r="D90" l="1"/>
  <c r="C90"/>
  <c r="B90"/>
  <c r="A91"/>
  <c r="E90"/>
  <c r="E91" l="1"/>
  <c r="D91"/>
  <c r="C91"/>
  <c r="B91"/>
  <c r="A92"/>
  <c r="A93" l="1"/>
  <c r="E92"/>
  <c r="D92"/>
  <c r="C92"/>
  <c r="B92"/>
  <c r="B93" l="1"/>
  <c r="A94"/>
  <c r="E93"/>
  <c r="D93"/>
  <c r="C93"/>
  <c r="D94" l="1"/>
  <c r="C94"/>
  <c r="B94"/>
  <c r="A95"/>
  <c r="E94"/>
  <c r="E95" l="1"/>
  <c r="D95"/>
  <c r="C95"/>
  <c r="B95"/>
  <c r="A96"/>
  <c r="A97" l="1"/>
  <c r="E96"/>
  <c r="D96"/>
  <c r="C96"/>
  <c r="B96"/>
  <c r="B97" l="1"/>
  <c r="A98"/>
  <c r="E97"/>
  <c r="D97"/>
  <c r="C97"/>
  <c r="D98" l="1"/>
  <c r="C98"/>
  <c r="B98"/>
  <c r="A99"/>
  <c r="E98"/>
  <c r="E99" l="1"/>
  <c r="D99"/>
  <c r="C99"/>
  <c r="B99"/>
  <c r="A100"/>
  <c r="A101" l="1"/>
  <c r="E100"/>
  <c r="D100"/>
  <c r="C100"/>
  <c r="B100"/>
  <c r="B101" l="1"/>
  <c r="A102"/>
  <c r="E101"/>
  <c r="D101"/>
  <c r="C101"/>
  <c r="D102" l="1"/>
  <c r="C102"/>
  <c r="B102"/>
  <c r="A103"/>
  <c r="E102"/>
  <c r="E103" l="1"/>
  <c r="D103"/>
  <c r="C103"/>
  <c r="B103"/>
  <c r="A104"/>
  <c r="A105" l="1"/>
  <c r="E104"/>
  <c r="D104"/>
  <c r="C104"/>
  <c r="B104"/>
  <c r="B105" l="1"/>
  <c r="A106"/>
  <c r="E105"/>
  <c r="D105"/>
  <c r="C105"/>
  <c r="D106" l="1"/>
  <c r="C106"/>
  <c r="B106"/>
  <c r="A107"/>
  <c r="E106"/>
  <c r="E107" l="1"/>
  <c r="D107"/>
  <c r="C107"/>
  <c r="B107"/>
  <c r="A108"/>
  <c r="A109" l="1"/>
  <c r="E108"/>
  <c r="D108"/>
  <c r="C108"/>
  <c r="B108"/>
  <c r="B109" l="1"/>
  <c r="A110"/>
  <c r="E109"/>
  <c r="D109"/>
  <c r="C109"/>
  <c r="D110" l="1"/>
  <c r="C110"/>
  <c r="B110"/>
  <c r="A111"/>
  <c r="E110"/>
  <c r="E111" l="1"/>
  <c r="D111"/>
  <c r="C111"/>
  <c r="B111"/>
  <c r="A112"/>
  <c r="A113" l="1"/>
  <c r="E112"/>
  <c r="D112"/>
  <c r="C112"/>
  <c r="B112"/>
  <c r="B113" l="1"/>
  <c r="A114"/>
  <c r="E113"/>
  <c r="D113"/>
  <c r="C113"/>
  <c r="D114" l="1"/>
  <c r="C114"/>
  <c r="B114"/>
  <c r="A115"/>
  <c r="E114"/>
  <c r="E115" l="1"/>
  <c r="D115"/>
  <c r="C115"/>
  <c r="B115"/>
  <c r="A116"/>
  <c r="A117" l="1"/>
  <c r="E116"/>
  <c r="D116"/>
  <c r="C116"/>
  <c r="B116"/>
  <c r="B117" l="1"/>
  <c r="A118"/>
  <c r="E117"/>
  <c r="D117"/>
  <c r="C117"/>
  <c r="D118" l="1"/>
  <c r="C118"/>
  <c r="B118"/>
  <c r="A119"/>
  <c r="E118"/>
  <c r="E119" l="1"/>
  <c r="D119"/>
  <c r="C119"/>
  <c r="B119"/>
  <c r="A120"/>
  <c r="A121" l="1"/>
  <c r="E120"/>
  <c r="D120"/>
  <c r="C120"/>
  <c r="B120"/>
  <c r="B121" l="1"/>
  <c r="A122"/>
  <c r="E121"/>
  <c r="D121"/>
  <c r="C121"/>
  <c r="D122" l="1"/>
  <c r="C122"/>
  <c r="B122"/>
  <c r="A123"/>
  <c r="E122"/>
  <c r="E123" l="1"/>
  <c r="D123"/>
  <c r="C123"/>
  <c r="B123"/>
  <c r="A124"/>
  <c r="A125" l="1"/>
  <c r="E124"/>
  <c r="D124"/>
  <c r="C124"/>
  <c r="B124"/>
  <c r="B125" l="1"/>
  <c r="A126"/>
  <c r="E125"/>
  <c r="D125"/>
  <c r="C125"/>
  <c r="D126" l="1"/>
  <c r="C126"/>
  <c r="B126"/>
  <c r="A127"/>
  <c r="E126"/>
  <c r="E127" l="1"/>
  <c r="D127"/>
  <c r="C127"/>
  <c r="B127"/>
  <c r="A128"/>
  <c r="A129" l="1"/>
  <c r="E128"/>
  <c r="D128"/>
  <c r="C128"/>
  <c r="B128"/>
  <c r="B129" l="1"/>
  <c r="A130"/>
  <c r="E129"/>
  <c r="D129"/>
  <c r="C129"/>
  <c r="D130" l="1"/>
  <c r="C130"/>
  <c r="B130"/>
  <c r="A131"/>
  <c r="E130"/>
  <c r="E131" l="1"/>
  <c r="D131"/>
  <c r="C131"/>
  <c r="B131"/>
  <c r="A132"/>
  <c r="A133" l="1"/>
  <c r="E132"/>
  <c r="D132"/>
  <c r="C132"/>
  <c r="B132"/>
  <c r="B133" l="1"/>
  <c r="A134"/>
  <c r="E133"/>
  <c r="D133"/>
  <c r="C133"/>
  <c r="D134" l="1"/>
  <c r="C134"/>
  <c r="B134"/>
  <c r="A135"/>
  <c r="E134"/>
  <c r="E135" l="1"/>
  <c r="D135"/>
  <c r="C135"/>
  <c r="B135"/>
  <c r="A136"/>
  <c r="A137" l="1"/>
  <c r="E136"/>
  <c r="D136"/>
  <c r="C136"/>
  <c r="B136"/>
  <c r="B137" l="1"/>
  <c r="A138"/>
  <c r="E137"/>
  <c r="D137"/>
  <c r="C137"/>
  <c r="D138" l="1"/>
  <c r="C138"/>
  <c r="B138"/>
  <c r="A139"/>
  <c r="E138"/>
  <c r="E139" l="1"/>
  <c r="D139"/>
  <c r="C139"/>
  <c r="B139"/>
  <c r="A140"/>
  <c r="A141" l="1"/>
  <c r="E140"/>
  <c r="D140"/>
  <c r="C140"/>
  <c r="B140"/>
  <c r="B141" l="1"/>
  <c r="A142"/>
  <c r="E141"/>
  <c r="D141"/>
  <c r="C141"/>
  <c r="D142" l="1"/>
  <c r="C142"/>
  <c r="B142"/>
  <c r="A143"/>
  <c r="E142"/>
  <c r="E143" l="1"/>
  <c r="D143"/>
  <c r="C143"/>
  <c r="B143"/>
  <c r="A144"/>
  <c r="A145" l="1"/>
  <c r="E144"/>
  <c r="D144"/>
  <c r="C144"/>
  <c r="B144"/>
  <c r="B145" l="1"/>
  <c r="A146"/>
  <c r="E145"/>
  <c r="D145"/>
  <c r="C145"/>
  <c r="D146" l="1"/>
  <c r="C146"/>
  <c r="B146"/>
  <c r="A147"/>
  <c r="E146"/>
  <c r="E147" l="1"/>
  <c r="D147"/>
  <c r="C147"/>
  <c r="B147"/>
  <c r="A148"/>
  <c r="A149" l="1"/>
  <c r="E148"/>
  <c r="D148"/>
  <c r="C148"/>
  <c r="B148"/>
  <c r="B149" l="1"/>
  <c r="A150"/>
  <c r="E149"/>
  <c r="D149"/>
  <c r="C149"/>
  <c r="D150" l="1"/>
  <c r="C150"/>
  <c r="B150"/>
  <c r="A151"/>
  <c r="E150"/>
  <c r="E151" l="1"/>
  <c r="D151"/>
  <c r="C151"/>
  <c r="B151"/>
  <c r="A152"/>
  <c r="A153" l="1"/>
  <c r="E152"/>
  <c r="D152"/>
  <c r="C152"/>
  <c r="B152"/>
  <c r="B153" l="1"/>
  <c r="A154"/>
  <c r="E153"/>
  <c r="D153"/>
  <c r="C153"/>
  <c r="D154" l="1"/>
  <c r="C154"/>
  <c r="B154"/>
  <c r="A155"/>
  <c r="E154"/>
  <c r="E155" l="1"/>
  <c r="D155"/>
  <c r="C155"/>
  <c r="B155"/>
  <c r="A156"/>
  <c r="A157" l="1"/>
  <c r="E156"/>
  <c r="D156"/>
  <c r="C156"/>
  <c r="B156"/>
  <c r="B157" l="1"/>
  <c r="A158"/>
  <c r="E157"/>
  <c r="D157"/>
  <c r="C157"/>
  <c r="D158" l="1"/>
  <c r="C158"/>
  <c r="B158"/>
  <c r="A159"/>
  <c r="E158"/>
  <c r="E159" l="1"/>
  <c r="D159"/>
  <c r="C159"/>
  <c r="B159"/>
  <c r="A160"/>
  <c r="A161" l="1"/>
  <c r="E160"/>
  <c r="D160"/>
  <c r="C160"/>
  <c r="B160"/>
  <c r="B161" l="1"/>
  <c r="A162"/>
  <c r="E161"/>
  <c r="D161"/>
  <c r="C161"/>
  <c r="D162" l="1"/>
  <c r="C162"/>
  <c r="B162"/>
  <c r="A163"/>
  <c r="E162"/>
  <c r="E163" l="1"/>
  <c r="D163"/>
  <c r="C163"/>
  <c r="B163"/>
  <c r="A164"/>
  <c r="A165" l="1"/>
  <c r="E164"/>
  <c r="D164"/>
  <c r="C164"/>
  <c r="B164"/>
  <c r="B165" l="1"/>
  <c r="A166"/>
  <c r="E165"/>
  <c r="D165"/>
  <c r="C165"/>
  <c r="D166" l="1"/>
  <c r="C166"/>
  <c r="B166"/>
  <c r="A167"/>
  <c r="E166"/>
  <c r="E167" l="1"/>
  <c r="D167"/>
  <c r="C167"/>
  <c r="B167"/>
  <c r="A168"/>
  <c r="A169" l="1"/>
  <c r="E168"/>
  <c r="D168"/>
  <c r="C168"/>
  <c r="B168"/>
  <c r="B169" l="1"/>
  <c r="A170"/>
  <c r="E169"/>
  <c r="D169"/>
  <c r="C169"/>
  <c r="D170" l="1"/>
  <c r="C170"/>
  <c r="B170"/>
  <c r="A171"/>
  <c r="E170"/>
  <c r="E171" l="1"/>
  <c r="D171"/>
  <c r="C171"/>
  <c r="B171"/>
  <c r="A172"/>
  <c r="A173" l="1"/>
  <c r="E172"/>
  <c r="D172"/>
  <c r="C172"/>
  <c r="B172"/>
  <c r="B173" l="1"/>
  <c r="A174"/>
  <c r="E173"/>
  <c r="D173"/>
  <c r="C173"/>
  <c r="D174" l="1"/>
  <c r="C174"/>
  <c r="B174"/>
  <c r="A175"/>
  <c r="E174"/>
  <c r="E175" l="1"/>
  <c r="D175"/>
  <c r="C175"/>
  <c r="B175"/>
  <c r="A176"/>
  <c r="A177" l="1"/>
  <c r="E176"/>
  <c r="D176"/>
  <c r="C176"/>
  <c r="B176"/>
  <c r="B177" l="1"/>
  <c r="A178"/>
  <c r="E177"/>
  <c r="D177"/>
  <c r="C177"/>
  <c r="D178" l="1"/>
  <c r="C178"/>
  <c r="B178"/>
  <c r="A179"/>
  <c r="E178"/>
  <c r="E179" l="1"/>
  <c r="D179"/>
  <c r="C179"/>
  <c r="B179"/>
  <c r="A180"/>
  <c r="A181" l="1"/>
  <c r="E180"/>
  <c r="D180"/>
  <c r="C180"/>
  <c r="B180"/>
  <c r="B181" l="1"/>
  <c r="A182"/>
  <c r="E181"/>
  <c r="D181"/>
  <c r="C181"/>
  <c r="D182" l="1"/>
  <c r="C182"/>
  <c r="B182"/>
  <c r="A183"/>
  <c r="E182"/>
  <c r="E183" l="1"/>
  <c r="D183"/>
  <c r="C183"/>
  <c r="B183"/>
  <c r="A184"/>
  <c r="A185" l="1"/>
  <c r="E184"/>
  <c r="D184"/>
  <c r="C184"/>
  <c r="B184"/>
  <c r="B185" l="1"/>
  <c r="A186"/>
  <c r="E185"/>
  <c r="D185"/>
  <c r="C185"/>
  <c r="D186" l="1"/>
  <c r="C186"/>
  <c r="B186"/>
  <c r="A187"/>
  <c r="E186"/>
  <c r="E187" l="1"/>
  <c r="D187"/>
  <c r="C187"/>
  <c r="B187"/>
  <c r="A188"/>
  <c r="A189" l="1"/>
  <c r="E188"/>
  <c r="D188"/>
  <c r="C188"/>
  <c r="B188"/>
  <c r="B189" l="1"/>
  <c r="A190"/>
  <c r="E189"/>
  <c r="D189"/>
  <c r="C189"/>
  <c r="D190" l="1"/>
  <c r="C190"/>
  <c r="B190"/>
  <c r="A191"/>
  <c r="E190"/>
  <c r="E191" l="1"/>
  <c r="D191"/>
  <c r="C191"/>
  <c r="B191"/>
  <c r="A192"/>
  <c r="A193" l="1"/>
  <c r="E192"/>
  <c r="D192"/>
  <c r="C192"/>
  <c r="B192"/>
  <c r="B193" l="1"/>
  <c r="A194"/>
  <c r="E193"/>
  <c r="D193"/>
  <c r="C193"/>
  <c r="D194" l="1"/>
  <c r="C194"/>
  <c r="B194"/>
  <c r="A195"/>
  <c r="E194"/>
  <c r="E195" l="1"/>
  <c r="D195"/>
  <c r="C195"/>
  <c r="B195"/>
  <c r="A196"/>
  <c r="A197" l="1"/>
  <c r="E196"/>
  <c r="D196"/>
  <c r="C196"/>
  <c r="B196"/>
  <c r="B197" l="1"/>
  <c r="A198"/>
  <c r="E197"/>
  <c r="D197"/>
  <c r="C197"/>
  <c r="D198" l="1"/>
  <c r="C198"/>
  <c r="B198"/>
  <c r="A199"/>
  <c r="E198"/>
  <c r="E199" l="1"/>
  <c r="D199"/>
  <c r="C199"/>
  <c r="B199"/>
  <c r="A200"/>
  <c r="A201" l="1"/>
  <c r="E200"/>
  <c r="D200"/>
  <c r="C200"/>
  <c r="B200"/>
  <c r="B201" l="1"/>
  <c r="A202"/>
  <c r="E201"/>
  <c r="D201"/>
  <c r="C201"/>
  <c r="D202" l="1"/>
  <c r="C202"/>
  <c r="B202"/>
  <c r="A203"/>
  <c r="E202"/>
  <c r="E203" l="1"/>
  <c r="D203"/>
  <c r="C203"/>
  <c r="B203"/>
  <c r="A204"/>
  <c r="A205" l="1"/>
  <c r="E204"/>
  <c r="D204"/>
  <c r="C204"/>
  <c r="B204"/>
  <c r="B205" l="1"/>
  <c r="A206"/>
  <c r="E205"/>
  <c r="D205"/>
  <c r="C205"/>
  <c r="D206" l="1"/>
  <c r="C206"/>
  <c r="B206"/>
  <c r="A207"/>
  <c r="E206"/>
  <c r="E207" l="1"/>
  <c r="D207"/>
  <c r="C207"/>
  <c r="B207"/>
  <c r="A208"/>
  <c r="A209" l="1"/>
  <c r="E208"/>
  <c r="D208"/>
  <c r="C208"/>
  <c r="B208"/>
  <c r="B209" l="1"/>
  <c r="A210"/>
  <c r="E209"/>
  <c r="D209"/>
  <c r="C209"/>
  <c r="D210" l="1"/>
  <c r="C210"/>
  <c r="B210"/>
  <c r="A211"/>
  <c r="E210"/>
  <c r="E211" l="1"/>
  <c r="D211"/>
  <c r="C211"/>
  <c r="B211"/>
  <c r="A212"/>
  <c r="A213" l="1"/>
  <c r="E212"/>
  <c r="D212"/>
  <c r="C212"/>
  <c r="B212"/>
  <c r="B213" l="1"/>
  <c r="A214"/>
  <c r="E213"/>
  <c r="D213"/>
  <c r="C213"/>
  <c r="D214" l="1"/>
  <c r="C214"/>
  <c r="B214"/>
  <c r="A215"/>
  <c r="E214"/>
  <c r="E215" l="1"/>
  <c r="D215"/>
  <c r="C215"/>
  <c r="B215"/>
  <c r="A216"/>
  <c r="A217" l="1"/>
  <c r="E216"/>
  <c r="D216"/>
  <c r="C216"/>
  <c r="B216"/>
  <c r="B217" l="1"/>
  <c r="A218"/>
  <c r="E217"/>
  <c r="D217"/>
  <c r="C217"/>
  <c r="D218" l="1"/>
  <c r="C218"/>
  <c r="B218"/>
  <c r="A219"/>
  <c r="E218"/>
  <c r="D219" l="1"/>
  <c r="C219"/>
  <c r="E219"/>
  <c r="A220"/>
  <c r="B219"/>
  <c r="C220" l="1"/>
  <c r="B220"/>
  <c r="E220"/>
  <c r="D220"/>
  <c r="A221"/>
  <c r="A222" l="1"/>
  <c r="E221"/>
  <c r="D221"/>
  <c r="C221"/>
  <c r="B221"/>
  <c r="B222" l="1"/>
  <c r="A223"/>
  <c r="E222"/>
  <c r="D222"/>
  <c r="C222"/>
  <c r="D223" l="1"/>
  <c r="C223"/>
  <c r="B223"/>
  <c r="A224"/>
  <c r="E223"/>
  <c r="E224" l="1"/>
  <c r="D224"/>
  <c r="C224"/>
  <c r="B224"/>
  <c r="A225"/>
  <c r="A226" l="1"/>
  <c r="E225"/>
  <c r="D225"/>
  <c r="C225"/>
  <c r="B225"/>
  <c r="B226" l="1"/>
  <c r="A227"/>
  <c r="E226"/>
  <c r="D226"/>
  <c r="C226"/>
  <c r="D227" l="1"/>
  <c r="C227"/>
  <c r="B227"/>
  <c r="A228"/>
  <c r="E227"/>
  <c r="E228" l="1"/>
  <c r="D228"/>
  <c r="C228"/>
  <c r="B228"/>
  <c r="A229"/>
  <c r="A230" l="1"/>
  <c r="E229"/>
  <c r="D229"/>
  <c r="C229"/>
  <c r="B229"/>
  <c r="B230" l="1"/>
  <c r="A231"/>
  <c r="E230"/>
  <c r="D230"/>
  <c r="C230"/>
  <c r="D231" l="1"/>
  <c r="C231"/>
  <c r="B231"/>
  <c r="A232"/>
  <c r="E231"/>
  <c r="E232" l="1"/>
  <c r="D232"/>
  <c r="C232"/>
  <c r="B232"/>
  <c r="A233"/>
  <c r="A234" l="1"/>
  <c r="E233"/>
  <c r="D233"/>
  <c r="C233"/>
  <c r="B233"/>
  <c r="B234" l="1"/>
  <c r="A235"/>
  <c r="E234"/>
  <c r="D234"/>
  <c r="C234"/>
  <c r="D235" l="1"/>
  <c r="C235"/>
  <c r="B235"/>
  <c r="A236"/>
  <c r="E235"/>
  <c r="E236" l="1"/>
  <c r="D236"/>
  <c r="C236"/>
  <c r="B236"/>
  <c r="A237"/>
  <c r="A238" l="1"/>
  <c r="E237"/>
  <c r="D237"/>
  <c r="C237"/>
  <c r="B237"/>
  <c r="B238" l="1"/>
  <c r="A239"/>
  <c r="E238"/>
  <c r="D238"/>
  <c r="C238"/>
  <c r="D239" l="1"/>
  <c r="C239"/>
  <c r="B239"/>
  <c r="A240"/>
  <c r="E239"/>
  <c r="E240" l="1"/>
  <c r="D240"/>
  <c r="C240"/>
  <c r="B240"/>
  <c r="A241"/>
  <c r="A242" l="1"/>
  <c r="E241"/>
  <c r="D241"/>
  <c r="C241"/>
  <c r="B241"/>
  <c r="B242" l="1"/>
  <c r="A243"/>
  <c r="E242"/>
  <c r="D242"/>
  <c r="C242"/>
  <c r="D243" l="1"/>
  <c r="C243"/>
  <c r="B243"/>
  <c r="A244"/>
  <c r="E243"/>
  <c r="E244" l="1"/>
  <c r="D244"/>
  <c r="C244"/>
  <c r="B244"/>
  <c r="A245"/>
  <c r="A246" l="1"/>
  <c r="E245"/>
  <c r="D245"/>
  <c r="C245"/>
  <c r="B245"/>
  <c r="B246" l="1"/>
  <c r="A247"/>
  <c r="E246"/>
  <c r="D246"/>
  <c r="C246"/>
  <c r="D247" l="1"/>
  <c r="C247"/>
  <c r="B247"/>
  <c r="A248"/>
  <c r="E247"/>
  <c r="E248" l="1"/>
  <c r="D248"/>
  <c r="C248"/>
  <c r="B248"/>
  <c r="A249"/>
  <c r="A250" l="1"/>
  <c r="E249"/>
  <c r="D249"/>
  <c r="C249"/>
  <c r="B249"/>
  <c r="B250" l="1"/>
  <c r="A251"/>
  <c r="E250"/>
  <c r="D250"/>
  <c r="C250"/>
  <c r="D251" l="1"/>
  <c r="C251"/>
  <c r="B251"/>
  <c r="A252"/>
  <c r="E251"/>
  <c r="E252" l="1"/>
  <c r="D252"/>
  <c r="C252"/>
  <c r="B252"/>
  <c r="A253"/>
  <c r="A254" l="1"/>
  <c r="E253"/>
  <c r="D253"/>
  <c r="C253"/>
  <c r="B253"/>
  <c r="B254" l="1"/>
  <c r="A255"/>
  <c r="E254"/>
  <c r="D254"/>
  <c r="C254"/>
  <c r="D255" l="1"/>
  <c r="C255"/>
  <c r="B255"/>
  <c r="A256"/>
  <c r="E255"/>
  <c r="E256" l="1"/>
  <c r="D256"/>
  <c r="C256"/>
  <c r="B256"/>
  <c r="A257"/>
  <c r="A258" l="1"/>
  <c r="E257"/>
  <c r="D257"/>
  <c r="C257"/>
  <c r="B257"/>
  <c r="B258" l="1"/>
  <c r="A259"/>
  <c r="E258"/>
  <c r="D258"/>
  <c r="C258"/>
  <c r="D259" l="1"/>
  <c r="C259"/>
  <c r="B259"/>
  <c r="A260"/>
  <c r="E259"/>
  <c r="E260" l="1"/>
  <c r="D260"/>
  <c r="C260"/>
  <c r="B260"/>
  <c r="A261"/>
  <c r="A262" l="1"/>
  <c r="E261"/>
  <c r="D261"/>
  <c r="C261"/>
  <c r="B261"/>
  <c r="B262" l="1"/>
  <c r="A263"/>
  <c r="E262"/>
  <c r="D262"/>
  <c r="C262"/>
  <c r="D263" l="1"/>
  <c r="C263"/>
  <c r="B263"/>
  <c r="A264"/>
  <c r="E263"/>
  <c r="E264" l="1"/>
  <c r="D264"/>
  <c r="C264"/>
  <c r="B264"/>
  <c r="A265"/>
  <c r="A266" l="1"/>
  <c r="E265"/>
  <c r="D265"/>
  <c r="C265"/>
  <c r="B265"/>
  <c r="B266" l="1"/>
  <c r="A267"/>
  <c r="E266"/>
  <c r="D266"/>
  <c r="C266"/>
  <c r="D267" l="1"/>
  <c r="C267"/>
  <c r="B267"/>
  <c r="A268"/>
  <c r="E267"/>
  <c r="E268" l="1"/>
  <c r="D268"/>
  <c r="C268"/>
  <c r="B268"/>
  <c r="A269"/>
  <c r="A270" l="1"/>
  <c r="E269"/>
  <c r="D269"/>
  <c r="C269"/>
  <c r="B269"/>
  <c r="B270" l="1"/>
  <c r="A271"/>
  <c r="E270"/>
  <c r="D270"/>
  <c r="C270"/>
  <c r="D271" l="1"/>
  <c r="C271"/>
  <c r="B271"/>
  <c r="A272"/>
  <c r="E271"/>
  <c r="E272" l="1"/>
  <c r="D272"/>
  <c r="C272"/>
  <c r="B272"/>
  <c r="A273"/>
  <c r="A274" l="1"/>
  <c r="E273"/>
  <c r="D273"/>
  <c r="C273"/>
  <c r="B273"/>
  <c r="B274" l="1"/>
  <c r="A275"/>
  <c r="E274"/>
  <c r="D274"/>
  <c r="C274"/>
  <c r="D275" l="1"/>
  <c r="C275"/>
  <c r="B275"/>
  <c r="A276"/>
  <c r="E275"/>
  <c r="E276" l="1"/>
  <c r="D276"/>
  <c r="C276"/>
  <c r="B276"/>
  <c r="A277"/>
  <c r="A278" l="1"/>
  <c r="E277"/>
  <c r="D277"/>
  <c r="C277"/>
  <c r="B277"/>
  <c r="B278" l="1"/>
  <c r="A279"/>
  <c r="E278"/>
  <c r="D278"/>
  <c r="C278"/>
  <c r="D279" l="1"/>
  <c r="C279"/>
  <c r="B279"/>
  <c r="A280"/>
  <c r="E279"/>
  <c r="E280" l="1"/>
  <c r="D280"/>
  <c r="C280"/>
  <c r="B280"/>
  <c r="A281"/>
  <c r="A282" l="1"/>
  <c r="E281"/>
  <c r="D281"/>
  <c r="C281"/>
  <c r="B281"/>
  <c r="B282" l="1"/>
  <c r="A283"/>
  <c r="E282"/>
  <c r="D282"/>
  <c r="C282"/>
  <c r="D283" l="1"/>
  <c r="C283"/>
  <c r="B283"/>
  <c r="A284"/>
  <c r="E283"/>
  <c r="E284" l="1"/>
  <c r="D284"/>
  <c r="C284"/>
  <c r="B284"/>
  <c r="A285"/>
  <c r="A286" l="1"/>
  <c r="E285"/>
  <c r="D285"/>
  <c r="C285"/>
  <c r="B285"/>
  <c r="B286" l="1"/>
  <c r="A287"/>
  <c r="E286"/>
  <c r="D286"/>
  <c r="C286"/>
  <c r="D287" l="1"/>
  <c r="C287"/>
  <c r="B287"/>
  <c r="A288"/>
  <c r="E287"/>
  <c r="E288" l="1"/>
  <c r="D288"/>
  <c r="C288"/>
  <c r="B288"/>
  <c r="A289"/>
  <c r="A290" l="1"/>
  <c r="E289"/>
  <c r="D289"/>
  <c r="C289"/>
  <c r="B289"/>
  <c r="B290" l="1"/>
  <c r="A291"/>
  <c r="E290"/>
  <c r="D290"/>
  <c r="C290"/>
  <c r="D291" l="1"/>
  <c r="C291"/>
  <c r="B291"/>
  <c r="A292"/>
  <c r="E291"/>
  <c r="E292" l="1"/>
  <c r="D292"/>
  <c r="C292"/>
  <c r="B292"/>
  <c r="A293"/>
  <c r="A294" l="1"/>
  <c r="E293"/>
  <c r="D293"/>
  <c r="C293"/>
  <c r="B293"/>
  <c r="B294" l="1"/>
  <c r="A295"/>
  <c r="E294"/>
  <c r="D294"/>
  <c r="C294"/>
  <c r="D295" l="1"/>
  <c r="C295"/>
  <c r="B295"/>
  <c r="A296"/>
  <c r="E295"/>
  <c r="E296" l="1"/>
  <c r="D296"/>
  <c r="C296"/>
  <c r="B296"/>
  <c r="A297"/>
  <c r="A298" l="1"/>
  <c r="E297"/>
  <c r="D297"/>
  <c r="C297"/>
  <c r="B297"/>
  <c r="B298" l="1"/>
  <c r="A299"/>
  <c r="E298"/>
  <c r="D298"/>
  <c r="C298"/>
  <c r="D299" l="1"/>
  <c r="C299"/>
  <c r="B299"/>
  <c r="A300"/>
  <c r="E299"/>
  <c r="E300" l="1"/>
  <c r="D300"/>
  <c r="C300"/>
  <c r="B300"/>
  <c r="A301"/>
  <c r="A302" l="1"/>
  <c r="E301"/>
  <c r="D301"/>
  <c r="C301"/>
  <c r="B301"/>
  <c r="B302" l="1"/>
  <c r="A303"/>
  <c r="E302"/>
  <c r="D302"/>
  <c r="C302"/>
  <c r="D303" l="1"/>
  <c r="C303"/>
  <c r="B303"/>
  <c r="A304"/>
  <c r="E303"/>
  <c r="E304" l="1"/>
  <c r="D304"/>
  <c r="C304"/>
  <c r="B304"/>
  <c r="A305"/>
  <c r="A306" l="1"/>
  <c r="E305"/>
  <c r="D305"/>
  <c r="C305"/>
  <c r="B305"/>
  <c r="B306" l="1"/>
  <c r="A307"/>
  <c r="E306"/>
  <c r="D306"/>
  <c r="C306"/>
  <c r="D307" l="1"/>
  <c r="C307"/>
  <c r="B307"/>
  <c r="A308"/>
  <c r="E307"/>
  <c r="E308" l="1"/>
  <c r="D308"/>
  <c r="C308"/>
  <c r="B308"/>
  <c r="A309"/>
  <c r="A310" l="1"/>
  <c r="E309"/>
  <c r="D309"/>
  <c r="C309"/>
  <c r="B309"/>
  <c r="B310" l="1"/>
  <c r="A311"/>
  <c r="E310"/>
  <c r="D310"/>
  <c r="C310"/>
  <c r="D311" l="1"/>
  <c r="C311"/>
  <c r="B311"/>
  <c r="A312"/>
  <c r="E311"/>
  <c r="E312" l="1"/>
  <c r="D312"/>
  <c r="C312"/>
  <c r="B312"/>
  <c r="A313"/>
  <c r="A314" l="1"/>
  <c r="E313"/>
  <c r="D313"/>
  <c r="C313"/>
  <c r="B313"/>
  <c r="B314" l="1"/>
  <c r="A315"/>
  <c r="E314"/>
  <c r="D314"/>
  <c r="C314"/>
  <c r="D315" l="1"/>
  <c r="C315"/>
  <c r="B315"/>
  <c r="A316"/>
  <c r="E315"/>
  <c r="E316" l="1"/>
  <c r="D316"/>
  <c r="C316"/>
  <c r="B316"/>
  <c r="A317"/>
  <c r="A318" l="1"/>
  <c r="E317"/>
  <c r="D317"/>
  <c r="C317"/>
  <c r="B317"/>
  <c r="B318" l="1"/>
  <c r="A319"/>
  <c r="E318"/>
  <c r="D318"/>
  <c r="C318"/>
  <c r="D319" l="1"/>
  <c r="C319"/>
  <c r="B319"/>
  <c r="A320"/>
  <c r="E319"/>
  <c r="E320" l="1"/>
  <c r="D320"/>
  <c r="C320"/>
  <c r="B320"/>
  <c r="A321"/>
  <c r="A322" l="1"/>
  <c r="E321"/>
  <c r="D321"/>
  <c r="C321"/>
  <c r="B321"/>
  <c r="B322" l="1"/>
  <c r="A323"/>
  <c r="E322"/>
  <c r="D322"/>
  <c r="C322"/>
  <c r="D323" l="1"/>
  <c r="C323"/>
  <c r="B323"/>
  <c r="A324"/>
  <c r="E323"/>
  <c r="E324" l="1"/>
  <c r="D324"/>
  <c r="C324"/>
  <c r="B324"/>
  <c r="A325"/>
  <c r="A326" l="1"/>
  <c r="E325"/>
  <c r="D325"/>
  <c r="C325"/>
  <c r="B325"/>
  <c r="B326" l="1"/>
  <c r="A327"/>
  <c r="E326"/>
  <c r="D326"/>
  <c r="C326"/>
  <c r="D327" l="1"/>
  <c r="C327"/>
  <c r="B327"/>
  <c r="A328"/>
  <c r="E327"/>
  <c r="E328" l="1"/>
  <c r="D328"/>
  <c r="C328"/>
  <c r="B328"/>
  <c r="A329"/>
  <c r="A330" l="1"/>
  <c r="E329"/>
  <c r="D329"/>
  <c r="C329"/>
  <c r="B329"/>
  <c r="B330" l="1"/>
  <c r="A331"/>
  <c r="E330"/>
  <c r="D330"/>
  <c r="C330"/>
  <c r="D331" l="1"/>
  <c r="C331"/>
  <c r="B331"/>
  <c r="A332"/>
  <c r="E331"/>
  <c r="E332" l="1"/>
  <c r="D332"/>
  <c r="C332"/>
  <c r="B332"/>
  <c r="A333"/>
  <c r="A334" l="1"/>
  <c r="E333"/>
  <c r="D333"/>
  <c r="C333"/>
  <c r="B333"/>
  <c r="B334" l="1"/>
  <c r="A335"/>
  <c r="E334"/>
  <c r="D334"/>
  <c r="C334"/>
  <c r="D335" l="1"/>
  <c r="C335"/>
  <c r="B335"/>
  <c r="A336"/>
  <c r="E335"/>
  <c r="E336" l="1"/>
  <c r="D336"/>
  <c r="C336"/>
  <c r="B336"/>
  <c r="A337"/>
  <c r="A338" l="1"/>
  <c r="E337"/>
  <c r="D337"/>
  <c r="C337"/>
  <c r="B337"/>
  <c r="B338" l="1"/>
  <c r="A339"/>
  <c r="E338"/>
  <c r="D338"/>
  <c r="C338"/>
  <c r="D339" l="1"/>
  <c r="C339"/>
  <c r="B339"/>
  <c r="A340"/>
  <c r="E339"/>
  <c r="E340" l="1"/>
  <c r="D340"/>
  <c r="C340"/>
  <c r="B340"/>
  <c r="A341"/>
  <c r="A342" l="1"/>
  <c r="E341"/>
  <c r="D341"/>
  <c r="C341"/>
  <c r="B341"/>
  <c r="B342" l="1"/>
  <c r="A343"/>
  <c r="E342"/>
  <c r="D342"/>
  <c r="C342"/>
  <c r="D343" l="1"/>
  <c r="C343"/>
  <c r="B343"/>
  <c r="A344"/>
  <c r="E343"/>
  <c r="E344" l="1"/>
  <c r="D344"/>
  <c r="C344"/>
  <c r="B344"/>
  <c r="A345"/>
  <c r="A346" l="1"/>
  <c r="E345"/>
  <c r="D345"/>
  <c r="C345"/>
  <c r="B345"/>
  <c r="B346" l="1"/>
  <c r="A347"/>
  <c r="E346"/>
  <c r="D346"/>
  <c r="C346"/>
  <c r="D347" l="1"/>
  <c r="C347"/>
  <c r="B347"/>
  <c r="A348"/>
  <c r="E347"/>
  <c r="E348" l="1"/>
  <c r="D348"/>
  <c r="C348"/>
  <c r="B348"/>
  <c r="A349"/>
  <c r="A350" l="1"/>
  <c r="E349"/>
  <c r="D349"/>
  <c r="C349"/>
  <c r="B349"/>
  <c r="B350" l="1"/>
  <c r="A351"/>
  <c r="E350"/>
  <c r="D350"/>
  <c r="C350"/>
  <c r="D351" l="1"/>
  <c r="C351"/>
  <c r="B351"/>
  <c r="A352"/>
  <c r="E351"/>
  <c r="E352" l="1"/>
  <c r="D352"/>
  <c r="C352"/>
  <c r="B352"/>
  <c r="A353"/>
  <c r="A354" l="1"/>
  <c r="E353"/>
  <c r="D353"/>
  <c r="C353"/>
  <c r="B353"/>
  <c r="B354" l="1"/>
  <c r="A355"/>
  <c r="E354"/>
  <c r="D354"/>
  <c r="C354"/>
  <c r="D355" l="1"/>
  <c r="C355"/>
  <c r="B355"/>
  <c r="A356"/>
  <c r="E355"/>
  <c r="E356" l="1"/>
  <c r="D356"/>
  <c r="C356"/>
  <c r="B356"/>
  <c r="A357"/>
  <c r="A358" l="1"/>
  <c r="E357"/>
  <c r="D357"/>
  <c r="C357"/>
  <c r="B357"/>
  <c r="B358" l="1"/>
  <c r="A359"/>
  <c r="E358"/>
  <c r="D358"/>
  <c r="C358"/>
  <c r="D359" l="1"/>
  <c r="C359"/>
  <c r="B359"/>
  <c r="A360"/>
  <c r="E359"/>
  <c r="E360" l="1"/>
  <c r="D360"/>
  <c r="C360"/>
  <c r="B360"/>
  <c r="A361"/>
  <c r="A362" l="1"/>
  <c r="E361"/>
  <c r="D361"/>
  <c r="C361"/>
  <c r="B361"/>
  <c r="B362" l="1"/>
  <c r="A363"/>
  <c r="E362"/>
  <c r="D362"/>
  <c r="C362"/>
  <c r="D363" l="1"/>
  <c r="C363"/>
  <c r="B363"/>
  <c r="A364"/>
  <c r="E363"/>
  <c r="E364" l="1"/>
  <c r="D364"/>
  <c r="C364"/>
  <c r="B364"/>
  <c r="A365"/>
  <c r="A366" l="1"/>
  <c r="E365"/>
  <c r="D365"/>
  <c r="C365"/>
  <c r="B365"/>
  <c r="B366" l="1"/>
  <c r="A367"/>
  <c r="E366"/>
  <c r="D366"/>
  <c r="C366"/>
  <c r="D367" l="1"/>
  <c r="C367"/>
  <c r="B367"/>
  <c r="A368"/>
  <c r="E367"/>
  <c r="E368" l="1"/>
  <c r="D368"/>
  <c r="C368"/>
  <c r="B368"/>
  <c r="A369"/>
  <c r="A370" l="1"/>
  <c r="E369"/>
  <c r="D369"/>
  <c r="C369"/>
  <c r="B369"/>
  <c r="A371" l="1"/>
  <c r="D370"/>
  <c r="B370"/>
  <c r="E370"/>
  <c r="C370"/>
  <c r="C371" l="1"/>
  <c r="B371"/>
  <c r="A372"/>
  <c r="D371"/>
  <c r="E371"/>
  <c r="D372" l="1"/>
  <c r="C372"/>
  <c r="B372"/>
  <c r="A373"/>
  <c r="E372"/>
  <c r="A374" l="1"/>
  <c r="E373"/>
  <c r="D373"/>
  <c r="B373"/>
  <c r="C373"/>
  <c r="E374" l="1"/>
  <c r="D374"/>
  <c r="C374"/>
  <c r="B374"/>
</calcChain>
</file>

<file path=xl/comments1.xml><?xml version="1.0" encoding="utf-8"?>
<comments xmlns="http://schemas.openxmlformats.org/spreadsheetml/2006/main">
  <authors>
    <author>david.thomas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Du lundi au Samedi</t>
        </r>
      </text>
    </comment>
  </commentList>
</comments>
</file>

<file path=xl/sharedStrings.xml><?xml version="1.0" encoding="utf-8"?>
<sst xmlns="http://schemas.openxmlformats.org/spreadsheetml/2006/main" count="54" uniqueCount="47">
  <si>
    <t>Début de nuit</t>
  </si>
  <si>
    <t>Fin de nuit</t>
  </si>
  <si>
    <t>Semaine</t>
  </si>
  <si>
    <t>Dimanche</t>
  </si>
  <si>
    <t>Jour Férié</t>
  </si>
  <si>
    <t>Dim Jour Férié</t>
  </si>
  <si>
    <t xml:space="preserve">Jour </t>
  </si>
  <si>
    <t>Nuit</t>
  </si>
  <si>
    <t>JOUR</t>
  </si>
  <si>
    <t>MOIS</t>
  </si>
  <si>
    <t>Jour</t>
  </si>
  <si>
    <t>TOTAL</t>
  </si>
  <si>
    <t>NUIT</t>
  </si>
  <si>
    <t>Plage horaire 1</t>
  </si>
  <si>
    <t>Début</t>
  </si>
  <si>
    <t>Fin</t>
  </si>
  <si>
    <t>Plage horaire 2</t>
  </si>
  <si>
    <t>Total</t>
  </si>
  <si>
    <t>J+N</t>
  </si>
  <si>
    <t>Bonjour à tous,</t>
  </si>
  <si>
    <t>Mon fichier sert à l'établissement de chiffrage de prestation.</t>
  </si>
  <si>
    <t>en cellule E2/I2; E3/I3; E4/I4; E5/15</t>
  </si>
  <si>
    <t xml:space="preserve">En pièce jointe mon fichier de calcul d'heure (Jour/nuit) sur deux plages horaires </t>
  </si>
  <si>
    <t xml:space="preserve"> cependant y a t il une formule pour l'identification des jours ouvrés (du lundi au samedi), des dimanches, des jours fériés et dimanche férié afin de reporter les heures automatiquement </t>
  </si>
  <si>
    <t>L'amplitude jour est dans notre profession de 6h à 21h et la nuit de 21h à 6h</t>
  </si>
  <si>
    <t>Choisir l'année cellule jaune</t>
  </si>
  <si>
    <t>France</t>
  </si>
  <si>
    <t>Jour de l'an</t>
  </si>
  <si>
    <t>Pâques</t>
  </si>
  <si>
    <t>Lundi de Pâques</t>
  </si>
  <si>
    <t>Fête du Travail</t>
  </si>
  <si>
    <t>Armistice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</si>
  <si>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</si>
  <si>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</si>
  <si>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</si>
  <si>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</si>
  <si>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</si>
  <si>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</si>
  <si>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</si>
  <si>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</si>
  <si>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t>Est-il possible à ce que les heures de jour/nuit se calcule automatiquement en cellule :</t>
  </si>
  <si>
    <t>Semaine : F2 (Jour) - J2 (Nuit) ... Du lundi au samedi</t>
  </si>
  <si>
    <t>Dimanche : F3 (Jour) - J3 (Nuit)</t>
  </si>
  <si>
    <t>Jour férié : F4 (Jour) - J4 (Nuit)</t>
  </si>
  <si>
    <t>Dim Jour Férié : F5 (Jour) - J5 (Nuit)</t>
  </si>
  <si>
    <t>F</t>
  </si>
  <si>
    <t>IdenF</t>
  </si>
</sst>
</file>

<file path=xl/styles.xml><?xml version="1.0" encoding="utf-8"?>
<styleSheet xmlns="http://schemas.openxmlformats.org/spreadsheetml/2006/main">
  <numFmts count="4">
    <numFmt numFmtId="164" formatCode="[$-F400]h:mm:ss\ AM/PM"/>
    <numFmt numFmtId="165" formatCode="[$-F800]dddd\,\ mmmm\ dd\,\ yyyy"/>
    <numFmt numFmtId="166" formatCode="dd/mm/yy;@"/>
    <numFmt numFmtId="167" formatCode="yyyy"/>
  </numFmts>
  <fonts count="8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b/>
      <sz val="12"/>
      <color rgb="FF2E3C1F"/>
      <name val="Times New Roman"/>
      <family val="1"/>
    </font>
    <font>
      <sz val="12"/>
      <color rgb="FF2E3C1F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0" fontId="2" fillId="0" borderId="0" xfId="0" applyFont="1"/>
    <xf numFmtId="0" fontId="0" fillId="0" borderId="0" xfId="0" applyAlignment="1">
      <alignment horizontal="right"/>
    </xf>
    <xf numFmtId="2" fontId="0" fillId="0" borderId="1" xfId="0" applyNumberFormat="1" applyBorder="1" applyAlignment="1">
      <alignment horizontal="right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" fontId="2" fillId="0" borderId="0" xfId="0" applyNumberFormat="1" applyFont="1" applyFill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2" fontId="2" fillId="2" borderId="0" xfId="0" applyNumberFormat="1" applyFont="1" applyFill="1" applyAlignment="1">
      <alignment horizontal="center"/>
    </xf>
    <xf numFmtId="164" fontId="0" fillId="0" borderId="1" xfId="0" applyNumberFormat="1" applyBorder="1" applyAlignment="1">
      <alignment horizontal="left"/>
    </xf>
    <xf numFmtId="0" fontId="0" fillId="4" borderId="0" xfId="0" applyFill="1"/>
    <xf numFmtId="164" fontId="0" fillId="4" borderId="0" xfId="0" applyNumberFormat="1" applyFill="1"/>
    <xf numFmtId="0" fontId="3" fillId="0" borderId="0" xfId="0" applyFont="1"/>
    <xf numFmtId="0" fontId="5" fillId="0" borderId="3" xfId="0" applyFont="1" applyBorder="1" applyAlignment="1" applyProtection="1">
      <alignment horizontal="center" vertical="center" wrapText="1"/>
    </xf>
    <xf numFmtId="0" fontId="5" fillId="6" borderId="3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Border="1" applyAlignment="1" applyProtection="1">
      <alignment horizontal="left" vertical="center" wrapText="1"/>
    </xf>
    <xf numFmtId="165" fontId="7" fillId="0" borderId="3" xfId="0" applyNumberFormat="1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left" vertical="center"/>
    </xf>
    <xf numFmtId="15" fontId="6" fillId="0" borderId="3" xfId="0" applyNumberFormat="1" applyFont="1" applyBorder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0" fontId="2" fillId="3" borderId="2" xfId="0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0" fontId="4" fillId="5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374"/>
  <sheetViews>
    <sheetView tabSelected="1" workbookViewId="0">
      <selection activeCell="J24" sqref="J24"/>
    </sheetView>
  </sheetViews>
  <sheetFormatPr baseColWidth="10" defaultRowHeight="14.4"/>
  <cols>
    <col min="1" max="1" width="13.109375" bestFit="1" customWidth="1"/>
    <col min="2" max="2" width="12.6640625" customWidth="1"/>
    <col min="4" max="4" width="4.33203125" style="29" customWidth="1"/>
    <col min="5" max="5" width="5.44140625" style="29" customWidth="1"/>
    <col min="6" max="7" width="14.6640625" style="2" customWidth="1"/>
    <col min="8" max="10" width="14.6640625" style="1" customWidth="1"/>
    <col min="11" max="12" width="14.6640625" style="2" customWidth="1"/>
    <col min="13" max="15" width="14.6640625" style="1" hidden="1" customWidth="1"/>
    <col min="16" max="18" width="6.6640625" style="5" customWidth="1"/>
  </cols>
  <sheetData>
    <row r="1" spans="1:18">
      <c r="A1" s="20" t="s">
        <v>0</v>
      </c>
      <c r="B1" s="21">
        <v>0.875</v>
      </c>
      <c r="G1" s="10" t="s">
        <v>6</v>
      </c>
      <c r="H1" s="8"/>
      <c r="I1" s="8"/>
      <c r="J1" s="8"/>
      <c r="K1" s="10" t="s">
        <v>7</v>
      </c>
    </row>
    <row r="2" spans="1:18">
      <c r="A2" s="20" t="s">
        <v>1</v>
      </c>
      <c r="B2" s="21">
        <v>0.25</v>
      </c>
      <c r="F2" s="19" t="s">
        <v>2</v>
      </c>
      <c r="G2" s="8">
        <f>SUMIFS(Jour,IdenF," lun")+SUMIFS(Jour,IdenF," mar")+SUMIFS(Jour,IdenF," mer")+SUMIFS(Jour,IdenF," jeu")+SUMIFS(Jour,IdenF," ven")+SUMIFS(Jour,IdenF," sam")</f>
        <v>17</v>
      </c>
      <c r="H2" s="8"/>
      <c r="I2" s="8"/>
      <c r="J2" s="8"/>
      <c r="K2" s="8">
        <f>SUMIFS(Nuit,IdenF," lun")+SUMIFS(Nuit,IdenF," mar")+SUMIFS(Nuit,IdenF," mer")+SUMIFS(Nuit,IdenF," jeu")+SUMIFS(Nuit,IdenF," ven")+SUMIFS(Nuit,IdenF," sam")</f>
        <v>8</v>
      </c>
    </row>
    <row r="3" spans="1:18">
      <c r="F3" s="19" t="s">
        <v>3</v>
      </c>
      <c r="G3" s="8">
        <f>SUMIFS(Jour,IdenF," dim")</f>
        <v>13</v>
      </c>
      <c r="H3" s="8"/>
      <c r="I3" s="8"/>
      <c r="J3" s="8"/>
      <c r="K3" s="8">
        <f>SUMIFS(Nuit,IdenF," dim")</f>
        <v>0</v>
      </c>
    </row>
    <row r="4" spans="1:18">
      <c r="F4" s="19" t="s">
        <v>4</v>
      </c>
      <c r="G4" s="8">
        <f>SUMIFS(Jour,F,"F")-SUMIFS(Jour,IdenF,"F dim")</f>
        <v>15</v>
      </c>
      <c r="H4" s="8"/>
      <c r="I4" s="8"/>
      <c r="J4" s="8"/>
      <c r="K4" s="8">
        <f>SUMIFS(Nuit,F,"F")-SUMIFS(Nuit,IdenF,"F dim")</f>
        <v>9</v>
      </c>
    </row>
    <row r="5" spans="1:18">
      <c r="F5" s="19" t="s">
        <v>5</v>
      </c>
      <c r="G5" s="8">
        <f>SUMIFS(Jour,IdenF,"F dim")</f>
        <v>0</v>
      </c>
      <c r="H5" s="8"/>
      <c r="I5" s="8"/>
      <c r="J5" s="8"/>
      <c r="K5" s="8">
        <f>SUMIFS(Nuit,IdenF,"F dim")</f>
        <v>0</v>
      </c>
    </row>
    <row r="6" spans="1:18">
      <c r="F6" s="3"/>
    </row>
    <row r="7" spans="1:18" s="4" customFormat="1" ht="15" customHeight="1">
      <c r="D7" s="30"/>
      <c r="E7" s="30"/>
      <c r="F7" s="36" t="s">
        <v>13</v>
      </c>
      <c r="G7" s="36"/>
      <c r="H7" s="18"/>
      <c r="I7" s="18"/>
      <c r="J7" s="18"/>
      <c r="K7" s="36" t="s">
        <v>16</v>
      </c>
      <c r="L7" s="36"/>
      <c r="M7" s="11"/>
      <c r="N7" s="11"/>
      <c r="O7" s="11"/>
      <c r="P7" s="35" t="s">
        <v>17</v>
      </c>
      <c r="Q7" s="35"/>
      <c r="R7" s="35"/>
    </row>
    <row r="8" spans="1:18">
      <c r="A8" s="33">
        <v>42370</v>
      </c>
      <c r="B8" s="13" t="s">
        <v>8</v>
      </c>
      <c r="C8" s="13" t="s">
        <v>9</v>
      </c>
      <c r="D8" s="31" t="s">
        <v>45</v>
      </c>
      <c r="E8" s="31" t="s">
        <v>46</v>
      </c>
      <c r="F8" s="14" t="s">
        <v>14</v>
      </c>
      <c r="G8" s="14" t="s">
        <v>15</v>
      </c>
      <c r="H8" s="15" t="s">
        <v>11</v>
      </c>
      <c r="I8" s="15" t="s">
        <v>8</v>
      </c>
      <c r="J8" s="15" t="s">
        <v>12</v>
      </c>
      <c r="K8" s="14" t="s">
        <v>14</v>
      </c>
      <c r="L8" s="14" t="s">
        <v>15</v>
      </c>
      <c r="M8" s="12" t="s">
        <v>11</v>
      </c>
      <c r="N8" s="12" t="s">
        <v>8</v>
      </c>
      <c r="O8" s="12" t="s">
        <v>12</v>
      </c>
      <c r="P8" s="16" t="s">
        <v>10</v>
      </c>
      <c r="Q8" s="16" t="s">
        <v>7</v>
      </c>
      <c r="R8" s="17" t="s">
        <v>18</v>
      </c>
    </row>
    <row r="9" spans="1:18">
      <c r="A9" s="9">
        <f>A8</f>
        <v>42370</v>
      </c>
      <c r="B9" s="7" t="str">
        <f>TEXT(A9,"jjjj")</f>
        <v>vendredi</v>
      </c>
      <c r="C9" s="7" t="str">
        <f>TEXT(A9,"mmmm")</f>
        <v>janvier</v>
      </c>
      <c r="D9" s="32" t="str">
        <f t="shared" ref="D9:D30" si="0">IF(A9=IF(ISNA(VLOOKUP(A9,Jours_fériés,1,0)),"",VLOOKUP(A9,Jours_fériés,1,0)),"F","")</f>
        <v>F</v>
      </c>
      <c r="E9" s="32" t="str">
        <f t="shared" ref="E9:E15" si="1">IF(A9=IF(ISNA(VLOOKUP(A9,Jours_fériés,1,0)),"",VLOOKUP(A9,Jours_fériés,1,0)),"F","")&amp;" "&amp;(TEXT(A9,"jjj"))</f>
        <v>F ven</v>
      </c>
      <c r="F9" s="10">
        <v>0.25</v>
      </c>
      <c r="G9" s="10">
        <v>0.875</v>
      </c>
      <c r="H9" s="8">
        <f>MOD(G9-F9,1)*24</f>
        <v>15</v>
      </c>
      <c r="I9" s="8">
        <f>H9-J9</f>
        <v>15</v>
      </c>
      <c r="J9" s="8">
        <f>IF(AND(F9&gt;=G9,F9&lt;=DBN,F9&lt;&gt;0,G9&lt;&gt;0),(MOD(FDN-DBN,1)-IF(G9&lt;=FDN,FDN-G9)+IF(F9&lt;=FDN,FDN-F9))*24,IF(AND(F9&gt;=G9,F9&gt;DBN,F9&lt;&gt;0,G9&lt;&gt;0),(MOD(FDN-DBNt,1)-(F9-DBN)+IF(G9&gt;=DBN,G9-DBN)-IF(F9&lt;FDN,FDN-G9))*24,IF(AND(F9&lt;G9,ISNUMBER(F9),G9&lt;&gt;0),(IF(AND(F9&lt;=FDN,G9&lt;=FDN),G9-F9)+IF(AND(F9&lt;=FDN,G9&gt;FDN),FDN-F9)+IF(G9&gt;=DBN,G9-F9-IF(F9&lt;=DBN,DBN-F9)))*24,0)))</f>
        <v>0</v>
      </c>
      <c r="K9" s="10">
        <v>0.875</v>
      </c>
      <c r="L9" s="10">
        <v>0.25</v>
      </c>
      <c r="M9" s="8">
        <f>MOD(L9-K9,1)*24</f>
        <v>9</v>
      </c>
      <c r="N9" s="8">
        <f>M9-O9</f>
        <v>0</v>
      </c>
      <c r="O9" s="8">
        <f>IF(AND(K9&gt;=L9,K9&lt;=DBN,K9&lt;&gt;0,L9&lt;&gt;0),(MOD(FDN-DBN,1)-IF(L9&lt;=FDN,FDN-L9)+IF(K9&lt;=FDN,FDN-K9))*24,IF(AND(K9&gt;=L9,K9&gt;DBN,K9&lt;&gt;0,L9&lt;&gt;0),(MOD(FDN-DBNt,1)-(K9-DBN)+IF(L9&gt;=DBN,L9-DBN)-IF(K9&lt;FDN,FDN-L9))*24,IF(AND(K9&lt;L9,ISNUMBER(K9),L9&lt;&gt;0),(IF(AND(K9&lt;=FDN,L9&lt;=FDN),L9-K9)+IF(AND(K9&lt;=FDN,L9&gt;FDN),FDN-K9)+IF(L9&gt;=DBN,L9-K9-IF(K9&lt;=DBN,DBN-K9)))*24,0)))</f>
        <v>9</v>
      </c>
      <c r="P9" s="6">
        <f t="shared" ref="P9:Q13" si="2">SUM(I9+N9)</f>
        <v>15</v>
      </c>
      <c r="Q9" s="6">
        <f t="shared" si="2"/>
        <v>9</v>
      </c>
      <c r="R9" s="6">
        <f>SUM(I9+J9+N9+O9)</f>
        <v>24</v>
      </c>
    </row>
    <row r="10" spans="1:18">
      <c r="A10" s="9">
        <f>DATE(YEAR(A9),MONTH(A9),DAY(A9)+1)</f>
        <v>42371</v>
      </c>
      <c r="B10" s="7" t="str">
        <f>TEXT(A10,"jjjj")</f>
        <v>samedi</v>
      </c>
      <c r="C10" s="7" t="str">
        <f>TEXT(A10,"mmmm")</f>
        <v>janvier</v>
      </c>
      <c r="D10" s="32" t="str">
        <f t="shared" si="0"/>
        <v/>
      </c>
      <c r="E10" s="32" t="str">
        <f t="shared" si="1"/>
        <v xml:space="preserve"> sam</v>
      </c>
      <c r="F10" s="10">
        <v>0.25</v>
      </c>
      <c r="G10" s="10">
        <v>0.75</v>
      </c>
      <c r="H10" s="8">
        <f>MOD(G10-F10,1)*24</f>
        <v>12</v>
      </c>
      <c r="I10" s="8">
        <f>H10-J10</f>
        <v>12</v>
      </c>
      <c r="J10" s="8">
        <f>IF(AND(F10&gt;=G10,F10&lt;=DBN,F10&lt;&gt;0,G10&lt;&gt;0),(MOD(FDN-DBN,1)-IF(G10&lt;=FDN,FDN-G10)+IF(F10&lt;=FDN,FDN-F10))*24,IF(AND(F10&gt;=G10,F10&gt;DBN,F10&lt;&gt;0,G10&lt;&gt;0),(MOD(FDN-DBNt,1)-(F10-DBN)+IF(G10&gt;=DBN,G10-DBN)-IF(F10&lt;FDN,FDN-G10))*24,IF(AND(F10&lt;G10,ISNUMBER(F10),G10&lt;&gt;0),(IF(AND(F10&lt;=FDN,G10&lt;=FDN),G10-F10)+IF(AND(F10&lt;=FDN,G10&gt;FDN),FDN-F10)+IF(G10&gt;=DBN,G10-F10-IF(F10&lt;=DBN,DBN-F10)))*24,0)))</f>
        <v>0</v>
      </c>
      <c r="K10" s="10"/>
      <c r="L10" s="10"/>
      <c r="M10" s="8">
        <f>MOD(L10-K10,1)*24</f>
        <v>0</v>
      </c>
      <c r="N10" s="8">
        <f>M10-O10</f>
        <v>0</v>
      </c>
      <c r="O10" s="8">
        <f>IF(AND(K10&gt;=L10,K10&lt;=DBN,K10&lt;&gt;0,L10&lt;&gt;0),(MOD(FDN-DBN,1)-IF(L10&lt;=FDN,FDN-L10)+IF(K10&lt;=FDN,FDN-K10))*24,IF(AND(K10&gt;=L10,K10&gt;DBN,K10&lt;&gt;0,L10&lt;&gt;0),(MOD(FDN-DBNt,1)-(K10-DBN)+IF(L10&gt;=DBN,L10-DBN)-IF(K10&lt;FDN,FDN-L10))*24,IF(AND(K10&lt;L10,ISNUMBER(K10),L10&lt;&gt;0),(IF(AND(K10&lt;=FDN,L10&lt;=FDN),L10-K10)+IF(AND(K10&lt;=FDN,L10&gt;FDN),FDN-K10)+IF(L10&gt;=DBN,L10-K10-IF(K10&lt;=DBN,DBN-K10)))*24,0)))</f>
        <v>0</v>
      </c>
      <c r="P10" s="6">
        <f t="shared" si="2"/>
        <v>12</v>
      </c>
      <c r="Q10" s="6">
        <f t="shared" si="2"/>
        <v>0</v>
      </c>
      <c r="R10" s="6">
        <f>SUM(I10+J10+N10+O10)</f>
        <v>12</v>
      </c>
    </row>
    <row r="11" spans="1:18">
      <c r="A11" s="9">
        <f t="shared" ref="A11:A13" si="3">DATE(YEAR(A10),MONTH(A10),DAY(A10)+1)</f>
        <v>42372</v>
      </c>
      <c r="B11" s="7" t="str">
        <f>TEXT(A11,"jjjj")</f>
        <v>dimanche</v>
      </c>
      <c r="C11" s="7" t="str">
        <f>TEXT(A11,"mmmm")</f>
        <v>janvier</v>
      </c>
      <c r="D11" s="32" t="str">
        <f t="shared" si="0"/>
        <v/>
      </c>
      <c r="E11" s="32" t="str">
        <f t="shared" si="1"/>
        <v xml:space="preserve"> dim</v>
      </c>
      <c r="F11" s="10">
        <v>0.25</v>
      </c>
      <c r="G11" s="10">
        <v>0.79166666666666663</v>
      </c>
      <c r="H11" s="8">
        <f>MOD(G11-F11,1)*24</f>
        <v>13</v>
      </c>
      <c r="I11" s="8">
        <f>H11-J11</f>
        <v>13</v>
      </c>
      <c r="J11" s="8">
        <f>IF(AND(F11&gt;=G11,F11&lt;=DBN,F11&lt;&gt;0,G11&lt;&gt;0),(MOD(FDN-DBN,1)-IF(G11&lt;=FDN,FDN-G11)+IF(F11&lt;=FDN,FDN-F11))*24,IF(AND(F11&gt;=G11,F11&gt;DBN,F11&lt;&gt;0,G11&lt;&gt;0),(MOD(FDN-DBNt,1)-(F11-DBN)+IF(G11&gt;=DBN,G11-DBN)-IF(F11&lt;FDN,FDN-G11))*24,IF(AND(F11&lt;G11,ISNUMBER(F11),G11&lt;&gt;0),(IF(AND(F11&lt;=FDN,G11&lt;=FDN),G11-F11)+IF(AND(F11&lt;=FDN,G11&gt;FDN),FDN-F11)+IF(G11&gt;=DBN,G11-F11-IF(F11&lt;=DBN,DBN-F11)))*24,0)))</f>
        <v>0</v>
      </c>
      <c r="K11" s="10"/>
      <c r="L11" s="10"/>
      <c r="M11" s="8">
        <f>MOD(L11-K11,1)*24</f>
        <v>0</v>
      </c>
      <c r="N11" s="8">
        <f>M11-O11</f>
        <v>0</v>
      </c>
      <c r="O11" s="8">
        <f>IF(AND(K11&gt;=L11,K11&lt;=DBN,K11&lt;&gt;0,L11&lt;&gt;0),(MOD(FDN-DBN,1)-IF(L11&lt;=FDN,FDN-L11)+IF(K11&lt;=FDN,FDN-K11))*24,IF(AND(K11&gt;=L11,K11&gt;DBN,K11&lt;&gt;0,L11&lt;&gt;0),(MOD(FDN-DBNt,1)-(K11-DBN)+IF(L11&gt;=DBN,L11-DBN)-IF(K11&lt;FDN,FDN-L11))*24,IF(AND(K11&lt;L11,ISNUMBER(K11),L11&lt;&gt;0),(IF(AND(K11&lt;=FDN,L11&lt;=FDN),L11-K11)+IF(AND(K11&lt;=FDN,L11&gt;FDN),FDN-K11)+IF(L11&gt;=DBN,L11-K11-IF(K11&lt;=DBN,DBN-K11)))*24,0)))</f>
        <v>0</v>
      </c>
      <c r="P11" s="6">
        <f t="shared" si="2"/>
        <v>13</v>
      </c>
      <c r="Q11" s="6">
        <f t="shared" si="2"/>
        <v>0</v>
      </c>
      <c r="R11" s="6">
        <f>SUM(I11+J11+N11+O11)</f>
        <v>13</v>
      </c>
    </row>
    <row r="12" spans="1:18">
      <c r="A12" s="9">
        <f t="shared" si="3"/>
        <v>42373</v>
      </c>
      <c r="B12" s="7" t="str">
        <f>TEXT(A12,"jjjj")</f>
        <v>lundi</v>
      </c>
      <c r="C12" s="7" t="str">
        <f>TEXT(A12,"mmmm")</f>
        <v>janvier</v>
      </c>
      <c r="D12" s="32" t="str">
        <f t="shared" si="0"/>
        <v/>
      </c>
      <c r="E12" s="32" t="str">
        <f t="shared" si="1"/>
        <v xml:space="preserve"> lun</v>
      </c>
      <c r="F12" s="10">
        <v>0.29166666666666669</v>
      </c>
      <c r="G12" s="10">
        <v>0.5</v>
      </c>
      <c r="H12" s="8">
        <f>MOD(G12-F12,1)*24</f>
        <v>5</v>
      </c>
      <c r="I12" s="8">
        <f>H12-J12</f>
        <v>5</v>
      </c>
      <c r="J12" s="8">
        <f>IF(AND(F12&gt;=G12,F12&lt;=DBN,F12&lt;&gt;0,G12&lt;&gt;0),(MOD(FDN-DBN,1)-IF(G12&lt;=FDN,FDN-G12)+IF(F12&lt;=FDN,FDN-F12))*24,IF(AND(F12&gt;=G12,F12&gt;DBN,F12&lt;&gt;0,G12&lt;&gt;0),(MOD(FDN-DBNt,1)-(F12-DBN)+IF(G12&gt;=DBN,G12-DBN)-IF(F12&lt;FDN,FDN-G12))*24,IF(AND(F12&lt;G12,ISNUMBER(F12),G12&lt;&gt;0),(IF(AND(F12&lt;=FDN,G12&lt;=FDN),G12-F12)+IF(AND(F12&lt;=FDN,G12&gt;FDN),FDN-F12)+IF(G12&gt;=DBN,G12-F12-IF(F12&lt;=DBN,DBN-F12)))*24,0)))</f>
        <v>0</v>
      </c>
      <c r="K12" s="10"/>
      <c r="L12" s="10"/>
      <c r="M12" s="8">
        <f>MOD(L12-K12,1)*24</f>
        <v>0</v>
      </c>
      <c r="N12" s="8">
        <f>M12-O12</f>
        <v>0</v>
      </c>
      <c r="O12" s="8">
        <f>IF(AND(K12&gt;=L12,K12&lt;=DBN,K12&lt;&gt;0,L12&lt;&gt;0),(MOD(FDN-DBN,1)-IF(L12&lt;=FDN,FDN-L12)+IF(K12&lt;=FDN,FDN-K12))*24,IF(AND(K12&gt;=L12,K12&gt;DBN,K12&lt;&gt;0,L12&lt;&gt;0),(MOD(FDN-DBNt,1)-(K12-DBN)+IF(L12&gt;=DBN,L12-DBN)-IF(K12&lt;FDN,FDN-L12))*24,IF(AND(K12&lt;L12,ISNUMBER(K12),L12&lt;&gt;0),(IF(AND(K12&lt;=FDN,L12&lt;=FDN),L12-K12)+IF(AND(K12&lt;=FDN,L12&gt;FDN),FDN-K12)+IF(L12&gt;=DBN,L12-K12-IF(K12&lt;=DBN,DBN-K12)))*24,0)))</f>
        <v>0</v>
      </c>
      <c r="P12" s="6">
        <f t="shared" si="2"/>
        <v>5</v>
      </c>
      <c r="Q12" s="6">
        <f t="shared" si="2"/>
        <v>0</v>
      </c>
      <c r="R12" s="6">
        <f>SUM(I12+J12+N12+O12)</f>
        <v>5</v>
      </c>
    </row>
    <row r="13" spans="1:18">
      <c r="A13" s="9">
        <f t="shared" si="3"/>
        <v>42374</v>
      </c>
      <c r="B13" s="7" t="str">
        <f>TEXT(A13,"jjjj")</f>
        <v>mardi</v>
      </c>
      <c r="C13" s="7" t="str">
        <f>TEXT(A13,"mmmm")</f>
        <v>janvier</v>
      </c>
      <c r="D13" s="32" t="str">
        <f t="shared" si="0"/>
        <v/>
      </c>
      <c r="E13" s="32" t="str">
        <f t="shared" si="1"/>
        <v xml:space="preserve"> mar</v>
      </c>
      <c r="F13" s="10">
        <v>0</v>
      </c>
      <c r="G13" s="10"/>
      <c r="H13" s="8">
        <f>MOD(G13-F13,1)*24</f>
        <v>0</v>
      </c>
      <c r="I13" s="8">
        <f>H13-J13</f>
        <v>0</v>
      </c>
      <c r="J13" s="8">
        <f>IF(AND(F13&gt;=G13,F13&lt;=DBN,F13&lt;&gt;0,G13&lt;&gt;0),(MOD(FDN-DBN,1)-IF(G13&lt;=FDN,FDN-G13)+IF(F13&lt;=FDN,FDN-F13))*24,IF(AND(F13&gt;=G13,F13&gt;DBN,F13&lt;&gt;0,G13&lt;&gt;0),(MOD(FDN-DBNt,1)-(F13-DBN)+IF(G13&gt;=DBN,G13-DBN)-IF(F13&lt;FDN,FDN-G13))*24,IF(AND(F13&lt;G13,ISNUMBER(F13),G13&lt;&gt;0),(IF(AND(F13&lt;=FDN,G13&lt;=FDN),G13-F13)+IF(AND(F13&lt;=FDN,G13&gt;FDN),FDN-F13)+IF(G13&gt;=DBN,G13-F13-IF(F13&lt;=DBN,DBN-F13)))*24,0)))</f>
        <v>0</v>
      </c>
      <c r="K13" s="10">
        <v>0.875</v>
      </c>
      <c r="L13" s="10">
        <v>0.20833333333333334</v>
      </c>
      <c r="M13" s="8">
        <f>MOD(L13-K13,1)*24</f>
        <v>8</v>
      </c>
      <c r="N13" s="8">
        <f>M13-O13</f>
        <v>0</v>
      </c>
      <c r="O13" s="8">
        <f>IF(AND(K13&gt;=L13,K13&lt;=DBN,K13&lt;&gt;0,L13&lt;&gt;0),(MOD(FDN-DBN,1)-IF(L13&lt;=FDN,FDN-L13)+IF(K13&lt;=FDN,FDN-K13))*24,IF(AND(K13&gt;=L13,K13&gt;DBN,K13&lt;&gt;0,L13&lt;&gt;0),(MOD(FDN-DBNt,1)-(K13-DBN)+IF(L13&gt;=DBN,L13-DBN)-IF(K13&lt;FDN,FDN-L13))*24,IF(AND(K13&lt;L13,ISNUMBER(K13),L13&lt;&gt;0),(IF(AND(K13&lt;=FDN,L13&lt;=FDN),L13-K13)+IF(AND(K13&lt;=FDN,L13&gt;FDN),FDN-K13)+IF(L13&gt;=DBN,L13-K13-IF(K13&lt;=DBN,DBN-K13)))*24,0)))</f>
        <v>8</v>
      </c>
      <c r="P13" s="6">
        <f t="shared" si="2"/>
        <v>0</v>
      </c>
      <c r="Q13" s="6">
        <f t="shared" si="2"/>
        <v>8</v>
      </c>
      <c r="R13" s="6">
        <f>SUM(I13+J13+N13+O13)</f>
        <v>8</v>
      </c>
    </row>
    <row r="14" spans="1:18">
      <c r="A14" s="9">
        <f t="shared" ref="A14:A77" si="4">DATE(YEAR(A13),MONTH(A13),DAY(A13)+1)</f>
        <v>42375</v>
      </c>
      <c r="B14" s="7" t="str">
        <f t="shared" ref="B14:B15" si="5">TEXT(A14,"jjjj")</f>
        <v>mercredi</v>
      </c>
      <c r="C14" s="7" t="str">
        <f t="shared" ref="C14:C15" si="6">TEXT(A14,"mmmm")</f>
        <v>janvier</v>
      </c>
      <c r="D14" s="32" t="str">
        <f t="shared" si="0"/>
        <v/>
      </c>
      <c r="E14" s="32" t="str">
        <f t="shared" si="1"/>
        <v xml:space="preserve"> mer</v>
      </c>
      <c r="F14" s="10">
        <v>0</v>
      </c>
      <c r="G14" s="10"/>
      <c r="H14" s="8">
        <f t="shared" ref="H14:H15" si="7">MOD(G14-F14,1)*24</f>
        <v>0</v>
      </c>
      <c r="I14" s="8">
        <f t="shared" ref="I14:I15" si="8">H14-J14</f>
        <v>0</v>
      </c>
      <c r="J14" s="8">
        <f>IF(AND(F14&gt;=G14,F14&lt;=DBN,F14&lt;&gt;0,G14&lt;&gt;0),(MOD(FDN-DBN,1)-IF(G14&lt;=FDN,FDN-G14)+IF(F14&lt;=FDN,FDN-F14))*24,IF(AND(F14&gt;=G14,F14&gt;DBN,F14&lt;&gt;0,G14&lt;&gt;0),(MOD(FDN-DBNt,1)-(F14-DBN)+IF(G14&gt;=DBN,G14-DBN)-IF(F14&lt;FDN,FDN-G14))*24,IF(AND(F14&lt;G14,ISNUMBER(F14),G14&lt;&gt;0),(IF(AND(F14&lt;=FDN,G14&lt;=FDN),G14-F14)+IF(AND(F14&lt;=FDN,G14&gt;FDN),FDN-F14)+IF(G14&gt;=DBN,G14-F14-IF(F14&lt;=DBN,DBN-F14)))*24,0)))</f>
        <v>0</v>
      </c>
      <c r="K14" s="10"/>
      <c r="L14" s="10"/>
      <c r="M14" s="8">
        <f t="shared" ref="M14:M15" si="9">MOD(L14-K14,1)*24</f>
        <v>0</v>
      </c>
      <c r="N14" s="8">
        <f t="shared" ref="N14:N15" si="10">M14-O14</f>
        <v>0</v>
      </c>
      <c r="O14" s="8">
        <f>IF(AND(K14&gt;=L14,K14&lt;=DBN,K14&lt;&gt;0,L14&lt;&gt;0),(MOD(FDN-DBN,1)-IF(L14&lt;=FDN,FDN-L14)+IF(K14&lt;=FDN,FDN-K14))*24,IF(AND(K14&gt;=L14,K14&gt;DBN,K14&lt;&gt;0,L14&lt;&gt;0),(MOD(FDN-DBNt,1)-(K14-DBN)+IF(L14&gt;=DBN,L14-DBN)-IF(K14&lt;FDN,FDN-L14))*24,IF(AND(K14&lt;L14,ISNUMBER(K14),L14&lt;&gt;0),(IF(AND(K14&lt;=FDN,L14&lt;=FDN),L14-K14)+IF(AND(K14&lt;=FDN,L14&gt;FDN),FDN-K14)+IF(L14&gt;=DBN,L14-K14-IF(K14&lt;=DBN,DBN-K14)))*24,0)))</f>
        <v>0</v>
      </c>
      <c r="P14" s="6">
        <f t="shared" ref="P14:P15" si="11">SUM(I14+N14)</f>
        <v>0</v>
      </c>
      <c r="Q14" s="6">
        <f t="shared" ref="Q14:Q15" si="12">SUM(J14+O14)</f>
        <v>0</v>
      </c>
      <c r="R14" s="6">
        <f t="shared" ref="R14:R15" si="13">SUM(I14+J14+N14+O14)</f>
        <v>0</v>
      </c>
    </row>
    <row r="15" spans="1:18">
      <c r="A15" s="9">
        <f t="shared" si="4"/>
        <v>42376</v>
      </c>
      <c r="B15" s="7" t="str">
        <f t="shared" si="5"/>
        <v>jeudi</v>
      </c>
      <c r="C15" s="7" t="str">
        <f t="shared" si="6"/>
        <v>janvier</v>
      </c>
      <c r="D15" s="32" t="str">
        <f t="shared" si="0"/>
        <v/>
      </c>
      <c r="E15" s="32" t="str">
        <f t="shared" si="1"/>
        <v xml:space="preserve"> jeu</v>
      </c>
      <c r="F15" s="10">
        <v>0</v>
      </c>
      <c r="G15" s="10"/>
      <c r="H15" s="8">
        <f t="shared" si="7"/>
        <v>0</v>
      </c>
      <c r="I15" s="8">
        <f t="shared" si="8"/>
        <v>0</v>
      </c>
      <c r="J15" s="8">
        <f>IF(AND(F15&gt;=G15,F15&lt;=DBN,F15&lt;&gt;0,G15&lt;&gt;0),(MOD(FDN-DBN,1)-IF(G15&lt;=FDN,FDN-G15)+IF(F15&lt;=FDN,FDN-F15))*24,IF(AND(F15&gt;=G15,F15&gt;DBN,F15&lt;&gt;0,G15&lt;&gt;0),(MOD(FDN-DBNt,1)-(F15-DBN)+IF(G15&gt;=DBN,G15-DBN)-IF(F15&lt;FDN,FDN-G15))*24,IF(AND(F15&lt;G15,ISNUMBER(F15),G15&lt;&gt;0),(IF(AND(F15&lt;=FDN,G15&lt;=FDN),G15-F15)+IF(AND(F15&lt;=FDN,G15&gt;FDN),FDN-F15)+IF(G15&gt;=DBN,G15-F15-IF(F15&lt;=DBN,DBN-F15)))*24,0)))</f>
        <v>0</v>
      </c>
      <c r="K15" s="10"/>
      <c r="L15" s="10"/>
      <c r="M15" s="8">
        <f t="shared" si="9"/>
        <v>0</v>
      </c>
      <c r="N15" s="8">
        <f t="shared" si="10"/>
        <v>0</v>
      </c>
      <c r="O15" s="8">
        <f>IF(AND(K15&gt;=L15,K15&lt;=DBN,K15&lt;&gt;0,L15&lt;&gt;0),(MOD(FDN-DBN,1)-IF(L15&lt;=FDN,FDN-L15)+IF(K15&lt;=FDN,FDN-K15))*24,IF(AND(K15&gt;=L15,K15&gt;DBN,K15&lt;&gt;0,L15&lt;&gt;0),(MOD(FDN-DBNt,1)-(K15-DBN)+IF(L15&gt;=DBN,L15-DBN)-IF(K15&lt;FDN,FDN-L15))*24,IF(AND(K15&lt;L15,ISNUMBER(K15),L15&lt;&gt;0),(IF(AND(K15&lt;=FDN,L15&lt;=FDN),L15-K15)+IF(AND(K15&lt;=FDN,L15&gt;FDN),FDN-K15)+IF(L15&gt;=DBN,L15-K15-IF(K15&lt;=DBN,DBN-K15)))*24,0)))</f>
        <v>0</v>
      </c>
      <c r="P15" s="6">
        <f t="shared" si="11"/>
        <v>0</v>
      </c>
      <c r="Q15" s="6">
        <f t="shared" si="12"/>
        <v>0</v>
      </c>
      <c r="R15" s="6">
        <f t="shared" si="13"/>
        <v>0</v>
      </c>
    </row>
    <row r="16" spans="1:18">
      <c r="A16" s="9">
        <f t="shared" si="4"/>
        <v>42377</v>
      </c>
      <c r="B16" s="7" t="str">
        <f t="shared" ref="B16:B79" si="14">TEXT(A16,"jjjj")</f>
        <v>vendredi</v>
      </c>
      <c r="C16" s="7" t="str">
        <f t="shared" ref="C16:C79" si="15">TEXT(A16,"mmmm")</f>
        <v>janvier</v>
      </c>
      <c r="D16" s="32" t="str">
        <f t="shared" ref="D16:D79" si="16">IF(A16=IF(ISNA(VLOOKUP(A16,Jours_fériés,1,0)),"",VLOOKUP(A16,Jours_fériés,1,0)),"F","")</f>
        <v/>
      </c>
      <c r="E16" s="32" t="str">
        <f t="shared" ref="E16:E79" si="17">IF(A16=IF(ISNA(VLOOKUP(A16,Jours_fériés,1,0)),"",VLOOKUP(A16,Jours_fériés,1,0)),"F","")&amp;" "&amp;(TEXT(A16,"jjj"))</f>
        <v xml:space="preserve"> ven</v>
      </c>
      <c r="F16" s="10">
        <v>0</v>
      </c>
      <c r="G16" s="10"/>
      <c r="H16" s="8">
        <f t="shared" ref="H16:H79" si="18">MOD(G16-F16,1)*24</f>
        <v>0</v>
      </c>
      <c r="I16" s="8">
        <f t="shared" ref="I16:I79" si="19">H16-J16</f>
        <v>0</v>
      </c>
      <c r="J16" s="8">
        <f>IF(AND(F16&gt;=G16,F16&lt;=DBN,F16&lt;&gt;0,G16&lt;&gt;0),(MOD(FDN-DBN,1)-IF(G16&lt;=FDN,FDN-G16)+IF(F16&lt;=FDN,FDN-F16))*24,IF(AND(F16&gt;=G16,F16&gt;DBN,F16&lt;&gt;0,G16&lt;&gt;0),(MOD(FDN-DBNt,1)-(F16-DBN)+IF(G16&gt;=DBN,G16-DBN)-IF(F16&lt;FDN,FDN-G16))*24,IF(AND(F16&lt;G16,ISNUMBER(F16),G16&lt;&gt;0),(IF(AND(F16&lt;=FDN,G16&lt;=FDN),G16-F16)+IF(AND(F16&lt;=FDN,G16&gt;FDN),FDN-F16)+IF(G16&gt;=DBN,G16-F16-IF(F16&lt;=DBN,DBN-F16)))*24,0)))</f>
        <v>0</v>
      </c>
      <c r="K16" s="10"/>
      <c r="L16" s="10"/>
      <c r="M16" s="8">
        <f t="shared" ref="M16:M79" si="20">MOD(L16-K16,1)*24</f>
        <v>0</v>
      </c>
      <c r="N16" s="8">
        <f t="shared" ref="N16:N79" si="21">M16-O16</f>
        <v>0</v>
      </c>
      <c r="O16" s="8">
        <f>IF(AND(K16&gt;=L16,K16&lt;=DBN,K16&lt;&gt;0,L16&lt;&gt;0),(MOD(FDN-DBN,1)-IF(L16&lt;=FDN,FDN-L16)+IF(K16&lt;=FDN,FDN-K16))*24,IF(AND(K16&gt;=L16,K16&gt;DBN,K16&lt;&gt;0,L16&lt;&gt;0),(MOD(FDN-DBNt,1)-(K16-DBN)+IF(L16&gt;=DBN,L16-DBN)-IF(K16&lt;FDN,FDN-L16))*24,IF(AND(K16&lt;L16,ISNUMBER(K16),L16&lt;&gt;0),(IF(AND(K16&lt;=FDN,L16&lt;=FDN),L16-K16)+IF(AND(K16&lt;=FDN,L16&gt;FDN),FDN-K16)+IF(L16&gt;=DBN,L16-K16-IF(K16&lt;=DBN,DBN-K16)))*24,0)))</f>
        <v>0</v>
      </c>
      <c r="P16" s="6">
        <f t="shared" ref="P16:P79" si="22">SUM(I16+N16)</f>
        <v>0</v>
      </c>
      <c r="Q16" s="6">
        <f t="shared" ref="Q16:Q79" si="23">SUM(J16+O16)</f>
        <v>0</v>
      </c>
      <c r="R16" s="6">
        <f t="shared" ref="R16:R79" si="24">SUM(I16+J16+N16+O16)</f>
        <v>0</v>
      </c>
    </row>
    <row r="17" spans="1:18">
      <c r="A17" s="9">
        <f t="shared" si="4"/>
        <v>42378</v>
      </c>
      <c r="B17" s="7" t="str">
        <f t="shared" si="14"/>
        <v>samedi</v>
      </c>
      <c r="C17" s="7" t="str">
        <f t="shared" si="15"/>
        <v>janvier</v>
      </c>
      <c r="D17" s="32" t="str">
        <f t="shared" si="16"/>
        <v/>
      </c>
      <c r="E17" s="32" t="str">
        <f t="shared" si="17"/>
        <v xml:space="preserve"> sam</v>
      </c>
      <c r="F17" s="10">
        <v>0</v>
      </c>
      <c r="G17" s="10"/>
      <c r="H17" s="8">
        <f t="shared" si="18"/>
        <v>0</v>
      </c>
      <c r="I17" s="8">
        <f t="shared" si="19"/>
        <v>0</v>
      </c>
      <c r="J17" s="8">
        <f>IF(AND(F17&gt;=G17,F17&lt;=DBN,F17&lt;&gt;0,G17&lt;&gt;0),(MOD(FDN-DBN,1)-IF(G17&lt;=FDN,FDN-G17)+IF(F17&lt;=FDN,FDN-F17))*24,IF(AND(F17&gt;=G17,F17&gt;DBN,F17&lt;&gt;0,G17&lt;&gt;0),(MOD(FDN-DBNt,1)-(F17-DBN)+IF(G17&gt;=DBN,G17-DBN)-IF(F17&lt;FDN,FDN-G17))*24,IF(AND(F17&lt;G17,ISNUMBER(F17),G17&lt;&gt;0),(IF(AND(F17&lt;=FDN,G17&lt;=FDN),G17-F17)+IF(AND(F17&lt;=FDN,G17&gt;FDN),FDN-F17)+IF(G17&gt;=DBN,G17-F17-IF(F17&lt;=DBN,DBN-F17)))*24,0)))</f>
        <v>0</v>
      </c>
      <c r="K17" s="10"/>
      <c r="L17" s="10"/>
      <c r="M17" s="8">
        <f t="shared" si="20"/>
        <v>0</v>
      </c>
      <c r="N17" s="8">
        <f t="shared" si="21"/>
        <v>0</v>
      </c>
      <c r="O17" s="8">
        <f>IF(AND(K17&gt;=L17,K17&lt;=DBN,K17&lt;&gt;0,L17&lt;&gt;0),(MOD(FDN-DBN,1)-IF(L17&lt;=FDN,FDN-L17)+IF(K17&lt;=FDN,FDN-K17))*24,IF(AND(K17&gt;=L17,K17&gt;DBN,K17&lt;&gt;0,L17&lt;&gt;0),(MOD(FDN-DBNt,1)-(K17-DBN)+IF(L17&gt;=DBN,L17-DBN)-IF(K17&lt;FDN,FDN-L17))*24,IF(AND(K17&lt;L17,ISNUMBER(K17),L17&lt;&gt;0),(IF(AND(K17&lt;=FDN,L17&lt;=FDN),L17-K17)+IF(AND(K17&lt;=FDN,L17&gt;FDN),FDN-K17)+IF(L17&gt;=DBN,L17-K17-IF(K17&lt;=DBN,DBN-K17)))*24,0)))</f>
        <v>0</v>
      </c>
      <c r="P17" s="6">
        <f t="shared" si="22"/>
        <v>0</v>
      </c>
      <c r="Q17" s="6">
        <f t="shared" si="23"/>
        <v>0</v>
      </c>
      <c r="R17" s="6">
        <f t="shared" si="24"/>
        <v>0</v>
      </c>
    </row>
    <row r="18" spans="1:18">
      <c r="A18" s="9">
        <f t="shared" si="4"/>
        <v>42379</v>
      </c>
      <c r="B18" s="7" t="str">
        <f t="shared" si="14"/>
        <v>dimanche</v>
      </c>
      <c r="C18" s="7" t="str">
        <f t="shared" si="15"/>
        <v>janvier</v>
      </c>
      <c r="D18" s="32" t="str">
        <f t="shared" si="16"/>
        <v/>
      </c>
      <c r="E18" s="32" t="str">
        <f t="shared" si="17"/>
        <v xml:space="preserve"> dim</v>
      </c>
      <c r="F18" s="10">
        <v>0</v>
      </c>
      <c r="G18" s="10"/>
      <c r="H18" s="8">
        <f t="shared" si="18"/>
        <v>0</v>
      </c>
      <c r="I18" s="8">
        <f t="shared" si="19"/>
        <v>0</v>
      </c>
      <c r="J18" s="8">
        <f>IF(AND(F18&gt;=G18,F18&lt;=DBN,F18&lt;&gt;0,G18&lt;&gt;0),(MOD(FDN-DBN,1)-IF(G18&lt;=FDN,FDN-G18)+IF(F18&lt;=FDN,FDN-F18))*24,IF(AND(F18&gt;=G18,F18&gt;DBN,F18&lt;&gt;0,G18&lt;&gt;0),(MOD(FDN-DBNt,1)-(F18-DBN)+IF(G18&gt;=DBN,G18-DBN)-IF(F18&lt;FDN,FDN-G18))*24,IF(AND(F18&lt;G18,ISNUMBER(F18),G18&lt;&gt;0),(IF(AND(F18&lt;=FDN,G18&lt;=FDN),G18-F18)+IF(AND(F18&lt;=FDN,G18&gt;FDN),FDN-F18)+IF(G18&gt;=DBN,G18-F18-IF(F18&lt;=DBN,DBN-F18)))*24,0)))</f>
        <v>0</v>
      </c>
      <c r="K18" s="10"/>
      <c r="L18" s="10"/>
      <c r="M18" s="8">
        <f t="shared" si="20"/>
        <v>0</v>
      </c>
      <c r="N18" s="8">
        <f t="shared" si="21"/>
        <v>0</v>
      </c>
      <c r="O18" s="8">
        <f>IF(AND(K18&gt;=L18,K18&lt;=DBN,K18&lt;&gt;0,L18&lt;&gt;0),(MOD(FDN-DBN,1)-IF(L18&lt;=FDN,FDN-L18)+IF(K18&lt;=FDN,FDN-K18))*24,IF(AND(K18&gt;=L18,K18&gt;DBN,K18&lt;&gt;0,L18&lt;&gt;0),(MOD(FDN-DBNt,1)-(K18-DBN)+IF(L18&gt;=DBN,L18-DBN)-IF(K18&lt;FDN,FDN-L18))*24,IF(AND(K18&lt;L18,ISNUMBER(K18),L18&lt;&gt;0),(IF(AND(K18&lt;=FDN,L18&lt;=FDN),L18-K18)+IF(AND(K18&lt;=FDN,L18&gt;FDN),FDN-K18)+IF(L18&gt;=DBN,L18-K18-IF(K18&lt;=DBN,DBN-K18)))*24,0)))</f>
        <v>0</v>
      </c>
      <c r="P18" s="6">
        <f t="shared" si="22"/>
        <v>0</v>
      </c>
      <c r="Q18" s="6">
        <f t="shared" si="23"/>
        <v>0</v>
      </c>
      <c r="R18" s="6">
        <f t="shared" si="24"/>
        <v>0</v>
      </c>
    </row>
    <row r="19" spans="1:18">
      <c r="A19" s="9">
        <f t="shared" si="4"/>
        <v>42380</v>
      </c>
      <c r="B19" s="7" t="str">
        <f t="shared" si="14"/>
        <v>lundi</v>
      </c>
      <c r="C19" s="7" t="str">
        <f t="shared" si="15"/>
        <v>janvier</v>
      </c>
      <c r="D19" s="32" t="str">
        <f t="shared" si="16"/>
        <v/>
      </c>
      <c r="E19" s="32" t="str">
        <f t="shared" si="17"/>
        <v xml:space="preserve"> lun</v>
      </c>
      <c r="F19" s="10">
        <v>0</v>
      </c>
      <c r="G19" s="10"/>
      <c r="H19" s="8">
        <f t="shared" si="18"/>
        <v>0</v>
      </c>
      <c r="I19" s="8">
        <f t="shared" si="19"/>
        <v>0</v>
      </c>
      <c r="J19" s="8">
        <f>IF(AND(F19&gt;=G19,F19&lt;=DBN,F19&lt;&gt;0,G19&lt;&gt;0),(MOD(FDN-DBN,1)-IF(G19&lt;=FDN,FDN-G19)+IF(F19&lt;=FDN,FDN-F19))*24,IF(AND(F19&gt;=G19,F19&gt;DBN,F19&lt;&gt;0,G19&lt;&gt;0),(MOD(FDN-DBNt,1)-(F19-DBN)+IF(G19&gt;=DBN,G19-DBN)-IF(F19&lt;FDN,FDN-G19))*24,IF(AND(F19&lt;G19,ISNUMBER(F19),G19&lt;&gt;0),(IF(AND(F19&lt;=FDN,G19&lt;=FDN),G19-F19)+IF(AND(F19&lt;=FDN,G19&gt;FDN),FDN-F19)+IF(G19&gt;=DBN,G19-F19-IF(F19&lt;=DBN,DBN-F19)))*24,0)))</f>
        <v>0</v>
      </c>
      <c r="K19" s="10"/>
      <c r="L19" s="10"/>
      <c r="M19" s="8">
        <f t="shared" si="20"/>
        <v>0</v>
      </c>
      <c r="N19" s="8">
        <f t="shared" si="21"/>
        <v>0</v>
      </c>
      <c r="O19" s="8">
        <f>IF(AND(K19&gt;=L19,K19&lt;=DBN,K19&lt;&gt;0,L19&lt;&gt;0),(MOD(FDN-DBN,1)-IF(L19&lt;=FDN,FDN-L19)+IF(K19&lt;=FDN,FDN-K19))*24,IF(AND(K19&gt;=L19,K19&gt;DBN,K19&lt;&gt;0,L19&lt;&gt;0),(MOD(FDN-DBNt,1)-(K19-DBN)+IF(L19&gt;=DBN,L19-DBN)-IF(K19&lt;FDN,FDN-L19))*24,IF(AND(K19&lt;L19,ISNUMBER(K19),L19&lt;&gt;0),(IF(AND(K19&lt;=FDN,L19&lt;=FDN),L19-K19)+IF(AND(K19&lt;=FDN,L19&gt;FDN),FDN-K19)+IF(L19&gt;=DBN,L19-K19-IF(K19&lt;=DBN,DBN-K19)))*24,0)))</f>
        <v>0</v>
      </c>
      <c r="P19" s="6">
        <f t="shared" si="22"/>
        <v>0</v>
      </c>
      <c r="Q19" s="6">
        <f t="shared" si="23"/>
        <v>0</v>
      </c>
      <c r="R19" s="6">
        <f t="shared" si="24"/>
        <v>0</v>
      </c>
    </row>
    <row r="20" spans="1:18">
      <c r="A20" s="9">
        <f t="shared" si="4"/>
        <v>42381</v>
      </c>
      <c r="B20" s="7" t="str">
        <f t="shared" si="14"/>
        <v>mardi</v>
      </c>
      <c r="C20" s="7" t="str">
        <f t="shared" si="15"/>
        <v>janvier</v>
      </c>
      <c r="D20" s="32" t="str">
        <f t="shared" si="16"/>
        <v/>
      </c>
      <c r="E20" s="32" t="str">
        <f t="shared" si="17"/>
        <v xml:space="preserve"> mar</v>
      </c>
      <c r="F20" s="10">
        <v>0</v>
      </c>
      <c r="G20" s="10"/>
      <c r="H20" s="8">
        <f t="shared" si="18"/>
        <v>0</v>
      </c>
      <c r="I20" s="8">
        <f t="shared" si="19"/>
        <v>0</v>
      </c>
      <c r="J20" s="8">
        <f>IF(AND(F20&gt;=G20,F20&lt;=DBN,F20&lt;&gt;0,G20&lt;&gt;0),(MOD(FDN-DBN,1)-IF(G20&lt;=FDN,FDN-G20)+IF(F20&lt;=FDN,FDN-F20))*24,IF(AND(F20&gt;=G20,F20&gt;DBN,F20&lt;&gt;0,G20&lt;&gt;0),(MOD(FDN-DBNt,1)-(F20-DBN)+IF(G20&gt;=DBN,G20-DBN)-IF(F20&lt;FDN,FDN-G20))*24,IF(AND(F20&lt;G20,ISNUMBER(F20),G20&lt;&gt;0),(IF(AND(F20&lt;=FDN,G20&lt;=FDN),G20-F20)+IF(AND(F20&lt;=FDN,G20&gt;FDN),FDN-F20)+IF(G20&gt;=DBN,G20-F20-IF(F20&lt;=DBN,DBN-F20)))*24,0)))</f>
        <v>0</v>
      </c>
      <c r="K20" s="10"/>
      <c r="L20" s="10"/>
      <c r="M20" s="8">
        <f t="shared" si="20"/>
        <v>0</v>
      </c>
      <c r="N20" s="8">
        <f t="shared" si="21"/>
        <v>0</v>
      </c>
      <c r="O20" s="8">
        <f>IF(AND(K20&gt;=L20,K20&lt;=DBN,K20&lt;&gt;0,L20&lt;&gt;0),(MOD(FDN-DBN,1)-IF(L20&lt;=FDN,FDN-L20)+IF(K20&lt;=FDN,FDN-K20))*24,IF(AND(K20&gt;=L20,K20&gt;DBN,K20&lt;&gt;0,L20&lt;&gt;0),(MOD(FDN-DBNt,1)-(K20-DBN)+IF(L20&gt;=DBN,L20-DBN)-IF(K20&lt;FDN,FDN-L20))*24,IF(AND(K20&lt;L20,ISNUMBER(K20),L20&lt;&gt;0),(IF(AND(K20&lt;=FDN,L20&lt;=FDN),L20-K20)+IF(AND(K20&lt;=FDN,L20&gt;FDN),FDN-K20)+IF(L20&gt;=DBN,L20-K20-IF(K20&lt;=DBN,DBN-K20)))*24,0)))</f>
        <v>0</v>
      </c>
      <c r="P20" s="6">
        <f t="shared" si="22"/>
        <v>0</v>
      </c>
      <c r="Q20" s="6">
        <f t="shared" si="23"/>
        <v>0</v>
      </c>
      <c r="R20" s="6">
        <f t="shared" si="24"/>
        <v>0</v>
      </c>
    </row>
    <row r="21" spans="1:18">
      <c r="A21" s="9">
        <f t="shared" si="4"/>
        <v>42382</v>
      </c>
      <c r="B21" s="7" t="str">
        <f t="shared" si="14"/>
        <v>mercredi</v>
      </c>
      <c r="C21" s="7" t="str">
        <f t="shared" si="15"/>
        <v>janvier</v>
      </c>
      <c r="D21" s="32" t="str">
        <f t="shared" si="16"/>
        <v/>
      </c>
      <c r="E21" s="32" t="str">
        <f t="shared" si="17"/>
        <v xml:space="preserve"> mer</v>
      </c>
      <c r="F21" s="10">
        <v>0</v>
      </c>
      <c r="G21" s="10"/>
      <c r="H21" s="8">
        <f t="shared" si="18"/>
        <v>0</v>
      </c>
      <c r="I21" s="8">
        <f t="shared" si="19"/>
        <v>0</v>
      </c>
      <c r="J21" s="8">
        <f>IF(AND(F21&gt;=G21,F21&lt;=DBN,F21&lt;&gt;0,G21&lt;&gt;0),(MOD(FDN-DBN,1)-IF(G21&lt;=FDN,FDN-G21)+IF(F21&lt;=FDN,FDN-F21))*24,IF(AND(F21&gt;=G21,F21&gt;DBN,F21&lt;&gt;0,G21&lt;&gt;0),(MOD(FDN-DBNt,1)-(F21-DBN)+IF(G21&gt;=DBN,G21-DBN)-IF(F21&lt;FDN,FDN-G21))*24,IF(AND(F21&lt;G21,ISNUMBER(F21),G21&lt;&gt;0),(IF(AND(F21&lt;=FDN,G21&lt;=FDN),G21-F21)+IF(AND(F21&lt;=FDN,G21&gt;FDN),FDN-F21)+IF(G21&gt;=DBN,G21-F21-IF(F21&lt;=DBN,DBN-F21)))*24,0)))</f>
        <v>0</v>
      </c>
      <c r="K21" s="10"/>
      <c r="L21" s="10"/>
      <c r="M21" s="8">
        <f t="shared" si="20"/>
        <v>0</v>
      </c>
      <c r="N21" s="8">
        <f t="shared" si="21"/>
        <v>0</v>
      </c>
      <c r="O21" s="8">
        <f>IF(AND(K21&gt;=L21,K21&lt;=DBN,K21&lt;&gt;0,L21&lt;&gt;0),(MOD(FDN-DBN,1)-IF(L21&lt;=FDN,FDN-L21)+IF(K21&lt;=FDN,FDN-K21))*24,IF(AND(K21&gt;=L21,K21&gt;DBN,K21&lt;&gt;0,L21&lt;&gt;0),(MOD(FDN-DBNt,1)-(K21-DBN)+IF(L21&gt;=DBN,L21-DBN)-IF(K21&lt;FDN,FDN-L21))*24,IF(AND(K21&lt;L21,ISNUMBER(K21),L21&lt;&gt;0),(IF(AND(K21&lt;=FDN,L21&lt;=FDN),L21-K21)+IF(AND(K21&lt;=FDN,L21&gt;FDN),FDN-K21)+IF(L21&gt;=DBN,L21-K21-IF(K21&lt;=DBN,DBN-K21)))*24,0)))</f>
        <v>0</v>
      </c>
      <c r="P21" s="6">
        <f t="shared" si="22"/>
        <v>0</v>
      </c>
      <c r="Q21" s="6">
        <f t="shared" si="23"/>
        <v>0</v>
      </c>
      <c r="R21" s="6">
        <f t="shared" si="24"/>
        <v>0</v>
      </c>
    </row>
    <row r="22" spans="1:18">
      <c r="A22" s="9">
        <f t="shared" si="4"/>
        <v>42383</v>
      </c>
      <c r="B22" s="7" t="str">
        <f t="shared" si="14"/>
        <v>jeudi</v>
      </c>
      <c r="C22" s="7" t="str">
        <f t="shared" si="15"/>
        <v>janvier</v>
      </c>
      <c r="D22" s="32" t="str">
        <f t="shared" si="16"/>
        <v/>
      </c>
      <c r="E22" s="32" t="str">
        <f t="shared" si="17"/>
        <v xml:space="preserve"> jeu</v>
      </c>
      <c r="F22" s="10">
        <v>0</v>
      </c>
      <c r="G22" s="10"/>
      <c r="H22" s="8">
        <f t="shared" si="18"/>
        <v>0</v>
      </c>
      <c r="I22" s="8">
        <f t="shared" si="19"/>
        <v>0</v>
      </c>
      <c r="J22" s="8">
        <f>IF(AND(F22&gt;=G22,F22&lt;=DBN,F22&lt;&gt;0,G22&lt;&gt;0),(MOD(FDN-DBN,1)-IF(G22&lt;=FDN,FDN-G22)+IF(F22&lt;=FDN,FDN-F22))*24,IF(AND(F22&gt;=G22,F22&gt;DBN,F22&lt;&gt;0,G22&lt;&gt;0),(MOD(FDN-DBNt,1)-(F22-DBN)+IF(G22&gt;=DBN,G22-DBN)-IF(F22&lt;FDN,FDN-G22))*24,IF(AND(F22&lt;G22,ISNUMBER(F22),G22&lt;&gt;0),(IF(AND(F22&lt;=FDN,G22&lt;=FDN),G22-F22)+IF(AND(F22&lt;=FDN,G22&gt;FDN),FDN-F22)+IF(G22&gt;=DBN,G22-F22-IF(F22&lt;=DBN,DBN-F22)))*24,0)))</f>
        <v>0</v>
      </c>
      <c r="K22" s="10"/>
      <c r="L22" s="10"/>
      <c r="M22" s="8">
        <f t="shared" si="20"/>
        <v>0</v>
      </c>
      <c r="N22" s="8">
        <f t="shared" si="21"/>
        <v>0</v>
      </c>
      <c r="O22" s="8">
        <f>IF(AND(K22&gt;=L22,K22&lt;=DBN,K22&lt;&gt;0,L22&lt;&gt;0),(MOD(FDN-DBN,1)-IF(L22&lt;=FDN,FDN-L22)+IF(K22&lt;=FDN,FDN-K22))*24,IF(AND(K22&gt;=L22,K22&gt;DBN,K22&lt;&gt;0,L22&lt;&gt;0),(MOD(FDN-DBNt,1)-(K22-DBN)+IF(L22&gt;=DBN,L22-DBN)-IF(K22&lt;FDN,FDN-L22))*24,IF(AND(K22&lt;L22,ISNUMBER(K22),L22&lt;&gt;0),(IF(AND(K22&lt;=FDN,L22&lt;=FDN),L22-K22)+IF(AND(K22&lt;=FDN,L22&gt;FDN),FDN-K22)+IF(L22&gt;=DBN,L22-K22-IF(K22&lt;=DBN,DBN-K22)))*24,0)))</f>
        <v>0</v>
      </c>
      <c r="P22" s="6">
        <f t="shared" si="22"/>
        <v>0</v>
      </c>
      <c r="Q22" s="6">
        <f t="shared" si="23"/>
        <v>0</v>
      </c>
      <c r="R22" s="6">
        <f t="shared" si="24"/>
        <v>0</v>
      </c>
    </row>
    <row r="23" spans="1:18">
      <c r="A23" s="9">
        <f t="shared" si="4"/>
        <v>42384</v>
      </c>
      <c r="B23" s="7" t="str">
        <f t="shared" si="14"/>
        <v>vendredi</v>
      </c>
      <c r="C23" s="7" t="str">
        <f t="shared" si="15"/>
        <v>janvier</v>
      </c>
      <c r="D23" s="32" t="str">
        <f t="shared" si="16"/>
        <v/>
      </c>
      <c r="E23" s="32" t="str">
        <f t="shared" si="17"/>
        <v xml:space="preserve"> ven</v>
      </c>
      <c r="F23" s="10">
        <v>0</v>
      </c>
      <c r="G23" s="10"/>
      <c r="H23" s="8">
        <f t="shared" si="18"/>
        <v>0</v>
      </c>
      <c r="I23" s="8">
        <f t="shared" si="19"/>
        <v>0</v>
      </c>
      <c r="J23" s="8">
        <f>IF(AND(F23&gt;=G23,F23&lt;=DBN,F23&lt;&gt;0,G23&lt;&gt;0),(MOD(FDN-DBN,1)-IF(G23&lt;=FDN,FDN-G23)+IF(F23&lt;=FDN,FDN-F23))*24,IF(AND(F23&gt;=G23,F23&gt;DBN,F23&lt;&gt;0,G23&lt;&gt;0),(MOD(FDN-DBNt,1)-(F23-DBN)+IF(G23&gt;=DBN,G23-DBN)-IF(F23&lt;FDN,FDN-G23))*24,IF(AND(F23&lt;G23,ISNUMBER(F23),G23&lt;&gt;0),(IF(AND(F23&lt;=FDN,G23&lt;=FDN),G23-F23)+IF(AND(F23&lt;=FDN,G23&gt;FDN),FDN-F23)+IF(G23&gt;=DBN,G23-F23-IF(F23&lt;=DBN,DBN-F23)))*24,0)))</f>
        <v>0</v>
      </c>
      <c r="K23" s="10"/>
      <c r="L23" s="10"/>
      <c r="M23" s="8">
        <f t="shared" si="20"/>
        <v>0</v>
      </c>
      <c r="N23" s="8">
        <f t="shared" si="21"/>
        <v>0</v>
      </c>
      <c r="O23" s="8">
        <f>IF(AND(K23&gt;=L23,K23&lt;=DBN,K23&lt;&gt;0,L23&lt;&gt;0),(MOD(FDN-DBN,1)-IF(L23&lt;=FDN,FDN-L23)+IF(K23&lt;=FDN,FDN-K23))*24,IF(AND(K23&gt;=L23,K23&gt;DBN,K23&lt;&gt;0,L23&lt;&gt;0),(MOD(FDN-DBNt,1)-(K23-DBN)+IF(L23&gt;=DBN,L23-DBN)-IF(K23&lt;FDN,FDN-L23))*24,IF(AND(K23&lt;L23,ISNUMBER(K23),L23&lt;&gt;0),(IF(AND(K23&lt;=FDN,L23&lt;=FDN),L23-K23)+IF(AND(K23&lt;=FDN,L23&gt;FDN),FDN-K23)+IF(L23&gt;=DBN,L23-K23-IF(K23&lt;=DBN,DBN-K23)))*24,0)))</f>
        <v>0</v>
      </c>
      <c r="P23" s="6">
        <f t="shared" si="22"/>
        <v>0</v>
      </c>
      <c r="Q23" s="6">
        <f t="shared" si="23"/>
        <v>0</v>
      </c>
      <c r="R23" s="6">
        <f t="shared" si="24"/>
        <v>0</v>
      </c>
    </row>
    <row r="24" spans="1:18">
      <c r="A24" s="9">
        <f t="shared" si="4"/>
        <v>42385</v>
      </c>
      <c r="B24" s="7" t="str">
        <f t="shared" si="14"/>
        <v>samedi</v>
      </c>
      <c r="C24" s="7" t="str">
        <f t="shared" si="15"/>
        <v>janvier</v>
      </c>
      <c r="D24" s="32" t="str">
        <f t="shared" si="16"/>
        <v/>
      </c>
      <c r="E24" s="32" t="str">
        <f t="shared" si="17"/>
        <v xml:space="preserve"> sam</v>
      </c>
      <c r="F24" s="10">
        <v>0</v>
      </c>
      <c r="G24" s="10"/>
      <c r="H24" s="8">
        <f t="shared" si="18"/>
        <v>0</v>
      </c>
      <c r="I24" s="8">
        <f t="shared" si="19"/>
        <v>0</v>
      </c>
      <c r="J24" s="8">
        <f>IF(AND(F24&gt;=G24,F24&lt;=DBN,F24&lt;&gt;0,G24&lt;&gt;0),(MOD(FDN-DBN,1)-IF(G24&lt;=FDN,FDN-G24)+IF(F24&lt;=FDN,FDN-F24))*24,IF(AND(F24&gt;=G24,F24&gt;DBN,F24&lt;&gt;0,G24&lt;&gt;0),(MOD(FDN-DBNt,1)-(F24-DBN)+IF(G24&gt;=DBN,G24-DBN)-IF(F24&lt;FDN,FDN-G24))*24,IF(AND(F24&lt;G24,ISNUMBER(F24),G24&lt;&gt;0),(IF(AND(F24&lt;=FDN,G24&lt;=FDN),G24-F24)+IF(AND(F24&lt;=FDN,G24&gt;FDN),FDN-F24)+IF(G24&gt;=DBN,G24-F24-IF(F24&lt;=DBN,DBN-F24)))*24,0)))</f>
        <v>0</v>
      </c>
      <c r="K24" s="10"/>
      <c r="L24" s="10"/>
      <c r="M24" s="8">
        <f t="shared" si="20"/>
        <v>0</v>
      </c>
      <c r="N24" s="8">
        <f t="shared" si="21"/>
        <v>0</v>
      </c>
      <c r="O24" s="8">
        <f>IF(AND(K24&gt;=L24,K24&lt;=DBN,K24&lt;&gt;0,L24&lt;&gt;0),(MOD(FDN-DBN,1)-IF(L24&lt;=FDN,FDN-L24)+IF(K24&lt;=FDN,FDN-K24))*24,IF(AND(K24&gt;=L24,K24&gt;DBN,K24&lt;&gt;0,L24&lt;&gt;0),(MOD(FDN-DBNt,1)-(K24-DBN)+IF(L24&gt;=DBN,L24-DBN)-IF(K24&lt;FDN,FDN-L24))*24,IF(AND(K24&lt;L24,ISNUMBER(K24),L24&lt;&gt;0),(IF(AND(K24&lt;=FDN,L24&lt;=FDN),L24-K24)+IF(AND(K24&lt;=FDN,L24&gt;FDN),FDN-K24)+IF(L24&gt;=DBN,L24-K24-IF(K24&lt;=DBN,DBN-K24)))*24,0)))</f>
        <v>0</v>
      </c>
      <c r="P24" s="6">
        <f t="shared" si="22"/>
        <v>0</v>
      </c>
      <c r="Q24" s="6">
        <f t="shared" si="23"/>
        <v>0</v>
      </c>
      <c r="R24" s="6">
        <f t="shared" si="24"/>
        <v>0</v>
      </c>
    </row>
    <row r="25" spans="1:18">
      <c r="A25" s="9">
        <f t="shared" si="4"/>
        <v>42386</v>
      </c>
      <c r="B25" s="7" t="str">
        <f t="shared" si="14"/>
        <v>dimanche</v>
      </c>
      <c r="C25" s="7" t="str">
        <f t="shared" si="15"/>
        <v>janvier</v>
      </c>
      <c r="D25" s="32" t="str">
        <f t="shared" si="16"/>
        <v/>
      </c>
      <c r="E25" s="32" t="str">
        <f t="shared" si="17"/>
        <v xml:space="preserve"> dim</v>
      </c>
      <c r="F25" s="10">
        <v>0</v>
      </c>
      <c r="G25" s="10"/>
      <c r="H25" s="8">
        <f t="shared" si="18"/>
        <v>0</v>
      </c>
      <c r="I25" s="8">
        <f t="shared" si="19"/>
        <v>0</v>
      </c>
      <c r="J25" s="8">
        <f>IF(AND(F25&gt;=G25,F25&lt;=DBN,F25&lt;&gt;0,G25&lt;&gt;0),(MOD(FDN-DBN,1)-IF(G25&lt;=FDN,FDN-G25)+IF(F25&lt;=FDN,FDN-F25))*24,IF(AND(F25&gt;=G25,F25&gt;DBN,F25&lt;&gt;0,G25&lt;&gt;0),(MOD(FDN-DBNt,1)-(F25-DBN)+IF(G25&gt;=DBN,G25-DBN)-IF(F25&lt;FDN,FDN-G25))*24,IF(AND(F25&lt;G25,ISNUMBER(F25),G25&lt;&gt;0),(IF(AND(F25&lt;=FDN,G25&lt;=FDN),G25-F25)+IF(AND(F25&lt;=FDN,G25&gt;FDN),FDN-F25)+IF(G25&gt;=DBN,G25-F25-IF(F25&lt;=DBN,DBN-F25)))*24,0)))</f>
        <v>0</v>
      </c>
      <c r="K25" s="10"/>
      <c r="L25" s="10"/>
      <c r="M25" s="8">
        <f t="shared" si="20"/>
        <v>0</v>
      </c>
      <c r="N25" s="8">
        <f t="shared" si="21"/>
        <v>0</v>
      </c>
      <c r="O25" s="8">
        <f>IF(AND(K25&gt;=L25,K25&lt;=DBN,K25&lt;&gt;0,L25&lt;&gt;0),(MOD(FDN-DBN,1)-IF(L25&lt;=FDN,FDN-L25)+IF(K25&lt;=FDN,FDN-K25))*24,IF(AND(K25&gt;=L25,K25&gt;DBN,K25&lt;&gt;0,L25&lt;&gt;0),(MOD(FDN-DBNt,1)-(K25-DBN)+IF(L25&gt;=DBN,L25-DBN)-IF(K25&lt;FDN,FDN-L25))*24,IF(AND(K25&lt;L25,ISNUMBER(K25),L25&lt;&gt;0),(IF(AND(K25&lt;=FDN,L25&lt;=FDN),L25-K25)+IF(AND(K25&lt;=FDN,L25&gt;FDN),FDN-K25)+IF(L25&gt;=DBN,L25-K25-IF(K25&lt;=DBN,DBN-K25)))*24,0)))</f>
        <v>0</v>
      </c>
      <c r="P25" s="6">
        <f t="shared" si="22"/>
        <v>0</v>
      </c>
      <c r="Q25" s="6">
        <f t="shared" si="23"/>
        <v>0</v>
      </c>
      <c r="R25" s="6">
        <f t="shared" si="24"/>
        <v>0</v>
      </c>
    </row>
    <row r="26" spans="1:18">
      <c r="A26" s="9">
        <f t="shared" si="4"/>
        <v>42387</v>
      </c>
      <c r="B26" s="7" t="str">
        <f t="shared" si="14"/>
        <v>lundi</v>
      </c>
      <c r="C26" s="7" t="str">
        <f t="shared" si="15"/>
        <v>janvier</v>
      </c>
      <c r="D26" s="32" t="str">
        <f t="shared" si="16"/>
        <v/>
      </c>
      <c r="E26" s="32" t="str">
        <f t="shared" si="17"/>
        <v xml:space="preserve"> lun</v>
      </c>
      <c r="F26" s="10">
        <v>0</v>
      </c>
      <c r="G26" s="10"/>
      <c r="H26" s="8">
        <f t="shared" si="18"/>
        <v>0</v>
      </c>
      <c r="I26" s="8">
        <f t="shared" si="19"/>
        <v>0</v>
      </c>
      <c r="J26" s="8">
        <f>IF(AND(F26&gt;=G26,F26&lt;=DBN,F26&lt;&gt;0,G26&lt;&gt;0),(MOD(FDN-DBN,1)-IF(G26&lt;=FDN,FDN-G26)+IF(F26&lt;=FDN,FDN-F26))*24,IF(AND(F26&gt;=G26,F26&gt;DBN,F26&lt;&gt;0,G26&lt;&gt;0),(MOD(FDN-DBNt,1)-(F26-DBN)+IF(G26&gt;=DBN,G26-DBN)-IF(F26&lt;FDN,FDN-G26))*24,IF(AND(F26&lt;G26,ISNUMBER(F26),G26&lt;&gt;0),(IF(AND(F26&lt;=FDN,G26&lt;=FDN),G26-F26)+IF(AND(F26&lt;=FDN,G26&gt;FDN),FDN-F26)+IF(G26&gt;=DBN,G26-F26-IF(F26&lt;=DBN,DBN-F26)))*24,0)))</f>
        <v>0</v>
      </c>
      <c r="K26" s="10"/>
      <c r="L26" s="10"/>
      <c r="M26" s="8">
        <f t="shared" si="20"/>
        <v>0</v>
      </c>
      <c r="N26" s="8">
        <f t="shared" si="21"/>
        <v>0</v>
      </c>
      <c r="O26" s="8">
        <f>IF(AND(K26&gt;=L26,K26&lt;=DBN,K26&lt;&gt;0,L26&lt;&gt;0),(MOD(FDN-DBN,1)-IF(L26&lt;=FDN,FDN-L26)+IF(K26&lt;=FDN,FDN-K26))*24,IF(AND(K26&gt;=L26,K26&gt;DBN,K26&lt;&gt;0,L26&lt;&gt;0),(MOD(FDN-DBNt,1)-(K26-DBN)+IF(L26&gt;=DBN,L26-DBN)-IF(K26&lt;FDN,FDN-L26))*24,IF(AND(K26&lt;L26,ISNUMBER(K26),L26&lt;&gt;0),(IF(AND(K26&lt;=FDN,L26&lt;=FDN),L26-K26)+IF(AND(K26&lt;=FDN,L26&gt;FDN),FDN-K26)+IF(L26&gt;=DBN,L26-K26-IF(K26&lt;=DBN,DBN-K26)))*24,0)))</f>
        <v>0</v>
      </c>
      <c r="P26" s="6">
        <f t="shared" si="22"/>
        <v>0</v>
      </c>
      <c r="Q26" s="6">
        <f t="shared" si="23"/>
        <v>0</v>
      </c>
      <c r="R26" s="6">
        <f t="shared" si="24"/>
        <v>0</v>
      </c>
    </row>
    <row r="27" spans="1:18">
      <c r="A27" s="9">
        <f t="shared" si="4"/>
        <v>42388</v>
      </c>
      <c r="B27" s="7" t="str">
        <f t="shared" si="14"/>
        <v>mardi</v>
      </c>
      <c r="C27" s="7" t="str">
        <f t="shared" si="15"/>
        <v>janvier</v>
      </c>
      <c r="D27" s="32" t="str">
        <f t="shared" si="16"/>
        <v/>
      </c>
      <c r="E27" s="32" t="str">
        <f t="shared" si="17"/>
        <v xml:space="preserve"> mar</v>
      </c>
      <c r="F27" s="10">
        <v>0</v>
      </c>
      <c r="G27" s="10"/>
      <c r="H27" s="8">
        <f t="shared" si="18"/>
        <v>0</v>
      </c>
      <c r="I27" s="8">
        <f t="shared" si="19"/>
        <v>0</v>
      </c>
      <c r="J27" s="8">
        <f>IF(AND(F27&gt;=G27,F27&lt;=DBN,F27&lt;&gt;0,G27&lt;&gt;0),(MOD(FDN-DBN,1)-IF(G27&lt;=FDN,FDN-G27)+IF(F27&lt;=FDN,FDN-F27))*24,IF(AND(F27&gt;=G27,F27&gt;DBN,F27&lt;&gt;0,G27&lt;&gt;0),(MOD(FDN-DBNt,1)-(F27-DBN)+IF(G27&gt;=DBN,G27-DBN)-IF(F27&lt;FDN,FDN-G27))*24,IF(AND(F27&lt;G27,ISNUMBER(F27),G27&lt;&gt;0),(IF(AND(F27&lt;=FDN,G27&lt;=FDN),G27-F27)+IF(AND(F27&lt;=FDN,G27&gt;FDN),FDN-F27)+IF(G27&gt;=DBN,G27-F27-IF(F27&lt;=DBN,DBN-F27)))*24,0)))</f>
        <v>0</v>
      </c>
      <c r="K27" s="10"/>
      <c r="L27" s="10"/>
      <c r="M27" s="8">
        <f t="shared" si="20"/>
        <v>0</v>
      </c>
      <c r="N27" s="8">
        <f t="shared" si="21"/>
        <v>0</v>
      </c>
      <c r="O27" s="8">
        <f>IF(AND(K27&gt;=L27,K27&lt;=DBN,K27&lt;&gt;0,L27&lt;&gt;0),(MOD(FDN-DBN,1)-IF(L27&lt;=FDN,FDN-L27)+IF(K27&lt;=FDN,FDN-K27))*24,IF(AND(K27&gt;=L27,K27&gt;DBN,K27&lt;&gt;0,L27&lt;&gt;0),(MOD(FDN-DBNt,1)-(K27-DBN)+IF(L27&gt;=DBN,L27-DBN)-IF(K27&lt;FDN,FDN-L27))*24,IF(AND(K27&lt;L27,ISNUMBER(K27),L27&lt;&gt;0),(IF(AND(K27&lt;=FDN,L27&lt;=FDN),L27-K27)+IF(AND(K27&lt;=FDN,L27&gt;FDN),FDN-K27)+IF(L27&gt;=DBN,L27-K27-IF(K27&lt;=DBN,DBN-K27)))*24,0)))</f>
        <v>0</v>
      </c>
      <c r="P27" s="6">
        <f t="shared" si="22"/>
        <v>0</v>
      </c>
      <c r="Q27" s="6">
        <f t="shared" si="23"/>
        <v>0</v>
      </c>
      <c r="R27" s="6">
        <f t="shared" si="24"/>
        <v>0</v>
      </c>
    </row>
    <row r="28" spans="1:18">
      <c r="A28" s="9">
        <f t="shared" si="4"/>
        <v>42389</v>
      </c>
      <c r="B28" s="7" t="str">
        <f t="shared" si="14"/>
        <v>mercredi</v>
      </c>
      <c r="C28" s="7" t="str">
        <f t="shared" si="15"/>
        <v>janvier</v>
      </c>
      <c r="D28" s="32" t="str">
        <f t="shared" si="16"/>
        <v/>
      </c>
      <c r="E28" s="32" t="str">
        <f t="shared" si="17"/>
        <v xml:space="preserve"> mer</v>
      </c>
      <c r="F28" s="10">
        <v>0</v>
      </c>
      <c r="G28" s="10"/>
      <c r="H28" s="8">
        <f t="shared" si="18"/>
        <v>0</v>
      </c>
      <c r="I28" s="8">
        <f t="shared" si="19"/>
        <v>0</v>
      </c>
      <c r="J28" s="8">
        <f>IF(AND(F28&gt;=G28,F28&lt;=DBN,F28&lt;&gt;0,G28&lt;&gt;0),(MOD(FDN-DBN,1)-IF(G28&lt;=FDN,FDN-G28)+IF(F28&lt;=FDN,FDN-F28))*24,IF(AND(F28&gt;=G28,F28&gt;DBN,F28&lt;&gt;0,G28&lt;&gt;0),(MOD(FDN-DBNt,1)-(F28-DBN)+IF(G28&gt;=DBN,G28-DBN)-IF(F28&lt;FDN,FDN-G28))*24,IF(AND(F28&lt;G28,ISNUMBER(F28),G28&lt;&gt;0),(IF(AND(F28&lt;=FDN,G28&lt;=FDN),G28-F28)+IF(AND(F28&lt;=FDN,G28&gt;FDN),FDN-F28)+IF(G28&gt;=DBN,G28-F28-IF(F28&lt;=DBN,DBN-F28)))*24,0)))</f>
        <v>0</v>
      </c>
      <c r="K28" s="10"/>
      <c r="L28" s="10"/>
      <c r="M28" s="8">
        <f t="shared" si="20"/>
        <v>0</v>
      </c>
      <c r="N28" s="8">
        <f t="shared" si="21"/>
        <v>0</v>
      </c>
      <c r="O28" s="8">
        <f>IF(AND(K28&gt;=L28,K28&lt;=DBN,K28&lt;&gt;0,L28&lt;&gt;0),(MOD(FDN-DBN,1)-IF(L28&lt;=FDN,FDN-L28)+IF(K28&lt;=FDN,FDN-K28))*24,IF(AND(K28&gt;=L28,K28&gt;DBN,K28&lt;&gt;0,L28&lt;&gt;0),(MOD(FDN-DBNt,1)-(K28-DBN)+IF(L28&gt;=DBN,L28-DBN)-IF(K28&lt;FDN,FDN-L28))*24,IF(AND(K28&lt;L28,ISNUMBER(K28),L28&lt;&gt;0),(IF(AND(K28&lt;=FDN,L28&lt;=FDN),L28-K28)+IF(AND(K28&lt;=FDN,L28&gt;FDN),FDN-K28)+IF(L28&gt;=DBN,L28-K28-IF(K28&lt;=DBN,DBN-K28)))*24,0)))</f>
        <v>0</v>
      </c>
      <c r="P28" s="6">
        <f t="shared" si="22"/>
        <v>0</v>
      </c>
      <c r="Q28" s="6">
        <f t="shared" si="23"/>
        <v>0</v>
      </c>
      <c r="R28" s="6">
        <f t="shared" si="24"/>
        <v>0</v>
      </c>
    </row>
    <row r="29" spans="1:18">
      <c r="A29" s="9">
        <f t="shared" si="4"/>
        <v>42390</v>
      </c>
      <c r="B29" s="7" t="str">
        <f t="shared" si="14"/>
        <v>jeudi</v>
      </c>
      <c r="C29" s="7" t="str">
        <f t="shared" si="15"/>
        <v>janvier</v>
      </c>
      <c r="D29" s="32" t="str">
        <f t="shared" si="16"/>
        <v/>
      </c>
      <c r="E29" s="32" t="str">
        <f t="shared" si="17"/>
        <v xml:space="preserve"> jeu</v>
      </c>
      <c r="F29" s="10">
        <v>0</v>
      </c>
      <c r="G29" s="10"/>
      <c r="H29" s="8">
        <f t="shared" si="18"/>
        <v>0</v>
      </c>
      <c r="I29" s="8">
        <f t="shared" si="19"/>
        <v>0</v>
      </c>
      <c r="J29" s="8">
        <f>IF(AND(F29&gt;=G29,F29&lt;=DBN,F29&lt;&gt;0,G29&lt;&gt;0),(MOD(FDN-DBN,1)-IF(G29&lt;=FDN,FDN-G29)+IF(F29&lt;=FDN,FDN-F29))*24,IF(AND(F29&gt;=G29,F29&gt;DBN,F29&lt;&gt;0,G29&lt;&gt;0),(MOD(FDN-DBNt,1)-(F29-DBN)+IF(G29&gt;=DBN,G29-DBN)-IF(F29&lt;FDN,FDN-G29))*24,IF(AND(F29&lt;G29,ISNUMBER(F29),G29&lt;&gt;0),(IF(AND(F29&lt;=FDN,G29&lt;=FDN),G29-F29)+IF(AND(F29&lt;=FDN,G29&gt;FDN),FDN-F29)+IF(G29&gt;=DBN,G29-F29-IF(F29&lt;=DBN,DBN-F29)))*24,0)))</f>
        <v>0</v>
      </c>
      <c r="K29" s="10"/>
      <c r="L29" s="10"/>
      <c r="M29" s="8">
        <f t="shared" si="20"/>
        <v>0</v>
      </c>
      <c r="N29" s="8">
        <f t="shared" si="21"/>
        <v>0</v>
      </c>
      <c r="O29" s="8">
        <f>IF(AND(K29&gt;=L29,K29&lt;=DBN,K29&lt;&gt;0,L29&lt;&gt;0),(MOD(FDN-DBN,1)-IF(L29&lt;=FDN,FDN-L29)+IF(K29&lt;=FDN,FDN-K29))*24,IF(AND(K29&gt;=L29,K29&gt;DBN,K29&lt;&gt;0,L29&lt;&gt;0),(MOD(FDN-DBNt,1)-(K29-DBN)+IF(L29&gt;=DBN,L29-DBN)-IF(K29&lt;FDN,FDN-L29))*24,IF(AND(K29&lt;L29,ISNUMBER(K29),L29&lt;&gt;0),(IF(AND(K29&lt;=FDN,L29&lt;=FDN),L29-K29)+IF(AND(K29&lt;=FDN,L29&gt;FDN),FDN-K29)+IF(L29&gt;=DBN,L29-K29-IF(K29&lt;=DBN,DBN-K29)))*24,0)))</f>
        <v>0</v>
      </c>
      <c r="P29" s="6">
        <f t="shared" si="22"/>
        <v>0</v>
      </c>
      <c r="Q29" s="6">
        <f t="shared" si="23"/>
        <v>0</v>
      </c>
      <c r="R29" s="6">
        <f t="shared" si="24"/>
        <v>0</v>
      </c>
    </row>
    <row r="30" spans="1:18">
      <c r="A30" s="9">
        <f t="shared" si="4"/>
        <v>42391</v>
      </c>
      <c r="B30" s="7" t="str">
        <f t="shared" si="14"/>
        <v>vendredi</v>
      </c>
      <c r="C30" s="7" t="str">
        <f t="shared" si="15"/>
        <v>janvier</v>
      </c>
      <c r="D30" s="32" t="str">
        <f t="shared" si="16"/>
        <v/>
      </c>
      <c r="E30" s="32" t="str">
        <f t="shared" si="17"/>
        <v xml:space="preserve"> ven</v>
      </c>
      <c r="F30" s="10">
        <v>0</v>
      </c>
      <c r="G30" s="10"/>
      <c r="H30" s="8">
        <f t="shared" si="18"/>
        <v>0</v>
      </c>
      <c r="I30" s="8">
        <f t="shared" si="19"/>
        <v>0</v>
      </c>
      <c r="J30" s="8">
        <f>IF(AND(F30&gt;=G30,F30&lt;=DBN,F30&lt;&gt;0,G30&lt;&gt;0),(MOD(FDN-DBN,1)-IF(G30&lt;=FDN,FDN-G30)+IF(F30&lt;=FDN,FDN-F30))*24,IF(AND(F30&gt;=G30,F30&gt;DBN,F30&lt;&gt;0,G30&lt;&gt;0),(MOD(FDN-DBNt,1)-(F30-DBN)+IF(G30&gt;=DBN,G30-DBN)-IF(F30&lt;FDN,FDN-G30))*24,IF(AND(F30&lt;G30,ISNUMBER(F30),G30&lt;&gt;0),(IF(AND(F30&lt;=FDN,G30&lt;=FDN),G30-F30)+IF(AND(F30&lt;=FDN,G30&gt;FDN),FDN-F30)+IF(G30&gt;=DBN,G30-F30-IF(F30&lt;=DBN,DBN-F30)))*24,0)))</f>
        <v>0</v>
      </c>
      <c r="K30" s="10"/>
      <c r="L30" s="10"/>
      <c r="M30" s="8">
        <f t="shared" si="20"/>
        <v>0</v>
      </c>
      <c r="N30" s="8">
        <f t="shared" si="21"/>
        <v>0</v>
      </c>
      <c r="O30" s="8">
        <f>IF(AND(K30&gt;=L30,K30&lt;=DBN,K30&lt;&gt;0,L30&lt;&gt;0),(MOD(FDN-DBN,1)-IF(L30&lt;=FDN,FDN-L30)+IF(K30&lt;=FDN,FDN-K30))*24,IF(AND(K30&gt;=L30,K30&gt;DBN,K30&lt;&gt;0,L30&lt;&gt;0),(MOD(FDN-DBNt,1)-(K30-DBN)+IF(L30&gt;=DBN,L30-DBN)-IF(K30&lt;FDN,FDN-L30))*24,IF(AND(K30&lt;L30,ISNUMBER(K30),L30&lt;&gt;0),(IF(AND(K30&lt;=FDN,L30&lt;=FDN),L30-K30)+IF(AND(K30&lt;=FDN,L30&gt;FDN),FDN-K30)+IF(L30&gt;=DBN,L30-K30-IF(K30&lt;=DBN,DBN-K30)))*24,0)))</f>
        <v>0</v>
      </c>
      <c r="P30" s="6">
        <f t="shared" si="22"/>
        <v>0</v>
      </c>
      <c r="Q30" s="6">
        <f t="shared" si="23"/>
        <v>0</v>
      </c>
      <c r="R30" s="6">
        <f t="shared" si="24"/>
        <v>0</v>
      </c>
    </row>
    <row r="31" spans="1:18">
      <c r="A31" s="9">
        <f t="shared" si="4"/>
        <v>42392</v>
      </c>
      <c r="B31" s="7" t="str">
        <f t="shared" si="14"/>
        <v>samedi</v>
      </c>
      <c r="C31" s="7" t="str">
        <f t="shared" si="15"/>
        <v>janvier</v>
      </c>
      <c r="D31" s="32" t="str">
        <f t="shared" si="16"/>
        <v/>
      </c>
      <c r="E31" s="32" t="str">
        <f t="shared" si="17"/>
        <v xml:space="preserve"> sam</v>
      </c>
      <c r="F31" s="10">
        <v>0</v>
      </c>
      <c r="G31" s="10"/>
      <c r="H31" s="8">
        <f t="shared" si="18"/>
        <v>0</v>
      </c>
      <c r="I31" s="8">
        <f t="shared" si="19"/>
        <v>0</v>
      </c>
      <c r="J31" s="8">
        <f>IF(AND(F31&gt;=G31,F31&lt;=DBN,F31&lt;&gt;0,G31&lt;&gt;0),(MOD(FDN-DBN,1)-IF(G31&lt;=FDN,FDN-G31)+IF(F31&lt;=FDN,FDN-F31))*24,IF(AND(F31&gt;=G31,F31&gt;DBN,F31&lt;&gt;0,G31&lt;&gt;0),(MOD(FDN-DBNt,1)-(F31-DBN)+IF(G31&gt;=DBN,G31-DBN)-IF(F31&lt;FDN,FDN-G31))*24,IF(AND(F31&lt;G31,ISNUMBER(F31),G31&lt;&gt;0),(IF(AND(F31&lt;=FDN,G31&lt;=FDN),G31-F31)+IF(AND(F31&lt;=FDN,G31&gt;FDN),FDN-F31)+IF(G31&gt;=DBN,G31-F31-IF(F31&lt;=DBN,DBN-F31)))*24,0)))</f>
        <v>0</v>
      </c>
      <c r="K31" s="10"/>
      <c r="L31" s="10"/>
      <c r="M31" s="8">
        <f t="shared" si="20"/>
        <v>0</v>
      </c>
      <c r="N31" s="8">
        <f t="shared" si="21"/>
        <v>0</v>
      </c>
      <c r="O31" s="8">
        <f>IF(AND(K31&gt;=L31,K31&lt;=DBN,K31&lt;&gt;0,L31&lt;&gt;0),(MOD(FDN-DBN,1)-IF(L31&lt;=FDN,FDN-L31)+IF(K31&lt;=FDN,FDN-K31))*24,IF(AND(K31&gt;=L31,K31&gt;DBN,K31&lt;&gt;0,L31&lt;&gt;0),(MOD(FDN-DBNt,1)-(K31-DBN)+IF(L31&gt;=DBN,L31-DBN)-IF(K31&lt;FDN,FDN-L31))*24,IF(AND(K31&lt;L31,ISNUMBER(K31),L31&lt;&gt;0),(IF(AND(K31&lt;=FDN,L31&lt;=FDN),L31-K31)+IF(AND(K31&lt;=FDN,L31&gt;FDN),FDN-K31)+IF(L31&gt;=DBN,L31-K31-IF(K31&lt;=DBN,DBN-K31)))*24,0)))</f>
        <v>0</v>
      </c>
      <c r="P31" s="6">
        <f t="shared" si="22"/>
        <v>0</v>
      </c>
      <c r="Q31" s="6">
        <f t="shared" si="23"/>
        <v>0</v>
      </c>
      <c r="R31" s="6">
        <f t="shared" si="24"/>
        <v>0</v>
      </c>
    </row>
    <row r="32" spans="1:18">
      <c r="A32" s="9">
        <f t="shared" si="4"/>
        <v>42393</v>
      </c>
      <c r="B32" s="7" t="str">
        <f t="shared" si="14"/>
        <v>dimanche</v>
      </c>
      <c r="C32" s="7" t="str">
        <f t="shared" si="15"/>
        <v>janvier</v>
      </c>
      <c r="D32" s="32" t="str">
        <f t="shared" si="16"/>
        <v/>
      </c>
      <c r="E32" s="32" t="str">
        <f t="shared" si="17"/>
        <v xml:space="preserve"> dim</v>
      </c>
      <c r="F32" s="10">
        <v>0</v>
      </c>
      <c r="G32" s="10"/>
      <c r="H32" s="8">
        <f t="shared" si="18"/>
        <v>0</v>
      </c>
      <c r="I32" s="8">
        <f t="shared" si="19"/>
        <v>0</v>
      </c>
      <c r="J32" s="8">
        <f>IF(AND(F32&gt;=G32,F32&lt;=DBN,F32&lt;&gt;0,G32&lt;&gt;0),(MOD(FDN-DBN,1)-IF(G32&lt;=FDN,FDN-G32)+IF(F32&lt;=FDN,FDN-F32))*24,IF(AND(F32&gt;=G32,F32&gt;DBN,F32&lt;&gt;0,G32&lt;&gt;0),(MOD(FDN-DBNt,1)-(F32-DBN)+IF(G32&gt;=DBN,G32-DBN)-IF(F32&lt;FDN,FDN-G32))*24,IF(AND(F32&lt;G32,ISNUMBER(F32),G32&lt;&gt;0),(IF(AND(F32&lt;=FDN,G32&lt;=FDN),G32-F32)+IF(AND(F32&lt;=FDN,G32&gt;FDN),FDN-F32)+IF(G32&gt;=DBN,G32-F32-IF(F32&lt;=DBN,DBN-F32)))*24,0)))</f>
        <v>0</v>
      </c>
      <c r="K32" s="10"/>
      <c r="L32" s="10"/>
      <c r="M32" s="8">
        <f t="shared" si="20"/>
        <v>0</v>
      </c>
      <c r="N32" s="8">
        <f t="shared" si="21"/>
        <v>0</v>
      </c>
      <c r="O32" s="8">
        <f>IF(AND(K32&gt;=L32,K32&lt;=DBN,K32&lt;&gt;0,L32&lt;&gt;0),(MOD(FDN-DBN,1)-IF(L32&lt;=FDN,FDN-L32)+IF(K32&lt;=FDN,FDN-K32))*24,IF(AND(K32&gt;=L32,K32&gt;DBN,K32&lt;&gt;0,L32&lt;&gt;0),(MOD(FDN-DBNt,1)-(K32-DBN)+IF(L32&gt;=DBN,L32-DBN)-IF(K32&lt;FDN,FDN-L32))*24,IF(AND(K32&lt;L32,ISNUMBER(K32),L32&lt;&gt;0),(IF(AND(K32&lt;=FDN,L32&lt;=FDN),L32-K32)+IF(AND(K32&lt;=FDN,L32&gt;FDN),FDN-K32)+IF(L32&gt;=DBN,L32-K32-IF(K32&lt;=DBN,DBN-K32)))*24,0)))</f>
        <v>0</v>
      </c>
      <c r="P32" s="6">
        <f t="shared" si="22"/>
        <v>0</v>
      </c>
      <c r="Q32" s="6">
        <f t="shared" si="23"/>
        <v>0</v>
      </c>
      <c r="R32" s="6">
        <f t="shared" si="24"/>
        <v>0</v>
      </c>
    </row>
    <row r="33" spans="1:18">
      <c r="A33" s="9">
        <f t="shared" si="4"/>
        <v>42394</v>
      </c>
      <c r="B33" s="7" t="str">
        <f t="shared" si="14"/>
        <v>lundi</v>
      </c>
      <c r="C33" s="7" t="str">
        <f t="shared" si="15"/>
        <v>janvier</v>
      </c>
      <c r="D33" s="32" t="str">
        <f t="shared" si="16"/>
        <v/>
      </c>
      <c r="E33" s="32" t="str">
        <f t="shared" si="17"/>
        <v xml:space="preserve"> lun</v>
      </c>
      <c r="F33" s="10">
        <v>0</v>
      </c>
      <c r="G33" s="10"/>
      <c r="H33" s="8">
        <f t="shared" si="18"/>
        <v>0</v>
      </c>
      <c r="I33" s="8">
        <f t="shared" si="19"/>
        <v>0</v>
      </c>
      <c r="J33" s="8">
        <f>IF(AND(F33&gt;=G33,F33&lt;=DBN,F33&lt;&gt;0,G33&lt;&gt;0),(MOD(FDN-DBN,1)-IF(G33&lt;=FDN,FDN-G33)+IF(F33&lt;=FDN,FDN-F33))*24,IF(AND(F33&gt;=G33,F33&gt;DBN,F33&lt;&gt;0,G33&lt;&gt;0),(MOD(FDN-DBNt,1)-(F33-DBN)+IF(G33&gt;=DBN,G33-DBN)-IF(F33&lt;FDN,FDN-G33))*24,IF(AND(F33&lt;G33,ISNUMBER(F33),G33&lt;&gt;0),(IF(AND(F33&lt;=FDN,G33&lt;=FDN),G33-F33)+IF(AND(F33&lt;=FDN,G33&gt;FDN),FDN-F33)+IF(G33&gt;=DBN,G33-F33-IF(F33&lt;=DBN,DBN-F33)))*24,0)))</f>
        <v>0</v>
      </c>
      <c r="K33" s="10"/>
      <c r="L33" s="10"/>
      <c r="M33" s="8">
        <f t="shared" si="20"/>
        <v>0</v>
      </c>
      <c r="N33" s="8">
        <f t="shared" si="21"/>
        <v>0</v>
      </c>
      <c r="O33" s="8">
        <f>IF(AND(K33&gt;=L33,K33&lt;=DBN,K33&lt;&gt;0,L33&lt;&gt;0),(MOD(FDN-DBN,1)-IF(L33&lt;=FDN,FDN-L33)+IF(K33&lt;=FDN,FDN-K33))*24,IF(AND(K33&gt;=L33,K33&gt;DBN,K33&lt;&gt;0,L33&lt;&gt;0),(MOD(FDN-DBNt,1)-(K33-DBN)+IF(L33&gt;=DBN,L33-DBN)-IF(K33&lt;FDN,FDN-L33))*24,IF(AND(K33&lt;L33,ISNUMBER(K33),L33&lt;&gt;0),(IF(AND(K33&lt;=FDN,L33&lt;=FDN),L33-K33)+IF(AND(K33&lt;=FDN,L33&gt;FDN),FDN-K33)+IF(L33&gt;=DBN,L33-K33-IF(K33&lt;=DBN,DBN-K33)))*24,0)))</f>
        <v>0</v>
      </c>
      <c r="P33" s="6">
        <f t="shared" si="22"/>
        <v>0</v>
      </c>
      <c r="Q33" s="6">
        <f t="shared" si="23"/>
        <v>0</v>
      </c>
      <c r="R33" s="6">
        <f t="shared" si="24"/>
        <v>0</v>
      </c>
    </row>
    <row r="34" spans="1:18">
      <c r="A34" s="9">
        <f t="shared" si="4"/>
        <v>42395</v>
      </c>
      <c r="B34" s="7" t="str">
        <f t="shared" si="14"/>
        <v>mardi</v>
      </c>
      <c r="C34" s="7" t="str">
        <f t="shared" si="15"/>
        <v>janvier</v>
      </c>
      <c r="D34" s="32" t="str">
        <f t="shared" si="16"/>
        <v/>
      </c>
      <c r="E34" s="32" t="str">
        <f t="shared" si="17"/>
        <v xml:space="preserve"> mar</v>
      </c>
      <c r="F34" s="10">
        <v>0</v>
      </c>
      <c r="G34" s="10"/>
      <c r="H34" s="8">
        <f t="shared" si="18"/>
        <v>0</v>
      </c>
      <c r="I34" s="8">
        <f t="shared" si="19"/>
        <v>0</v>
      </c>
      <c r="J34" s="8">
        <f>IF(AND(F34&gt;=G34,F34&lt;=DBN,F34&lt;&gt;0,G34&lt;&gt;0),(MOD(FDN-DBN,1)-IF(G34&lt;=FDN,FDN-G34)+IF(F34&lt;=FDN,FDN-F34))*24,IF(AND(F34&gt;=G34,F34&gt;DBN,F34&lt;&gt;0,G34&lt;&gt;0),(MOD(FDN-DBNt,1)-(F34-DBN)+IF(G34&gt;=DBN,G34-DBN)-IF(F34&lt;FDN,FDN-G34))*24,IF(AND(F34&lt;G34,ISNUMBER(F34),G34&lt;&gt;0),(IF(AND(F34&lt;=FDN,G34&lt;=FDN),G34-F34)+IF(AND(F34&lt;=FDN,G34&gt;FDN),FDN-F34)+IF(G34&gt;=DBN,G34-F34-IF(F34&lt;=DBN,DBN-F34)))*24,0)))</f>
        <v>0</v>
      </c>
      <c r="K34" s="10"/>
      <c r="L34" s="10"/>
      <c r="M34" s="8">
        <f t="shared" si="20"/>
        <v>0</v>
      </c>
      <c r="N34" s="8">
        <f t="shared" si="21"/>
        <v>0</v>
      </c>
      <c r="O34" s="8">
        <f>IF(AND(K34&gt;=L34,K34&lt;=DBN,K34&lt;&gt;0,L34&lt;&gt;0),(MOD(FDN-DBN,1)-IF(L34&lt;=FDN,FDN-L34)+IF(K34&lt;=FDN,FDN-K34))*24,IF(AND(K34&gt;=L34,K34&gt;DBN,K34&lt;&gt;0,L34&lt;&gt;0),(MOD(FDN-DBNt,1)-(K34-DBN)+IF(L34&gt;=DBN,L34-DBN)-IF(K34&lt;FDN,FDN-L34))*24,IF(AND(K34&lt;L34,ISNUMBER(K34),L34&lt;&gt;0),(IF(AND(K34&lt;=FDN,L34&lt;=FDN),L34-K34)+IF(AND(K34&lt;=FDN,L34&gt;FDN),FDN-K34)+IF(L34&gt;=DBN,L34-K34-IF(K34&lt;=DBN,DBN-K34)))*24,0)))</f>
        <v>0</v>
      </c>
      <c r="P34" s="6">
        <f t="shared" si="22"/>
        <v>0</v>
      </c>
      <c r="Q34" s="6">
        <f t="shared" si="23"/>
        <v>0</v>
      </c>
      <c r="R34" s="6">
        <f t="shared" si="24"/>
        <v>0</v>
      </c>
    </row>
    <row r="35" spans="1:18">
      <c r="A35" s="9">
        <f t="shared" si="4"/>
        <v>42396</v>
      </c>
      <c r="B35" s="7" t="str">
        <f t="shared" si="14"/>
        <v>mercredi</v>
      </c>
      <c r="C35" s="7" t="str">
        <f t="shared" si="15"/>
        <v>janvier</v>
      </c>
      <c r="D35" s="32" t="str">
        <f t="shared" si="16"/>
        <v/>
      </c>
      <c r="E35" s="32" t="str">
        <f t="shared" si="17"/>
        <v xml:space="preserve"> mer</v>
      </c>
      <c r="F35" s="10">
        <v>0</v>
      </c>
      <c r="G35" s="10"/>
      <c r="H35" s="8">
        <f t="shared" si="18"/>
        <v>0</v>
      </c>
      <c r="I35" s="8">
        <f t="shared" si="19"/>
        <v>0</v>
      </c>
      <c r="J35" s="8">
        <f>IF(AND(F35&gt;=G35,F35&lt;=DBN,F35&lt;&gt;0,G35&lt;&gt;0),(MOD(FDN-DBN,1)-IF(G35&lt;=FDN,FDN-G35)+IF(F35&lt;=FDN,FDN-F35))*24,IF(AND(F35&gt;=G35,F35&gt;DBN,F35&lt;&gt;0,G35&lt;&gt;0),(MOD(FDN-DBNt,1)-(F35-DBN)+IF(G35&gt;=DBN,G35-DBN)-IF(F35&lt;FDN,FDN-G35))*24,IF(AND(F35&lt;G35,ISNUMBER(F35),G35&lt;&gt;0),(IF(AND(F35&lt;=FDN,G35&lt;=FDN),G35-F35)+IF(AND(F35&lt;=FDN,G35&gt;FDN),FDN-F35)+IF(G35&gt;=DBN,G35-F35-IF(F35&lt;=DBN,DBN-F35)))*24,0)))</f>
        <v>0</v>
      </c>
      <c r="K35" s="10"/>
      <c r="L35" s="10"/>
      <c r="M35" s="8">
        <f t="shared" si="20"/>
        <v>0</v>
      </c>
      <c r="N35" s="8">
        <f t="shared" si="21"/>
        <v>0</v>
      </c>
      <c r="O35" s="8">
        <f>IF(AND(K35&gt;=L35,K35&lt;=DBN,K35&lt;&gt;0,L35&lt;&gt;0),(MOD(FDN-DBN,1)-IF(L35&lt;=FDN,FDN-L35)+IF(K35&lt;=FDN,FDN-K35))*24,IF(AND(K35&gt;=L35,K35&gt;DBN,K35&lt;&gt;0,L35&lt;&gt;0),(MOD(FDN-DBNt,1)-(K35-DBN)+IF(L35&gt;=DBN,L35-DBN)-IF(K35&lt;FDN,FDN-L35))*24,IF(AND(K35&lt;L35,ISNUMBER(K35),L35&lt;&gt;0),(IF(AND(K35&lt;=FDN,L35&lt;=FDN),L35-K35)+IF(AND(K35&lt;=FDN,L35&gt;FDN),FDN-K35)+IF(L35&gt;=DBN,L35-K35-IF(K35&lt;=DBN,DBN-K35)))*24,0)))</f>
        <v>0</v>
      </c>
      <c r="P35" s="6">
        <f t="shared" si="22"/>
        <v>0</v>
      </c>
      <c r="Q35" s="6">
        <f t="shared" si="23"/>
        <v>0</v>
      </c>
      <c r="R35" s="6">
        <f t="shared" si="24"/>
        <v>0</v>
      </c>
    </row>
    <row r="36" spans="1:18">
      <c r="A36" s="9">
        <f t="shared" si="4"/>
        <v>42397</v>
      </c>
      <c r="B36" s="7" t="str">
        <f t="shared" si="14"/>
        <v>jeudi</v>
      </c>
      <c r="C36" s="7" t="str">
        <f t="shared" si="15"/>
        <v>janvier</v>
      </c>
      <c r="D36" s="32" t="str">
        <f t="shared" si="16"/>
        <v/>
      </c>
      <c r="E36" s="32" t="str">
        <f t="shared" si="17"/>
        <v xml:space="preserve"> jeu</v>
      </c>
      <c r="F36" s="10">
        <v>0</v>
      </c>
      <c r="G36" s="10"/>
      <c r="H36" s="8">
        <f t="shared" si="18"/>
        <v>0</v>
      </c>
      <c r="I36" s="8">
        <f t="shared" si="19"/>
        <v>0</v>
      </c>
      <c r="J36" s="8">
        <f>IF(AND(F36&gt;=G36,F36&lt;=DBN,F36&lt;&gt;0,G36&lt;&gt;0),(MOD(FDN-DBN,1)-IF(G36&lt;=FDN,FDN-G36)+IF(F36&lt;=FDN,FDN-F36))*24,IF(AND(F36&gt;=G36,F36&gt;DBN,F36&lt;&gt;0,G36&lt;&gt;0),(MOD(FDN-DBNt,1)-(F36-DBN)+IF(G36&gt;=DBN,G36-DBN)-IF(F36&lt;FDN,FDN-G36))*24,IF(AND(F36&lt;G36,ISNUMBER(F36),G36&lt;&gt;0),(IF(AND(F36&lt;=FDN,G36&lt;=FDN),G36-F36)+IF(AND(F36&lt;=FDN,G36&gt;FDN),FDN-F36)+IF(G36&gt;=DBN,G36-F36-IF(F36&lt;=DBN,DBN-F36)))*24,0)))</f>
        <v>0</v>
      </c>
      <c r="K36" s="10"/>
      <c r="L36" s="10"/>
      <c r="M36" s="8">
        <f t="shared" si="20"/>
        <v>0</v>
      </c>
      <c r="N36" s="8">
        <f t="shared" si="21"/>
        <v>0</v>
      </c>
      <c r="O36" s="8">
        <f>IF(AND(K36&gt;=L36,K36&lt;=DBN,K36&lt;&gt;0,L36&lt;&gt;0),(MOD(FDN-DBN,1)-IF(L36&lt;=FDN,FDN-L36)+IF(K36&lt;=FDN,FDN-K36))*24,IF(AND(K36&gt;=L36,K36&gt;DBN,K36&lt;&gt;0,L36&lt;&gt;0),(MOD(FDN-DBNt,1)-(K36-DBN)+IF(L36&gt;=DBN,L36-DBN)-IF(K36&lt;FDN,FDN-L36))*24,IF(AND(K36&lt;L36,ISNUMBER(K36),L36&lt;&gt;0),(IF(AND(K36&lt;=FDN,L36&lt;=FDN),L36-K36)+IF(AND(K36&lt;=FDN,L36&gt;FDN),FDN-K36)+IF(L36&gt;=DBN,L36-K36-IF(K36&lt;=DBN,DBN-K36)))*24,0)))</f>
        <v>0</v>
      </c>
      <c r="P36" s="6">
        <f t="shared" si="22"/>
        <v>0</v>
      </c>
      <c r="Q36" s="6">
        <f t="shared" si="23"/>
        <v>0</v>
      </c>
      <c r="R36" s="6">
        <f t="shared" si="24"/>
        <v>0</v>
      </c>
    </row>
    <row r="37" spans="1:18">
      <c r="A37" s="9">
        <f t="shared" si="4"/>
        <v>42398</v>
      </c>
      <c r="B37" s="7" t="str">
        <f t="shared" si="14"/>
        <v>vendredi</v>
      </c>
      <c r="C37" s="7" t="str">
        <f t="shared" si="15"/>
        <v>janvier</v>
      </c>
      <c r="D37" s="32" t="str">
        <f t="shared" si="16"/>
        <v/>
      </c>
      <c r="E37" s="32" t="str">
        <f t="shared" si="17"/>
        <v xml:space="preserve"> ven</v>
      </c>
      <c r="F37" s="10">
        <v>0</v>
      </c>
      <c r="G37" s="10"/>
      <c r="H37" s="8">
        <f t="shared" si="18"/>
        <v>0</v>
      </c>
      <c r="I37" s="8">
        <f t="shared" si="19"/>
        <v>0</v>
      </c>
      <c r="J37" s="8">
        <f>IF(AND(F37&gt;=G37,F37&lt;=DBN,F37&lt;&gt;0,G37&lt;&gt;0),(MOD(FDN-DBN,1)-IF(G37&lt;=FDN,FDN-G37)+IF(F37&lt;=FDN,FDN-F37))*24,IF(AND(F37&gt;=G37,F37&gt;DBN,F37&lt;&gt;0,G37&lt;&gt;0),(MOD(FDN-DBNt,1)-(F37-DBN)+IF(G37&gt;=DBN,G37-DBN)-IF(F37&lt;FDN,FDN-G37))*24,IF(AND(F37&lt;G37,ISNUMBER(F37),G37&lt;&gt;0),(IF(AND(F37&lt;=FDN,G37&lt;=FDN),G37-F37)+IF(AND(F37&lt;=FDN,G37&gt;FDN),FDN-F37)+IF(G37&gt;=DBN,G37-F37-IF(F37&lt;=DBN,DBN-F37)))*24,0)))</f>
        <v>0</v>
      </c>
      <c r="K37" s="10"/>
      <c r="L37" s="10"/>
      <c r="M37" s="8">
        <f t="shared" si="20"/>
        <v>0</v>
      </c>
      <c r="N37" s="8">
        <f t="shared" si="21"/>
        <v>0</v>
      </c>
      <c r="O37" s="8">
        <f>IF(AND(K37&gt;=L37,K37&lt;=DBN,K37&lt;&gt;0,L37&lt;&gt;0),(MOD(FDN-DBN,1)-IF(L37&lt;=FDN,FDN-L37)+IF(K37&lt;=FDN,FDN-K37))*24,IF(AND(K37&gt;=L37,K37&gt;DBN,K37&lt;&gt;0,L37&lt;&gt;0),(MOD(FDN-DBNt,1)-(K37-DBN)+IF(L37&gt;=DBN,L37-DBN)-IF(K37&lt;FDN,FDN-L37))*24,IF(AND(K37&lt;L37,ISNUMBER(K37),L37&lt;&gt;0),(IF(AND(K37&lt;=FDN,L37&lt;=FDN),L37-K37)+IF(AND(K37&lt;=FDN,L37&gt;FDN),FDN-K37)+IF(L37&gt;=DBN,L37-K37-IF(K37&lt;=DBN,DBN-K37)))*24,0)))</f>
        <v>0</v>
      </c>
      <c r="P37" s="6">
        <f t="shared" si="22"/>
        <v>0</v>
      </c>
      <c r="Q37" s="6">
        <f t="shared" si="23"/>
        <v>0</v>
      </c>
      <c r="R37" s="6">
        <f t="shared" si="24"/>
        <v>0</v>
      </c>
    </row>
    <row r="38" spans="1:18">
      <c r="A38" s="9">
        <f t="shared" si="4"/>
        <v>42399</v>
      </c>
      <c r="B38" s="7" t="str">
        <f t="shared" si="14"/>
        <v>samedi</v>
      </c>
      <c r="C38" s="7" t="str">
        <f t="shared" si="15"/>
        <v>janvier</v>
      </c>
      <c r="D38" s="32" t="str">
        <f t="shared" si="16"/>
        <v/>
      </c>
      <c r="E38" s="32" t="str">
        <f t="shared" si="17"/>
        <v xml:space="preserve"> sam</v>
      </c>
      <c r="F38" s="10">
        <v>0</v>
      </c>
      <c r="G38" s="10"/>
      <c r="H38" s="8">
        <f t="shared" si="18"/>
        <v>0</v>
      </c>
      <c r="I38" s="8">
        <f t="shared" si="19"/>
        <v>0</v>
      </c>
      <c r="J38" s="8">
        <f>IF(AND(F38&gt;=G38,F38&lt;=DBN,F38&lt;&gt;0,G38&lt;&gt;0),(MOD(FDN-DBN,1)-IF(G38&lt;=FDN,FDN-G38)+IF(F38&lt;=FDN,FDN-F38))*24,IF(AND(F38&gt;=G38,F38&gt;DBN,F38&lt;&gt;0,G38&lt;&gt;0),(MOD(FDN-DBNt,1)-(F38-DBN)+IF(G38&gt;=DBN,G38-DBN)-IF(F38&lt;FDN,FDN-G38))*24,IF(AND(F38&lt;G38,ISNUMBER(F38),G38&lt;&gt;0),(IF(AND(F38&lt;=FDN,G38&lt;=FDN),G38-F38)+IF(AND(F38&lt;=FDN,G38&gt;FDN),FDN-F38)+IF(G38&gt;=DBN,G38-F38-IF(F38&lt;=DBN,DBN-F38)))*24,0)))</f>
        <v>0</v>
      </c>
      <c r="K38" s="10"/>
      <c r="L38" s="10"/>
      <c r="M38" s="8">
        <f t="shared" si="20"/>
        <v>0</v>
      </c>
      <c r="N38" s="8">
        <f t="shared" si="21"/>
        <v>0</v>
      </c>
      <c r="O38" s="8">
        <f>IF(AND(K38&gt;=L38,K38&lt;=DBN,K38&lt;&gt;0,L38&lt;&gt;0),(MOD(FDN-DBN,1)-IF(L38&lt;=FDN,FDN-L38)+IF(K38&lt;=FDN,FDN-K38))*24,IF(AND(K38&gt;=L38,K38&gt;DBN,K38&lt;&gt;0,L38&lt;&gt;0),(MOD(FDN-DBNt,1)-(K38-DBN)+IF(L38&gt;=DBN,L38-DBN)-IF(K38&lt;FDN,FDN-L38))*24,IF(AND(K38&lt;L38,ISNUMBER(K38),L38&lt;&gt;0),(IF(AND(K38&lt;=FDN,L38&lt;=FDN),L38-K38)+IF(AND(K38&lt;=FDN,L38&gt;FDN),FDN-K38)+IF(L38&gt;=DBN,L38-K38-IF(K38&lt;=DBN,DBN-K38)))*24,0)))</f>
        <v>0</v>
      </c>
      <c r="P38" s="6">
        <f t="shared" si="22"/>
        <v>0</v>
      </c>
      <c r="Q38" s="6">
        <f t="shared" si="23"/>
        <v>0</v>
      </c>
      <c r="R38" s="6">
        <f t="shared" si="24"/>
        <v>0</v>
      </c>
    </row>
    <row r="39" spans="1:18">
      <c r="A39" s="9">
        <f t="shared" si="4"/>
        <v>42400</v>
      </c>
      <c r="B39" s="7" t="str">
        <f t="shared" si="14"/>
        <v>dimanche</v>
      </c>
      <c r="C39" s="7" t="str">
        <f t="shared" si="15"/>
        <v>janvier</v>
      </c>
      <c r="D39" s="32" t="str">
        <f t="shared" si="16"/>
        <v/>
      </c>
      <c r="E39" s="32" t="str">
        <f t="shared" si="17"/>
        <v xml:space="preserve"> dim</v>
      </c>
      <c r="F39" s="10">
        <v>0</v>
      </c>
      <c r="G39" s="10"/>
      <c r="H39" s="8">
        <f t="shared" si="18"/>
        <v>0</v>
      </c>
      <c r="I39" s="8">
        <f t="shared" si="19"/>
        <v>0</v>
      </c>
      <c r="J39" s="8">
        <f>IF(AND(F39&gt;=G39,F39&lt;=DBN,F39&lt;&gt;0,G39&lt;&gt;0),(MOD(FDN-DBN,1)-IF(G39&lt;=FDN,FDN-G39)+IF(F39&lt;=FDN,FDN-F39))*24,IF(AND(F39&gt;=G39,F39&gt;DBN,F39&lt;&gt;0,G39&lt;&gt;0),(MOD(FDN-DBNt,1)-(F39-DBN)+IF(G39&gt;=DBN,G39-DBN)-IF(F39&lt;FDN,FDN-G39))*24,IF(AND(F39&lt;G39,ISNUMBER(F39),G39&lt;&gt;0),(IF(AND(F39&lt;=FDN,G39&lt;=FDN),G39-F39)+IF(AND(F39&lt;=FDN,G39&gt;FDN),FDN-F39)+IF(G39&gt;=DBN,G39-F39-IF(F39&lt;=DBN,DBN-F39)))*24,0)))</f>
        <v>0</v>
      </c>
      <c r="K39" s="10"/>
      <c r="L39" s="10"/>
      <c r="M39" s="8">
        <f t="shared" si="20"/>
        <v>0</v>
      </c>
      <c r="N39" s="8">
        <f t="shared" si="21"/>
        <v>0</v>
      </c>
      <c r="O39" s="8">
        <f>IF(AND(K39&gt;=L39,K39&lt;=DBN,K39&lt;&gt;0,L39&lt;&gt;0),(MOD(FDN-DBN,1)-IF(L39&lt;=FDN,FDN-L39)+IF(K39&lt;=FDN,FDN-K39))*24,IF(AND(K39&gt;=L39,K39&gt;DBN,K39&lt;&gt;0,L39&lt;&gt;0),(MOD(FDN-DBNt,1)-(K39-DBN)+IF(L39&gt;=DBN,L39-DBN)-IF(K39&lt;FDN,FDN-L39))*24,IF(AND(K39&lt;L39,ISNUMBER(K39),L39&lt;&gt;0),(IF(AND(K39&lt;=FDN,L39&lt;=FDN),L39-K39)+IF(AND(K39&lt;=FDN,L39&gt;FDN),FDN-K39)+IF(L39&gt;=DBN,L39-K39-IF(K39&lt;=DBN,DBN-K39)))*24,0)))</f>
        <v>0</v>
      </c>
      <c r="P39" s="6">
        <f t="shared" si="22"/>
        <v>0</v>
      </c>
      <c r="Q39" s="6">
        <f t="shared" si="23"/>
        <v>0</v>
      </c>
      <c r="R39" s="6">
        <f t="shared" si="24"/>
        <v>0</v>
      </c>
    </row>
    <row r="40" spans="1:18">
      <c r="A40" s="9">
        <f t="shared" si="4"/>
        <v>42401</v>
      </c>
      <c r="B40" s="7" t="str">
        <f t="shared" si="14"/>
        <v>lundi</v>
      </c>
      <c r="C40" s="7" t="str">
        <f t="shared" si="15"/>
        <v>février</v>
      </c>
      <c r="D40" s="32" t="str">
        <f t="shared" si="16"/>
        <v/>
      </c>
      <c r="E40" s="32" t="str">
        <f t="shared" si="17"/>
        <v xml:space="preserve"> lun</v>
      </c>
      <c r="F40" s="10">
        <v>0</v>
      </c>
      <c r="G40" s="10"/>
      <c r="H40" s="8">
        <f t="shared" si="18"/>
        <v>0</v>
      </c>
      <c r="I40" s="8">
        <f t="shared" si="19"/>
        <v>0</v>
      </c>
      <c r="J40" s="8">
        <f>IF(AND(F40&gt;=G40,F40&lt;=DBN,F40&lt;&gt;0,G40&lt;&gt;0),(MOD(FDN-DBN,1)-IF(G40&lt;=FDN,FDN-G40)+IF(F40&lt;=FDN,FDN-F40))*24,IF(AND(F40&gt;=G40,F40&gt;DBN,F40&lt;&gt;0,G40&lt;&gt;0),(MOD(FDN-DBNt,1)-(F40-DBN)+IF(G40&gt;=DBN,G40-DBN)-IF(F40&lt;FDN,FDN-G40))*24,IF(AND(F40&lt;G40,ISNUMBER(F40),G40&lt;&gt;0),(IF(AND(F40&lt;=FDN,G40&lt;=FDN),G40-F40)+IF(AND(F40&lt;=FDN,G40&gt;FDN),FDN-F40)+IF(G40&gt;=DBN,G40-F40-IF(F40&lt;=DBN,DBN-F40)))*24,0)))</f>
        <v>0</v>
      </c>
      <c r="K40" s="10"/>
      <c r="L40" s="10"/>
      <c r="M40" s="8">
        <f t="shared" si="20"/>
        <v>0</v>
      </c>
      <c r="N40" s="8">
        <f t="shared" si="21"/>
        <v>0</v>
      </c>
      <c r="O40" s="8">
        <f>IF(AND(K40&gt;=L40,K40&lt;=DBN,K40&lt;&gt;0,L40&lt;&gt;0),(MOD(FDN-DBN,1)-IF(L40&lt;=FDN,FDN-L40)+IF(K40&lt;=FDN,FDN-K40))*24,IF(AND(K40&gt;=L40,K40&gt;DBN,K40&lt;&gt;0,L40&lt;&gt;0),(MOD(FDN-DBNt,1)-(K40-DBN)+IF(L40&gt;=DBN,L40-DBN)-IF(K40&lt;FDN,FDN-L40))*24,IF(AND(K40&lt;L40,ISNUMBER(K40),L40&lt;&gt;0),(IF(AND(K40&lt;=FDN,L40&lt;=FDN),L40-K40)+IF(AND(K40&lt;=FDN,L40&gt;FDN),FDN-K40)+IF(L40&gt;=DBN,L40-K40-IF(K40&lt;=DBN,DBN-K40)))*24,0)))</f>
        <v>0</v>
      </c>
      <c r="P40" s="6">
        <f t="shared" si="22"/>
        <v>0</v>
      </c>
      <c r="Q40" s="6">
        <f t="shared" si="23"/>
        <v>0</v>
      </c>
      <c r="R40" s="6">
        <f t="shared" si="24"/>
        <v>0</v>
      </c>
    </row>
    <row r="41" spans="1:18">
      <c r="A41" s="9">
        <f t="shared" si="4"/>
        <v>42402</v>
      </c>
      <c r="B41" s="7" t="str">
        <f t="shared" si="14"/>
        <v>mardi</v>
      </c>
      <c r="C41" s="7" t="str">
        <f t="shared" si="15"/>
        <v>février</v>
      </c>
      <c r="D41" s="32" t="str">
        <f t="shared" si="16"/>
        <v/>
      </c>
      <c r="E41" s="32" t="str">
        <f t="shared" si="17"/>
        <v xml:space="preserve"> mar</v>
      </c>
      <c r="F41" s="10">
        <v>0</v>
      </c>
      <c r="G41" s="10"/>
      <c r="H41" s="8">
        <f t="shared" si="18"/>
        <v>0</v>
      </c>
      <c r="I41" s="8">
        <f t="shared" si="19"/>
        <v>0</v>
      </c>
      <c r="J41" s="8">
        <f>IF(AND(F41&gt;=G41,F41&lt;=DBN,F41&lt;&gt;0,G41&lt;&gt;0),(MOD(FDN-DBN,1)-IF(G41&lt;=FDN,FDN-G41)+IF(F41&lt;=FDN,FDN-F41))*24,IF(AND(F41&gt;=G41,F41&gt;DBN,F41&lt;&gt;0,G41&lt;&gt;0),(MOD(FDN-DBNt,1)-(F41-DBN)+IF(G41&gt;=DBN,G41-DBN)-IF(F41&lt;FDN,FDN-G41))*24,IF(AND(F41&lt;G41,ISNUMBER(F41),G41&lt;&gt;0),(IF(AND(F41&lt;=FDN,G41&lt;=FDN),G41-F41)+IF(AND(F41&lt;=FDN,G41&gt;FDN),FDN-F41)+IF(G41&gt;=DBN,G41-F41-IF(F41&lt;=DBN,DBN-F41)))*24,0)))</f>
        <v>0</v>
      </c>
      <c r="K41" s="10"/>
      <c r="L41" s="10"/>
      <c r="M41" s="8">
        <f t="shared" si="20"/>
        <v>0</v>
      </c>
      <c r="N41" s="8">
        <f t="shared" si="21"/>
        <v>0</v>
      </c>
      <c r="O41" s="8">
        <f>IF(AND(K41&gt;=L41,K41&lt;=DBN,K41&lt;&gt;0,L41&lt;&gt;0),(MOD(FDN-DBN,1)-IF(L41&lt;=FDN,FDN-L41)+IF(K41&lt;=FDN,FDN-K41))*24,IF(AND(K41&gt;=L41,K41&gt;DBN,K41&lt;&gt;0,L41&lt;&gt;0),(MOD(FDN-DBNt,1)-(K41-DBN)+IF(L41&gt;=DBN,L41-DBN)-IF(K41&lt;FDN,FDN-L41))*24,IF(AND(K41&lt;L41,ISNUMBER(K41),L41&lt;&gt;0),(IF(AND(K41&lt;=FDN,L41&lt;=FDN),L41-K41)+IF(AND(K41&lt;=FDN,L41&gt;FDN),FDN-K41)+IF(L41&gt;=DBN,L41-K41-IF(K41&lt;=DBN,DBN-K41)))*24,0)))</f>
        <v>0</v>
      </c>
      <c r="P41" s="6">
        <f t="shared" si="22"/>
        <v>0</v>
      </c>
      <c r="Q41" s="6">
        <f t="shared" si="23"/>
        <v>0</v>
      </c>
      <c r="R41" s="6">
        <f t="shared" si="24"/>
        <v>0</v>
      </c>
    </row>
    <row r="42" spans="1:18">
      <c r="A42" s="9">
        <f t="shared" si="4"/>
        <v>42403</v>
      </c>
      <c r="B42" s="7" t="str">
        <f t="shared" si="14"/>
        <v>mercredi</v>
      </c>
      <c r="C42" s="7" t="str">
        <f t="shared" si="15"/>
        <v>février</v>
      </c>
      <c r="D42" s="32" t="str">
        <f t="shared" si="16"/>
        <v/>
      </c>
      <c r="E42" s="32" t="str">
        <f t="shared" si="17"/>
        <v xml:space="preserve"> mer</v>
      </c>
      <c r="F42" s="10">
        <v>0</v>
      </c>
      <c r="G42" s="10"/>
      <c r="H42" s="8">
        <f t="shared" si="18"/>
        <v>0</v>
      </c>
      <c r="I42" s="8">
        <f t="shared" si="19"/>
        <v>0</v>
      </c>
      <c r="J42" s="8">
        <f>IF(AND(F42&gt;=G42,F42&lt;=DBN,F42&lt;&gt;0,G42&lt;&gt;0),(MOD(FDN-DBN,1)-IF(G42&lt;=FDN,FDN-G42)+IF(F42&lt;=FDN,FDN-F42))*24,IF(AND(F42&gt;=G42,F42&gt;DBN,F42&lt;&gt;0,G42&lt;&gt;0),(MOD(FDN-DBNt,1)-(F42-DBN)+IF(G42&gt;=DBN,G42-DBN)-IF(F42&lt;FDN,FDN-G42))*24,IF(AND(F42&lt;G42,ISNUMBER(F42),G42&lt;&gt;0),(IF(AND(F42&lt;=FDN,G42&lt;=FDN),G42-F42)+IF(AND(F42&lt;=FDN,G42&gt;FDN),FDN-F42)+IF(G42&gt;=DBN,G42-F42-IF(F42&lt;=DBN,DBN-F42)))*24,0)))</f>
        <v>0</v>
      </c>
      <c r="K42" s="10"/>
      <c r="L42" s="10"/>
      <c r="M42" s="8">
        <f t="shared" si="20"/>
        <v>0</v>
      </c>
      <c r="N42" s="8">
        <f t="shared" si="21"/>
        <v>0</v>
      </c>
      <c r="O42" s="8">
        <f>IF(AND(K42&gt;=L42,K42&lt;=DBN,K42&lt;&gt;0,L42&lt;&gt;0),(MOD(FDN-DBN,1)-IF(L42&lt;=FDN,FDN-L42)+IF(K42&lt;=FDN,FDN-K42))*24,IF(AND(K42&gt;=L42,K42&gt;DBN,K42&lt;&gt;0,L42&lt;&gt;0),(MOD(FDN-DBNt,1)-(K42-DBN)+IF(L42&gt;=DBN,L42-DBN)-IF(K42&lt;FDN,FDN-L42))*24,IF(AND(K42&lt;L42,ISNUMBER(K42),L42&lt;&gt;0),(IF(AND(K42&lt;=FDN,L42&lt;=FDN),L42-K42)+IF(AND(K42&lt;=FDN,L42&gt;FDN),FDN-K42)+IF(L42&gt;=DBN,L42-K42-IF(K42&lt;=DBN,DBN-K42)))*24,0)))</f>
        <v>0</v>
      </c>
      <c r="P42" s="6">
        <f t="shared" si="22"/>
        <v>0</v>
      </c>
      <c r="Q42" s="6">
        <f t="shared" si="23"/>
        <v>0</v>
      </c>
      <c r="R42" s="6">
        <f t="shared" si="24"/>
        <v>0</v>
      </c>
    </row>
    <row r="43" spans="1:18">
      <c r="A43" s="9">
        <f t="shared" si="4"/>
        <v>42404</v>
      </c>
      <c r="B43" s="7" t="str">
        <f t="shared" si="14"/>
        <v>jeudi</v>
      </c>
      <c r="C43" s="7" t="str">
        <f t="shared" si="15"/>
        <v>février</v>
      </c>
      <c r="D43" s="32" t="str">
        <f t="shared" si="16"/>
        <v/>
      </c>
      <c r="E43" s="32" t="str">
        <f t="shared" si="17"/>
        <v xml:space="preserve"> jeu</v>
      </c>
      <c r="F43" s="10">
        <v>0</v>
      </c>
      <c r="G43" s="10"/>
      <c r="H43" s="8">
        <f t="shared" si="18"/>
        <v>0</v>
      </c>
      <c r="I43" s="8">
        <f t="shared" si="19"/>
        <v>0</v>
      </c>
      <c r="J43" s="8">
        <f>IF(AND(F43&gt;=G43,F43&lt;=DBN,F43&lt;&gt;0,G43&lt;&gt;0),(MOD(FDN-DBN,1)-IF(G43&lt;=FDN,FDN-G43)+IF(F43&lt;=FDN,FDN-F43))*24,IF(AND(F43&gt;=G43,F43&gt;DBN,F43&lt;&gt;0,G43&lt;&gt;0),(MOD(FDN-DBNt,1)-(F43-DBN)+IF(G43&gt;=DBN,G43-DBN)-IF(F43&lt;FDN,FDN-G43))*24,IF(AND(F43&lt;G43,ISNUMBER(F43),G43&lt;&gt;0),(IF(AND(F43&lt;=FDN,G43&lt;=FDN),G43-F43)+IF(AND(F43&lt;=FDN,G43&gt;FDN),FDN-F43)+IF(G43&gt;=DBN,G43-F43-IF(F43&lt;=DBN,DBN-F43)))*24,0)))</f>
        <v>0</v>
      </c>
      <c r="K43" s="10"/>
      <c r="L43" s="10"/>
      <c r="M43" s="8">
        <f t="shared" si="20"/>
        <v>0</v>
      </c>
      <c r="N43" s="8">
        <f t="shared" si="21"/>
        <v>0</v>
      </c>
      <c r="O43" s="8">
        <f>IF(AND(K43&gt;=L43,K43&lt;=DBN,K43&lt;&gt;0,L43&lt;&gt;0),(MOD(FDN-DBN,1)-IF(L43&lt;=FDN,FDN-L43)+IF(K43&lt;=FDN,FDN-K43))*24,IF(AND(K43&gt;=L43,K43&gt;DBN,K43&lt;&gt;0,L43&lt;&gt;0),(MOD(FDN-DBNt,1)-(K43-DBN)+IF(L43&gt;=DBN,L43-DBN)-IF(K43&lt;FDN,FDN-L43))*24,IF(AND(K43&lt;L43,ISNUMBER(K43),L43&lt;&gt;0),(IF(AND(K43&lt;=FDN,L43&lt;=FDN),L43-K43)+IF(AND(K43&lt;=FDN,L43&gt;FDN),FDN-K43)+IF(L43&gt;=DBN,L43-K43-IF(K43&lt;=DBN,DBN-K43)))*24,0)))</f>
        <v>0</v>
      </c>
      <c r="P43" s="6">
        <f t="shared" si="22"/>
        <v>0</v>
      </c>
      <c r="Q43" s="6">
        <f t="shared" si="23"/>
        <v>0</v>
      </c>
      <c r="R43" s="6">
        <f t="shared" si="24"/>
        <v>0</v>
      </c>
    </row>
    <row r="44" spans="1:18">
      <c r="A44" s="9">
        <f t="shared" si="4"/>
        <v>42405</v>
      </c>
      <c r="B44" s="7" t="str">
        <f t="shared" si="14"/>
        <v>vendredi</v>
      </c>
      <c r="C44" s="7" t="str">
        <f t="shared" si="15"/>
        <v>février</v>
      </c>
      <c r="D44" s="32" t="str">
        <f t="shared" si="16"/>
        <v/>
      </c>
      <c r="E44" s="32" t="str">
        <f t="shared" si="17"/>
        <v xml:space="preserve"> ven</v>
      </c>
      <c r="F44" s="10">
        <v>0</v>
      </c>
      <c r="G44" s="10"/>
      <c r="H44" s="8">
        <f t="shared" si="18"/>
        <v>0</v>
      </c>
      <c r="I44" s="8">
        <f t="shared" si="19"/>
        <v>0</v>
      </c>
      <c r="J44" s="8">
        <f>IF(AND(F44&gt;=G44,F44&lt;=DBN,F44&lt;&gt;0,G44&lt;&gt;0),(MOD(FDN-DBN,1)-IF(G44&lt;=FDN,FDN-G44)+IF(F44&lt;=FDN,FDN-F44))*24,IF(AND(F44&gt;=G44,F44&gt;DBN,F44&lt;&gt;0,G44&lt;&gt;0),(MOD(FDN-DBNt,1)-(F44-DBN)+IF(G44&gt;=DBN,G44-DBN)-IF(F44&lt;FDN,FDN-G44))*24,IF(AND(F44&lt;G44,ISNUMBER(F44),G44&lt;&gt;0),(IF(AND(F44&lt;=FDN,G44&lt;=FDN),G44-F44)+IF(AND(F44&lt;=FDN,G44&gt;FDN),FDN-F44)+IF(G44&gt;=DBN,G44-F44-IF(F44&lt;=DBN,DBN-F44)))*24,0)))</f>
        <v>0</v>
      </c>
      <c r="K44" s="10"/>
      <c r="L44" s="10"/>
      <c r="M44" s="8">
        <f t="shared" si="20"/>
        <v>0</v>
      </c>
      <c r="N44" s="8">
        <f t="shared" si="21"/>
        <v>0</v>
      </c>
      <c r="O44" s="8">
        <f>IF(AND(K44&gt;=L44,K44&lt;=DBN,K44&lt;&gt;0,L44&lt;&gt;0),(MOD(FDN-DBN,1)-IF(L44&lt;=FDN,FDN-L44)+IF(K44&lt;=FDN,FDN-K44))*24,IF(AND(K44&gt;=L44,K44&gt;DBN,K44&lt;&gt;0,L44&lt;&gt;0),(MOD(FDN-DBNt,1)-(K44-DBN)+IF(L44&gt;=DBN,L44-DBN)-IF(K44&lt;FDN,FDN-L44))*24,IF(AND(K44&lt;L44,ISNUMBER(K44),L44&lt;&gt;0),(IF(AND(K44&lt;=FDN,L44&lt;=FDN),L44-K44)+IF(AND(K44&lt;=FDN,L44&gt;FDN),FDN-K44)+IF(L44&gt;=DBN,L44-K44-IF(K44&lt;=DBN,DBN-K44)))*24,0)))</f>
        <v>0</v>
      </c>
      <c r="P44" s="6">
        <f t="shared" si="22"/>
        <v>0</v>
      </c>
      <c r="Q44" s="6">
        <f t="shared" si="23"/>
        <v>0</v>
      </c>
      <c r="R44" s="6">
        <f t="shared" si="24"/>
        <v>0</v>
      </c>
    </row>
    <row r="45" spans="1:18">
      <c r="A45" s="9">
        <f t="shared" si="4"/>
        <v>42406</v>
      </c>
      <c r="B45" s="7" t="str">
        <f t="shared" si="14"/>
        <v>samedi</v>
      </c>
      <c r="C45" s="7" t="str">
        <f t="shared" si="15"/>
        <v>février</v>
      </c>
      <c r="D45" s="32" t="str">
        <f t="shared" si="16"/>
        <v/>
      </c>
      <c r="E45" s="32" t="str">
        <f t="shared" si="17"/>
        <v xml:space="preserve"> sam</v>
      </c>
      <c r="F45" s="10">
        <v>0</v>
      </c>
      <c r="G45" s="10"/>
      <c r="H45" s="8">
        <f t="shared" si="18"/>
        <v>0</v>
      </c>
      <c r="I45" s="8">
        <f t="shared" si="19"/>
        <v>0</v>
      </c>
      <c r="J45" s="8">
        <f>IF(AND(F45&gt;=G45,F45&lt;=DBN,F45&lt;&gt;0,G45&lt;&gt;0),(MOD(FDN-DBN,1)-IF(G45&lt;=FDN,FDN-G45)+IF(F45&lt;=FDN,FDN-F45))*24,IF(AND(F45&gt;=G45,F45&gt;DBN,F45&lt;&gt;0,G45&lt;&gt;0),(MOD(FDN-DBNt,1)-(F45-DBN)+IF(G45&gt;=DBN,G45-DBN)-IF(F45&lt;FDN,FDN-G45))*24,IF(AND(F45&lt;G45,ISNUMBER(F45),G45&lt;&gt;0),(IF(AND(F45&lt;=FDN,G45&lt;=FDN),G45-F45)+IF(AND(F45&lt;=FDN,G45&gt;FDN),FDN-F45)+IF(G45&gt;=DBN,G45-F45-IF(F45&lt;=DBN,DBN-F45)))*24,0)))</f>
        <v>0</v>
      </c>
      <c r="K45" s="10"/>
      <c r="L45" s="10"/>
      <c r="M45" s="8">
        <f t="shared" si="20"/>
        <v>0</v>
      </c>
      <c r="N45" s="8">
        <f t="shared" si="21"/>
        <v>0</v>
      </c>
      <c r="O45" s="8">
        <f>IF(AND(K45&gt;=L45,K45&lt;=DBN,K45&lt;&gt;0,L45&lt;&gt;0),(MOD(FDN-DBN,1)-IF(L45&lt;=FDN,FDN-L45)+IF(K45&lt;=FDN,FDN-K45))*24,IF(AND(K45&gt;=L45,K45&gt;DBN,K45&lt;&gt;0,L45&lt;&gt;0),(MOD(FDN-DBNt,1)-(K45-DBN)+IF(L45&gt;=DBN,L45-DBN)-IF(K45&lt;FDN,FDN-L45))*24,IF(AND(K45&lt;L45,ISNUMBER(K45),L45&lt;&gt;0),(IF(AND(K45&lt;=FDN,L45&lt;=FDN),L45-K45)+IF(AND(K45&lt;=FDN,L45&gt;FDN),FDN-K45)+IF(L45&gt;=DBN,L45-K45-IF(K45&lt;=DBN,DBN-K45)))*24,0)))</f>
        <v>0</v>
      </c>
      <c r="P45" s="6">
        <f t="shared" si="22"/>
        <v>0</v>
      </c>
      <c r="Q45" s="6">
        <f t="shared" si="23"/>
        <v>0</v>
      </c>
      <c r="R45" s="6">
        <f t="shared" si="24"/>
        <v>0</v>
      </c>
    </row>
    <row r="46" spans="1:18">
      <c r="A46" s="9">
        <f t="shared" si="4"/>
        <v>42407</v>
      </c>
      <c r="B46" s="7" t="str">
        <f t="shared" si="14"/>
        <v>dimanche</v>
      </c>
      <c r="C46" s="7" t="str">
        <f t="shared" si="15"/>
        <v>février</v>
      </c>
      <c r="D46" s="32" t="str">
        <f t="shared" si="16"/>
        <v/>
      </c>
      <c r="E46" s="32" t="str">
        <f t="shared" si="17"/>
        <v xml:space="preserve"> dim</v>
      </c>
      <c r="F46" s="10">
        <v>0</v>
      </c>
      <c r="G46" s="10"/>
      <c r="H46" s="8">
        <f t="shared" si="18"/>
        <v>0</v>
      </c>
      <c r="I46" s="8">
        <f t="shared" si="19"/>
        <v>0</v>
      </c>
      <c r="J46" s="8">
        <f>IF(AND(F46&gt;=G46,F46&lt;=DBN,F46&lt;&gt;0,G46&lt;&gt;0),(MOD(FDN-DBN,1)-IF(G46&lt;=FDN,FDN-G46)+IF(F46&lt;=FDN,FDN-F46))*24,IF(AND(F46&gt;=G46,F46&gt;DBN,F46&lt;&gt;0,G46&lt;&gt;0),(MOD(FDN-DBNt,1)-(F46-DBN)+IF(G46&gt;=DBN,G46-DBN)-IF(F46&lt;FDN,FDN-G46))*24,IF(AND(F46&lt;G46,ISNUMBER(F46),G46&lt;&gt;0),(IF(AND(F46&lt;=FDN,G46&lt;=FDN),G46-F46)+IF(AND(F46&lt;=FDN,G46&gt;FDN),FDN-F46)+IF(G46&gt;=DBN,G46-F46-IF(F46&lt;=DBN,DBN-F46)))*24,0)))</f>
        <v>0</v>
      </c>
      <c r="K46" s="10"/>
      <c r="L46" s="10"/>
      <c r="M46" s="8">
        <f t="shared" si="20"/>
        <v>0</v>
      </c>
      <c r="N46" s="8">
        <f t="shared" si="21"/>
        <v>0</v>
      </c>
      <c r="O46" s="8">
        <f>IF(AND(K46&gt;=L46,K46&lt;=DBN,K46&lt;&gt;0,L46&lt;&gt;0),(MOD(FDN-DBN,1)-IF(L46&lt;=FDN,FDN-L46)+IF(K46&lt;=FDN,FDN-K46))*24,IF(AND(K46&gt;=L46,K46&gt;DBN,K46&lt;&gt;0,L46&lt;&gt;0),(MOD(FDN-DBNt,1)-(K46-DBN)+IF(L46&gt;=DBN,L46-DBN)-IF(K46&lt;FDN,FDN-L46))*24,IF(AND(K46&lt;L46,ISNUMBER(K46),L46&lt;&gt;0),(IF(AND(K46&lt;=FDN,L46&lt;=FDN),L46-K46)+IF(AND(K46&lt;=FDN,L46&gt;FDN),FDN-K46)+IF(L46&gt;=DBN,L46-K46-IF(K46&lt;=DBN,DBN-K46)))*24,0)))</f>
        <v>0</v>
      </c>
      <c r="P46" s="6">
        <f t="shared" si="22"/>
        <v>0</v>
      </c>
      <c r="Q46" s="6">
        <f t="shared" si="23"/>
        <v>0</v>
      </c>
      <c r="R46" s="6">
        <f t="shared" si="24"/>
        <v>0</v>
      </c>
    </row>
    <row r="47" spans="1:18">
      <c r="A47" s="9">
        <f t="shared" si="4"/>
        <v>42408</v>
      </c>
      <c r="B47" s="7" t="str">
        <f t="shared" si="14"/>
        <v>lundi</v>
      </c>
      <c r="C47" s="7" t="str">
        <f t="shared" si="15"/>
        <v>février</v>
      </c>
      <c r="D47" s="32" t="str">
        <f t="shared" si="16"/>
        <v/>
      </c>
      <c r="E47" s="32" t="str">
        <f t="shared" si="17"/>
        <v xml:space="preserve"> lun</v>
      </c>
      <c r="F47" s="10">
        <v>0</v>
      </c>
      <c r="G47" s="10"/>
      <c r="H47" s="8">
        <f t="shared" si="18"/>
        <v>0</v>
      </c>
      <c r="I47" s="8">
        <f t="shared" si="19"/>
        <v>0</v>
      </c>
      <c r="J47" s="8">
        <f>IF(AND(F47&gt;=G47,F47&lt;=DBN,F47&lt;&gt;0,G47&lt;&gt;0),(MOD(FDN-DBN,1)-IF(G47&lt;=FDN,FDN-G47)+IF(F47&lt;=FDN,FDN-F47))*24,IF(AND(F47&gt;=G47,F47&gt;DBN,F47&lt;&gt;0,G47&lt;&gt;0),(MOD(FDN-DBNt,1)-(F47-DBN)+IF(G47&gt;=DBN,G47-DBN)-IF(F47&lt;FDN,FDN-G47))*24,IF(AND(F47&lt;G47,ISNUMBER(F47),G47&lt;&gt;0),(IF(AND(F47&lt;=FDN,G47&lt;=FDN),G47-F47)+IF(AND(F47&lt;=FDN,G47&gt;FDN),FDN-F47)+IF(G47&gt;=DBN,G47-F47-IF(F47&lt;=DBN,DBN-F47)))*24,0)))</f>
        <v>0</v>
      </c>
      <c r="K47" s="10"/>
      <c r="L47" s="10"/>
      <c r="M47" s="8">
        <f t="shared" si="20"/>
        <v>0</v>
      </c>
      <c r="N47" s="8">
        <f t="shared" si="21"/>
        <v>0</v>
      </c>
      <c r="O47" s="8">
        <f>IF(AND(K47&gt;=L47,K47&lt;=DBN,K47&lt;&gt;0,L47&lt;&gt;0),(MOD(FDN-DBN,1)-IF(L47&lt;=FDN,FDN-L47)+IF(K47&lt;=FDN,FDN-K47))*24,IF(AND(K47&gt;=L47,K47&gt;DBN,K47&lt;&gt;0,L47&lt;&gt;0),(MOD(FDN-DBNt,1)-(K47-DBN)+IF(L47&gt;=DBN,L47-DBN)-IF(K47&lt;FDN,FDN-L47))*24,IF(AND(K47&lt;L47,ISNUMBER(K47),L47&lt;&gt;0),(IF(AND(K47&lt;=FDN,L47&lt;=FDN),L47-K47)+IF(AND(K47&lt;=FDN,L47&gt;FDN),FDN-K47)+IF(L47&gt;=DBN,L47-K47-IF(K47&lt;=DBN,DBN-K47)))*24,0)))</f>
        <v>0</v>
      </c>
      <c r="P47" s="6">
        <f t="shared" si="22"/>
        <v>0</v>
      </c>
      <c r="Q47" s="6">
        <f t="shared" si="23"/>
        <v>0</v>
      </c>
      <c r="R47" s="6">
        <f t="shared" si="24"/>
        <v>0</v>
      </c>
    </row>
    <row r="48" spans="1:18">
      <c r="A48" s="9">
        <f t="shared" si="4"/>
        <v>42409</v>
      </c>
      <c r="B48" s="7" t="str">
        <f t="shared" si="14"/>
        <v>mardi</v>
      </c>
      <c r="C48" s="7" t="str">
        <f t="shared" si="15"/>
        <v>février</v>
      </c>
      <c r="D48" s="32" t="str">
        <f t="shared" si="16"/>
        <v/>
      </c>
      <c r="E48" s="32" t="str">
        <f t="shared" si="17"/>
        <v xml:space="preserve"> mar</v>
      </c>
      <c r="F48" s="10">
        <v>0</v>
      </c>
      <c r="G48" s="10"/>
      <c r="H48" s="8">
        <f t="shared" si="18"/>
        <v>0</v>
      </c>
      <c r="I48" s="8">
        <f t="shared" si="19"/>
        <v>0</v>
      </c>
      <c r="J48" s="8">
        <f>IF(AND(F48&gt;=G48,F48&lt;=DBN,F48&lt;&gt;0,G48&lt;&gt;0),(MOD(FDN-DBN,1)-IF(G48&lt;=FDN,FDN-G48)+IF(F48&lt;=FDN,FDN-F48))*24,IF(AND(F48&gt;=G48,F48&gt;DBN,F48&lt;&gt;0,G48&lt;&gt;0),(MOD(FDN-DBNt,1)-(F48-DBN)+IF(G48&gt;=DBN,G48-DBN)-IF(F48&lt;FDN,FDN-G48))*24,IF(AND(F48&lt;G48,ISNUMBER(F48),G48&lt;&gt;0),(IF(AND(F48&lt;=FDN,G48&lt;=FDN),G48-F48)+IF(AND(F48&lt;=FDN,G48&gt;FDN),FDN-F48)+IF(G48&gt;=DBN,G48-F48-IF(F48&lt;=DBN,DBN-F48)))*24,0)))</f>
        <v>0</v>
      </c>
      <c r="K48" s="10"/>
      <c r="L48" s="10"/>
      <c r="M48" s="8">
        <f t="shared" si="20"/>
        <v>0</v>
      </c>
      <c r="N48" s="8">
        <f t="shared" si="21"/>
        <v>0</v>
      </c>
      <c r="O48" s="8">
        <f>IF(AND(K48&gt;=L48,K48&lt;=DBN,K48&lt;&gt;0,L48&lt;&gt;0),(MOD(FDN-DBN,1)-IF(L48&lt;=FDN,FDN-L48)+IF(K48&lt;=FDN,FDN-K48))*24,IF(AND(K48&gt;=L48,K48&gt;DBN,K48&lt;&gt;0,L48&lt;&gt;0),(MOD(FDN-DBNt,1)-(K48-DBN)+IF(L48&gt;=DBN,L48-DBN)-IF(K48&lt;FDN,FDN-L48))*24,IF(AND(K48&lt;L48,ISNUMBER(K48),L48&lt;&gt;0),(IF(AND(K48&lt;=FDN,L48&lt;=FDN),L48-K48)+IF(AND(K48&lt;=FDN,L48&gt;FDN),FDN-K48)+IF(L48&gt;=DBN,L48-K48-IF(K48&lt;=DBN,DBN-K48)))*24,0)))</f>
        <v>0</v>
      </c>
      <c r="P48" s="6">
        <f t="shared" si="22"/>
        <v>0</v>
      </c>
      <c r="Q48" s="6">
        <f t="shared" si="23"/>
        <v>0</v>
      </c>
      <c r="R48" s="6">
        <f t="shared" si="24"/>
        <v>0</v>
      </c>
    </row>
    <row r="49" spans="1:18">
      <c r="A49" s="9">
        <f t="shared" si="4"/>
        <v>42410</v>
      </c>
      <c r="B49" s="7" t="str">
        <f t="shared" si="14"/>
        <v>mercredi</v>
      </c>
      <c r="C49" s="7" t="str">
        <f t="shared" si="15"/>
        <v>février</v>
      </c>
      <c r="D49" s="32" t="str">
        <f t="shared" si="16"/>
        <v/>
      </c>
      <c r="E49" s="32" t="str">
        <f t="shared" si="17"/>
        <v xml:space="preserve"> mer</v>
      </c>
      <c r="F49" s="10">
        <v>0</v>
      </c>
      <c r="G49" s="10"/>
      <c r="H49" s="8">
        <f t="shared" si="18"/>
        <v>0</v>
      </c>
      <c r="I49" s="8">
        <f t="shared" si="19"/>
        <v>0</v>
      </c>
      <c r="J49" s="8">
        <f>IF(AND(F49&gt;=G49,F49&lt;=DBN,F49&lt;&gt;0,G49&lt;&gt;0),(MOD(FDN-DBN,1)-IF(G49&lt;=FDN,FDN-G49)+IF(F49&lt;=FDN,FDN-F49))*24,IF(AND(F49&gt;=G49,F49&gt;DBN,F49&lt;&gt;0,G49&lt;&gt;0),(MOD(FDN-DBNt,1)-(F49-DBN)+IF(G49&gt;=DBN,G49-DBN)-IF(F49&lt;FDN,FDN-G49))*24,IF(AND(F49&lt;G49,ISNUMBER(F49),G49&lt;&gt;0),(IF(AND(F49&lt;=FDN,G49&lt;=FDN),G49-F49)+IF(AND(F49&lt;=FDN,G49&gt;FDN),FDN-F49)+IF(G49&gt;=DBN,G49-F49-IF(F49&lt;=DBN,DBN-F49)))*24,0)))</f>
        <v>0</v>
      </c>
      <c r="K49" s="10"/>
      <c r="L49" s="10"/>
      <c r="M49" s="8">
        <f t="shared" si="20"/>
        <v>0</v>
      </c>
      <c r="N49" s="8">
        <f t="shared" si="21"/>
        <v>0</v>
      </c>
      <c r="O49" s="8">
        <f>IF(AND(K49&gt;=L49,K49&lt;=DBN,K49&lt;&gt;0,L49&lt;&gt;0),(MOD(FDN-DBN,1)-IF(L49&lt;=FDN,FDN-L49)+IF(K49&lt;=FDN,FDN-K49))*24,IF(AND(K49&gt;=L49,K49&gt;DBN,K49&lt;&gt;0,L49&lt;&gt;0),(MOD(FDN-DBNt,1)-(K49-DBN)+IF(L49&gt;=DBN,L49-DBN)-IF(K49&lt;FDN,FDN-L49))*24,IF(AND(K49&lt;L49,ISNUMBER(K49),L49&lt;&gt;0),(IF(AND(K49&lt;=FDN,L49&lt;=FDN),L49-K49)+IF(AND(K49&lt;=FDN,L49&gt;FDN),FDN-K49)+IF(L49&gt;=DBN,L49-K49-IF(K49&lt;=DBN,DBN-K49)))*24,0)))</f>
        <v>0</v>
      </c>
      <c r="P49" s="6">
        <f t="shared" si="22"/>
        <v>0</v>
      </c>
      <c r="Q49" s="6">
        <f t="shared" si="23"/>
        <v>0</v>
      </c>
      <c r="R49" s="6">
        <f t="shared" si="24"/>
        <v>0</v>
      </c>
    </row>
    <row r="50" spans="1:18">
      <c r="A50" s="9">
        <f t="shared" si="4"/>
        <v>42411</v>
      </c>
      <c r="B50" s="7" t="str">
        <f t="shared" si="14"/>
        <v>jeudi</v>
      </c>
      <c r="C50" s="7" t="str">
        <f t="shared" si="15"/>
        <v>février</v>
      </c>
      <c r="D50" s="32" t="str">
        <f t="shared" si="16"/>
        <v/>
      </c>
      <c r="E50" s="32" t="str">
        <f t="shared" si="17"/>
        <v xml:space="preserve"> jeu</v>
      </c>
      <c r="F50" s="10">
        <v>0</v>
      </c>
      <c r="G50" s="10"/>
      <c r="H50" s="8">
        <f t="shared" si="18"/>
        <v>0</v>
      </c>
      <c r="I50" s="8">
        <f t="shared" si="19"/>
        <v>0</v>
      </c>
      <c r="J50" s="8">
        <f>IF(AND(F50&gt;=G50,F50&lt;=DBN,F50&lt;&gt;0,G50&lt;&gt;0),(MOD(FDN-DBN,1)-IF(G50&lt;=FDN,FDN-G50)+IF(F50&lt;=FDN,FDN-F50))*24,IF(AND(F50&gt;=G50,F50&gt;DBN,F50&lt;&gt;0,G50&lt;&gt;0),(MOD(FDN-DBNt,1)-(F50-DBN)+IF(G50&gt;=DBN,G50-DBN)-IF(F50&lt;FDN,FDN-G50))*24,IF(AND(F50&lt;G50,ISNUMBER(F50),G50&lt;&gt;0),(IF(AND(F50&lt;=FDN,G50&lt;=FDN),G50-F50)+IF(AND(F50&lt;=FDN,G50&gt;FDN),FDN-F50)+IF(G50&gt;=DBN,G50-F50-IF(F50&lt;=DBN,DBN-F50)))*24,0)))</f>
        <v>0</v>
      </c>
      <c r="K50" s="10"/>
      <c r="L50" s="10"/>
      <c r="M50" s="8">
        <f t="shared" si="20"/>
        <v>0</v>
      </c>
      <c r="N50" s="8">
        <f t="shared" si="21"/>
        <v>0</v>
      </c>
      <c r="O50" s="8">
        <f>IF(AND(K50&gt;=L50,K50&lt;=DBN,K50&lt;&gt;0,L50&lt;&gt;0),(MOD(FDN-DBN,1)-IF(L50&lt;=FDN,FDN-L50)+IF(K50&lt;=FDN,FDN-K50))*24,IF(AND(K50&gt;=L50,K50&gt;DBN,K50&lt;&gt;0,L50&lt;&gt;0),(MOD(FDN-DBNt,1)-(K50-DBN)+IF(L50&gt;=DBN,L50-DBN)-IF(K50&lt;FDN,FDN-L50))*24,IF(AND(K50&lt;L50,ISNUMBER(K50),L50&lt;&gt;0),(IF(AND(K50&lt;=FDN,L50&lt;=FDN),L50-K50)+IF(AND(K50&lt;=FDN,L50&gt;FDN),FDN-K50)+IF(L50&gt;=DBN,L50-K50-IF(K50&lt;=DBN,DBN-K50)))*24,0)))</f>
        <v>0</v>
      </c>
      <c r="P50" s="6">
        <f t="shared" si="22"/>
        <v>0</v>
      </c>
      <c r="Q50" s="6">
        <f t="shared" si="23"/>
        <v>0</v>
      </c>
      <c r="R50" s="6">
        <f t="shared" si="24"/>
        <v>0</v>
      </c>
    </row>
    <row r="51" spans="1:18">
      <c r="A51" s="9">
        <f t="shared" si="4"/>
        <v>42412</v>
      </c>
      <c r="B51" s="7" t="str">
        <f t="shared" si="14"/>
        <v>vendredi</v>
      </c>
      <c r="C51" s="7" t="str">
        <f t="shared" si="15"/>
        <v>février</v>
      </c>
      <c r="D51" s="32" t="str">
        <f t="shared" si="16"/>
        <v/>
      </c>
      <c r="E51" s="32" t="str">
        <f t="shared" si="17"/>
        <v xml:space="preserve"> ven</v>
      </c>
      <c r="F51" s="10">
        <v>0</v>
      </c>
      <c r="G51" s="10"/>
      <c r="H51" s="8">
        <f t="shared" si="18"/>
        <v>0</v>
      </c>
      <c r="I51" s="8">
        <f t="shared" si="19"/>
        <v>0</v>
      </c>
      <c r="J51" s="8">
        <f>IF(AND(F51&gt;=G51,F51&lt;=DBN,F51&lt;&gt;0,G51&lt;&gt;0),(MOD(FDN-DBN,1)-IF(G51&lt;=FDN,FDN-G51)+IF(F51&lt;=FDN,FDN-F51))*24,IF(AND(F51&gt;=G51,F51&gt;DBN,F51&lt;&gt;0,G51&lt;&gt;0),(MOD(FDN-DBNt,1)-(F51-DBN)+IF(G51&gt;=DBN,G51-DBN)-IF(F51&lt;FDN,FDN-G51))*24,IF(AND(F51&lt;G51,ISNUMBER(F51),G51&lt;&gt;0),(IF(AND(F51&lt;=FDN,G51&lt;=FDN),G51-F51)+IF(AND(F51&lt;=FDN,G51&gt;FDN),FDN-F51)+IF(G51&gt;=DBN,G51-F51-IF(F51&lt;=DBN,DBN-F51)))*24,0)))</f>
        <v>0</v>
      </c>
      <c r="K51" s="10"/>
      <c r="L51" s="10"/>
      <c r="M51" s="8">
        <f t="shared" si="20"/>
        <v>0</v>
      </c>
      <c r="N51" s="8">
        <f t="shared" si="21"/>
        <v>0</v>
      </c>
      <c r="O51" s="8">
        <f>IF(AND(K51&gt;=L51,K51&lt;=DBN,K51&lt;&gt;0,L51&lt;&gt;0),(MOD(FDN-DBN,1)-IF(L51&lt;=FDN,FDN-L51)+IF(K51&lt;=FDN,FDN-K51))*24,IF(AND(K51&gt;=L51,K51&gt;DBN,K51&lt;&gt;0,L51&lt;&gt;0),(MOD(FDN-DBNt,1)-(K51-DBN)+IF(L51&gt;=DBN,L51-DBN)-IF(K51&lt;FDN,FDN-L51))*24,IF(AND(K51&lt;L51,ISNUMBER(K51),L51&lt;&gt;0),(IF(AND(K51&lt;=FDN,L51&lt;=FDN),L51-K51)+IF(AND(K51&lt;=FDN,L51&gt;FDN),FDN-K51)+IF(L51&gt;=DBN,L51-K51-IF(K51&lt;=DBN,DBN-K51)))*24,0)))</f>
        <v>0</v>
      </c>
      <c r="P51" s="6">
        <f t="shared" si="22"/>
        <v>0</v>
      </c>
      <c r="Q51" s="6">
        <f t="shared" si="23"/>
        <v>0</v>
      </c>
      <c r="R51" s="6">
        <f t="shared" si="24"/>
        <v>0</v>
      </c>
    </row>
    <row r="52" spans="1:18">
      <c r="A52" s="9">
        <f t="shared" si="4"/>
        <v>42413</v>
      </c>
      <c r="B52" s="7" t="str">
        <f t="shared" si="14"/>
        <v>samedi</v>
      </c>
      <c r="C52" s="7" t="str">
        <f t="shared" si="15"/>
        <v>février</v>
      </c>
      <c r="D52" s="32" t="str">
        <f t="shared" si="16"/>
        <v/>
      </c>
      <c r="E52" s="32" t="str">
        <f t="shared" si="17"/>
        <v xml:space="preserve"> sam</v>
      </c>
      <c r="F52" s="10">
        <v>0</v>
      </c>
      <c r="G52" s="10"/>
      <c r="H52" s="8">
        <f t="shared" si="18"/>
        <v>0</v>
      </c>
      <c r="I52" s="8">
        <f t="shared" si="19"/>
        <v>0</v>
      </c>
      <c r="J52" s="8">
        <f>IF(AND(F52&gt;=G52,F52&lt;=DBN,F52&lt;&gt;0,G52&lt;&gt;0),(MOD(FDN-DBN,1)-IF(G52&lt;=FDN,FDN-G52)+IF(F52&lt;=FDN,FDN-F52))*24,IF(AND(F52&gt;=G52,F52&gt;DBN,F52&lt;&gt;0,G52&lt;&gt;0),(MOD(FDN-DBNt,1)-(F52-DBN)+IF(G52&gt;=DBN,G52-DBN)-IF(F52&lt;FDN,FDN-G52))*24,IF(AND(F52&lt;G52,ISNUMBER(F52),G52&lt;&gt;0),(IF(AND(F52&lt;=FDN,G52&lt;=FDN),G52-F52)+IF(AND(F52&lt;=FDN,G52&gt;FDN),FDN-F52)+IF(G52&gt;=DBN,G52-F52-IF(F52&lt;=DBN,DBN-F52)))*24,0)))</f>
        <v>0</v>
      </c>
      <c r="K52" s="10"/>
      <c r="L52" s="10"/>
      <c r="M52" s="8">
        <f t="shared" si="20"/>
        <v>0</v>
      </c>
      <c r="N52" s="8">
        <f t="shared" si="21"/>
        <v>0</v>
      </c>
      <c r="O52" s="8">
        <f>IF(AND(K52&gt;=L52,K52&lt;=DBN,K52&lt;&gt;0,L52&lt;&gt;0),(MOD(FDN-DBN,1)-IF(L52&lt;=FDN,FDN-L52)+IF(K52&lt;=FDN,FDN-K52))*24,IF(AND(K52&gt;=L52,K52&gt;DBN,K52&lt;&gt;0,L52&lt;&gt;0),(MOD(FDN-DBNt,1)-(K52-DBN)+IF(L52&gt;=DBN,L52-DBN)-IF(K52&lt;FDN,FDN-L52))*24,IF(AND(K52&lt;L52,ISNUMBER(K52),L52&lt;&gt;0),(IF(AND(K52&lt;=FDN,L52&lt;=FDN),L52-K52)+IF(AND(K52&lt;=FDN,L52&gt;FDN),FDN-K52)+IF(L52&gt;=DBN,L52-K52-IF(K52&lt;=DBN,DBN-K52)))*24,0)))</f>
        <v>0</v>
      </c>
      <c r="P52" s="6">
        <f t="shared" si="22"/>
        <v>0</v>
      </c>
      <c r="Q52" s="6">
        <f t="shared" si="23"/>
        <v>0</v>
      </c>
      <c r="R52" s="6">
        <f t="shared" si="24"/>
        <v>0</v>
      </c>
    </row>
    <row r="53" spans="1:18">
      <c r="A53" s="9">
        <f t="shared" si="4"/>
        <v>42414</v>
      </c>
      <c r="B53" s="7" t="str">
        <f t="shared" si="14"/>
        <v>dimanche</v>
      </c>
      <c r="C53" s="7" t="str">
        <f t="shared" si="15"/>
        <v>février</v>
      </c>
      <c r="D53" s="32" t="str">
        <f t="shared" si="16"/>
        <v/>
      </c>
      <c r="E53" s="32" t="str">
        <f t="shared" si="17"/>
        <v xml:space="preserve"> dim</v>
      </c>
      <c r="F53" s="10">
        <v>0</v>
      </c>
      <c r="G53" s="10"/>
      <c r="H53" s="8">
        <f t="shared" si="18"/>
        <v>0</v>
      </c>
      <c r="I53" s="8">
        <f t="shared" si="19"/>
        <v>0</v>
      </c>
      <c r="J53" s="8">
        <f>IF(AND(F53&gt;=G53,F53&lt;=DBN,F53&lt;&gt;0,G53&lt;&gt;0),(MOD(FDN-DBN,1)-IF(G53&lt;=FDN,FDN-G53)+IF(F53&lt;=FDN,FDN-F53))*24,IF(AND(F53&gt;=G53,F53&gt;DBN,F53&lt;&gt;0,G53&lt;&gt;0),(MOD(FDN-DBNt,1)-(F53-DBN)+IF(G53&gt;=DBN,G53-DBN)-IF(F53&lt;FDN,FDN-G53))*24,IF(AND(F53&lt;G53,ISNUMBER(F53),G53&lt;&gt;0),(IF(AND(F53&lt;=FDN,G53&lt;=FDN),G53-F53)+IF(AND(F53&lt;=FDN,G53&gt;FDN),FDN-F53)+IF(G53&gt;=DBN,G53-F53-IF(F53&lt;=DBN,DBN-F53)))*24,0)))</f>
        <v>0</v>
      </c>
      <c r="K53" s="10"/>
      <c r="L53" s="10"/>
      <c r="M53" s="8">
        <f t="shared" si="20"/>
        <v>0</v>
      </c>
      <c r="N53" s="8">
        <f t="shared" si="21"/>
        <v>0</v>
      </c>
      <c r="O53" s="8">
        <f>IF(AND(K53&gt;=L53,K53&lt;=DBN,K53&lt;&gt;0,L53&lt;&gt;0),(MOD(FDN-DBN,1)-IF(L53&lt;=FDN,FDN-L53)+IF(K53&lt;=FDN,FDN-K53))*24,IF(AND(K53&gt;=L53,K53&gt;DBN,K53&lt;&gt;0,L53&lt;&gt;0),(MOD(FDN-DBNt,1)-(K53-DBN)+IF(L53&gt;=DBN,L53-DBN)-IF(K53&lt;FDN,FDN-L53))*24,IF(AND(K53&lt;L53,ISNUMBER(K53),L53&lt;&gt;0),(IF(AND(K53&lt;=FDN,L53&lt;=FDN),L53-K53)+IF(AND(K53&lt;=FDN,L53&gt;FDN),FDN-K53)+IF(L53&gt;=DBN,L53-K53-IF(K53&lt;=DBN,DBN-K53)))*24,0)))</f>
        <v>0</v>
      </c>
      <c r="P53" s="6">
        <f t="shared" si="22"/>
        <v>0</v>
      </c>
      <c r="Q53" s="6">
        <f t="shared" si="23"/>
        <v>0</v>
      </c>
      <c r="R53" s="6">
        <f t="shared" si="24"/>
        <v>0</v>
      </c>
    </row>
    <row r="54" spans="1:18">
      <c r="A54" s="9">
        <f t="shared" si="4"/>
        <v>42415</v>
      </c>
      <c r="B54" s="7" t="str">
        <f t="shared" si="14"/>
        <v>lundi</v>
      </c>
      <c r="C54" s="7" t="str">
        <f t="shared" si="15"/>
        <v>février</v>
      </c>
      <c r="D54" s="32" t="str">
        <f t="shared" si="16"/>
        <v/>
      </c>
      <c r="E54" s="32" t="str">
        <f t="shared" si="17"/>
        <v xml:space="preserve"> lun</v>
      </c>
      <c r="F54" s="10">
        <v>0</v>
      </c>
      <c r="G54" s="10"/>
      <c r="H54" s="8">
        <f t="shared" si="18"/>
        <v>0</v>
      </c>
      <c r="I54" s="8">
        <f t="shared" si="19"/>
        <v>0</v>
      </c>
      <c r="J54" s="8">
        <f>IF(AND(F54&gt;=G54,F54&lt;=DBN,F54&lt;&gt;0,G54&lt;&gt;0),(MOD(FDN-DBN,1)-IF(G54&lt;=FDN,FDN-G54)+IF(F54&lt;=FDN,FDN-F54))*24,IF(AND(F54&gt;=G54,F54&gt;DBN,F54&lt;&gt;0,G54&lt;&gt;0),(MOD(FDN-DBNt,1)-(F54-DBN)+IF(G54&gt;=DBN,G54-DBN)-IF(F54&lt;FDN,FDN-G54))*24,IF(AND(F54&lt;G54,ISNUMBER(F54),G54&lt;&gt;0),(IF(AND(F54&lt;=FDN,G54&lt;=FDN),G54-F54)+IF(AND(F54&lt;=FDN,G54&gt;FDN),FDN-F54)+IF(G54&gt;=DBN,G54-F54-IF(F54&lt;=DBN,DBN-F54)))*24,0)))</f>
        <v>0</v>
      </c>
      <c r="K54" s="10"/>
      <c r="L54" s="10"/>
      <c r="M54" s="8">
        <f t="shared" si="20"/>
        <v>0</v>
      </c>
      <c r="N54" s="8">
        <f t="shared" si="21"/>
        <v>0</v>
      </c>
      <c r="O54" s="8">
        <f>IF(AND(K54&gt;=L54,K54&lt;=DBN,K54&lt;&gt;0,L54&lt;&gt;0),(MOD(FDN-DBN,1)-IF(L54&lt;=FDN,FDN-L54)+IF(K54&lt;=FDN,FDN-K54))*24,IF(AND(K54&gt;=L54,K54&gt;DBN,K54&lt;&gt;0,L54&lt;&gt;0),(MOD(FDN-DBNt,1)-(K54-DBN)+IF(L54&gt;=DBN,L54-DBN)-IF(K54&lt;FDN,FDN-L54))*24,IF(AND(K54&lt;L54,ISNUMBER(K54),L54&lt;&gt;0),(IF(AND(K54&lt;=FDN,L54&lt;=FDN),L54-K54)+IF(AND(K54&lt;=FDN,L54&gt;FDN),FDN-K54)+IF(L54&gt;=DBN,L54-K54-IF(K54&lt;=DBN,DBN-K54)))*24,0)))</f>
        <v>0</v>
      </c>
      <c r="P54" s="6">
        <f t="shared" si="22"/>
        <v>0</v>
      </c>
      <c r="Q54" s="6">
        <f t="shared" si="23"/>
        <v>0</v>
      </c>
      <c r="R54" s="6">
        <f t="shared" si="24"/>
        <v>0</v>
      </c>
    </row>
    <row r="55" spans="1:18">
      <c r="A55" s="9">
        <f t="shared" si="4"/>
        <v>42416</v>
      </c>
      <c r="B55" s="7" t="str">
        <f t="shared" si="14"/>
        <v>mardi</v>
      </c>
      <c r="C55" s="7" t="str">
        <f t="shared" si="15"/>
        <v>février</v>
      </c>
      <c r="D55" s="32" t="str">
        <f t="shared" si="16"/>
        <v/>
      </c>
      <c r="E55" s="32" t="str">
        <f t="shared" si="17"/>
        <v xml:space="preserve"> mar</v>
      </c>
      <c r="F55" s="10">
        <v>0</v>
      </c>
      <c r="G55" s="10"/>
      <c r="H55" s="8">
        <f t="shared" si="18"/>
        <v>0</v>
      </c>
      <c r="I55" s="8">
        <f t="shared" si="19"/>
        <v>0</v>
      </c>
      <c r="J55" s="8">
        <f>IF(AND(F55&gt;=G55,F55&lt;=DBN,F55&lt;&gt;0,G55&lt;&gt;0),(MOD(FDN-DBN,1)-IF(G55&lt;=FDN,FDN-G55)+IF(F55&lt;=FDN,FDN-F55))*24,IF(AND(F55&gt;=G55,F55&gt;DBN,F55&lt;&gt;0,G55&lt;&gt;0),(MOD(FDN-DBNt,1)-(F55-DBN)+IF(G55&gt;=DBN,G55-DBN)-IF(F55&lt;FDN,FDN-G55))*24,IF(AND(F55&lt;G55,ISNUMBER(F55),G55&lt;&gt;0),(IF(AND(F55&lt;=FDN,G55&lt;=FDN),G55-F55)+IF(AND(F55&lt;=FDN,G55&gt;FDN),FDN-F55)+IF(G55&gt;=DBN,G55-F55-IF(F55&lt;=DBN,DBN-F55)))*24,0)))</f>
        <v>0</v>
      </c>
      <c r="K55" s="10"/>
      <c r="L55" s="10"/>
      <c r="M55" s="8">
        <f t="shared" si="20"/>
        <v>0</v>
      </c>
      <c r="N55" s="8">
        <f t="shared" si="21"/>
        <v>0</v>
      </c>
      <c r="O55" s="8">
        <f>IF(AND(K55&gt;=L55,K55&lt;=DBN,K55&lt;&gt;0,L55&lt;&gt;0),(MOD(FDN-DBN,1)-IF(L55&lt;=FDN,FDN-L55)+IF(K55&lt;=FDN,FDN-K55))*24,IF(AND(K55&gt;=L55,K55&gt;DBN,K55&lt;&gt;0,L55&lt;&gt;0),(MOD(FDN-DBNt,1)-(K55-DBN)+IF(L55&gt;=DBN,L55-DBN)-IF(K55&lt;FDN,FDN-L55))*24,IF(AND(K55&lt;L55,ISNUMBER(K55),L55&lt;&gt;0),(IF(AND(K55&lt;=FDN,L55&lt;=FDN),L55-K55)+IF(AND(K55&lt;=FDN,L55&gt;FDN),FDN-K55)+IF(L55&gt;=DBN,L55-K55-IF(K55&lt;=DBN,DBN-K55)))*24,0)))</f>
        <v>0</v>
      </c>
      <c r="P55" s="6">
        <f t="shared" si="22"/>
        <v>0</v>
      </c>
      <c r="Q55" s="6">
        <f t="shared" si="23"/>
        <v>0</v>
      </c>
      <c r="R55" s="6">
        <f t="shared" si="24"/>
        <v>0</v>
      </c>
    </row>
    <row r="56" spans="1:18">
      <c r="A56" s="9">
        <f t="shared" si="4"/>
        <v>42417</v>
      </c>
      <c r="B56" s="7" t="str">
        <f t="shared" si="14"/>
        <v>mercredi</v>
      </c>
      <c r="C56" s="7" t="str">
        <f t="shared" si="15"/>
        <v>février</v>
      </c>
      <c r="D56" s="32" t="str">
        <f t="shared" si="16"/>
        <v/>
      </c>
      <c r="E56" s="32" t="str">
        <f t="shared" si="17"/>
        <v xml:space="preserve"> mer</v>
      </c>
      <c r="F56" s="10">
        <v>0</v>
      </c>
      <c r="G56" s="10"/>
      <c r="H56" s="8">
        <f t="shared" si="18"/>
        <v>0</v>
      </c>
      <c r="I56" s="8">
        <f t="shared" si="19"/>
        <v>0</v>
      </c>
      <c r="J56" s="8">
        <f>IF(AND(F56&gt;=G56,F56&lt;=DBN,F56&lt;&gt;0,G56&lt;&gt;0),(MOD(FDN-DBN,1)-IF(G56&lt;=FDN,FDN-G56)+IF(F56&lt;=FDN,FDN-F56))*24,IF(AND(F56&gt;=G56,F56&gt;DBN,F56&lt;&gt;0,G56&lt;&gt;0),(MOD(FDN-DBNt,1)-(F56-DBN)+IF(G56&gt;=DBN,G56-DBN)-IF(F56&lt;FDN,FDN-G56))*24,IF(AND(F56&lt;G56,ISNUMBER(F56),G56&lt;&gt;0),(IF(AND(F56&lt;=FDN,G56&lt;=FDN),G56-F56)+IF(AND(F56&lt;=FDN,G56&gt;FDN),FDN-F56)+IF(G56&gt;=DBN,G56-F56-IF(F56&lt;=DBN,DBN-F56)))*24,0)))</f>
        <v>0</v>
      </c>
      <c r="K56" s="10"/>
      <c r="L56" s="10"/>
      <c r="M56" s="8">
        <f t="shared" si="20"/>
        <v>0</v>
      </c>
      <c r="N56" s="8">
        <f t="shared" si="21"/>
        <v>0</v>
      </c>
      <c r="O56" s="8">
        <f>IF(AND(K56&gt;=L56,K56&lt;=DBN,K56&lt;&gt;0,L56&lt;&gt;0),(MOD(FDN-DBN,1)-IF(L56&lt;=FDN,FDN-L56)+IF(K56&lt;=FDN,FDN-K56))*24,IF(AND(K56&gt;=L56,K56&gt;DBN,K56&lt;&gt;0,L56&lt;&gt;0),(MOD(FDN-DBNt,1)-(K56-DBN)+IF(L56&gt;=DBN,L56-DBN)-IF(K56&lt;FDN,FDN-L56))*24,IF(AND(K56&lt;L56,ISNUMBER(K56),L56&lt;&gt;0),(IF(AND(K56&lt;=FDN,L56&lt;=FDN),L56-K56)+IF(AND(K56&lt;=FDN,L56&gt;FDN),FDN-K56)+IF(L56&gt;=DBN,L56-K56-IF(K56&lt;=DBN,DBN-K56)))*24,0)))</f>
        <v>0</v>
      </c>
      <c r="P56" s="6">
        <f t="shared" si="22"/>
        <v>0</v>
      </c>
      <c r="Q56" s="6">
        <f t="shared" si="23"/>
        <v>0</v>
      </c>
      <c r="R56" s="6">
        <f t="shared" si="24"/>
        <v>0</v>
      </c>
    </row>
    <row r="57" spans="1:18">
      <c r="A57" s="9">
        <f t="shared" si="4"/>
        <v>42418</v>
      </c>
      <c r="B57" s="7" t="str">
        <f t="shared" si="14"/>
        <v>jeudi</v>
      </c>
      <c r="C57" s="7" t="str">
        <f t="shared" si="15"/>
        <v>février</v>
      </c>
      <c r="D57" s="32" t="str">
        <f t="shared" si="16"/>
        <v/>
      </c>
      <c r="E57" s="32" t="str">
        <f t="shared" si="17"/>
        <v xml:space="preserve"> jeu</v>
      </c>
      <c r="F57" s="10">
        <v>0</v>
      </c>
      <c r="G57" s="10"/>
      <c r="H57" s="8">
        <f t="shared" si="18"/>
        <v>0</v>
      </c>
      <c r="I57" s="8">
        <f t="shared" si="19"/>
        <v>0</v>
      </c>
      <c r="J57" s="8">
        <f>IF(AND(F57&gt;=G57,F57&lt;=DBN,F57&lt;&gt;0,G57&lt;&gt;0),(MOD(FDN-DBN,1)-IF(G57&lt;=FDN,FDN-G57)+IF(F57&lt;=FDN,FDN-F57))*24,IF(AND(F57&gt;=G57,F57&gt;DBN,F57&lt;&gt;0,G57&lt;&gt;0),(MOD(FDN-DBNt,1)-(F57-DBN)+IF(G57&gt;=DBN,G57-DBN)-IF(F57&lt;FDN,FDN-G57))*24,IF(AND(F57&lt;G57,ISNUMBER(F57),G57&lt;&gt;0),(IF(AND(F57&lt;=FDN,G57&lt;=FDN),G57-F57)+IF(AND(F57&lt;=FDN,G57&gt;FDN),FDN-F57)+IF(G57&gt;=DBN,G57-F57-IF(F57&lt;=DBN,DBN-F57)))*24,0)))</f>
        <v>0</v>
      </c>
      <c r="K57" s="10"/>
      <c r="L57" s="10"/>
      <c r="M57" s="8">
        <f t="shared" si="20"/>
        <v>0</v>
      </c>
      <c r="N57" s="8">
        <f t="shared" si="21"/>
        <v>0</v>
      </c>
      <c r="O57" s="8">
        <f>IF(AND(K57&gt;=L57,K57&lt;=DBN,K57&lt;&gt;0,L57&lt;&gt;0),(MOD(FDN-DBN,1)-IF(L57&lt;=FDN,FDN-L57)+IF(K57&lt;=FDN,FDN-K57))*24,IF(AND(K57&gt;=L57,K57&gt;DBN,K57&lt;&gt;0,L57&lt;&gt;0),(MOD(FDN-DBNt,1)-(K57-DBN)+IF(L57&gt;=DBN,L57-DBN)-IF(K57&lt;FDN,FDN-L57))*24,IF(AND(K57&lt;L57,ISNUMBER(K57),L57&lt;&gt;0),(IF(AND(K57&lt;=FDN,L57&lt;=FDN),L57-K57)+IF(AND(K57&lt;=FDN,L57&gt;FDN),FDN-K57)+IF(L57&gt;=DBN,L57-K57-IF(K57&lt;=DBN,DBN-K57)))*24,0)))</f>
        <v>0</v>
      </c>
      <c r="P57" s="6">
        <f t="shared" si="22"/>
        <v>0</v>
      </c>
      <c r="Q57" s="6">
        <f t="shared" si="23"/>
        <v>0</v>
      </c>
      <c r="R57" s="6">
        <f t="shared" si="24"/>
        <v>0</v>
      </c>
    </row>
    <row r="58" spans="1:18">
      <c r="A58" s="9">
        <f t="shared" si="4"/>
        <v>42419</v>
      </c>
      <c r="B58" s="7" t="str">
        <f t="shared" si="14"/>
        <v>vendredi</v>
      </c>
      <c r="C58" s="7" t="str">
        <f t="shared" si="15"/>
        <v>février</v>
      </c>
      <c r="D58" s="32" t="str">
        <f t="shared" si="16"/>
        <v/>
      </c>
      <c r="E58" s="32" t="str">
        <f t="shared" si="17"/>
        <v xml:space="preserve"> ven</v>
      </c>
      <c r="F58" s="10">
        <v>0</v>
      </c>
      <c r="G58" s="10"/>
      <c r="H58" s="8">
        <f t="shared" si="18"/>
        <v>0</v>
      </c>
      <c r="I58" s="8">
        <f t="shared" si="19"/>
        <v>0</v>
      </c>
      <c r="J58" s="8">
        <f>IF(AND(F58&gt;=G58,F58&lt;=DBN,F58&lt;&gt;0,G58&lt;&gt;0),(MOD(FDN-DBN,1)-IF(G58&lt;=FDN,FDN-G58)+IF(F58&lt;=FDN,FDN-F58))*24,IF(AND(F58&gt;=G58,F58&gt;DBN,F58&lt;&gt;0,G58&lt;&gt;0),(MOD(FDN-DBNt,1)-(F58-DBN)+IF(G58&gt;=DBN,G58-DBN)-IF(F58&lt;FDN,FDN-G58))*24,IF(AND(F58&lt;G58,ISNUMBER(F58),G58&lt;&gt;0),(IF(AND(F58&lt;=FDN,G58&lt;=FDN),G58-F58)+IF(AND(F58&lt;=FDN,G58&gt;FDN),FDN-F58)+IF(G58&gt;=DBN,G58-F58-IF(F58&lt;=DBN,DBN-F58)))*24,0)))</f>
        <v>0</v>
      </c>
      <c r="K58" s="10"/>
      <c r="L58" s="10"/>
      <c r="M58" s="8">
        <f t="shared" si="20"/>
        <v>0</v>
      </c>
      <c r="N58" s="8">
        <f t="shared" si="21"/>
        <v>0</v>
      </c>
      <c r="O58" s="8">
        <f>IF(AND(K58&gt;=L58,K58&lt;=DBN,K58&lt;&gt;0,L58&lt;&gt;0),(MOD(FDN-DBN,1)-IF(L58&lt;=FDN,FDN-L58)+IF(K58&lt;=FDN,FDN-K58))*24,IF(AND(K58&gt;=L58,K58&gt;DBN,K58&lt;&gt;0,L58&lt;&gt;0),(MOD(FDN-DBNt,1)-(K58-DBN)+IF(L58&gt;=DBN,L58-DBN)-IF(K58&lt;FDN,FDN-L58))*24,IF(AND(K58&lt;L58,ISNUMBER(K58),L58&lt;&gt;0),(IF(AND(K58&lt;=FDN,L58&lt;=FDN),L58-K58)+IF(AND(K58&lt;=FDN,L58&gt;FDN),FDN-K58)+IF(L58&gt;=DBN,L58-K58-IF(K58&lt;=DBN,DBN-K58)))*24,0)))</f>
        <v>0</v>
      </c>
      <c r="P58" s="6">
        <f t="shared" si="22"/>
        <v>0</v>
      </c>
      <c r="Q58" s="6">
        <f t="shared" si="23"/>
        <v>0</v>
      </c>
      <c r="R58" s="6">
        <f t="shared" si="24"/>
        <v>0</v>
      </c>
    </row>
    <row r="59" spans="1:18">
      <c r="A59" s="9">
        <f t="shared" si="4"/>
        <v>42420</v>
      </c>
      <c r="B59" s="7" t="str">
        <f t="shared" si="14"/>
        <v>samedi</v>
      </c>
      <c r="C59" s="7" t="str">
        <f t="shared" si="15"/>
        <v>février</v>
      </c>
      <c r="D59" s="32" t="str">
        <f t="shared" si="16"/>
        <v/>
      </c>
      <c r="E59" s="32" t="str">
        <f t="shared" si="17"/>
        <v xml:space="preserve"> sam</v>
      </c>
      <c r="F59" s="10">
        <v>0</v>
      </c>
      <c r="G59" s="10"/>
      <c r="H59" s="8">
        <f t="shared" si="18"/>
        <v>0</v>
      </c>
      <c r="I59" s="8">
        <f t="shared" si="19"/>
        <v>0</v>
      </c>
      <c r="J59" s="8">
        <f>IF(AND(F59&gt;=G59,F59&lt;=DBN,F59&lt;&gt;0,G59&lt;&gt;0),(MOD(FDN-DBN,1)-IF(G59&lt;=FDN,FDN-G59)+IF(F59&lt;=FDN,FDN-F59))*24,IF(AND(F59&gt;=G59,F59&gt;DBN,F59&lt;&gt;0,G59&lt;&gt;0),(MOD(FDN-DBNt,1)-(F59-DBN)+IF(G59&gt;=DBN,G59-DBN)-IF(F59&lt;FDN,FDN-G59))*24,IF(AND(F59&lt;G59,ISNUMBER(F59),G59&lt;&gt;0),(IF(AND(F59&lt;=FDN,G59&lt;=FDN),G59-F59)+IF(AND(F59&lt;=FDN,G59&gt;FDN),FDN-F59)+IF(G59&gt;=DBN,G59-F59-IF(F59&lt;=DBN,DBN-F59)))*24,0)))</f>
        <v>0</v>
      </c>
      <c r="K59" s="10"/>
      <c r="L59" s="10"/>
      <c r="M59" s="8">
        <f t="shared" si="20"/>
        <v>0</v>
      </c>
      <c r="N59" s="8">
        <f t="shared" si="21"/>
        <v>0</v>
      </c>
      <c r="O59" s="8">
        <f>IF(AND(K59&gt;=L59,K59&lt;=DBN,K59&lt;&gt;0,L59&lt;&gt;0),(MOD(FDN-DBN,1)-IF(L59&lt;=FDN,FDN-L59)+IF(K59&lt;=FDN,FDN-K59))*24,IF(AND(K59&gt;=L59,K59&gt;DBN,K59&lt;&gt;0,L59&lt;&gt;0),(MOD(FDN-DBNt,1)-(K59-DBN)+IF(L59&gt;=DBN,L59-DBN)-IF(K59&lt;FDN,FDN-L59))*24,IF(AND(K59&lt;L59,ISNUMBER(K59),L59&lt;&gt;0),(IF(AND(K59&lt;=FDN,L59&lt;=FDN),L59-K59)+IF(AND(K59&lt;=FDN,L59&gt;FDN),FDN-K59)+IF(L59&gt;=DBN,L59-K59-IF(K59&lt;=DBN,DBN-K59)))*24,0)))</f>
        <v>0</v>
      </c>
      <c r="P59" s="6">
        <f t="shared" si="22"/>
        <v>0</v>
      </c>
      <c r="Q59" s="6">
        <f t="shared" si="23"/>
        <v>0</v>
      </c>
      <c r="R59" s="6">
        <f t="shared" si="24"/>
        <v>0</v>
      </c>
    </row>
    <row r="60" spans="1:18">
      <c r="A60" s="9">
        <f t="shared" si="4"/>
        <v>42421</v>
      </c>
      <c r="B60" s="7" t="str">
        <f t="shared" si="14"/>
        <v>dimanche</v>
      </c>
      <c r="C60" s="7" t="str">
        <f t="shared" si="15"/>
        <v>février</v>
      </c>
      <c r="D60" s="32" t="str">
        <f t="shared" si="16"/>
        <v/>
      </c>
      <c r="E60" s="32" t="str">
        <f t="shared" si="17"/>
        <v xml:space="preserve"> dim</v>
      </c>
      <c r="F60" s="10">
        <v>0</v>
      </c>
      <c r="G60" s="10"/>
      <c r="H60" s="8">
        <f t="shared" si="18"/>
        <v>0</v>
      </c>
      <c r="I60" s="8">
        <f t="shared" si="19"/>
        <v>0</v>
      </c>
      <c r="J60" s="8">
        <f>IF(AND(F60&gt;=G60,F60&lt;=DBN,F60&lt;&gt;0,G60&lt;&gt;0),(MOD(FDN-DBN,1)-IF(G60&lt;=FDN,FDN-G60)+IF(F60&lt;=FDN,FDN-F60))*24,IF(AND(F60&gt;=G60,F60&gt;DBN,F60&lt;&gt;0,G60&lt;&gt;0),(MOD(FDN-DBNt,1)-(F60-DBN)+IF(G60&gt;=DBN,G60-DBN)-IF(F60&lt;FDN,FDN-G60))*24,IF(AND(F60&lt;G60,ISNUMBER(F60),G60&lt;&gt;0),(IF(AND(F60&lt;=FDN,G60&lt;=FDN),G60-F60)+IF(AND(F60&lt;=FDN,G60&gt;FDN),FDN-F60)+IF(G60&gt;=DBN,G60-F60-IF(F60&lt;=DBN,DBN-F60)))*24,0)))</f>
        <v>0</v>
      </c>
      <c r="K60" s="10"/>
      <c r="L60" s="10"/>
      <c r="M60" s="8">
        <f t="shared" si="20"/>
        <v>0</v>
      </c>
      <c r="N60" s="8">
        <f t="shared" si="21"/>
        <v>0</v>
      </c>
      <c r="O60" s="8">
        <f>IF(AND(K60&gt;=L60,K60&lt;=DBN,K60&lt;&gt;0,L60&lt;&gt;0),(MOD(FDN-DBN,1)-IF(L60&lt;=FDN,FDN-L60)+IF(K60&lt;=FDN,FDN-K60))*24,IF(AND(K60&gt;=L60,K60&gt;DBN,K60&lt;&gt;0,L60&lt;&gt;0),(MOD(FDN-DBNt,1)-(K60-DBN)+IF(L60&gt;=DBN,L60-DBN)-IF(K60&lt;FDN,FDN-L60))*24,IF(AND(K60&lt;L60,ISNUMBER(K60),L60&lt;&gt;0),(IF(AND(K60&lt;=FDN,L60&lt;=FDN),L60-K60)+IF(AND(K60&lt;=FDN,L60&gt;FDN),FDN-K60)+IF(L60&gt;=DBN,L60-K60-IF(K60&lt;=DBN,DBN-K60)))*24,0)))</f>
        <v>0</v>
      </c>
      <c r="P60" s="6">
        <f t="shared" si="22"/>
        <v>0</v>
      </c>
      <c r="Q60" s="6">
        <f t="shared" si="23"/>
        <v>0</v>
      </c>
      <c r="R60" s="6">
        <f t="shared" si="24"/>
        <v>0</v>
      </c>
    </row>
    <row r="61" spans="1:18">
      <c r="A61" s="9">
        <f t="shared" si="4"/>
        <v>42422</v>
      </c>
      <c r="B61" s="7" t="str">
        <f t="shared" si="14"/>
        <v>lundi</v>
      </c>
      <c r="C61" s="7" t="str">
        <f t="shared" si="15"/>
        <v>février</v>
      </c>
      <c r="D61" s="32" t="str">
        <f t="shared" si="16"/>
        <v/>
      </c>
      <c r="E61" s="32" t="str">
        <f t="shared" si="17"/>
        <v xml:space="preserve"> lun</v>
      </c>
      <c r="F61" s="10">
        <v>0</v>
      </c>
      <c r="G61" s="10"/>
      <c r="H61" s="8">
        <f t="shared" si="18"/>
        <v>0</v>
      </c>
      <c r="I61" s="8">
        <f t="shared" si="19"/>
        <v>0</v>
      </c>
      <c r="J61" s="8">
        <f>IF(AND(F61&gt;=G61,F61&lt;=DBN,F61&lt;&gt;0,G61&lt;&gt;0),(MOD(FDN-DBN,1)-IF(G61&lt;=FDN,FDN-G61)+IF(F61&lt;=FDN,FDN-F61))*24,IF(AND(F61&gt;=G61,F61&gt;DBN,F61&lt;&gt;0,G61&lt;&gt;0),(MOD(FDN-DBNt,1)-(F61-DBN)+IF(G61&gt;=DBN,G61-DBN)-IF(F61&lt;FDN,FDN-G61))*24,IF(AND(F61&lt;G61,ISNUMBER(F61),G61&lt;&gt;0),(IF(AND(F61&lt;=FDN,G61&lt;=FDN),G61-F61)+IF(AND(F61&lt;=FDN,G61&gt;FDN),FDN-F61)+IF(G61&gt;=DBN,G61-F61-IF(F61&lt;=DBN,DBN-F61)))*24,0)))</f>
        <v>0</v>
      </c>
      <c r="K61" s="10"/>
      <c r="L61" s="10"/>
      <c r="M61" s="8">
        <f t="shared" si="20"/>
        <v>0</v>
      </c>
      <c r="N61" s="8">
        <f t="shared" si="21"/>
        <v>0</v>
      </c>
      <c r="O61" s="8">
        <f>IF(AND(K61&gt;=L61,K61&lt;=DBN,K61&lt;&gt;0,L61&lt;&gt;0),(MOD(FDN-DBN,1)-IF(L61&lt;=FDN,FDN-L61)+IF(K61&lt;=FDN,FDN-K61))*24,IF(AND(K61&gt;=L61,K61&gt;DBN,K61&lt;&gt;0,L61&lt;&gt;0),(MOD(FDN-DBNt,1)-(K61-DBN)+IF(L61&gt;=DBN,L61-DBN)-IF(K61&lt;FDN,FDN-L61))*24,IF(AND(K61&lt;L61,ISNUMBER(K61),L61&lt;&gt;0),(IF(AND(K61&lt;=FDN,L61&lt;=FDN),L61-K61)+IF(AND(K61&lt;=FDN,L61&gt;FDN),FDN-K61)+IF(L61&gt;=DBN,L61-K61-IF(K61&lt;=DBN,DBN-K61)))*24,0)))</f>
        <v>0</v>
      </c>
      <c r="P61" s="6">
        <f t="shared" si="22"/>
        <v>0</v>
      </c>
      <c r="Q61" s="6">
        <f t="shared" si="23"/>
        <v>0</v>
      </c>
      <c r="R61" s="6">
        <f t="shared" si="24"/>
        <v>0</v>
      </c>
    </row>
    <row r="62" spans="1:18">
      <c r="A62" s="9">
        <f t="shared" si="4"/>
        <v>42423</v>
      </c>
      <c r="B62" s="7" t="str">
        <f t="shared" si="14"/>
        <v>mardi</v>
      </c>
      <c r="C62" s="7" t="str">
        <f t="shared" si="15"/>
        <v>février</v>
      </c>
      <c r="D62" s="32" t="str">
        <f t="shared" si="16"/>
        <v/>
      </c>
      <c r="E62" s="32" t="str">
        <f t="shared" si="17"/>
        <v xml:space="preserve"> mar</v>
      </c>
      <c r="F62" s="10">
        <v>0</v>
      </c>
      <c r="G62" s="10"/>
      <c r="H62" s="8">
        <f t="shared" si="18"/>
        <v>0</v>
      </c>
      <c r="I62" s="8">
        <f t="shared" si="19"/>
        <v>0</v>
      </c>
      <c r="J62" s="8">
        <f>IF(AND(F62&gt;=G62,F62&lt;=DBN,F62&lt;&gt;0,G62&lt;&gt;0),(MOD(FDN-DBN,1)-IF(G62&lt;=FDN,FDN-G62)+IF(F62&lt;=FDN,FDN-F62))*24,IF(AND(F62&gt;=G62,F62&gt;DBN,F62&lt;&gt;0,G62&lt;&gt;0),(MOD(FDN-DBNt,1)-(F62-DBN)+IF(G62&gt;=DBN,G62-DBN)-IF(F62&lt;FDN,FDN-G62))*24,IF(AND(F62&lt;G62,ISNUMBER(F62),G62&lt;&gt;0),(IF(AND(F62&lt;=FDN,G62&lt;=FDN),G62-F62)+IF(AND(F62&lt;=FDN,G62&gt;FDN),FDN-F62)+IF(G62&gt;=DBN,G62-F62-IF(F62&lt;=DBN,DBN-F62)))*24,0)))</f>
        <v>0</v>
      </c>
      <c r="K62" s="10"/>
      <c r="L62" s="10"/>
      <c r="M62" s="8">
        <f t="shared" si="20"/>
        <v>0</v>
      </c>
      <c r="N62" s="8">
        <f t="shared" si="21"/>
        <v>0</v>
      </c>
      <c r="O62" s="8">
        <f>IF(AND(K62&gt;=L62,K62&lt;=DBN,K62&lt;&gt;0,L62&lt;&gt;0),(MOD(FDN-DBN,1)-IF(L62&lt;=FDN,FDN-L62)+IF(K62&lt;=FDN,FDN-K62))*24,IF(AND(K62&gt;=L62,K62&gt;DBN,K62&lt;&gt;0,L62&lt;&gt;0),(MOD(FDN-DBNt,1)-(K62-DBN)+IF(L62&gt;=DBN,L62-DBN)-IF(K62&lt;FDN,FDN-L62))*24,IF(AND(K62&lt;L62,ISNUMBER(K62),L62&lt;&gt;0),(IF(AND(K62&lt;=FDN,L62&lt;=FDN),L62-K62)+IF(AND(K62&lt;=FDN,L62&gt;FDN),FDN-K62)+IF(L62&gt;=DBN,L62-K62-IF(K62&lt;=DBN,DBN-K62)))*24,0)))</f>
        <v>0</v>
      </c>
      <c r="P62" s="6">
        <f t="shared" si="22"/>
        <v>0</v>
      </c>
      <c r="Q62" s="6">
        <f t="shared" si="23"/>
        <v>0</v>
      </c>
      <c r="R62" s="6">
        <f t="shared" si="24"/>
        <v>0</v>
      </c>
    </row>
    <row r="63" spans="1:18">
      <c r="A63" s="9">
        <f t="shared" si="4"/>
        <v>42424</v>
      </c>
      <c r="B63" s="7" t="str">
        <f t="shared" si="14"/>
        <v>mercredi</v>
      </c>
      <c r="C63" s="7" t="str">
        <f t="shared" si="15"/>
        <v>février</v>
      </c>
      <c r="D63" s="32" t="str">
        <f t="shared" si="16"/>
        <v/>
      </c>
      <c r="E63" s="32" t="str">
        <f t="shared" si="17"/>
        <v xml:space="preserve"> mer</v>
      </c>
      <c r="F63" s="10">
        <v>0</v>
      </c>
      <c r="G63" s="10"/>
      <c r="H63" s="8">
        <f t="shared" si="18"/>
        <v>0</v>
      </c>
      <c r="I63" s="8">
        <f t="shared" si="19"/>
        <v>0</v>
      </c>
      <c r="J63" s="8">
        <f>IF(AND(F63&gt;=G63,F63&lt;=DBN,F63&lt;&gt;0,G63&lt;&gt;0),(MOD(FDN-DBN,1)-IF(G63&lt;=FDN,FDN-G63)+IF(F63&lt;=FDN,FDN-F63))*24,IF(AND(F63&gt;=G63,F63&gt;DBN,F63&lt;&gt;0,G63&lt;&gt;0),(MOD(FDN-DBNt,1)-(F63-DBN)+IF(G63&gt;=DBN,G63-DBN)-IF(F63&lt;FDN,FDN-G63))*24,IF(AND(F63&lt;G63,ISNUMBER(F63),G63&lt;&gt;0),(IF(AND(F63&lt;=FDN,G63&lt;=FDN),G63-F63)+IF(AND(F63&lt;=FDN,G63&gt;FDN),FDN-F63)+IF(G63&gt;=DBN,G63-F63-IF(F63&lt;=DBN,DBN-F63)))*24,0)))</f>
        <v>0</v>
      </c>
      <c r="K63" s="10"/>
      <c r="L63" s="10"/>
      <c r="M63" s="8">
        <f t="shared" si="20"/>
        <v>0</v>
      </c>
      <c r="N63" s="8">
        <f t="shared" si="21"/>
        <v>0</v>
      </c>
      <c r="O63" s="8">
        <f>IF(AND(K63&gt;=L63,K63&lt;=DBN,K63&lt;&gt;0,L63&lt;&gt;0),(MOD(FDN-DBN,1)-IF(L63&lt;=FDN,FDN-L63)+IF(K63&lt;=FDN,FDN-K63))*24,IF(AND(K63&gt;=L63,K63&gt;DBN,K63&lt;&gt;0,L63&lt;&gt;0),(MOD(FDN-DBNt,1)-(K63-DBN)+IF(L63&gt;=DBN,L63-DBN)-IF(K63&lt;FDN,FDN-L63))*24,IF(AND(K63&lt;L63,ISNUMBER(K63),L63&lt;&gt;0),(IF(AND(K63&lt;=FDN,L63&lt;=FDN),L63-K63)+IF(AND(K63&lt;=FDN,L63&gt;FDN),FDN-K63)+IF(L63&gt;=DBN,L63-K63-IF(K63&lt;=DBN,DBN-K63)))*24,0)))</f>
        <v>0</v>
      </c>
      <c r="P63" s="6">
        <f t="shared" si="22"/>
        <v>0</v>
      </c>
      <c r="Q63" s="6">
        <f t="shared" si="23"/>
        <v>0</v>
      </c>
      <c r="R63" s="6">
        <f t="shared" si="24"/>
        <v>0</v>
      </c>
    </row>
    <row r="64" spans="1:18">
      <c r="A64" s="9">
        <f t="shared" si="4"/>
        <v>42425</v>
      </c>
      <c r="B64" s="7" t="str">
        <f t="shared" si="14"/>
        <v>jeudi</v>
      </c>
      <c r="C64" s="7" t="str">
        <f t="shared" si="15"/>
        <v>février</v>
      </c>
      <c r="D64" s="32" t="str">
        <f t="shared" si="16"/>
        <v/>
      </c>
      <c r="E64" s="32" t="str">
        <f t="shared" si="17"/>
        <v xml:space="preserve"> jeu</v>
      </c>
      <c r="F64" s="10">
        <v>0</v>
      </c>
      <c r="G64" s="10"/>
      <c r="H64" s="8">
        <f t="shared" si="18"/>
        <v>0</v>
      </c>
      <c r="I64" s="8">
        <f t="shared" si="19"/>
        <v>0</v>
      </c>
      <c r="J64" s="8">
        <f>IF(AND(F64&gt;=G64,F64&lt;=DBN,F64&lt;&gt;0,G64&lt;&gt;0),(MOD(FDN-DBN,1)-IF(G64&lt;=FDN,FDN-G64)+IF(F64&lt;=FDN,FDN-F64))*24,IF(AND(F64&gt;=G64,F64&gt;DBN,F64&lt;&gt;0,G64&lt;&gt;0),(MOD(FDN-DBNt,1)-(F64-DBN)+IF(G64&gt;=DBN,G64-DBN)-IF(F64&lt;FDN,FDN-G64))*24,IF(AND(F64&lt;G64,ISNUMBER(F64),G64&lt;&gt;0),(IF(AND(F64&lt;=FDN,G64&lt;=FDN),G64-F64)+IF(AND(F64&lt;=FDN,G64&gt;FDN),FDN-F64)+IF(G64&gt;=DBN,G64-F64-IF(F64&lt;=DBN,DBN-F64)))*24,0)))</f>
        <v>0</v>
      </c>
      <c r="K64" s="10"/>
      <c r="L64" s="10"/>
      <c r="M64" s="8">
        <f t="shared" si="20"/>
        <v>0</v>
      </c>
      <c r="N64" s="8">
        <f t="shared" si="21"/>
        <v>0</v>
      </c>
      <c r="O64" s="8">
        <f>IF(AND(K64&gt;=L64,K64&lt;=DBN,K64&lt;&gt;0,L64&lt;&gt;0),(MOD(FDN-DBN,1)-IF(L64&lt;=FDN,FDN-L64)+IF(K64&lt;=FDN,FDN-K64))*24,IF(AND(K64&gt;=L64,K64&gt;DBN,K64&lt;&gt;0,L64&lt;&gt;0),(MOD(FDN-DBNt,1)-(K64-DBN)+IF(L64&gt;=DBN,L64-DBN)-IF(K64&lt;FDN,FDN-L64))*24,IF(AND(K64&lt;L64,ISNUMBER(K64),L64&lt;&gt;0),(IF(AND(K64&lt;=FDN,L64&lt;=FDN),L64-K64)+IF(AND(K64&lt;=FDN,L64&gt;FDN),FDN-K64)+IF(L64&gt;=DBN,L64-K64-IF(K64&lt;=DBN,DBN-K64)))*24,0)))</f>
        <v>0</v>
      </c>
      <c r="P64" s="6">
        <f t="shared" si="22"/>
        <v>0</v>
      </c>
      <c r="Q64" s="6">
        <f t="shared" si="23"/>
        <v>0</v>
      </c>
      <c r="R64" s="6">
        <f t="shared" si="24"/>
        <v>0</v>
      </c>
    </row>
    <row r="65" spans="1:18">
      <c r="A65" s="9">
        <f t="shared" si="4"/>
        <v>42426</v>
      </c>
      <c r="B65" s="7" t="str">
        <f t="shared" si="14"/>
        <v>vendredi</v>
      </c>
      <c r="C65" s="7" t="str">
        <f t="shared" si="15"/>
        <v>février</v>
      </c>
      <c r="D65" s="32" t="str">
        <f t="shared" si="16"/>
        <v/>
      </c>
      <c r="E65" s="32" t="str">
        <f t="shared" si="17"/>
        <v xml:space="preserve"> ven</v>
      </c>
      <c r="F65" s="10">
        <v>0</v>
      </c>
      <c r="G65" s="10"/>
      <c r="H65" s="8">
        <f t="shared" si="18"/>
        <v>0</v>
      </c>
      <c r="I65" s="8">
        <f t="shared" si="19"/>
        <v>0</v>
      </c>
      <c r="J65" s="8">
        <f>IF(AND(F65&gt;=G65,F65&lt;=DBN,F65&lt;&gt;0,G65&lt;&gt;0),(MOD(FDN-DBN,1)-IF(G65&lt;=FDN,FDN-G65)+IF(F65&lt;=FDN,FDN-F65))*24,IF(AND(F65&gt;=G65,F65&gt;DBN,F65&lt;&gt;0,G65&lt;&gt;0),(MOD(FDN-DBNt,1)-(F65-DBN)+IF(G65&gt;=DBN,G65-DBN)-IF(F65&lt;FDN,FDN-G65))*24,IF(AND(F65&lt;G65,ISNUMBER(F65),G65&lt;&gt;0),(IF(AND(F65&lt;=FDN,G65&lt;=FDN),G65-F65)+IF(AND(F65&lt;=FDN,G65&gt;FDN),FDN-F65)+IF(G65&gt;=DBN,G65-F65-IF(F65&lt;=DBN,DBN-F65)))*24,0)))</f>
        <v>0</v>
      </c>
      <c r="K65" s="10"/>
      <c r="L65" s="10"/>
      <c r="M65" s="8">
        <f t="shared" si="20"/>
        <v>0</v>
      </c>
      <c r="N65" s="8">
        <f t="shared" si="21"/>
        <v>0</v>
      </c>
      <c r="O65" s="8">
        <f>IF(AND(K65&gt;=L65,K65&lt;=DBN,K65&lt;&gt;0,L65&lt;&gt;0),(MOD(FDN-DBN,1)-IF(L65&lt;=FDN,FDN-L65)+IF(K65&lt;=FDN,FDN-K65))*24,IF(AND(K65&gt;=L65,K65&gt;DBN,K65&lt;&gt;0,L65&lt;&gt;0),(MOD(FDN-DBNt,1)-(K65-DBN)+IF(L65&gt;=DBN,L65-DBN)-IF(K65&lt;FDN,FDN-L65))*24,IF(AND(K65&lt;L65,ISNUMBER(K65),L65&lt;&gt;0),(IF(AND(K65&lt;=FDN,L65&lt;=FDN),L65-K65)+IF(AND(K65&lt;=FDN,L65&gt;FDN),FDN-K65)+IF(L65&gt;=DBN,L65-K65-IF(K65&lt;=DBN,DBN-K65)))*24,0)))</f>
        <v>0</v>
      </c>
      <c r="P65" s="6">
        <f t="shared" si="22"/>
        <v>0</v>
      </c>
      <c r="Q65" s="6">
        <f t="shared" si="23"/>
        <v>0</v>
      </c>
      <c r="R65" s="6">
        <f t="shared" si="24"/>
        <v>0</v>
      </c>
    </row>
    <row r="66" spans="1:18">
      <c r="A66" s="9">
        <f t="shared" si="4"/>
        <v>42427</v>
      </c>
      <c r="B66" s="7" t="str">
        <f t="shared" si="14"/>
        <v>samedi</v>
      </c>
      <c r="C66" s="7" t="str">
        <f t="shared" si="15"/>
        <v>février</v>
      </c>
      <c r="D66" s="32" t="str">
        <f t="shared" si="16"/>
        <v/>
      </c>
      <c r="E66" s="32" t="str">
        <f t="shared" si="17"/>
        <v xml:space="preserve"> sam</v>
      </c>
      <c r="F66" s="10">
        <v>0</v>
      </c>
      <c r="G66" s="10"/>
      <c r="H66" s="8">
        <f t="shared" si="18"/>
        <v>0</v>
      </c>
      <c r="I66" s="8">
        <f t="shared" si="19"/>
        <v>0</v>
      </c>
      <c r="J66" s="8">
        <f>IF(AND(F66&gt;=G66,F66&lt;=DBN,F66&lt;&gt;0,G66&lt;&gt;0),(MOD(FDN-DBN,1)-IF(G66&lt;=FDN,FDN-G66)+IF(F66&lt;=FDN,FDN-F66))*24,IF(AND(F66&gt;=G66,F66&gt;DBN,F66&lt;&gt;0,G66&lt;&gt;0),(MOD(FDN-DBNt,1)-(F66-DBN)+IF(G66&gt;=DBN,G66-DBN)-IF(F66&lt;FDN,FDN-G66))*24,IF(AND(F66&lt;G66,ISNUMBER(F66),G66&lt;&gt;0),(IF(AND(F66&lt;=FDN,G66&lt;=FDN),G66-F66)+IF(AND(F66&lt;=FDN,G66&gt;FDN),FDN-F66)+IF(G66&gt;=DBN,G66-F66-IF(F66&lt;=DBN,DBN-F66)))*24,0)))</f>
        <v>0</v>
      </c>
      <c r="K66" s="10"/>
      <c r="L66" s="10"/>
      <c r="M66" s="8">
        <f t="shared" si="20"/>
        <v>0</v>
      </c>
      <c r="N66" s="8">
        <f t="shared" si="21"/>
        <v>0</v>
      </c>
      <c r="O66" s="8">
        <f>IF(AND(K66&gt;=L66,K66&lt;=DBN,K66&lt;&gt;0,L66&lt;&gt;0),(MOD(FDN-DBN,1)-IF(L66&lt;=FDN,FDN-L66)+IF(K66&lt;=FDN,FDN-K66))*24,IF(AND(K66&gt;=L66,K66&gt;DBN,K66&lt;&gt;0,L66&lt;&gt;0),(MOD(FDN-DBNt,1)-(K66-DBN)+IF(L66&gt;=DBN,L66-DBN)-IF(K66&lt;FDN,FDN-L66))*24,IF(AND(K66&lt;L66,ISNUMBER(K66),L66&lt;&gt;0),(IF(AND(K66&lt;=FDN,L66&lt;=FDN),L66-K66)+IF(AND(K66&lt;=FDN,L66&gt;FDN),FDN-K66)+IF(L66&gt;=DBN,L66-K66-IF(K66&lt;=DBN,DBN-K66)))*24,0)))</f>
        <v>0</v>
      </c>
      <c r="P66" s="6">
        <f t="shared" si="22"/>
        <v>0</v>
      </c>
      <c r="Q66" s="6">
        <f t="shared" si="23"/>
        <v>0</v>
      </c>
      <c r="R66" s="6">
        <f t="shared" si="24"/>
        <v>0</v>
      </c>
    </row>
    <row r="67" spans="1:18">
      <c r="A67" s="9">
        <f t="shared" si="4"/>
        <v>42428</v>
      </c>
      <c r="B67" s="7" t="str">
        <f t="shared" si="14"/>
        <v>dimanche</v>
      </c>
      <c r="C67" s="7" t="str">
        <f t="shared" si="15"/>
        <v>février</v>
      </c>
      <c r="D67" s="32" t="str">
        <f t="shared" si="16"/>
        <v/>
      </c>
      <c r="E67" s="32" t="str">
        <f t="shared" si="17"/>
        <v xml:space="preserve"> dim</v>
      </c>
      <c r="F67" s="10">
        <v>0</v>
      </c>
      <c r="G67" s="10"/>
      <c r="H67" s="8">
        <f t="shared" si="18"/>
        <v>0</v>
      </c>
      <c r="I67" s="8">
        <f t="shared" si="19"/>
        <v>0</v>
      </c>
      <c r="J67" s="8">
        <f>IF(AND(F67&gt;=G67,F67&lt;=DBN,F67&lt;&gt;0,G67&lt;&gt;0),(MOD(FDN-DBN,1)-IF(G67&lt;=FDN,FDN-G67)+IF(F67&lt;=FDN,FDN-F67))*24,IF(AND(F67&gt;=G67,F67&gt;DBN,F67&lt;&gt;0,G67&lt;&gt;0),(MOD(FDN-DBNt,1)-(F67-DBN)+IF(G67&gt;=DBN,G67-DBN)-IF(F67&lt;FDN,FDN-G67))*24,IF(AND(F67&lt;G67,ISNUMBER(F67),G67&lt;&gt;0),(IF(AND(F67&lt;=FDN,G67&lt;=FDN),G67-F67)+IF(AND(F67&lt;=FDN,G67&gt;FDN),FDN-F67)+IF(G67&gt;=DBN,G67-F67-IF(F67&lt;=DBN,DBN-F67)))*24,0)))</f>
        <v>0</v>
      </c>
      <c r="K67" s="10"/>
      <c r="L67" s="10"/>
      <c r="M67" s="8">
        <f t="shared" si="20"/>
        <v>0</v>
      </c>
      <c r="N67" s="8">
        <f t="shared" si="21"/>
        <v>0</v>
      </c>
      <c r="O67" s="8">
        <f>IF(AND(K67&gt;=L67,K67&lt;=DBN,K67&lt;&gt;0,L67&lt;&gt;0),(MOD(FDN-DBN,1)-IF(L67&lt;=FDN,FDN-L67)+IF(K67&lt;=FDN,FDN-K67))*24,IF(AND(K67&gt;=L67,K67&gt;DBN,K67&lt;&gt;0,L67&lt;&gt;0),(MOD(FDN-DBNt,1)-(K67-DBN)+IF(L67&gt;=DBN,L67-DBN)-IF(K67&lt;FDN,FDN-L67))*24,IF(AND(K67&lt;L67,ISNUMBER(K67),L67&lt;&gt;0),(IF(AND(K67&lt;=FDN,L67&lt;=FDN),L67-K67)+IF(AND(K67&lt;=FDN,L67&gt;FDN),FDN-K67)+IF(L67&gt;=DBN,L67-K67-IF(K67&lt;=DBN,DBN-K67)))*24,0)))</f>
        <v>0</v>
      </c>
      <c r="P67" s="6">
        <f t="shared" si="22"/>
        <v>0</v>
      </c>
      <c r="Q67" s="6">
        <f t="shared" si="23"/>
        <v>0</v>
      </c>
      <c r="R67" s="6">
        <f t="shared" si="24"/>
        <v>0</v>
      </c>
    </row>
    <row r="68" spans="1:18">
      <c r="A68" s="9">
        <f t="shared" si="4"/>
        <v>42429</v>
      </c>
      <c r="B68" s="7" t="str">
        <f t="shared" si="14"/>
        <v>lundi</v>
      </c>
      <c r="C68" s="7" t="str">
        <f t="shared" si="15"/>
        <v>février</v>
      </c>
      <c r="D68" s="32" t="str">
        <f t="shared" si="16"/>
        <v/>
      </c>
      <c r="E68" s="32" t="str">
        <f t="shared" si="17"/>
        <v xml:space="preserve"> lun</v>
      </c>
      <c r="F68" s="10">
        <v>0</v>
      </c>
      <c r="G68" s="10"/>
      <c r="H68" s="8">
        <f t="shared" si="18"/>
        <v>0</v>
      </c>
      <c r="I68" s="8">
        <f t="shared" si="19"/>
        <v>0</v>
      </c>
      <c r="J68" s="8">
        <f>IF(AND(F68&gt;=G68,F68&lt;=DBN,F68&lt;&gt;0,G68&lt;&gt;0),(MOD(FDN-DBN,1)-IF(G68&lt;=FDN,FDN-G68)+IF(F68&lt;=FDN,FDN-F68))*24,IF(AND(F68&gt;=G68,F68&gt;DBN,F68&lt;&gt;0,G68&lt;&gt;0),(MOD(FDN-DBNt,1)-(F68-DBN)+IF(G68&gt;=DBN,G68-DBN)-IF(F68&lt;FDN,FDN-G68))*24,IF(AND(F68&lt;G68,ISNUMBER(F68),G68&lt;&gt;0),(IF(AND(F68&lt;=FDN,G68&lt;=FDN),G68-F68)+IF(AND(F68&lt;=FDN,G68&gt;FDN),FDN-F68)+IF(G68&gt;=DBN,G68-F68-IF(F68&lt;=DBN,DBN-F68)))*24,0)))</f>
        <v>0</v>
      </c>
      <c r="K68" s="10"/>
      <c r="L68" s="10"/>
      <c r="M68" s="8">
        <f t="shared" si="20"/>
        <v>0</v>
      </c>
      <c r="N68" s="8">
        <f t="shared" si="21"/>
        <v>0</v>
      </c>
      <c r="O68" s="8">
        <f>IF(AND(K68&gt;=L68,K68&lt;=DBN,K68&lt;&gt;0,L68&lt;&gt;0),(MOD(FDN-DBN,1)-IF(L68&lt;=FDN,FDN-L68)+IF(K68&lt;=FDN,FDN-K68))*24,IF(AND(K68&gt;=L68,K68&gt;DBN,K68&lt;&gt;0,L68&lt;&gt;0),(MOD(FDN-DBNt,1)-(K68-DBN)+IF(L68&gt;=DBN,L68-DBN)-IF(K68&lt;FDN,FDN-L68))*24,IF(AND(K68&lt;L68,ISNUMBER(K68),L68&lt;&gt;0),(IF(AND(K68&lt;=FDN,L68&lt;=FDN),L68-K68)+IF(AND(K68&lt;=FDN,L68&gt;FDN),FDN-K68)+IF(L68&gt;=DBN,L68-K68-IF(K68&lt;=DBN,DBN-K68)))*24,0)))</f>
        <v>0</v>
      </c>
      <c r="P68" s="6">
        <f t="shared" si="22"/>
        <v>0</v>
      </c>
      <c r="Q68" s="6">
        <f t="shared" si="23"/>
        <v>0</v>
      </c>
      <c r="R68" s="6">
        <f t="shared" si="24"/>
        <v>0</v>
      </c>
    </row>
    <row r="69" spans="1:18">
      <c r="A69" s="9">
        <f t="shared" si="4"/>
        <v>42430</v>
      </c>
      <c r="B69" s="7" t="str">
        <f t="shared" si="14"/>
        <v>mardi</v>
      </c>
      <c r="C69" s="7" t="str">
        <f t="shared" si="15"/>
        <v>mars</v>
      </c>
      <c r="D69" s="32" t="str">
        <f t="shared" si="16"/>
        <v/>
      </c>
      <c r="E69" s="32" t="str">
        <f t="shared" si="17"/>
        <v xml:space="preserve"> mar</v>
      </c>
      <c r="F69" s="10">
        <v>0</v>
      </c>
      <c r="G69" s="10"/>
      <c r="H69" s="8">
        <f t="shared" si="18"/>
        <v>0</v>
      </c>
      <c r="I69" s="8">
        <f t="shared" si="19"/>
        <v>0</v>
      </c>
      <c r="J69" s="8">
        <f>IF(AND(F69&gt;=G69,F69&lt;=DBN,F69&lt;&gt;0,G69&lt;&gt;0),(MOD(FDN-DBN,1)-IF(G69&lt;=FDN,FDN-G69)+IF(F69&lt;=FDN,FDN-F69))*24,IF(AND(F69&gt;=G69,F69&gt;DBN,F69&lt;&gt;0,G69&lt;&gt;0),(MOD(FDN-DBNt,1)-(F69-DBN)+IF(G69&gt;=DBN,G69-DBN)-IF(F69&lt;FDN,FDN-G69))*24,IF(AND(F69&lt;G69,ISNUMBER(F69),G69&lt;&gt;0),(IF(AND(F69&lt;=FDN,G69&lt;=FDN),G69-F69)+IF(AND(F69&lt;=FDN,G69&gt;FDN),FDN-F69)+IF(G69&gt;=DBN,G69-F69-IF(F69&lt;=DBN,DBN-F69)))*24,0)))</f>
        <v>0</v>
      </c>
      <c r="K69" s="10"/>
      <c r="L69" s="10"/>
      <c r="M69" s="8">
        <f t="shared" si="20"/>
        <v>0</v>
      </c>
      <c r="N69" s="8">
        <f t="shared" si="21"/>
        <v>0</v>
      </c>
      <c r="O69" s="8">
        <f>IF(AND(K69&gt;=L69,K69&lt;=DBN,K69&lt;&gt;0,L69&lt;&gt;0),(MOD(FDN-DBN,1)-IF(L69&lt;=FDN,FDN-L69)+IF(K69&lt;=FDN,FDN-K69))*24,IF(AND(K69&gt;=L69,K69&gt;DBN,K69&lt;&gt;0,L69&lt;&gt;0),(MOD(FDN-DBNt,1)-(K69-DBN)+IF(L69&gt;=DBN,L69-DBN)-IF(K69&lt;FDN,FDN-L69))*24,IF(AND(K69&lt;L69,ISNUMBER(K69),L69&lt;&gt;0),(IF(AND(K69&lt;=FDN,L69&lt;=FDN),L69-K69)+IF(AND(K69&lt;=FDN,L69&gt;FDN),FDN-K69)+IF(L69&gt;=DBN,L69-K69-IF(K69&lt;=DBN,DBN-K69)))*24,0)))</f>
        <v>0</v>
      </c>
      <c r="P69" s="6">
        <f t="shared" si="22"/>
        <v>0</v>
      </c>
      <c r="Q69" s="6">
        <f t="shared" si="23"/>
        <v>0</v>
      </c>
      <c r="R69" s="6">
        <f t="shared" si="24"/>
        <v>0</v>
      </c>
    </row>
    <row r="70" spans="1:18">
      <c r="A70" s="9">
        <f t="shared" si="4"/>
        <v>42431</v>
      </c>
      <c r="B70" s="7" t="str">
        <f t="shared" si="14"/>
        <v>mercredi</v>
      </c>
      <c r="C70" s="7" t="str">
        <f t="shared" si="15"/>
        <v>mars</v>
      </c>
      <c r="D70" s="32" t="str">
        <f t="shared" si="16"/>
        <v/>
      </c>
      <c r="E70" s="32" t="str">
        <f t="shared" si="17"/>
        <v xml:space="preserve"> mer</v>
      </c>
      <c r="F70" s="10">
        <v>0</v>
      </c>
      <c r="G70" s="10"/>
      <c r="H70" s="8">
        <f t="shared" si="18"/>
        <v>0</v>
      </c>
      <c r="I70" s="8">
        <f t="shared" si="19"/>
        <v>0</v>
      </c>
      <c r="J70" s="8">
        <f>IF(AND(F70&gt;=G70,F70&lt;=DBN,F70&lt;&gt;0,G70&lt;&gt;0),(MOD(FDN-DBN,1)-IF(G70&lt;=FDN,FDN-G70)+IF(F70&lt;=FDN,FDN-F70))*24,IF(AND(F70&gt;=G70,F70&gt;DBN,F70&lt;&gt;0,G70&lt;&gt;0),(MOD(FDN-DBNt,1)-(F70-DBN)+IF(G70&gt;=DBN,G70-DBN)-IF(F70&lt;FDN,FDN-G70))*24,IF(AND(F70&lt;G70,ISNUMBER(F70),G70&lt;&gt;0),(IF(AND(F70&lt;=FDN,G70&lt;=FDN),G70-F70)+IF(AND(F70&lt;=FDN,G70&gt;FDN),FDN-F70)+IF(G70&gt;=DBN,G70-F70-IF(F70&lt;=DBN,DBN-F70)))*24,0)))</f>
        <v>0</v>
      </c>
      <c r="K70" s="10"/>
      <c r="L70" s="10"/>
      <c r="M70" s="8">
        <f t="shared" si="20"/>
        <v>0</v>
      </c>
      <c r="N70" s="8">
        <f t="shared" si="21"/>
        <v>0</v>
      </c>
      <c r="O70" s="8">
        <f>IF(AND(K70&gt;=L70,K70&lt;=DBN,K70&lt;&gt;0,L70&lt;&gt;0),(MOD(FDN-DBN,1)-IF(L70&lt;=FDN,FDN-L70)+IF(K70&lt;=FDN,FDN-K70))*24,IF(AND(K70&gt;=L70,K70&gt;DBN,K70&lt;&gt;0,L70&lt;&gt;0),(MOD(FDN-DBNt,1)-(K70-DBN)+IF(L70&gt;=DBN,L70-DBN)-IF(K70&lt;FDN,FDN-L70))*24,IF(AND(K70&lt;L70,ISNUMBER(K70),L70&lt;&gt;0),(IF(AND(K70&lt;=FDN,L70&lt;=FDN),L70-K70)+IF(AND(K70&lt;=FDN,L70&gt;FDN),FDN-K70)+IF(L70&gt;=DBN,L70-K70-IF(K70&lt;=DBN,DBN-K70)))*24,0)))</f>
        <v>0</v>
      </c>
      <c r="P70" s="6">
        <f t="shared" si="22"/>
        <v>0</v>
      </c>
      <c r="Q70" s="6">
        <f t="shared" si="23"/>
        <v>0</v>
      </c>
      <c r="R70" s="6">
        <f t="shared" si="24"/>
        <v>0</v>
      </c>
    </row>
    <row r="71" spans="1:18">
      <c r="A71" s="9">
        <f t="shared" si="4"/>
        <v>42432</v>
      </c>
      <c r="B71" s="7" t="str">
        <f t="shared" si="14"/>
        <v>jeudi</v>
      </c>
      <c r="C71" s="7" t="str">
        <f t="shared" si="15"/>
        <v>mars</v>
      </c>
      <c r="D71" s="32" t="str">
        <f t="shared" si="16"/>
        <v/>
      </c>
      <c r="E71" s="32" t="str">
        <f t="shared" si="17"/>
        <v xml:space="preserve"> jeu</v>
      </c>
      <c r="F71" s="10">
        <v>0</v>
      </c>
      <c r="G71" s="10"/>
      <c r="H71" s="8">
        <f t="shared" si="18"/>
        <v>0</v>
      </c>
      <c r="I71" s="8">
        <f t="shared" si="19"/>
        <v>0</v>
      </c>
      <c r="J71" s="8">
        <f>IF(AND(F71&gt;=G71,F71&lt;=DBN,F71&lt;&gt;0,G71&lt;&gt;0),(MOD(FDN-DBN,1)-IF(G71&lt;=FDN,FDN-G71)+IF(F71&lt;=FDN,FDN-F71))*24,IF(AND(F71&gt;=G71,F71&gt;DBN,F71&lt;&gt;0,G71&lt;&gt;0),(MOD(FDN-DBNt,1)-(F71-DBN)+IF(G71&gt;=DBN,G71-DBN)-IF(F71&lt;FDN,FDN-G71))*24,IF(AND(F71&lt;G71,ISNUMBER(F71),G71&lt;&gt;0),(IF(AND(F71&lt;=FDN,G71&lt;=FDN),G71-F71)+IF(AND(F71&lt;=FDN,G71&gt;FDN),FDN-F71)+IF(G71&gt;=DBN,G71-F71-IF(F71&lt;=DBN,DBN-F71)))*24,0)))</f>
        <v>0</v>
      </c>
      <c r="K71" s="10"/>
      <c r="L71" s="10"/>
      <c r="M71" s="8">
        <f t="shared" si="20"/>
        <v>0</v>
      </c>
      <c r="N71" s="8">
        <f t="shared" si="21"/>
        <v>0</v>
      </c>
      <c r="O71" s="8">
        <f>IF(AND(K71&gt;=L71,K71&lt;=DBN,K71&lt;&gt;0,L71&lt;&gt;0),(MOD(FDN-DBN,1)-IF(L71&lt;=FDN,FDN-L71)+IF(K71&lt;=FDN,FDN-K71))*24,IF(AND(K71&gt;=L71,K71&gt;DBN,K71&lt;&gt;0,L71&lt;&gt;0),(MOD(FDN-DBNt,1)-(K71-DBN)+IF(L71&gt;=DBN,L71-DBN)-IF(K71&lt;FDN,FDN-L71))*24,IF(AND(K71&lt;L71,ISNUMBER(K71),L71&lt;&gt;0),(IF(AND(K71&lt;=FDN,L71&lt;=FDN),L71-K71)+IF(AND(K71&lt;=FDN,L71&gt;FDN),FDN-K71)+IF(L71&gt;=DBN,L71-K71-IF(K71&lt;=DBN,DBN-K71)))*24,0)))</f>
        <v>0</v>
      </c>
      <c r="P71" s="6">
        <f t="shared" si="22"/>
        <v>0</v>
      </c>
      <c r="Q71" s="6">
        <f t="shared" si="23"/>
        <v>0</v>
      </c>
      <c r="R71" s="6">
        <f t="shared" si="24"/>
        <v>0</v>
      </c>
    </row>
    <row r="72" spans="1:18">
      <c r="A72" s="9">
        <f t="shared" si="4"/>
        <v>42433</v>
      </c>
      <c r="B72" s="7" t="str">
        <f t="shared" si="14"/>
        <v>vendredi</v>
      </c>
      <c r="C72" s="7" t="str">
        <f t="shared" si="15"/>
        <v>mars</v>
      </c>
      <c r="D72" s="32" t="str">
        <f t="shared" si="16"/>
        <v/>
      </c>
      <c r="E72" s="32" t="str">
        <f t="shared" si="17"/>
        <v xml:space="preserve"> ven</v>
      </c>
      <c r="F72" s="10">
        <v>0</v>
      </c>
      <c r="G72" s="10"/>
      <c r="H72" s="8">
        <f t="shared" si="18"/>
        <v>0</v>
      </c>
      <c r="I72" s="8">
        <f t="shared" si="19"/>
        <v>0</v>
      </c>
      <c r="J72" s="8">
        <f>IF(AND(F72&gt;=G72,F72&lt;=DBN,F72&lt;&gt;0,G72&lt;&gt;0),(MOD(FDN-DBN,1)-IF(G72&lt;=FDN,FDN-G72)+IF(F72&lt;=FDN,FDN-F72))*24,IF(AND(F72&gt;=G72,F72&gt;DBN,F72&lt;&gt;0,G72&lt;&gt;0),(MOD(FDN-DBNt,1)-(F72-DBN)+IF(G72&gt;=DBN,G72-DBN)-IF(F72&lt;FDN,FDN-G72))*24,IF(AND(F72&lt;G72,ISNUMBER(F72),G72&lt;&gt;0),(IF(AND(F72&lt;=FDN,G72&lt;=FDN),G72-F72)+IF(AND(F72&lt;=FDN,G72&gt;FDN),FDN-F72)+IF(G72&gt;=DBN,G72-F72-IF(F72&lt;=DBN,DBN-F72)))*24,0)))</f>
        <v>0</v>
      </c>
      <c r="K72" s="10"/>
      <c r="L72" s="10"/>
      <c r="M72" s="8">
        <f t="shared" si="20"/>
        <v>0</v>
      </c>
      <c r="N72" s="8">
        <f t="shared" si="21"/>
        <v>0</v>
      </c>
      <c r="O72" s="8">
        <f>IF(AND(K72&gt;=L72,K72&lt;=DBN,K72&lt;&gt;0,L72&lt;&gt;0),(MOD(FDN-DBN,1)-IF(L72&lt;=FDN,FDN-L72)+IF(K72&lt;=FDN,FDN-K72))*24,IF(AND(K72&gt;=L72,K72&gt;DBN,K72&lt;&gt;0,L72&lt;&gt;0),(MOD(FDN-DBNt,1)-(K72-DBN)+IF(L72&gt;=DBN,L72-DBN)-IF(K72&lt;FDN,FDN-L72))*24,IF(AND(K72&lt;L72,ISNUMBER(K72),L72&lt;&gt;0),(IF(AND(K72&lt;=FDN,L72&lt;=FDN),L72-K72)+IF(AND(K72&lt;=FDN,L72&gt;FDN),FDN-K72)+IF(L72&gt;=DBN,L72-K72-IF(K72&lt;=DBN,DBN-K72)))*24,0)))</f>
        <v>0</v>
      </c>
      <c r="P72" s="6">
        <f t="shared" si="22"/>
        <v>0</v>
      </c>
      <c r="Q72" s="6">
        <f t="shared" si="23"/>
        <v>0</v>
      </c>
      <c r="R72" s="6">
        <f t="shared" si="24"/>
        <v>0</v>
      </c>
    </row>
    <row r="73" spans="1:18">
      <c r="A73" s="9">
        <f t="shared" si="4"/>
        <v>42434</v>
      </c>
      <c r="B73" s="7" t="str">
        <f t="shared" si="14"/>
        <v>samedi</v>
      </c>
      <c r="C73" s="7" t="str">
        <f t="shared" si="15"/>
        <v>mars</v>
      </c>
      <c r="D73" s="32" t="str">
        <f t="shared" si="16"/>
        <v/>
      </c>
      <c r="E73" s="32" t="str">
        <f t="shared" si="17"/>
        <v xml:space="preserve"> sam</v>
      </c>
      <c r="F73" s="10">
        <v>0</v>
      </c>
      <c r="G73" s="10"/>
      <c r="H73" s="8">
        <f t="shared" si="18"/>
        <v>0</v>
      </c>
      <c r="I73" s="8">
        <f t="shared" si="19"/>
        <v>0</v>
      </c>
      <c r="J73" s="8">
        <f>IF(AND(F73&gt;=G73,F73&lt;=DBN,F73&lt;&gt;0,G73&lt;&gt;0),(MOD(FDN-DBN,1)-IF(G73&lt;=FDN,FDN-G73)+IF(F73&lt;=FDN,FDN-F73))*24,IF(AND(F73&gt;=G73,F73&gt;DBN,F73&lt;&gt;0,G73&lt;&gt;0),(MOD(FDN-DBNt,1)-(F73-DBN)+IF(G73&gt;=DBN,G73-DBN)-IF(F73&lt;FDN,FDN-G73))*24,IF(AND(F73&lt;G73,ISNUMBER(F73),G73&lt;&gt;0),(IF(AND(F73&lt;=FDN,G73&lt;=FDN),G73-F73)+IF(AND(F73&lt;=FDN,G73&gt;FDN),FDN-F73)+IF(G73&gt;=DBN,G73-F73-IF(F73&lt;=DBN,DBN-F73)))*24,0)))</f>
        <v>0</v>
      </c>
      <c r="K73" s="10"/>
      <c r="L73" s="10"/>
      <c r="M73" s="8">
        <f t="shared" si="20"/>
        <v>0</v>
      </c>
      <c r="N73" s="8">
        <f t="shared" si="21"/>
        <v>0</v>
      </c>
      <c r="O73" s="8">
        <f>IF(AND(K73&gt;=L73,K73&lt;=DBN,K73&lt;&gt;0,L73&lt;&gt;0),(MOD(FDN-DBN,1)-IF(L73&lt;=FDN,FDN-L73)+IF(K73&lt;=FDN,FDN-K73))*24,IF(AND(K73&gt;=L73,K73&gt;DBN,K73&lt;&gt;0,L73&lt;&gt;0),(MOD(FDN-DBNt,1)-(K73-DBN)+IF(L73&gt;=DBN,L73-DBN)-IF(K73&lt;FDN,FDN-L73))*24,IF(AND(K73&lt;L73,ISNUMBER(K73),L73&lt;&gt;0),(IF(AND(K73&lt;=FDN,L73&lt;=FDN),L73-K73)+IF(AND(K73&lt;=FDN,L73&gt;FDN),FDN-K73)+IF(L73&gt;=DBN,L73-K73-IF(K73&lt;=DBN,DBN-K73)))*24,0)))</f>
        <v>0</v>
      </c>
      <c r="P73" s="6">
        <f t="shared" si="22"/>
        <v>0</v>
      </c>
      <c r="Q73" s="6">
        <f t="shared" si="23"/>
        <v>0</v>
      </c>
      <c r="R73" s="6">
        <f t="shared" si="24"/>
        <v>0</v>
      </c>
    </row>
    <row r="74" spans="1:18">
      <c r="A74" s="9">
        <f t="shared" si="4"/>
        <v>42435</v>
      </c>
      <c r="B74" s="7" t="str">
        <f t="shared" si="14"/>
        <v>dimanche</v>
      </c>
      <c r="C74" s="7" t="str">
        <f t="shared" si="15"/>
        <v>mars</v>
      </c>
      <c r="D74" s="32" t="str">
        <f t="shared" si="16"/>
        <v/>
      </c>
      <c r="E74" s="32" t="str">
        <f t="shared" si="17"/>
        <v xml:space="preserve"> dim</v>
      </c>
      <c r="F74" s="10">
        <v>0</v>
      </c>
      <c r="G74" s="10"/>
      <c r="H74" s="8">
        <f t="shared" si="18"/>
        <v>0</v>
      </c>
      <c r="I74" s="8">
        <f t="shared" si="19"/>
        <v>0</v>
      </c>
      <c r="J74" s="8">
        <f>IF(AND(F74&gt;=G74,F74&lt;=DBN,F74&lt;&gt;0,G74&lt;&gt;0),(MOD(FDN-DBN,1)-IF(G74&lt;=FDN,FDN-G74)+IF(F74&lt;=FDN,FDN-F74))*24,IF(AND(F74&gt;=G74,F74&gt;DBN,F74&lt;&gt;0,G74&lt;&gt;0),(MOD(FDN-DBNt,1)-(F74-DBN)+IF(G74&gt;=DBN,G74-DBN)-IF(F74&lt;FDN,FDN-G74))*24,IF(AND(F74&lt;G74,ISNUMBER(F74),G74&lt;&gt;0),(IF(AND(F74&lt;=FDN,G74&lt;=FDN),G74-F74)+IF(AND(F74&lt;=FDN,G74&gt;FDN),FDN-F74)+IF(G74&gt;=DBN,G74-F74-IF(F74&lt;=DBN,DBN-F74)))*24,0)))</f>
        <v>0</v>
      </c>
      <c r="K74" s="10"/>
      <c r="L74" s="10"/>
      <c r="M74" s="8">
        <f t="shared" si="20"/>
        <v>0</v>
      </c>
      <c r="N74" s="8">
        <f t="shared" si="21"/>
        <v>0</v>
      </c>
      <c r="O74" s="8">
        <f>IF(AND(K74&gt;=L74,K74&lt;=DBN,K74&lt;&gt;0,L74&lt;&gt;0),(MOD(FDN-DBN,1)-IF(L74&lt;=FDN,FDN-L74)+IF(K74&lt;=FDN,FDN-K74))*24,IF(AND(K74&gt;=L74,K74&gt;DBN,K74&lt;&gt;0,L74&lt;&gt;0),(MOD(FDN-DBNt,1)-(K74-DBN)+IF(L74&gt;=DBN,L74-DBN)-IF(K74&lt;FDN,FDN-L74))*24,IF(AND(K74&lt;L74,ISNUMBER(K74),L74&lt;&gt;0),(IF(AND(K74&lt;=FDN,L74&lt;=FDN),L74-K74)+IF(AND(K74&lt;=FDN,L74&gt;FDN),FDN-K74)+IF(L74&gt;=DBN,L74-K74-IF(K74&lt;=DBN,DBN-K74)))*24,0)))</f>
        <v>0</v>
      </c>
      <c r="P74" s="6">
        <f t="shared" si="22"/>
        <v>0</v>
      </c>
      <c r="Q74" s="6">
        <f t="shared" si="23"/>
        <v>0</v>
      </c>
      <c r="R74" s="6">
        <f t="shared" si="24"/>
        <v>0</v>
      </c>
    </row>
    <row r="75" spans="1:18">
      <c r="A75" s="9">
        <f t="shared" si="4"/>
        <v>42436</v>
      </c>
      <c r="B75" s="7" t="str">
        <f t="shared" si="14"/>
        <v>lundi</v>
      </c>
      <c r="C75" s="7" t="str">
        <f t="shared" si="15"/>
        <v>mars</v>
      </c>
      <c r="D75" s="32" t="str">
        <f t="shared" si="16"/>
        <v/>
      </c>
      <c r="E75" s="32" t="str">
        <f t="shared" si="17"/>
        <v xml:space="preserve"> lun</v>
      </c>
      <c r="F75" s="10">
        <v>0</v>
      </c>
      <c r="G75" s="10"/>
      <c r="H75" s="8">
        <f t="shared" si="18"/>
        <v>0</v>
      </c>
      <c r="I75" s="8">
        <f t="shared" si="19"/>
        <v>0</v>
      </c>
      <c r="J75" s="8">
        <f>IF(AND(F75&gt;=G75,F75&lt;=DBN,F75&lt;&gt;0,G75&lt;&gt;0),(MOD(FDN-DBN,1)-IF(G75&lt;=FDN,FDN-G75)+IF(F75&lt;=FDN,FDN-F75))*24,IF(AND(F75&gt;=G75,F75&gt;DBN,F75&lt;&gt;0,G75&lt;&gt;0),(MOD(FDN-DBNt,1)-(F75-DBN)+IF(G75&gt;=DBN,G75-DBN)-IF(F75&lt;FDN,FDN-G75))*24,IF(AND(F75&lt;G75,ISNUMBER(F75),G75&lt;&gt;0),(IF(AND(F75&lt;=FDN,G75&lt;=FDN),G75-F75)+IF(AND(F75&lt;=FDN,G75&gt;FDN),FDN-F75)+IF(G75&gt;=DBN,G75-F75-IF(F75&lt;=DBN,DBN-F75)))*24,0)))</f>
        <v>0</v>
      </c>
      <c r="K75" s="10"/>
      <c r="L75" s="10"/>
      <c r="M75" s="8">
        <f t="shared" si="20"/>
        <v>0</v>
      </c>
      <c r="N75" s="8">
        <f t="shared" si="21"/>
        <v>0</v>
      </c>
      <c r="O75" s="8">
        <f>IF(AND(K75&gt;=L75,K75&lt;=DBN,K75&lt;&gt;0,L75&lt;&gt;0),(MOD(FDN-DBN,1)-IF(L75&lt;=FDN,FDN-L75)+IF(K75&lt;=FDN,FDN-K75))*24,IF(AND(K75&gt;=L75,K75&gt;DBN,K75&lt;&gt;0,L75&lt;&gt;0),(MOD(FDN-DBNt,1)-(K75-DBN)+IF(L75&gt;=DBN,L75-DBN)-IF(K75&lt;FDN,FDN-L75))*24,IF(AND(K75&lt;L75,ISNUMBER(K75),L75&lt;&gt;0),(IF(AND(K75&lt;=FDN,L75&lt;=FDN),L75-K75)+IF(AND(K75&lt;=FDN,L75&gt;FDN),FDN-K75)+IF(L75&gt;=DBN,L75-K75-IF(K75&lt;=DBN,DBN-K75)))*24,0)))</f>
        <v>0</v>
      </c>
      <c r="P75" s="6">
        <f t="shared" si="22"/>
        <v>0</v>
      </c>
      <c r="Q75" s="6">
        <f t="shared" si="23"/>
        <v>0</v>
      </c>
      <c r="R75" s="6">
        <f t="shared" si="24"/>
        <v>0</v>
      </c>
    </row>
    <row r="76" spans="1:18">
      <c r="A76" s="9">
        <f t="shared" si="4"/>
        <v>42437</v>
      </c>
      <c r="B76" s="7" t="str">
        <f t="shared" si="14"/>
        <v>mardi</v>
      </c>
      <c r="C76" s="7" t="str">
        <f t="shared" si="15"/>
        <v>mars</v>
      </c>
      <c r="D76" s="32" t="str">
        <f t="shared" si="16"/>
        <v/>
      </c>
      <c r="E76" s="32" t="str">
        <f t="shared" si="17"/>
        <v xml:space="preserve"> mar</v>
      </c>
      <c r="F76" s="10">
        <v>0</v>
      </c>
      <c r="G76" s="10"/>
      <c r="H76" s="8">
        <f t="shared" si="18"/>
        <v>0</v>
      </c>
      <c r="I76" s="8">
        <f t="shared" si="19"/>
        <v>0</v>
      </c>
      <c r="J76" s="8">
        <f>IF(AND(F76&gt;=G76,F76&lt;=DBN,F76&lt;&gt;0,G76&lt;&gt;0),(MOD(FDN-DBN,1)-IF(G76&lt;=FDN,FDN-G76)+IF(F76&lt;=FDN,FDN-F76))*24,IF(AND(F76&gt;=G76,F76&gt;DBN,F76&lt;&gt;0,G76&lt;&gt;0),(MOD(FDN-DBNt,1)-(F76-DBN)+IF(G76&gt;=DBN,G76-DBN)-IF(F76&lt;FDN,FDN-G76))*24,IF(AND(F76&lt;G76,ISNUMBER(F76),G76&lt;&gt;0),(IF(AND(F76&lt;=FDN,G76&lt;=FDN),G76-F76)+IF(AND(F76&lt;=FDN,G76&gt;FDN),FDN-F76)+IF(G76&gt;=DBN,G76-F76-IF(F76&lt;=DBN,DBN-F76)))*24,0)))</f>
        <v>0</v>
      </c>
      <c r="K76" s="10"/>
      <c r="L76" s="10"/>
      <c r="M76" s="8">
        <f t="shared" si="20"/>
        <v>0</v>
      </c>
      <c r="N76" s="8">
        <f t="shared" si="21"/>
        <v>0</v>
      </c>
      <c r="O76" s="8">
        <f>IF(AND(K76&gt;=L76,K76&lt;=DBN,K76&lt;&gt;0,L76&lt;&gt;0),(MOD(FDN-DBN,1)-IF(L76&lt;=FDN,FDN-L76)+IF(K76&lt;=FDN,FDN-K76))*24,IF(AND(K76&gt;=L76,K76&gt;DBN,K76&lt;&gt;0,L76&lt;&gt;0),(MOD(FDN-DBNt,1)-(K76-DBN)+IF(L76&gt;=DBN,L76-DBN)-IF(K76&lt;FDN,FDN-L76))*24,IF(AND(K76&lt;L76,ISNUMBER(K76),L76&lt;&gt;0),(IF(AND(K76&lt;=FDN,L76&lt;=FDN),L76-K76)+IF(AND(K76&lt;=FDN,L76&gt;FDN),FDN-K76)+IF(L76&gt;=DBN,L76-K76-IF(K76&lt;=DBN,DBN-K76)))*24,0)))</f>
        <v>0</v>
      </c>
      <c r="P76" s="6">
        <f t="shared" si="22"/>
        <v>0</v>
      </c>
      <c r="Q76" s="6">
        <f t="shared" si="23"/>
        <v>0</v>
      </c>
      <c r="R76" s="6">
        <f t="shared" si="24"/>
        <v>0</v>
      </c>
    </row>
    <row r="77" spans="1:18">
      <c r="A77" s="9">
        <f t="shared" si="4"/>
        <v>42438</v>
      </c>
      <c r="B77" s="7" t="str">
        <f t="shared" si="14"/>
        <v>mercredi</v>
      </c>
      <c r="C77" s="7" t="str">
        <f t="shared" si="15"/>
        <v>mars</v>
      </c>
      <c r="D77" s="32" t="str">
        <f t="shared" si="16"/>
        <v/>
      </c>
      <c r="E77" s="32" t="str">
        <f t="shared" si="17"/>
        <v xml:space="preserve"> mer</v>
      </c>
      <c r="F77" s="10">
        <v>0</v>
      </c>
      <c r="G77" s="10"/>
      <c r="H77" s="8">
        <f t="shared" si="18"/>
        <v>0</v>
      </c>
      <c r="I77" s="8">
        <f t="shared" si="19"/>
        <v>0</v>
      </c>
      <c r="J77" s="8">
        <f>IF(AND(F77&gt;=G77,F77&lt;=DBN,F77&lt;&gt;0,G77&lt;&gt;0),(MOD(FDN-DBN,1)-IF(G77&lt;=FDN,FDN-G77)+IF(F77&lt;=FDN,FDN-F77))*24,IF(AND(F77&gt;=G77,F77&gt;DBN,F77&lt;&gt;0,G77&lt;&gt;0),(MOD(FDN-DBNt,1)-(F77-DBN)+IF(G77&gt;=DBN,G77-DBN)-IF(F77&lt;FDN,FDN-G77))*24,IF(AND(F77&lt;G77,ISNUMBER(F77),G77&lt;&gt;0),(IF(AND(F77&lt;=FDN,G77&lt;=FDN),G77-F77)+IF(AND(F77&lt;=FDN,G77&gt;FDN),FDN-F77)+IF(G77&gt;=DBN,G77-F77-IF(F77&lt;=DBN,DBN-F77)))*24,0)))</f>
        <v>0</v>
      </c>
      <c r="K77" s="10"/>
      <c r="L77" s="10"/>
      <c r="M77" s="8">
        <f t="shared" si="20"/>
        <v>0</v>
      </c>
      <c r="N77" s="8">
        <f t="shared" si="21"/>
        <v>0</v>
      </c>
      <c r="O77" s="8">
        <f>IF(AND(K77&gt;=L77,K77&lt;=DBN,K77&lt;&gt;0,L77&lt;&gt;0),(MOD(FDN-DBN,1)-IF(L77&lt;=FDN,FDN-L77)+IF(K77&lt;=FDN,FDN-K77))*24,IF(AND(K77&gt;=L77,K77&gt;DBN,K77&lt;&gt;0,L77&lt;&gt;0),(MOD(FDN-DBNt,1)-(K77-DBN)+IF(L77&gt;=DBN,L77-DBN)-IF(K77&lt;FDN,FDN-L77))*24,IF(AND(K77&lt;L77,ISNUMBER(K77),L77&lt;&gt;0),(IF(AND(K77&lt;=FDN,L77&lt;=FDN),L77-K77)+IF(AND(K77&lt;=FDN,L77&gt;FDN),FDN-K77)+IF(L77&gt;=DBN,L77-K77-IF(K77&lt;=DBN,DBN-K77)))*24,0)))</f>
        <v>0</v>
      </c>
      <c r="P77" s="6">
        <f t="shared" si="22"/>
        <v>0</v>
      </c>
      <c r="Q77" s="6">
        <f t="shared" si="23"/>
        <v>0</v>
      </c>
      <c r="R77" s="6">
        <f t="shared" si="24"/>
        <v>0</v>
      </c>
    </row>
    <row r="78" spans="1:18">
      <c r="A78" s="9">
        <f t="shared" ref="A78:A141" si="25">DATE(YEAR(A77),MONTH(A77),DAY(A77)+1)</f>
        <v>42439</v>
      </c>
      <c r="B78" s="7" t="str">
        <f t="shared" si="14"/>
        <v>jeudi</v>
      </c>
      <c r="C78" s="7" t="str">
        <f t="shared" si="15"/>
        <v>mars</v>
      </c>
      <c r="D78" s="32" t="str">
        <f t="shared" si="16"/>
        <v/>
      </c>
      <c r="E78" s="32" t="str">
        <f t="shared" si="17"/>
        <v xml:space="preserve"> jeu</v>
      </c>
      <c r="F78" s="10">
        <v>0</v>
      </c>
      <c r="G78" s="10"/>
      <c r="H78" s="8">
        <f t="shared" si="18"/>
        <v>0</v>
      </c>
      <c r="I78" s="8">
        <f t="shared" si="19"/>
        <v>0</v>
      </c>
      <c r="J78" s="8">
        <f>IF(AND(F78&gt;=G78,F78&lt;=DBN,F78&lt;&gt;0,G78&lt;&gt;0),(MOD(FDN-DBN,1)-IF(G78&lt;=FDN,FDN-G78)+IF(F78&lt;=FDN,FDN-F78))*24,IF(AND(F78&gt;=G78,F78&gt;DBN,F78&lt;&gt;0,G78&lt;&gt;0),(MOD(FDN-DBNt,1)-(F78-DBN)+IF(G78&gt;=DBN,G78-DBN)-IF(F78&lt;FDN,FDN-G78))*24,IF(AND(F78&lt;G78,ISNUMBER(F78),G78&lt;&gt;0),(IF(AND(F78&lt;=FDN,G78&lt;=FDN),G78-F78)+IF(AND(F78&lt;=FDN,G78&gt;FDN),FDN-F78)+IF(G78&gt;=DBN,G78-F78-IF(F78&lt;=DBN,DBN-F78)))*24,0)))</f>
        <v>0</v>
      </c>
      <c r="K78" s="10"/>
      <c r="L78" s="10"/>
      <c r="M78" s="8">
        <f t="shared" si="20"/>
        <v>0</v>
      </c>
      <c r="N78" s="8">
        <f t="shared" si="21"/>
        <v>0</v>
      </c>
      <c r="O78" s="8">
        <f>IF(AND(K78&gt;=L78,K78&lt;=DBN,K78&lt;&gt;0,L78&lt;&gt;0),(MOD(FDN-DBN,1)-IF(L78&lt;=FDN,FDN-L78)+IF(K78&lt;=FDN,FDN-K78))*24,IF(AND(K78&gt;=L78,K78&gt;DBN,K78&lt;&gt;0,L78&lt;&gt;0),(MOD(FDN-DBNt,1)-(K78-DBN)+IF(L78&gt;=DBN,L78-DBN)-IF(K78&lt;FDN,FDN-L78))*24,IF(AND(K78&lt;L78,ISNUMBER(K78),L78&lt;&gt;0),(IF(AND(K78&lt;=FDN,L78&lt;=FDN),L78-K78)+IF(AND(K78&lt;=FDN,L78&gt;FDN),FDN-K78)+IF(L78&gt;=DBN,L78-K78-IF(K78&lt;=DBN,DBN-K78)))*24,0)))</f>
        <v>0</v>
      </c>
      <c r="P78" s="6">
        <f t="shared" si="22"/>
        <v>0</v>
      </c>
      <c r="Q78" s="6">
        <f t="shared" si="23"/>
        <v>0</v>
      </c>
      <c r="R78" s="6">
        <f t="shared" si="24"/>
        <v>0</v>
      </c>
    </row>
    <row r="79" spans="1:18">
      <c r="A79" s="9">
        <f t="shared" si="25"/>
        <v>42440</v>
      </c>
      <c r="B79" s="7" t="str">
        <f t="shared" si="14"/>
        <v>vendredi</v>
      </c>
      <c r="C79" s="7" t="str">
        <f t="shared" si="15"/>
        <v>mars</v>
      </c>
      <c r="D79" s="32" t="str">
        <f t="shared" si="16"/>
        <v/>
      </c>
      <c r="E79" s="32" t="str">
        <f t="shared" si="17"/>
        <v xml:space="preserve"> ven</v>
      </c>
      <c r="F79" s="10">
        <v>0</v>
      </c>
      <c r="G79" s="10"/>
      <c r="H79" s="8">
        <f t="shared" si="18"/>
        <v>0</v>
      </c>
      <c r="I79" s="8">
        <f t="shared" si="19"/>
        <v>0</v>
      </c>
      <c r="J79" s="8">
        <f>IF(AND(F79&gt;=G79,F79&lt;=DBN,F79&lt;&gt;0,G79&lt;&gt;0),(MOD(FDN-DBN,1)-IF(G79&lt;=FDN,FDN-G79)+IF(F79&lt;=FDN,FDN-F79))*24,IF(AND(F79&gt;=G79,F79&gt;DBN,F79&lt;&gt;0,G79&lt;&gt;0),(MOD(FDN-DBNt,1)-(F79-DBN)+IF(G79&gt;=DBN,G79-DBN)-IF(F79&lt;FDN,FDN-G79))*24,IF(AND(F79&lt;G79,ISNUMBER(F79),G79&lt;&gt;0),(IF(AND(F79&lt;=FDN,G79&lt;=FDN),G79-F79)+IF(AND(F79&lt;=FDN,G79&gt;FDN),FDN-F79)+IF(G79&gt;=DBN,G79-F79-IF(F79&lt;=DBN,DBN-F79)))*24,0)))</f>
        <v>0</v>
      </c>
      <c r="K79" s="10"/>
      <c r="L79" s="10"/>
      <c r="M79" s="8">
        <f t="shared" si="20"/>
        <v>0</v>
      </c>
      <c r="N79" s="8">
        <f t="shared" si="21"/>
        <v>0</v>
      </c>
      <c r="O79" s="8">
        <f>IF(AND(K79&gt;=L79,K79&lt;=DBN,K79&lt;&gt;0,L79&lt;&gt;0),(MOD(FDN-DBN,1)-IF(L79&lt;=FDN,FDN-L79)+IF(K79&lt;=FDN,FDN-K79))*24,IF(AND(K79&gt;=L79,K79&gt;DBN,K79&lt;&gt;0,L79&lt;&gt;0),(MOD(FDN-DBNt,1)-(K79-DBN)+IF(L79&gt;=DBN,L79-DBN)-IF(K79&lt;FDN,FDN-L79))*24,IF(AND(K79&lt;L79,ISNUMBER(K79),L79&lt;&gt;0),(IF(AND(K79&lt;=FDN,L79&lt;=FDN),L79-K79)+IF(AND(K79&lt;=FDN,L79&gt;FDN),FDN-K79)+IF(L79&gt;=DBN,L79-K79-IF(K79&lt;=DBN,DBN-K79)))*24,0)))</f>
        <v>0</v>
      </c>
      <c r="P79" s="6">
        <f t="shared" si="22"/>
        <v>0</v>
      </c>
      <c r="Q79" s="6">
        <f t="shared" si="23"/>
        <v>0</v>
      </c>
      <c r="R79" s="6">
        <f t="shared" si="24"/>
        <v>0</v>
      </c>
    </row>
    <row r="80" spans="1:18">
      <c r="A80" s="9">
        <f t="shared" si="25"/>
        <v>42441</v>
      </c>
      <c r="B80" s="7" t="str">
        <f t="shared" ref="B80:B143" si="26">TEXT(A80,"jjjj")</f>
        <v>samedi</v>
      </c>
      <c r="C80" s="7" t="str">
        <f t="shared" ref="C80:C143" si="27">TEXT(A80,"mmmm")</f>
        <v>mars</v>
      </c>
      <c r="D80" s="32" t="str">
        <f t="shared" ref="D80:D143" si="28">IF(A80=IF(ISNA(VLOOKUP(A80,Jours_fériés,1,0)),"",VLOOKUP(A80,Jours_fériés,1,0)),"F","")</f>
        <v/>
      </c>
      <c r="E80" s="32" t="str">
        <f t="shared" ref="E80:E143" si="29">IF(A80=IF(ISNA(VLOOKUP(A80,Jours_fériés,1,0)),"",VLOOKUP(A80,Jours_fériés,1,0)),"F","")&amp;" "&amp;(TEXT(A80,"jjj"))</f>
        <v xml:space="preserve"> sam</v>
      </c>
      <c r="F80" s="10">
        <v>0</v>
      </c>
      <c r="G80" s="10"/>
      <c r="H80" s="8">
        <f t="shared" ref="H80:H143" si="30">MOD(G80-F80,1)*24</f>
        <v>0</v>
      </c>
      <c r="I80" s="8">
        <f t="shared" ref="I80:I143" si="31">H80-J80</f>
        <v>0</v>
      </c>
      <c r="J80" s="8">
        <f>IF(AND(F80&gt;=G80,F80&lt;=DBN,F80&lt;&gt;0,G80&lt;&gt;0),(MOD(FDN-DBN,1)-IF(G80&lt;=FDN,FDN-G80)+IF(F80&lt;=FDN,FDN-F80))*24,IF(AND(F80&gt;=G80,F80&gt;DBN,F80&lt;&gt;0,G80&lt;&gt;0),(MOD(FDN-DBNt,1)-(F80-DBN)+IF(G80&gt;=DBN,G80-DBN)-IF(F80&lt;FDN,FDN-G80))*24,IF(AND(F80&lt;G80,ISNUMBER(F80),G80&lt;&gt;0),(IF(AND(F80&lt;=FDN,G80&lt;=FDN),G80-F80)+IF(AND(F80&lt;=FDN,G80&gt;FDN),FDN-F80)+IF(G80&gt;=DBN,G80-F80-IF(F80&lt;=DBN,DBN-F80)))*24,0)))</f>
        <v>0</v>
      </c>
      <c r="K80" s="10"/>
      <c r="L80" s="10"/>
      <c r="M80" s="8">
        <f t="shared" ref="M80:M143" si="32">MOD(L80-K80,1)*24</f>
        <v>0</v>
      </c>
      <c r="N80" s="8">
        <f t="shared" ref="N80:N143" si="33">M80-O80</f>
        <v>0</v>
      </c>
      <c r="O80" s="8">
        <f>IF(AND(K80&gt;=L80,K80&lt;=DBN,K80&lt;&gt;0,L80&lt;&gt;0),(MOD(FDN-DBN,1)-IF(L80&lt;=FDN,FDN-L80)+IF(K80&lt;=FDN,FDN-K80))*24,IF(AND(K80&gt;=L80,K80&gt;DBN,K80&lt;&gt;0,L80&lt;&gt;0),(MOD(FDN-DBNt,1)-(K80-DBN)+IF(L80&gt;=DBN,L80-DBN)-IF(K80&lt;FDN,FDN-L80))*24,IF(AND(K80&lt;L80,ISNUMBER(K80),L80&lt;&gt;0),(IF(AND(K80&lt;=FDN,L80&lt;=FDN),L80-K80)+IF(AND(K80&lt;=FDN,L80&gt;FDN),FDN-K80)+IF(L80&gt;=DBN,L80-K80-IF(K80&lt;=DBN,DBN-K80)))*24,0)))</f>
        <v>0</v>
      </c>
      <c r="P80" s="6">
        <f t="shared" ref="P80:P143" si="34">SUM(I80+N80)</f>
        <v>0</v>
      </c>
      <c r="Q80" s="6">
        <f t="shared" ref="Q80:Q143" si="35">SUM(J80+O80)</f>
        <v>0</v>
      </c>
      <c r="R80" s="6">
        <f t="shared" ref="R80:R143" si="36">SUM(I80+J80+N80+O80)</f>
        <v>0</v>
      </c>
    </row>
    <row r="81" spans="1:18">
      <c r="A81" s="9">
        <f t="shared" si="25"/>
        <v>42442</v>
      </c>
      <c r="B81" s="7" t="str">
        <f t="shared" si="26"/>
        <v>dimanche</v>
      </c>
      <c r="C81" s="7" t="str">
        <f t="shared" si="27"/>
        <v>mars</v>
      </c>
      <c r="D81" s="32" t="str">
        <f t="shared" si="28"/>
        <v/>
      </c>
      <c r="E81" s="32" t="str">
        <f t="shared" si="29"/>
        <v xml:space="preserve"> dim</v>
      </c>
      <c r="F81" s="10">
        <v>0</v>
      </c>
      <c r="G81" s="10"/>
      <c r="H81" s="8">
        <f t="shared" si="30"/>
        <v>0</v>
      </c>
      <c r="I81" s="8">
        <f t="shared" si="31"/>
        <v>0</v>
      </c>
      <c r="J81" s="8">
        <f>IF(AND(F81&gt;=G81,F81&lt;=DBN,F81&lt;&gt;0,G81&lt;&gt;0),(MOD(FDN-DBN,1)-IF(G81&lt;=FDN,FDN-G81)+IF(F81&lt;=FDN,FDN-F81))*24,IF(AND(F81&gt;=G81,F81&gt;DBN,F81&lt;&gt;0,G81&lt;&gt;0),(MOD(FDN-DBNt,1)-(F81-DBN)+IF(G81&gt;=DBN,G81-DBN)-IF(F81&lt;FDN,FDN-G81))*24,IF(AND(F81&lt;G81,ISNUMBER(F81),G81&lt;&gt;0),(IF(AND(F81&lt;=FDN,G81&lt;=FDN),G81-F81)+IF(AND(F81&lt;=FDN,G81&gt;FDN),FDN-F81)+IF(G81&gt;=DBN,G81-F81-IF(F81&lt;=DBN,DBN-F81)))*24,0)))</f>
        <v>0</v>
      </c>
      <c r="K81" s="10"/>
      <c r="L81" s="10"/>
      <c r="M81" s="8">
        <f t="shared" si="32"/>
        <v>0</v>
      </c>
      <c r="N81" s="8">
        <f t="shared" si="33"/>
        <v>0</v>
      </c>
      <c r="O81" s="8">
        <f>IF(AND(K81&gt;=L81,K81&lt;=DBN,K81&lt;&gt;0,L81&lt;&gt;0),(MOD(FDN-DBN,1)-IF(L81&lt;=FDN,FDN-L81)+IF(K81&lt;=FDN,FDN-K81))*24,IF(AND(K81&gt;=L81,K81&gt;DBN,K81&lt;&gt;0,L81&lt;&gt;0),(MOD(FDN-DBNt,1)-(K81-DBN)+IF(L81&gt;=DBN,L81-DBN)-IF(K81&lt;FDN,FDN-L81))*24,IF(AND(K81&lt;L81,ISNUMBER(K81),L81&lt;&gt;0),(IF(AND(K81&lt;=FDN,L81&lt;=FDN),L81-K81)+IF(AND(K81&lt;=FDN,L81&gt;FDN),FDN-K81)+IF(L81&gt;=DBN,L81-K81-IF(K81&lt;=DBN,DBN-K81)))*24,0)))</f>
        <v>0</v>
      </c>
      <c r="P81" s="6">
        <f t="shared" si="34"/>
        <v>0</v>
      </c>
      <c r="Q81" s="6">
        <f t="shared" si="35"/>
        <v>0</v>
      </c>
      <c r="R81" s="6">
        <f t="shared" si="36"/>
        <v>0</v>
      </c>
    </row>
    <row r="82" spans="1:18">
      <c r="A82" s="9">
        <f t="shared" si="25"/>
        <v>42443</v>
      </c>
      <c r="B82" s="7" t="str">
        <f t="shared" si="26"/>
        <v>lundi</v>
      </c>
      <c r="C82" s="7" t="str">
        <f t="shared" si="27"/>
        <v>mars</v>
      </c>
      <c r="D82" s="32" t="str">
        <f t="shared" si="28"/>
        <v/>
      </c>
      <c r="E82" s="32" t="str">
        <f t="shared" si="29"/>
        <v xml:space="preserve"> lun</v>
      </c>
      <c r="F82" s="10">
        <v>0</v>
      </c>
      <c r="G82" s="10"/>
      <c r="H82" s="8">
        <f t="shared" si="30"/>
        <v>0</v>
      </c>
      <c r="I82" s="8">
        <f t="shared" si="31"/>
        <v>0</v>
      </c>
      <c r="J82" s="8">
        <f>IF(AND(F82&gt;=G82,F82&lt;=DBN,F82&lt;&gt;0,G82&lt;&gt;0),(MOD(FDN-DBN,1)-IF(G82&lt;=FDN,FDN-G82)+IF(F82&lt;=FDN,FDN-F82))*24,IF(AND(F82&gt;=G82,F82&gt;DBN,F82&lt;&gt;0,G82&lt;&gt;0),(MOD(FDN-DBNt,1)-(F82-DBN)+IF(G82&gt;=DBN,G82-DBN)-IF(F82&lt;FDN,FDN-G82))*24,IF(AND(F82&lt;G82,ISNUMBER(F82),G82&lt;&gt;0),(IF(AND(F82&lt;=FDN,G82&lt;=FDN),G82-F82)+IF(AND(F82&lt;=FDN,G82&gt;FDN),FDN-F82)+IF(G82&gt;=DBN,G82-F82-IF(F82&lt;=DBN,DBN-F82)))*24,0)))</f>
        <v>0</v>
      </c>
      <c r="K82" s="10"/>
      <c r="L82" s="10"/>
      <c r="M82" s="8">
        <f t="shared" si="32"/>
        <v>0</v>
      </c>
      <c r="N82" s="8">
        <f t="shared" si="33"/>
        <v>0</v>
      </c>
      <c r="O82" s="8">
        <f>IF(AND(K82&gt;=L82,K82&lt;=DBN,K82&lt;&gt;0,L82&lt;&gt;0),(MOD(FDN-DBN,1)-IF(L82&lt;=FDN,FDN-L82)+IF(K82&lt;=FDN,FDN-K82))*24,IF(AND(K82&gt;=L82,K82&gt;DBN,K82&lt;&gt;0,L82&lt;&gt;0),(MOD(FDN-DBNt,1)-(K82-DBN)+IF(L82&gt;=DBN,L82-DBN)-IF(K82&lt;FDN,FDN-L82))*24,IF(AND(K82&lt;L82,ISNUMBER(K82),L82&lt;&gt;0),(IF(AND(K82&lt;=FDN,L82&lt;=FDN),L82-K82)+IF(AND(K82&lt;=FDN,L82&gt;FDN),FDN-K82)+IF(L82&gt;=DBN,L82-K82-IF(K82&lt;=DBN,DBN-K82)))*24,0)))</f>
        <v>0</v>
      </c>
      <c r="P82" s="6">
        <f t="shared" si="34"/>
        <v>0</v>
      </c>
      <c r="Q82" s="6">
        <f t="shared" si="35"/>
        <v>0</v>
      </c>
      <c r="R82" s="6">
        <f t="shared" si="36"/>
        <v>0</v>
      </c>
    </row>
    <row r="83" spans="1:18">
      <c r="A83" s="9">
        <f t="shared" si="25"/>
        <v>42444</v>
      </c>
      <c r="B83" s="7" t="str">
        <f t="shared" si="26"/>
        <v>mardi</v>
      </c>
      <c r="C83" s="7" t="str">
        <f t="shared" si="27"/>
        <v>mars</v>
      </c>
      <c r="D83" s="32" t="str">
        <f t="shared" si="28"/>
        <v/>
      </c>
      <c r="E83" s="32" t="str">
        <f t="shared" si="29"/>
        <v xml:space="preserve"> mar</v>
      </c>
      <c r="F83" s="10">
        <v>0</v>
      </c>
      <c r="G83" s="10"/>
      <c r="H83" s="8">
        <f t="shared" si="30"/>
        <v>0</v>
      </c>
      <c r="I83" s="8">
        <f t="shared" si="31"/>
        <v>0</v>
      </c>
      <c r="J83" s="8">
        <f>IF(AND(F83&gt;=G83,F83&lt;=DBN,F83&lt;&gt;0,G83&lt;&gt;0),(MOD(FDN-DBN,1)-IF(G83&lt;=FDN,FDN-G83)+IF(F83&lt;=FDN,FDN-F83))*24,IF(AND(F83&gt;=G83,F83&gt;DBN,F83&lt;&gt;0,G83&lt;&gt;0),(MOD(FDN-DBNt,1)-(F83-DBN)+IF(G83&gt;=DBN,G83-DBN)-IF(F83&lt;FDN,FDN-G83))*24,IF(AND(F83&lt;G83,ISNUMBER(F83),G83&lt;&gt;0),(IF(AND(F83&lt;=FDN,G83&lt;=FDN),G83-F83)+IF(AND(F83&lt;=FDN,G83&gt;FDN),FDN-F83)+IF(G83&gt;=DBN,G83-F83-IF(F83&lt;=DBN,DBN-F83)))*24,0)))</f>
        <v>0</v>
      </c>
      <c r="K83" s="10"/>
      <c r="L83" s="10"/>
      <c r="M83" s="8">
        <f t="shared" si="32"/>
        <v>0</v>
      </c>
      <c r="N83" s="8">
        <f t="shared" si="33"/>
        <v>0</v>
      </c>
      <c r="O83" s="8">
        <f>IF(AND(K83&gt;=L83,K83&lt;=DBN,K83&lt;&gt;0,L83&lt;&gt;0),(MOD(FDN-DBN,1)-IF(L83&lt;=FDN,FDN-L83)+IF(K83&lt;=FDN,FDN-K83))*24,IF(AND(K83&gt;=L83,K83&gt;DBN,K83&lt;&gt;0,L83&lt;&gt;0),(MOD(FDN-DBNt,1)-(K83-DBN)+IF(L83&gt;=DBN,L83-DBN)-IF(K83&lt;FDN,FDN-L83))*24,IF(AND(K83&lt;L83,ISNUMBER(K83),L83&lt;&gt;0),(IF(AND(K83&lt;=FDN,L83&lt;=FDN),L83-K83)+IF(AND(K83&lt;=FDN,L83&gt;FDN),FDN-K83)+IF(L83&gt;=DBN,L83-K83-IF(K83&lt;=DBN,DBN-K83)))*24,0)))</f>
        <v>0</v>
      </c>
      <c r="P83" s="6">
        <f t="shared" si="34"/>
        <v>0</v>
      </c>
      <c r="Q83" s="6">
        <f t="shared" si="35"/>
        <v>0</v>
      </c>
      <c r="R83" s="6">
        <f t="shared" si="36"/>
        <v>0</v>
      </c>
    </row>
    <row r="84" spans="1:18">
      <c r="A84" s="9">
        <f t="shared" si="25"/>
        <v>42445</v>
      </c>
      <c r="B84" s="7" t="str">
        <f t="shared" si="26"/>
        <v>mercredi</v>
      </c>
      <c r="C84" s="7" t="str">
        <f t="shared" si="27"/>
        <v>mars</v>
      </c>
      <c r="D84" s="32" t="str">
        <f t="shared" si="28"/>
        <v/>
      </c>
      <c r="E84" s="32" t="str">
        <f t="shared" si="29"/>
        <v xml:space="preserve"> mer</v>
      </c>
      <c r="F84" s="10">
        <v>0</v>
      </c>
      <c r="G84" s="10"/>
      <c r="H84" s="8">
        <f t="shared" si="30"/>
        <v>0</v>
      </c>
      <c r="I84" s="8">
        <f t="shared" si="31"/>
        <v>0</v>
      </c>
      <c r="J84" s="8">
        <f>IF(AND(F84&gt;=G84,F84&lt;=DBN,F84&lt;&gt;0,G84&lt;&gt;0),(MOD(FDN-DBN,1)-IF(G84&lt;=FDN,FDN-G84)+IF(F84&lt;=FDN,FDN-F84))*24,IF(AND(F84&gt;=G84,F84&gt;DBN,F84&lt;&gt;0,G84&lt;&gt;0),(MOD(FDN-DBNt,1)-(F84-DBN)+IF(G84&gt;=DBN,G84-DBN)-IF(F84&lt;FDN,FDN-G84))*24,IF(AND(F84&lt;G84,ISNUMBER(F84),G84&lt;&gt;0),(IF(AND(F84&lt;=FDN,G84&lt;=FDN),G84-F84)+IF(AND(F84&lt;=FDN,G84&gt;FDN),FDN-F84)+IF(G84&gt;=DBN,G84-F84-IF(F84&lt;=DBN,DBN-F84)))*24,0)))</f>
        <v>0</v>
      </c>
      <c r="K84" s="10"/>
      <c r="L84" s="10"/>
      <c r="M84" s="8">
        <f t="shared" si="32"/>
        <v>0</v>
      </c>
      <c r="N84" s="8">
        <f t="shared" si="33"/>
        <v>0</v>
      </c>
      <c r="O84" s="8">
        <f>IF(AND(K84&gt;=L84,K84&lt;=DBN,K84&lt;&gt;0,L84&lt;&gt;0),(MOD(FDN-DBN,1)-IF(L84&lt;=FDN,FDN-L84)+IF(K84&lt;=FDN,FDN-K84))*24,IF(AND(K84&gt;=L84,K84&gt;DBN,K84&lt;&gt;0,L84&lt;&gt;0),(MOD(FDN-DBNt,1)-(K84-DBN)+IF(L84&gt;=DBN,L84-DBN)-IF(K84&lt;FDN,FDN-L84))*24,IF(AND(K84&lt;L84,ISNUMBER(K84),L84&lt;&gt;0),(IF(AND(K84&lt;=FDN,L84&lt;=FDN),L84-K84)+IF(AND(K84&lt;=FDN,L84&gt;FDN),FDN-K84)+IF(L84&gt;=DBN,L84-K84-IF(K84&lt;=DBN,DBN-K84)))*24,0)))</f>
        <v>0</v>
      </c>
      <c r="P84" s="6">
        <f t="shared" si="34"/>
        <v>0</v>
      </c>
      <c r="Q84" s="6">
        <f t="shared" si="35"/>
        <v>0</v>
      </c>
      <c r="R84" s="6">
        <f t="shared" si="36"/>
        <v>0</v>
      </c>
    </row>
    <row r="85" spans="1:18">
      <c r="A85" s="9">
        <f t="shared" si="25"/>
        <v>42446</v>
      </c>
      <c r="B85" s="7" t="str">
        <f t="shared" si="26"/>
        <v>jeudi</v>
      </c>
      <c r="C85" s="7" t="str">
        <f t="shared" si="27"/>
        <v>mars</v>
      </c>
      <c r="D85" s="32" t="str">
        <f t="shared" si="28"/>
        <v/>
      </c>
      <c r="E85" s="32" t="str">
        <f t="shared" si="29"/>
        <v xml:space="preserve"> jeu</v>
      </c>
      <c r="F85" s="10">
        <v>0</v>
      </c>
      <c r="G85" s="10"/>
      <c r="H85" s="8">
        <f t="shared" si="30"/>
        <v>0</v>
      </c>
      <c r="I85" s="8">
        <f t="shared" si="31"/>
        <v>0</v>
      </c>
      <c r="J85" s="8">
        <f>IF(AND(F85&gt;=G85,F85&lt;=DBN,F85&lt;&gt;0,G85&lt;&gt;0),(MOD(FDN-DBN,1)-IF(G85&lt;=FDN,FDN-G85)+IF(F85&lt;=FDN,FDN-F85))*24,IF(AND(F85&gt;=G85,F85&gt;DBN,F85&lt;&gt;0,G85&lt;&gt;0),(MOD(FDN-DBNt,1)-(F85-DBN)+IF(G85&gt;=DBN,G85-DBN)-IF(F85&lt;FDN,FDN-G85))*24,IF(AND(F85&lt;G85,ISNUMBER(F85),G85&lt;&gt;0),(IF(AND(F85&lt;=FDN,G85&lt;=FDN),G85-F85)+IF(AND(F85&lt;=FDN,G85&gt;FDN),FDN-F85)+IF(G85&gt;=DBN,G85-F85-IF(F85&lt;=DBN,DBN-F85)))*24,0)))</f>
        <v>0</v>
      </c>
      <c r="K85" s="10"/>
      <c r="L85" s="10"/>
      <c r="M85" s="8">
        <f t="shared" si="32"/>
        <v>0</v>
      </c>
      <c r="N85" s="8">
        <f t="shared" si="33"/>
        <v>0</v>
      </c>
      <c r="O85" s="8">
        <f>IF(AND(K85&gt;=L85,K85&lt;=DBN,K85&lt;&gt;0,L85&lt;&gt;0),(MOD(FDN-DBN,1)-IF(L85&lt;=FDN,FDN-L85)+IF(K85&lt;=FDN,FDN-K85))*24,IF(AND(K85&gt;=L85,K85&gt;DBN,K85&lt;&gt;0,L85&lt;&gt;0),(MOD(FDN-DBNt,1)-(K85-DBN)+IF(L85&gt;=DBN,L85-DBN)-IF(K85&lt;FDN,FDN-L85))*24,IF(AND(K85&lt;L85,ISNUMBER(K85),L85&lt;&gt;0),(IF(AND(K85&lt;=FDN,L85&lt;=FDN),L85-K85)+IF(AND(K85&lt;=FDN,L85&gt;FDN),FDN-K85)+IF(L85&gt;=DBN,L85-K85-IF(K85&lt;=DBN,DBN-K85)))*24,0)))</f>
        <v>0</v>
      </c>
      <c r="P85" s="6">
        <f t="shared" si="34"/>
        <v>0</v>
      </c>
      <c r="Q85" s="6">
        <f t="shared" si="35"/>
        <v>0</v>
      </c>
      <c r="R85" s="6">
        <f t="shared" si="36"/>
        <v>0</v>
      </c>
    </row>
    <row r="86" spans="1:18">
      <c r="A86" s="9">
        <f t="shared" si="25"/>
        <v>42447</v>
      </c>
      <c r="B86" s="7" t="str">
        <f t="shared" si="26"/>
        <v>vendredi</v>
      </c>
      <c r="C86" s="7" t="str">
        <f t="shared" si="27"/>
        <v>mars</v>
      </c>
      <c r="D86" s="32" t="str">
        <f t="shared" si="28"/>
        <v/>
      </c>
      <c r="E86" s="32" t="str">
        <f t="shared" si="29"/>
        <v xml:space="preserve"> ven</v>
      </c>
      <c r="F86" s="10">
        <v>0</v>
      </c>
      <c r="G86" s="10"/>
      <c r="H86" s="8">
        <f t="shared" si="30"/>
        <v>0</v>
      </c>
      <c r="I86" s="8">
        <f t="shared" si="31"/>
        <v>0</v>
      </c>
      <c r="J86" s="8">
        <f>IF(AND(F86&gt;=G86,F86&lt;=DBN,F86&lt;&gt;0,G86&lt;&gt;0),(MOD(FDN-DBN,1)-IF(G86&lt;=FDN,FDN-G86)+IF(F86&lt;=FDN,FDN-F86))*24,IF(AND(F86&gt;=G86,F86&gt;DBN,F86&lt;&gt;0,G86&lt;&gt;0),(MOD(FDN-DBNt,1)-(F86-DBN)+IF(G86&gt;=DBN,G86-DBN)-IF(F86&lt;FDN,FDN-G86))*24,IF(AND(F86&lt;G86,ISNUMBER(F86),G86&lt;&gt;0),(IF(AND(F86&lt;=FDN,G86&lt;=FDN),G86-F86)+IF(AND(F86&lt;=FDN,G86&gt;FDN),FDN-F86)+IF(G86&gt;=DBN,G86-F86-IF(F86&lt;=DBN,DBN-F86)))*24,0)))</f>
        <v>0</v>
      </c>
      <c r="K86" s="10"/>
      <c r="L86" s="10"/>
      <c r="M86" s="8">
        <f t="shared" si="32"/>
        <v>0</v>
      </c>
      <c r="N86" s="8">
        <f t="shared" si="33"/>
        <v>0</v>
      </c>
      <c r="O86" s="8">
        <f>IF(AND(K86&gt;=L86,K86&lt;=DBN,K86&lt;&gt;0,L86&lt;&gt;0),(MOD(FDN-DBN,1)-IF(L86&lt;=FDN,FDN-L86)+IF(K86&lt;=FDN,FDN-K86))*24,IF(AND(K86&gt;=L86,K86&gt;DBN,K86&lt;&gt;0,L86&lt;&gt;0),(MOD(FDN-DBNt,1)-(K86-DBN)+IF(L86&gt;=DBN,L86-DBN)-IF(K86&lt;FDN,FDN-L86))*24,IF(AND(K86&lt;L86,ISNUMBER(K86),L86&lt;&gt;0),(IF(AND(K86&lt;=FDN,L86&lt;=FDN),L86-K86)+IF(AND(K86&lt;=FDN,L86&gt;FDN),FDN-K86)+IF(L86&gt;=DBN,L86-K86-IF(K86&lt;=DBN,DBN-K86)))*24,0)))</f>
        <v>0</v>
      </c>
      <c r="P86" s="6">
        <f t="shared" si="34"/>
        <v>0</v>
      </c>
      <c r="Q86" s="6">
        <f t="shared" si="35"/>
        <v>0</v>
      </c>
      <c r="R86" s="6">
        <f t="shared" si="36"/>
        <v>0</v>
      </c>
    </row>
    <row r="87" spans="1:18">
      <c r="A87" s="9">
        <f t="shared" si="25"/>
        <v>42448</v>
      </c>
      <c r="B87" s="7" t="str">
        <f t="shared" si="26"/>
        <v>samedi</v>
      </c>
      <c r="C87" s="7" t="str">
        <f t="shared" si="27"/>
        <v>mars</v>
      </c>
      <c r="D87" s="32" t="str">
        <f t="shared" si="28"/>
        <v/>
      </c>
      <c r="E87" s="32" t="str">
        <f t="shared" si="29"/>
        <v xml:space="preserve"> sam</v>
      </c>
      <c r="F87" s="10">
        <v>0</v>
      </c>
      <c r="G87" s="10"/>
      <c r="H87" s="8">
        <f t="shared" si="30"/>
        <v>0</v>
      </c>
      <c r="I87" s="8">
        <f t="shared" si="31"/>
        <v>0</v>
      </c>
      <c r="J87" s="8">
        <f>IF(AND(F87&gt;=G87,F87&lt;=DBN,F87&lt;&gt;0,G87&lt;&gt;0),(MOD(FDN-DBN,1)-IF(G87&lt;=FDN,FDN-G87)+IF(F87&lt;=FDN,FDN-F87))*24,IF(AND(F87&gt;=G87,F87&gt;DBN,F87&lt;&gt;0,G87&lt;&gt;0),(MOD(FDN-DBNt,1)-(F87-DBN)+IF(G87&gt;=DBN,G87-DBN)-IF(F87&lt;FDN,FDN-G87))*24,IF(AND(F87&lt;G87,ISNUMBER(F87),G87&lt;&gt;0),(IF(AND(F87&lt;=FDN,G87&lt;=FDN),G87-F87)+IF(AND(F87&lt;=FDN,G87&gt;FDN),FDN-F87)+IF(G87&gt;=DBN,G87-F87-IF(F87&lt;=DBN,DBN-F87)))*24,0)))</f>
        <v>0</v>
      </c>
      <c r="K87" s="10"/>
      <c r="L87" s="10"/>
      <c r="M87" s="8">
        <f t="shared" si="32"/>
        <v>0</v>
      </c>
      <c r="N87" s="8">
        <f t="shared" si="33"/>
        <v>0</v>
      </c>
      <c r="O87" s="8">
        <f>IF(AND(K87&gt;=L87,K87&lt;=DBN,K87&lt;&gt;0,L87&lt;&gt;0),(MOD(FDN-DBN,1)-IF(L87&lt;=FDN,FDN-L87)+IF(K87&lt;=FDN,FDN-K87))*24,IF(AND(K87&gt;=L87,K87&gt;DBN,K87&lt;&gt;0,L87&lt;&gt;0),(MOD(FDN-DBNt,1)-(K87-DBN)+IF(L87&gt;=DBN,L87-DBN)-IF(K87&lt;FDN,FDN-L87))*24,IF(AND(K87&lt;L87,ISNUMBER(K87),L87&lt;&gt;0),(IF(AND(K87&lt;=FDN,L87&lt;=FDN),L87-K87)+IF(AND(K87&lt;=FDN,L87&gt;FDN),FDN-K87)+IF(L87&gt;=DBN,L87-K87-IF(K87&lt;=DBN,DBN-K87)))*24,0)))</f>
        <v>0</v>
      </c>
      <c r="P87" s="6">
        <f t="shared" si="34"/>
        <v>0</v>
      </c>
      <c r="Q87" s="6">
        <f t="shared" si="35"/>
        <v>0</v>
      </c>
      <c r="R87" s="6">
        <f t="shared" si="36"/>
        <v>0</v>
      </c>
    </row>
    <row r="88" spans="1:18">
      <c r="A88" s="9">
        <f t="shared" si="25"/>
        <v>42449</v>
      </c>
      <c r="B88" s="7" t="str">
        <f t="shared" si="26"/>
        <v>dimanche</v>
      </c>
      <c r="C88" s="7" t="str">
        <f t="shared" si="27"/>
        <v>mars</v>
      </c>
      <c r="D88" s="32" t="str">
        <f t="shared" si="28"/>
        <v/>
      </c>
      <c r="E88" s="32" t="str">
        <f t="shared" si="29"/>
        <v xml:space="preserve"> dim</v>
      </c>
      <c r="F88" s="10">
        <v>0</v>
      </c>
      <c r="G88" s="10"/>
      <c r="H88" s="8">
        <f t="shared" si="30"/>
        <v>0</v>
      </c>
      <c r="I88" s="8">
        <f t="shared" si="31"/>
        <v>0</v>
      </c>
      <c r="J88" s="8">
        <f>IF(AND(F88&gt;=G88,F88&lt;=DBN,F88&lt;&gt;0,G88&lt;&gt;0),(MOD(FDN-DBN,1)-IF(G88&lt;=FDN,FDN-G88)+IF(F88&lt;=FDN,FDN-F88))*24,IF(AND(F88&gt;=G88,F88&gt;DBN,F88&lt;&gt;0,G88&lt;&gt;0),(MOD(FDN-DBNt,1)-(F88-DBN)+IF(G88&gt;=DBN,G88-DBN)-IF(F88&lt;FDN,FDN-G88))*24,IF(AND(F88&lt;G88,ISNUMBER(F88),G88&lt;&gt;0),(IF(AND(F88&lt;=FDN,G88&lt;=FDN),G88-F88)+IF(AND(F88&lt;=FDN,G88&gt;FDN),FDN-F88)+IF(G88&gt;=DBN,G88-F88-IF(F88&lt;=DBN,DBN-F88)))*24,0)))</f>
        <v>0</v>
      </c>
      <c r="K88" s="10"/>
      <c r="L88" s="10"/>
      <c r="M88" s="8">
        <f t="shared" si="32"/>
        <v>0</v>
      </c>
      <c r="N88" s="8">
        <f t="shared" si="33"/>
        <v>0</v>
      </c>
      <c r="O88" s="8">
        <f>IF(AND(K88&gt;=L88,K88&lt;=DBN,K88&lt;&gt;0,L88&lt;&gt;0),(MOD(FDN-DBN,1)-IF(L88&lt;=FDN,FDN-L88)+IF(K88&lt;=FDN,FDN-K88))*24,IF(AND(K88&gt;=L88,K88&gt;DBN,K88&lt;&gt;0,L88&lt;&gt;0),(MOD(FDN-DBNt,1)-(K88-DBN)+IF(L88&gt;=DBN,L88-DBN)-IF(K88&lt;FDN,FDN-L88))*24,IF(AND(K88&lt;L88,ISNUMBER(K88),L88&lt;&gt;0),(IF(AND(K88&lt;=FDN,L88&lt;=FDN),L88-K88)+IF(AND(K88&lt;=FDN,L88&gt;FDN),FDN-K88)+IF(L88&gt;=DBN,L88-K88-IF(K88&lt;=DBN,DBN-K88)))*24,0)))</f>
        <v>0</v>
      </c>
      <c r="P88" s="6">
        <f t="shared" si="34"/>
        <v>0</v>
      </c>
      <c r="Q88" s="6">
        <f t="shared" si="35"/>
        <v>0</v>
      </c>
      <c r="R88" s="6">
        <f t="shared" si="36"/>
        <v>0</v>
      </c>
    </row>
    <row r="89" spans="1:18">
      <c r="A89" s="9">
        <f t="shared" si="25"/>
        <v>42450</v>
      </c>
      <c r="B89" s="7" t="str">
        <f t="shared" si="26"/>
        <v>lundi</v>
      </c>
      <c r="C89" s="7" t="str">
        <f t="shared" si="27"/>
        <v>mars</v>
      </c>
      <c r="D89" s="32" t="str">
        <f t="shared" si="28"/>
        <v/>
      </c>
      <c r="E89" s="32" t="str">
        <f t="shared" si="29"/>
        <v xml:space="preserve"> lun</v>
      </c>
      <c r="F89" s="10">
        <v>0</v>
      </c>
      <c r="G89" s="10"/>
      <c r="H89" s="8">
        <f t="shared" si="30"/>
        <v>0</v>
      </c>
      <c r="I89" s="8">
        <f t="shared" si="31"/>
        <v>0</v>
      </c>
      <c r="J89" s="8">
        <f>IF(AND(F89&gt;=G89,F89&lt;=DBN,F89&lt;&gt;0,G89&lt;&gt;0),(MOD(FDN-DBN,1)-IF(G89&lt;=FDN,FDN-G89)+IF(F89&lt;=FDN,FDN-F89))*24,IF(AND(F89&gt;=G89,F89&gt;DBN,F89&lt;&gt;0,G89&lt;&gt;0),(MOD(FDN-DBNt,1)-(F89-DBN)+IF(G89&gt;=DBN,G89-DBN)-IF(F89&lt;FDN,FDN-G89))*24,IF(AND(F89&lt;G89,ISNUMBER(F89),G89&lt;&gt;0),(IF(AND(F89&lt;=FDN,G89&lt;=FDN),G89-F89)+IF(AND(F89&lt;=FDN,G89&gt;FDN),FDN-F89)+IF(G89&gt;=DBN,G89-F89-IF(F89&lt;=DBN,DBN-F89)))*24,0)))</f>
        <v>0</v>
      </c>
      <c r="K89" s="10"/>
      <c r="L89" s="10"/>
      <c r="M89" s="8">
        <f t="shared" si="32"/>
        <v>0</v>
      </c>
      <c r="N89" s="8">
        <f t="shared" si="33"/>
        <v>0</v>
      </c>
      <c r="O89" s="8">
        <f>IF(AND(K89&gt;=L89,K89&lt;=DBN,K89&lt;&gt;0,L89&lt;&gt;0),(MOD(FDN-DBN,1)-IF(L89&lt;=FDN,FDN-L89)+IF(K89&lt;=FDN,FDN-K89))*24,IF(AND(K89&gt;=L89,K89&gt;DBN,K89&lt;&gt;0,L89&lt;&gt;0),(MOD(FDN-DBNt,1)-(K89-DBN)+IF(L89&gt;=DBN,L89-DBN)-IF(K89&lt;FDN,FDN-L89))*24,IF(AND(K89&lt;L89,ISNUMBER(K89),L89&lt;&gt;0),(IF(AND(K89&lt;=FDN,L89&lt;=FDN),L89-K89)+IF(AND(K89&lt;=FDN,L89&gt;FDN),FDN-K89)+IF(L89&gt;=DBN,L89-K89-IF(K89&lt;=DBN,DBN-K89)))*24,0)))</f>
        <v>0</v>
      </c>
      <c r="P89" s="6">
        <f t="shared" si="34"/>
        <v>0</v>
      </c>
      <c r="Q89" s="6">
        <f t="shared" si="35"/>
        <v>0</v>
      </c>
      <c r="R89" s="6">
        <f t="shared" si="36"/>
        <v>0</v>
      </c>
    </row>
    <row r="90" spans="1:18">
      <c r="A90" s="9">
        <f t="shared" si="25"/>
        <v>42451</v>
      </c>
      <c r="B90" s="7" t="str">
        <f t="shared" si="26"/>
        <v>mardi</v>
      </c>
      <c r="C90" s="7" t="str">
        <f t="shared" si="27"/>
        <v>mars</v>
      </c>
      <c r="D90" s="32" t="str">
        <f t="shared" si="28"/>
        <v/>
      </c>
      <c r="E90" s="32" t="str">
        <f t="shared" si="29"/>
        <v xml:space="preserve"> mar</v>
      </c>
      <c r="F90" s="10">
        <v>0</v>
      </c>
      <c r="G90" s="10"/>
      <c r="H90" s="8">
        <f t="shared" si="30"/>
        <v>0</v>
      </c>
      <c r="I90" s="8">
        <f t="shared" si="31"/>
        <v>0</v>
      </c>
      <c r="J90" s="8">
        <f>IF(AND(F90&gt;=G90,F90&lt;=DBN,F90&lt;&gt;0,G90&lt;&gt;0),(MOD(FDN-DBN,1)-IF(G90&lt;=FDN,FDN-G90)+IF(F90&lt;=FDN,FDN-F90))*24,IF(AND(F90&gt;=G90,F90&gt;DBN,F90&lt;&gt;0,G90&lt;&gt;0),(MOD(FDN-DBNt,1)-(F90-DBN)+IF(G90&gt;=DBN,G90-DBN)-IF(F90&lt;FDN,FDN-G90))*24,IF(AND(F90&lt;G90,ISNUMBER(F90),G90&lt;&gt;0),(IF(AND(F90&lt;=FDN,G90&lt;=FDN),G90-F90)+IF(AND(F90&lt;=FDN,G90&gt;FDN),FDN-F90)+IF(G90&gt;=DBN,G90-F90-IF(F90&lt;=DBN,DBN-F90)))*24,0)))</f>
        <v>0</v>
      </c>
      <c r="K90" s="10"/>
      <c r="L90" s="10"/>
      <c r="M90" s="8">
        <f t="shared" si="32"/>
        <v>0</v>
      </c>
      <c r="N90" s="8">
        <f t="shared" si="33"/>
        <v>0</v>
      </c>
      <c r="O90" s="8">
        <f>IF(AND(K90&gt;=L90,K90&lt;=DBN,K90&lt;&gt;0,L90&lt;&gt;0),(MOD(FDN-DBN,1)-IF(L90&lt;=FDN,FDN-L90)+IF(K90&lt;=FDN,FDN-K90))*24,IF(AND(K90&gt;=L90,K90&gt;DBN,K90&lt;&gt;0,L90&lt;&gt;0),(MOD(FDN-DBNt,1)-(K90-DBN)+IF(L90&gt;=DBN,L90-DBN)-IF(K90&lt;FDN,FDN-L90))*24,IF(AND(K90&lt;L90,ISNUMBER(K90),L90&lt;&gt;0),(IF(AND(K90&lt;=FDN,L90&lt;=FDN),L90-K90)+IF(AND(K90&lt;=FDN,L90&gt;FDN),FDN-K90)+IF(L90&gt;=DBN,L90-K90-IF(K90&lt;=DBN,DBN-K90)))*24,0)))</f>
        <v>0</v>
      </c>
      <c r="P90" s="6">
        <f t="shared" si="34"/>
        <v>0</v>
      </c>
      <c r="Q90" s="6">
        <f t="shared" si="35"/>
        <v>0</v>
      </c>
      <c r="R90" s="6">
        <f t="shared" si="36"/>
        <v>0</v>
      </c>
    </row>
    <row r="91" spans="1:18">
      <c r="A91" s="9">
        <f t="shared" si="25"/>
        <v>42452</v>
      </c>
      <c r="B91" s="7" t="str">
        <f t="shared" si="26"/>
        <v>mercredi</v>
      </c>
      <c r="C91" s="7" t="str">
        <f t="shared" si="27"/>
        <v>mars</v>
      </c>
      <c r="D91" s="32" t="str">
        <f t="shared" si="28"/>
        <v/>
      </c>
      <c r="E91" s="32" t="str">
        <f t="shared" si="29"/>
        <v xml:space="preserve"> mer</v>
      </c>
      <c r="F91" s="10">
        <v>0</v>
      </c>
      <c r="G91" s="10"/>
      <c r="H91" s="8">
        <f t="shared" si="30"/>
        <v>0</v>
      </c>
      <c r="I91" s="8">
        <f t="shared" si="31"/>
        <v>0</v>
      </c>
      <c r="J91" s="8">
        <f>IF(AND(F91&gt;=G91,F91&lt;=DBN,F91&lt;&gt;0,G91&lt;&gt;0),(MOD(FDN-DBN,1)-IF(G91&lt;=FDN,FDN-G91)+IF(F91&lt;=FDN,FDN-F91))*24,IF(AND(F91&gt;=G91,F91&gt;DBN,F91&lt;&gt;0,G91&lt;&gt;0),(MOD(FDN-DBNt,1)-(F91-DBN)+IF(G91&gt;=DBN,G91-DBN)-IF(F91&lt;FDN,FDN-G91))*24,IF(AND(F91&lt;G91,ISNUMBER(F91),G91&lt;&gt;0),(IF(AND(F91&lt;=FDN,G91&lt;=FDN),G91-F91)+IF(AND(F91&lt;=FDN,G91&gt;FDN),FDN-F91)+IF(G91&gt;=DBN,G91-F91-IF(F91&lt;=DBN,DBN-F91)))*24,0)))</f>
        <v>0</v>
      </c>
      <c r="K91" s="10"/>
      <c r="L91" s="10"/>
      <c r="M91" s="8">
        <f t="shared" si="32"/>
        <v>0</v>
      </c>
      <c r="N91" s="8">
        <f t="shared" si="33"/>
        <v>0</v>
      </c>
      <c r="O91" s="8">
        <f>IF(AND(K91&gt;=L91,K91&lt;=DBN,K91&lt;&gt;0,L91&lt;&gt;0),(MOD(FDN-DBN,1)-IF(L91&lt;=FDN,FDN-L91)+IF(K91&lt;=FDN,FDN-K91))*24,IF(AND(K91&gt;=L91,K91&gt;DBN,K91&lt;&gt;0,L91&lt;&gt;0),(MOD(FDN-DBNt,1)-(K91-DBN)+IF(L91&gt;=DBN,L91-DBN)-IF(K91&lt;FDN,FDN-L91))*24,IF(AND(K91&lt;L91,ISNUMBER(K91),L91&lt;&gt;0),(IF(AND(K91&lt;=FDN,L91&lt;=FDN),L91-K91)+IF(AND(K91&lt;=FDN,L91&gt;FDN),FDN-K91)+IF(L91&gt;=DBN,L91-K91-IF(K91&lt;=DBN,DBN-K91)))*24,0)))</f>
        <v>0</v>
      </c>
      <c r="P91" s="6">
        <f t="shared" si="34"/>
        <v>0</v>
      </c>
      <c r="Q91" s="6">
        <f t="shared" si="35"/>
        <v>0</v>
      </c>
      <c r="R91" s="6">
        <f t="shared" si="36"/>
        <v>0</v>
      </c>
    </row>
    <row r="92" spans="1:18">
      <c r="A92" s="9">
        <f t="shared" si="25"/>
        <v>42453</v>
      </c>
      <c r="B92" s="7" t="str">
        <f t="shared" si="26"/>
        <v>jeudi</v>
      </c>
      <c r="C92" s="7" t="str">
        <f t="shared" si="27"/>
        <v>mars</v>
      </c>
      <c r="D92" s="32" t="str">
        <f t="shared" si="28"/>
        <v/>
      </c>
      <c r="E92" s="32" t="str">
        <f t="shared" si="29"/>
        <v xml:space="preserve"> jeu</v>
      </c>
      <c r="F92" s="10">
        <v>0</v>
      </c>
      <c r="G92" s="10"/>
      <c r="H92" s="8">
        <f t="shared" si="30"/>
        <v>0</v>
      </c>
      <c r="I92" s="8">
        <f t="shared" si="31"/>
        <v>0</v>
      </c>
      <c r="J92" s="8">
        <f>IF(AND(F92&gt;=G92,F92&lt;=DBN,F92&lt;&gt;0,G92&lt;&gt;0),(MOD(FDN-DBN,1)-IF(G92&lt;=FDN,FDN-G92)+IF(F92&lt;=FDN,FDN-F92))*24,IF(AND(F92&gt;=G92,F92&gt;DBN,F92&lt;&gt;0,G92&lt;&gt;0),(MOD(FDN-DBNt,1)-(F92-DBN)+IF(G92&gt;=DBN,G92-DBN)-IF(F92&lt;FDN,FDN-G92))*24,IF(AND(F92&lt;G92,ISNUMBER(F92),G92&lt;&gt;0),(IF(AND(F92&lt;=FDN,G92&lt;=FDN),G92-F92)+IF(AND(F92&lt;=FDN,G92&gt;FDN),FDN-F92)+IF(G92&gt;=DBN,G92-F92-IF(F92&lt;=DBN,DBN-F92)))*24,0)))</f>
        <v>0</v>
      </c>
      <c r="K92" s="10"/>
      <c r="L92" s="10"/>
      <c r="M92" s="8">
        <f t="shared" si="32"/>
        <v>0</v>
      </c>
      <c r="N92" s="8">
        <f t="shared" si="33"/>
        <v>0</v>
      </c>
      <c r="O92" s="8">
        <f>IF(AND(K92&gt;=L92,K92&lt;=DBN,K92&lt;&gt;0,L92&lt;&gt;0),(MOD(FDN-DBN,1)-IF(L92&lt;=FDN,FDN-L92)+IF(K92&lt;=FDN,FDN-K92))*24,IF(AND(K92&gt;=L92,K92&gt;DBN,K92&lt;&gt;0,L92&lt;&gt;0),(MOD(FDN-DBNt,1)-(K92-DBN)+IF(L92&gt;=DBN,L92-DBN)-IF(K92&lt;FDN,FDN-L92))*24,IF(AND(K92&lt;L92,ISNUMBER(K92),L92&lt;&gt;0),(IF(AND(K92&lt;=FDN,L92&lt;=FDN),L92-K92)+IF(AND(K92&lt;=FDN,L92&gt;FDN),FDN-K92)+IF(L92&gt;=DBN,L92-K92-IF(K92&lt;=DBN,DBN-K92)))*24,0)))</f>
        <v>0</v>
      </c>
      <c r="P92" s="6">
        <f t="shared" si="34"/>
        <v>0</v>
      </c>
      <c r="Q92" s="6">
        <f t="shared" si="35"/>
        <v>0</v>
      </c>
      <c r="R92" s="6">
        <f t="shared" si="36"/>
        <v>0</v>
      </c>
    </row>
    <row r="93" spans="1:18">
      <c r="A93" s="9">
        <f t="shared" si="25"/>
        <v>42454</v>
      </c>
      <c r="B93" s="7" t="str">
        <f t="shared" si="26"/>
        <v>vendredi</v>
      </c>
      <c r="C93" s="7" t="str">
        <f t="shared" si="27"/>
        <v>mars</v>
      </c>
      <c r="D93" s="32" t="str">
        <f t="shared" si="28"/>
        <v/>
      </c>
      <c r="E93" s="32" t="str">
        <f t="shared" si="29"/>
        <v xml:space="preserve"> ven</v>
      </c>
      <c r="F93" s="10">
        <v>0</v>
      </c>
      <c r="G93" s="10"/>
      <c r="H93" s="8">
        <f t="shared" si="30"/>
        <v>0</v>
      </c>
      <c r="I93" s="8">
        <f t="shared" si="31"/>
        <v>0</v>
      </c>
      <c r="J93" s="8">
        <f>IF(AND(F93&gt;=G93,F93&lt;=DBN,F93&lt;&gt;0,G93&lt;&gt;0),(MOD(FDN-DBN,1)-IF(G93&lt;=FDN,FDN-G93)+IF(F93&lt;=FDN,FDN-F93))*24,IF(AND(F93&gt;=G93,F93&gt;DBN,F93&lt;&gt;0,G93&lt;&gt;0),(MOD(FDN-DBNt,1)-(F93-DBN)+IF(G93&gt;=DBN,G93-DBN)-IF(F93&lt;FDN,FDN-G93))*24,IF(AND(F93&lt;G93,ISNUMBER(F93),G93&lt;&gt;0),(IF(AND(F93&lt;=FDN,G93&lt;=FDN),G93-F93)+IF(AND(F93&lt;=FDN,G93&gt;FDN),FDN-F93)+IF(G93&gt;=DBN,G93-F93-IF(F93&lt;=DBN,DBN-F93)))*24,0)))</f>
        <v>0</v>
      </c>
      <c r="K93" s="10"/>
      <c r="L93" s="10"/>
      <c r="M93" s="8">
        <f t="shared" si="32"/>
        <v>0</v>
      </c>
      <c r="N93" s="8">
        <f t="shared" si="33"/>
        <v>0</v>
      </c>
      <c r="O93" s="8">
        <f>IF(AND(K93&gt;=L93,K93&lt;=DBN,K93&lt;&gt;0,L93&lt;&gt;0),(MOD(FDN-DBN,1)-IF(L93&lt;=FDN,FDN-L93)+IF(K93&lt;=FDN,FDN-K93))*24,IF(AND(K93&gt;=L93,K93&gt;DBN,K93&lt;&gt;0,L93&lt;&gt;0),(MOD(FDN-DBNt,1)-(K93-DBN)+IF(L93&gt;=DBN,L93-DBN)-IF(K93&lt;FDN,FDN-L93))*24,IF(AND(K93&lt;L93,ISNUMBER(K93),L93&lt;&gt;0),(IF(AND(K93&lt;=FDN,L93&lt;=FDN),L93-K93)+IF(AND(K93&lt;=FDN,L93&gt;FDN),FDN-K93)+IF(L93&gt;=DBN,L93-K93-IF(K93&lt;=DBN,DBN-K93)))*24,0)))</f>
        <v>0</v>
      </c>
      <c r="P93" s="6">
        <f t="shared" si="34"/>
        <v>0</v>
      </c>
      <c r="Q93" s="6">
        <f t="shared" si="35"/>
        <v>0</v>
      </c>
      <c r="R93" s="6">
        <f t="shared" si="36"/>
        <v>0</v>
      </c>
    </row>
    <row r="94" spans="1:18">
      <c r="A94" s="9">
        <f t="shared" si="25"/>
        <v>42455</v>
      </c>
      <c r="B94" s="7" t="str">
        <f t="shared" si="26"/>
        <v>samedi</v>
      </c>
      <c r="C94" s="7" t="str">
        <f t="shared" si="27"/>
        <v>mars</v>
      </c>
      <c r="D94" s="32" t="str">
        <f t="shared" si="28"/>
        <v/>
      </c>
      <c r="E94" s="32" t="str">
        <f t="shared" si="29"/>
        <v xml:space="preserve"> sam</v>
      </c>
      <c r="F94" s="10">
        <v>0</v>
      </c>
      <c r="G94" s="10"/>
      <c r="H94" s="8">
        <f t="shared" si="30"/>
        <v>0</v>
      </c>
      <c r="I94" s="8">
        <f t="shared" si="31"/>
        <v>0</v>
      </c>
      <c r="J94" s="8">
        <f>IF(AND(F94&gt;=G94,F94&lt;=DBN,F94&lt;&gt;0,G94&lt;&gt;0),(MOD(FDN-DBN,1)-IF(G94&lt;=FDN,FDN-G94)+IF(F94&lt;=FDN,FDN-F94))*24,IF(AND(F94&gt;=G94,F94&gt;DBN,F94&lt;&gt;0,G94&lt;&gt;0),(MOD(FDN-DBNt,1)-(F94-DBN)+IF(G94&gt;=DBN,G94-DBN)-IF(F94&lt;FDN,FDN-G94))*24,IF(AND(F94&lt;G94,ISNUMBER(F94),G94&lt;&gt;0),(IF(AND(F94&lt;=FDN,G94&lt;=FDN),G94-F94)+IF(AND(F94&lt;=FDN,G94&gt;FDN),FDN-F94)+IF(G94&gt;=DBN,G94-F94-IF(F94&lt;=DBN,DBN-F94)))*24,0)))</f>
        <v>0</v>
      </c>
      <c r="K94" s="10"/>
      <c r="L94" s="10"/>
      <c r="M94" s="8">
        <f t="shared" si="32"/>
        <v>0</v>
      </c>
      <c r="N94" s="8">
        <f t="shared" si="33"/>
        <v>0</v>
      </c>
      <c r="O94" s="8">
        <f>IF(AND(K94&gt;=L94,K94&lt;=DBN,K94&lt;&gt;0,L94&lt;&gt;0),(MOD(FDN-DBN,1)-IF(L94&lt;=FDN,FDN-L94)+IF(K94&lt;=FDN,FDN-K94))*24,IF(AND(K94&gt;=L94,K94&gt;DBN,K94&lt;&gt;0,L94&lt;&gt;0),(MOD(FDN-DBNt,1)-(K94-DBN)+IF(L94&gt;=DBN,L94-DBN)-IF(K94&lt;FDN,FDN-L94))*24,IF(AND(K94&lt;L94,ISNUMBER(K94),L94&lt;&gt;0),(IF(AND(K94&lt;=FDN,L94&lt;=FDN),L94-K94)+IF(AND(K94&lt;=FDN,L94&gt;FDN),FDN-K94)+IF(L94&gt;=DBN,L94-K94-IF(K94&lt;=DBN,DBN-K94)))*24,0)))</f>
        <v>0</v>
      </c>
      <c r="P94" s="6">
        <f t="shared" si="34"/>
        <v>0</v>
      </c>
      <c r="Q94" s="6">
        <f t="shared" si="35"/>
        <v>0</v>
      </c>
      <c r="R94" s="6">
        <f t="shared" si="36"/>
        <v>0</v>
      </c>
    </row>
    <row r="95" spans="1:18">
      <c r="A95" s="9">
        <f t="shared" si="25"/>
        <v>42456</v>
      </c>
      <c r="B95" s="7" t="str">
        <f t="shared" si="26"/>
        <v>dimanche</v>
      </c>
      <c r="C95" s="7" t="str">
        <f t="shared" si="27"/>
        <v>mars</v>
      </c>
      <c r="D95" s="32" t="str">
        <f t="shared" si="28"/>
        <v>F</v>
      </c>
      <c r="E95" s="32" t="str">
        <f t="shared" si="29"/>
        <v>F dim</v>
      </c>
      <c r="F95" s="10">
        <v>0</v>
      </c>
      <c r="G95" s="10"/>
      <c r="H95" s="8">
        <f t="shared" si="30"/>
        <v>0</v>
      </c>
      <c r="I95" s="8">
        <f t="shared" si="31"/>
        <v>0</v>
      </c>
      <c r="J95" s="8">
        <f>IF(AND(F95&gt;=G95,F95&lt;=DBN,F95&lt;&gt;0,G95&lt;&gt;0),(MOD(FDN-DBN,1)-IF(G95&lt;=FDN,FDN-G95)+IF(F95&lt;=FDN,FDN-F95))*24,IF(AND(F95&gt;=G95,F95&gt;DBN,F95&lt;&gt;0,G95&lt;&gt;0),(MOD(FDN-DBNt,1)-(F95-DBN)+IF(G95&gt;=DBN,G95-DBN)-IF(F95&lt;FDN,FDN-G95))*24,IF(AND(F95&lt;G95,ISNUMBER(F95),G95&lt;&gt;0),(IF(AND(F95&lt;=FDN,G95&lt;=FDN),G95-F95)+IF(AND(F95&lt;=FDN,G95&gt;FDN),FDN-F95)+IF(G95&gt;=DBN,G95-F95-IF(F95&lt;=DBN,DBN-F95)))*24,0)))</f>
        <v>0</v>
      </c>
      <c r="K95" s="10"/>
      <c r="L95" s="10"/>
      <c r="M95" s="8">
        <f t="shared" si="32"/>
        <v>0</v>
      </c>
      <c r="N95" s="8">
        <f t="shared" si="33"/>
        <v>0</v>
      </c>
      <c r="O95" s="8">
        <f>IF(AND(K95&gt;=L95,K95&lt;=DBN,K95&lt;&gt;0,L95&lt;&gt;0),(MOD(FDN-DBN,1)-IF(L95&lt;=FDN,FDN-L95)+IF(K95&lt;=FDN,FDN-K95))*24,IF(AND(K95&gt;=L95,K95&gt;DBN,K95&lt;&gt;0,L95&lt;&gt;0),(MOD(FDN-DBNt,1)-(K95-DBN)+IF(L95&gt;=DBN,L95-DBN)-IF(K95&lt;FDN,FDN-L95))*24,IF(AND(K95&lt;L95,ISNUMBER(K95),L95&lt;&gt;0),(IF(AND(K95&lt;=FDN,L95&lt;=FDN),L95-K95)+IF(AND(K95&lt;=FDN,L95&gt;FDN),FDN-K95)+IF(L95&gt;=DBN,L95-K95-IF(K95&lt;=DBN,DBN-K95)))*24,0)))</f>
        <v>0</v>
      </c>
      <c r="P95" s="6">
        <f t="shared" si="34"/>
        <v>0</v>
      </c>
      <c r="Q95" s="6">
        <f t="shared" si="35"/>
        <v>0</v>
      </c>
      <c r="R95" s="6">
        <f t="shared" si="36"/>
        <v>0</v>
      </c>
    </row>
    <row r="96" spans="1:18">
      <c r="A96" s="9">
        <f t="shared" si="25"/>
        <v>42457</v>
      </c>
      <c r="B96" s="7" t="str">
        <f t="shared" si="26"/>
        <v>lundi</v>
      </c>
      <c r="C96" s="7" t="str">
        <f t="shared" si="27"/>
        <v>mars</v>
      </c>
      <c r="D96" s="32" t="str">
        <f t="shared" si="28"/>
        <v>F</v>
      </c>
      <c r="E96" s="32" t="str">
        <f t="shared" si="29"/>
        <v>F lun</v>
      </c>
      <c r="F96" s="10">
        <v>0</v>
      </c>
      <c r="G96" s="10"/>
      <c r="H96" s="8">
        <f t="shared" si="30"/>
        <v>0</v>
      </c>
      <c r="I96" s="8">
        <f t="shared" si="31"/>
        <v>0</v>
      </c>
      <c r="J96" s="8">
        <f>IF(AND(F96&gt;=G96,F96&lt;=DBN,F96&lt;&gt;0,G96&lt;&gt;0),(MOD(FDN-DBN,1)-IF(G96&lt;=FDN,FDN-G96)+IF(F96&lt;=FDN,FDN-F96))*24,IF(AND(F96&gt;=G96,F96&gt;DBN,F96&lt;&gt;0,G96&lt;&gt;0),(MOD(FDN-DBNt,1)-(F96-DBN)+IF(G96&gt;=DBN,G96-DBN)-IF(F96&lt;FDN,FDN-G96))*24,IF(AND(F96&lt;G96,ISNUMBER(F96),G96&lt;&gt;0),(IF(AND(F96&lt;=FDN,G96&lt;=FDN),G96-F96)+IF(AND(F96&lt;=FDN,G96&gt;FDN),FDN-F96)+IF(G96&gt;=DBN,G96-F96-IF(F96&lt;=DBN,DBN-F96)))*24,0)))</f>
        <v>0</v>
      </c>
      <c r="K96" s="10"/>
      <c r="L96" s="10"/>
      <c r="M96" s="8">
        <f t="shared" si="32"/>
        <v>0</v>
      </c>
      <c r="N96" s="8">
        <f t="shared" si="33"/>
        <v>0</v>
      </c>
      <c r="O96" s="8">
        <f>IF(AND(K96&gt;=L96,K96&lt;=DBN,K96&lt;&gt;0,L96&lt;&gt;0),(MOD(FDN-DBN,1)-IF(L96&lt;=FDN,FDN-L96)+IF(K96&lt;=FDN,FDN-K96))*24,IF(AND(K96&gt;=L96,K96&gt;DBN,K96&lt;&gt;0,L96&lt;&gt;0),(MOD(FDN-DBNt,1)-(K96-DBN)+IF(L96&gt;=DBN,L96-DBN)-IF(K96&lt;FDN,FDN-L96))*24,IF(AND(K96&lt;L96,ISNUMBER(K96),L96&lt;&gt;0),(IF(AND(K96&lt;=FDN,L96&lt;=FDN),L96-K96)+IF(AND(K96&lt;=FDN,L96&gt;FDN),FDN-K96)+IF(L96&gt;=DBN,L96-K96-IF(K96&lt;=DBN,DBN-K96)))*24,0)))</f>
        <v>0</v>
      </c>
      <c r="P96" s="6">
        <f t="shared" si="34"/>
        <v>0</v>
      </c>
      <c r="Q96" s="6">
        <f t="shared" si="35"/>
        <v>0</v>
      </c>
      <c r="R96" s="6">
        <f t="shared" si="36"/>
        <v>0</v>
      </c>
    </row>
    <row r="97" spans="1:18">
      <c r="A97" s="9">
        <f t="shared" si="25"/>
        <v>42458</v>
      </c>
      <c r="B97" s="7" t="str">
        <f t="shared" si="26"/>
        <v>mardi</v>
      </c>
      <c r="C97" s="7" t="str">
        <f t="shared" si="27"/>
        <v>mars</v>
      </c>
      <c r="D97" s="32" t="str">
        <f t="shared" si="28"/>
        <v/>
      </c>
      <c r="E97" s="32" t="str">
        <f t="shared" si="29"/>
        <v xml:space="preserve"> mar</v>
      </c>
      <c r="F97" s="10">
        <v>0</v>
      </c>
      <c r="G97" s="10"/>
      <c r="H97" s="8">
        <f t="shared" si="30"/>
        <v>0</v>
      </c>
      <c r="I97" s="8">
        <f t="shared" si="31"/>
        <v>0</v>
      </c>
      <c r="J97" s="8">
        <f>IF(AND(F97&gt;=G97,F97&lt;=DBN,F97&lt;&gt;0,G97&lt;&gt;0),(MOD(FDN-DBN,1)-IF(G97&lt;=FDN,FDN-G97)+IF(F97&lt;=FDN,FDN-F97))*24,IF(AND(F97&gt;=G97,F97&gt;DBN,F97&lt;&gt;0,G97&lt;&gt;0),(MOD(FDN-DBNt,1)-(F97-DBN)+IF(G97&gt;=DBN,G97-DBN)-IF(F97&lt;FDN,FDN-G97))*24,IF(AND(F97&lt;G97,ISNUMBER(F97),G97&lt;&gt;0),(IF(AND(F97&lt;=FDN,G97&lt;=FDN),G97-F97)+IF(AND(F97&lt;=FDN,G97&gt;FDN),FDN-F97)+IF(G97&gt;=DBN,G97-F97-IF(F97&lt;=DBN,DBN-F97)))*24,0)))</f>
        <v>0</v>
      </c>
      <c r="K97" s="10"/>
      <c r="L97" s="10"/>
      <c r="M97" s="8">
        <f t="shared" si="32"/>
        <v>0</v>
      </c>
      <c r="N97" s="8">
        <f t="shared" si="33"/>
        <v>0</v>
      </c>
      <c r="O97" s="8">
        <f>IF(AND(K97&gt;=L97,K97&lt;=DBN,K97&lt;&gt;0,L97&lt;&gt;0),(MOD(FDN-DBN,1)-IF(L97&lt;=FDN,FDN-L97)+IF(K97&lt;=FDN,FDN-K97))*24,IF(AND(K97&gt;=L97,K97&gt;DBN,K97&lt;&gt;0,L97&lt;&gt;0),(MOD(FDN-DBNt,1)-(K97-DBN)+IF(L97&gt;=DBN,L97-DBN)-IF(K97&lt;FDN,FDN-L97))*24,IF(AND(K97&lt;L97,ISNUMBER(K97),L97&lt;&gt;0),(IF(AND(K97&lt;=FDN,L97&lt;=FDN),L97-K97)+IF(AND(K97&lt;=FDN,L97&gt;FDN),FDN-K97)+IF(L97&gt;=DBN,L97-K97-IF(K97&lt;=DBN,DBN-K97)))*24,0)))</f>
        <v>0</v>
      </c>
      <c r="P97" s="6">
        <f t="shared" si="34"/>
        <v>0</v>
      </c>
      <c r="Q97" s="6">
        <f t="shared" si="35"/>
        <v>0</v>
      </c>
      <c r="R97" s="6">
        <f t="shared" si="36"/>
        <v>0</v>
      </c>
    </row>
    <row r="98" spans="1:18">
      <c r="A98" s="9">
        <f t="shared" si="25"/>
        <v>42459</v>
      </c>
      <c r="B98" s="7" t="str">
        <f t="shared" si="26"/>
        <v>mercredi</v>
      </c>
      <c r="C98" s="7" t="str">
        <f t="shared" si="27"/>
        <v>mars</v>
      </c>
      <c r="D98" s="32" t="str">
        <f t="shared" si="28"/>
        <v/>
      </c>
      <c r="E98" s="32" t="str">
        <f t="shared" si="29"/>
        <v xml:space="preserve"> mer</v>
      </c>
      <c r="F98" s="10">
        <v>0</v>
      </c>
      <c r="G98" s="10"/>
      <c r="H98" s="8">
        <f t="shared" si="30"/>
        <v>0</v>
      </c>
      <c r="I98" s="8">
        <f t="shared" si="31"/>
        <v>0</v>
      </c>
      <c r="J98" s="8">
        <f>IF(AND(F98&gt;=G98,F98&lt;=DBN,F98&lt;&gt;0,G98&lt;&gt;0),(MOD(FDN-DBN,1)-IF(G98&lt;=FDN,FDN-G98)+IF(F98&lt;=FDN,FDN-F98))*24,IF(AND(F98&gt;=G98,F98&gt;DBN,F98&lt;&gt;0,G98&lt;&gt;0),(MOD(FDN-DBNt,1)-(F98-DBN)+IF(G98&gt;=DBN,G98-DBN)-IF(F98&lt;FDN,FDN-G98))*24,IF(AND(F98&lt;G98,ISNUMBER(F98),G98&lt;&gt;0),(IF(AND(F98&lt;=FDN,G98&lt;=FDN),G98-F98)+IF(AND(F98&lt;=FDN,G98&gt;FDN),FDN-F98)+IF(G98&gt;=DBN,G98-F98-IF(F98&lt;=DBN,DBN-F98)))*24,0)))</f>
        <v>0</v>
      </c>
      <c r="K98" s="10"/>
      <c r="L98" s="10"/>
      <c r="M98" s="8">
        <f t="shared" si="32"/>
        <v>0</v>
      </c>
      <c r="N98" s="8">
        <f t="shared" si="33"/>
        <v>0</v>
      </c>
      <c r="O98" s="8">
        <f>IF(AND(K98&gt;=L98,K98&lt;=DBN,K98&lt;&gt;0,L98&lt;&gt;0),(MOD(FDN-DBN,1)-IF(L98&lt;=FDN,FDN-L98)+IF(K98&lt;=FDN,FDN-K98))*24,IF(AND(K98&gt;=L98,K98&gt;DBN,K98&lt;&gt;0,L98&lt;&gt;0),(MOD(FDN-DBNt,1)-(K98-DBN)+IF(L98&gt;=DBN,L98-DBN)-IF(K98&lt;FDN,FDN-L98))*24,IF(AND(K98&lt;L98,ISNUMBER(K98),L98&lt;&gt;0),(IF(AND(K98&lt;=FDN,L98&lt;=FDN),L98-K98)+IF(AND(K98&lt;=FDN,L98&gt;FDN),FDN-K98)+IF(L98&gt;=DBN,L98-K98-IF(K98&lt;=DBN,DBN-K98)))*24,0)))</f>
        <v>0</v>
      </c>
      <c r="P98" s="6">
        <f t="shared" si="34"/>
        <v>0</v>
      </c>
      <c r="Q98" s="6">
        <f t="shared" si="35"/>
        <v>0</v>
      </c>
      <c r="R98" s="6">
        <f t="shared" si="36"/>
        <v>0</v>
      </c>
    </row>
    <row r="99" spans="1:18">
      <c r="A99" s="9">
        <f t="shared" si="25"/>
        <v>42460</v>
      </c>
      <c r="B99" s="7" t="str">
        <f t="shared" si="26"/>
        <v>jeudi</v>
      </c>
      <c r="C99" s="7" t="str">
        <f t="shared" si="27"/>
        <v>mars</v>
      </c>
      <c r="D99" s="32" t="str">
        <f t="shared" si="28"/>
        <v/>
      </c>
      <c r="E99" s="32" t="str">
        <f t="shared" si="29"/>
        <v xml:space="preserve"> jeu</v>
      </c>
      <c r="F99" s="10">
        <v>0</v>
      </c>
      <c r="G99" s="10"/>
      <c r="H99" s="8">
        <f t="shared" si="30"/>
        <v>0</v>
      </c>
      <c r="I99" s="8">
        <f t="shared" si="31"/>
        <v>0</v>
      </c>
      <c r="J99" s="8">
        <f>IF(AND(F99&gt;=G99,F99&lt;=DBN,F99&lt;&gt;0,G99&lt;&gt;0),(MOD(FDN-DBN,1)-IF(G99&lt;=FDN,FDN-G99)+IF(F99&lt;=FDN,FDN-F99))*24,IF(AND(F99&gt;=G99,F99&gt;DBN,F99&lt;&gt;0,G99&lt;&gt;0),(MOD(FDN-DBNt,1)-(F99-DBN)+IF(G99&gt;=DBN,G99-DBN)-IF(F99&lt;FDN,FDN-G99))*24,IF(AND(F99&lt;G99,ISNUMBER(F99),G99&lt;&gt;0),(IF(AND(F99&lt;=FDN,G99&lt;=FDN),G99-F99)+IF(AND(F99&lt;=FDN,G99&gt;FDN),FDN-F99)+IF(G99&gt;=DBN,G99-F99-IF(F99&lt;=DBN,DBN-F99)))*24,0)))</f>
        <v>0</v>
      </c>
      <c r="K99" s="10"/>
      <c r="L99" s="10"/>
      <c r="M99" s="8">
        <f t="shared" si="32"/>
        <v>0</v>
      </c>
      <c r="N99" s="8">
        <f t="shared" si="33"/>
        <v>0</v>
      </c>
      <c r="O99" s="8">
        <f>IF(AND(K99&gt;=L99,K99&lt;=DBN,K99&lt;&gt;0,L99&lt;&gt;0),(MOD(FDN-DBN,1)-IF(L99&lt;=FDN,FDN-L99)+IF(K99&lt;=FDN,FDN-K99))*24,IF(AND(K99&gt;=L99,K99&gt;DBN,K99&lt;&gt;0,L99&lt;&gt;0),(MOD(FDN-DBNt,1)-(K99-DBN)+IF(L99&gt;=DBN,L99-DBN)-IF(K99&lt;FDN,FDN-L99))*24,IF(AND(K99&lt;L99,ISNUMBER(K99),L99&lt;&gt;0),(IF(AND(K99&lt;=FDN,L99&lt;=FDN),L99-K99)+IF(AND(K99&lt;=FDN,L99&gt;FDN),FDN-K99)+IF(L99&gt;=DBN,L99-K99-IF(K99&lt;=DBN,DBN-K99)))*24,0)))</f>
        <v>0</v>
      </c>
      <c r="P99" s="6">
        <f t="shared" si="34"/>
        <v>0</v>
      </c>
      <c r="Q99" s="6">
        <f t="shared" si="35"/>
        <v>0</v>
      </c>
      <c r="R99" s="6">
        <f t="shared" si="36"/>
        <v>0</v>
      </c>
    </row>
    <row r="100" spans="1:18">
      <c r="A100" s="9">
        <f t="shared" si="25"/>
        <v>42461</v>
      </c>
      <c r="B100" s="7" t="str">
        <f t="shared" si="26"/>
        <v>vendredi</v>
      </c>
      <c r="C100" s="7" t="str">
        <f t="shared" si="27"/>
        <v>avril</v>
      </c>
      <c r="D100" s="32" t="str">
        <f t="shared" si="28"/>
        <v/>
      </c>
      <c r="E100" s="32" t="str">
        <f t="shared" si="29"/>
        <v xml:space="preserve"> ven</v>
      </c>
      <c r="F100" s="10">
        <v>0</v>
      </c>
      <c r="G100" s="10"/>
      <c r="H100" s="8">
        <f t="shared" si="30"/>
        <v>0</v>
      </c>
      <c r="I100" s="8">
        <f t="shared" si="31"/>
        <v>0</v>
      </c>
      <c r="J100" s="8">
        <f>IF(AND(F100&gt;=G100,F100&lt;=DBN,F100&lt;&gt;0,G100&lt;&gt;0),(MOD(FDN-DBN,1)-IF(G100&lt;=FDN,FDN-G100)+IF(F100&lt;=FDN,FDN-F100))*24,IF(AND(F100&gt;=G100,F100&gt;DBN,F100&lt;&gt;0,G100&lt;&gt;0),(MOD(FDN-DBNt,1)-(F100-DBN)+IF(G100&gt;=DBN,G100-DBN)-IF(F100&lt;FDN,FDN-G100))*24,IF(AND(F100&lt;G100,ISNUMBER(F100),G100&lt;&gt;0),(IF(AND(F100&lt;=FDN,G100&lt;=FDN),G100-F100)+IF(AND(F100&lt;=FDN,G100&gt;FDN),FDN-F100)+IF(G100&gt;=DBN,G100-F100-IF(F100&lt;=DBN,DBN-F100)))*24,0)))</f>
        <v>0</v>
      </c>
      <c r="K100" s="10"/>
      <c r="L100" s="10"/>
      <c r="M100" s="8">
        <f t="shared" si="32"/>
        <v>0</v>
      </c>
      <c r="N100" s="8">
        <f t="shared" si="33"/>
        <v>0</v>
      </c>
      <c r="O100" s="8">
        <f>IF(AND(K100&gt;=L100,K100&lt;=DBN,K100&lt;&gt;0,L100&lt;&gt;0),(MOD(FDN-DBN,1)-IF(L100&lt;=FDN,FDN-L100)+IF(K100&lt;=FDN,FDN-K100))*24,IF(AND(K100&gt;=L100,K100&gt;DBN,K100&lt;&gt;0,L100&lt;&gt;0),(MOD(FDN-DBNt,1)-(K100-DBN)+IF(L100&gt;=DBN,L100-DBN)-IF(K100&lt;FDN,FDN-L100))*24,IF(AND(K100&lt;L100,ISNUMBER(K100),L100&lt;&gt;0),(IF(AND(K100&lt;=FDN,L100&lt;=FDN),L100-K100)+IF(AND(K100&lt;=FDN,L100&gt;FDN),FDN-K100)+IF(L100&gt;=DBN,L100-K100-IF(K100&lt;=DBN,DBN-K100)))*24,0)))</f>
        <v>0</v>
      </c>
      <c r="P100" s="6">
        <f t="shared" si="34"/>
        <v>0</v>
      </c>
      <c r="Q100" s="6">
        <f t="shared" si="35"/>
        <v>0</v>
      </c>
      <c r="R100" s="6">
        <f t="shared" si="36"/>
        <v>0</v>
      </c>
    </row>
    <row r="101" spans="1:18">
      <c r="A101" s="9">
        <f t="shared" si="25"/>
        <v>42462</v>
      </c>
      <c r="B101" s="7" t="str">
        <f t="shared" si="26"/>
        <v>samedi</v>
      </c>
      <c r="C101" s="7" t="str">
        <f t="shared" si="27"/>
        <v>avril</v>
      </c>
      <c r="D101" s="32" t="str">
        <f t="shared" si="28"/>
        <v/>
      </c>
      <c r="E101" s="32" t="str">
        <f t="shared" si="29"/>
        <v xml:space="preserve"> sam</v>
      </c>
      <c r="F101" s="10">
        <v>0</v>
      </c>
      <c r="G101" s="10"/>
      <c r="H101" s="8">
        <f t="shared" si="30"/>
        <v>0</v>
      </c>
      <c r="I101" s="8">
        <f t="shared" si="31"/>
        <v>0</v>
      </c>
      <c r="J101" s="8">
        <f>IF(AND(F101&gt;=G101,F101&lt;=DBN,F101&lt;&gt;0,G101&lt;&gt;0),(MOD(FDN-DBN,1)-IF(G101&lt;=FDN,FDN-G101)+IF(F101&lt;=FDN,FDN-F101))*24,IF(AND(F101&gt;=G101,F101&gt;DBN,F101&lt;&gt;0,G101&lt;&gt;0),(MOD(FDN-DBNt,1)-(F101-DBN)+IF(G101&gt;=DBN,G101-DBN)-IF(F101&lt;FDN,FDN-G101))*24,IF(AND(F101&lt;G101,ISNUMBER(F101),G101&lt;&gt;0),(IF(AND(F101&lt;=FDN,G101&lt;=FDN),G101-F101)+IF(AND(F101&lt;=FDN,G101&gt;FDN),FDN-F101)+IF(G101&gt;=DBN,G101-F101-IF(F101&lt;=DBN,DBN-F101)))*24,0)))</f>
        <v>0</v>
      </c>
      <c r="K101" s="10"/>
      <c r="L101" s="10"/>
      <c r="M101" s="8">
        <f t="shared" si="32"/>
        <v>0</v>
      </c>
      <c r="N101" s="8">
        <f t="shared" si="33"/>
        <v>0</v>
      </c>
      <c r="O101" s="8">
        <f>IF(AND(K101&gt;=L101,K101&lt;=DBN,K101&lt;&gt;0,L101&lt;&gt;0),(MOD(FDN-DBN,1)-IF(L101&lt;=FDN,FDN-L101)+IF(K101&lt;=FDN,FDN-K101))*24,IF(AND(K101&gt;=L101,K101&gt;DBN,K101&lt;&gt;0,L101&lt;&gt;0),(MOD(FDN-DBNt,1)-(K101-DBN)+IF(L101&gt;=DBN,L101-DBN)-IF(K101&lt;FDN,FDN-L101))*24,IF(AND(K101&lt;L101,ISNUMBER(K101),L101&lt;&gt;0),(IF(AND(K101&lt;=FDN,L101&lt;=FDN),L101-K101)+IF(AND(K101&lt;=FDN,L101&gt;FDN),FDN-K101)+IF(L101&gt;=DBN,L101-K101-IF(K101&lt;=DBN,DBN-K101)))*24,0)))</f>
        <v>0</v>
      </c>
      <c r="P101" s="6">
        <f t="shared" si="34"/>
        <v>0</v>
      </c>
      <c r="Q101" s="6">
        <f t="shared" si="35"/>
        <v>0</v>
      </c>
      <c r="R101" s="6">
        <f t="shared" si="36"/>
        <v>0</v>
      </c>
    </row>
    <row r="102" spans="1:18">
      <c r="A102" s="9">
        <f t="shared" si="25"/>
        <v>42463</v>
      </c>
      <c r="B102" s="7" t="str">
        <f t="shared" si="26"/>
        <v>dimanche</v>
      </c>
      <c r="C102" s="7" t="str">
        <f t="shared" si="27"/>
        <v>avril</v>
      </c>
      <c r="D102" s="32" t="str">
        <f t="shared" si="28"/>
        <v/>
      </c>
      <c r="E102" s="32" t="str">
        <f t="shared" si="29"/>
        <v xml:space="preserve"> dim</v>
      </c>
      <c r="F102" s="10">
        <v>0</v>
      </c>
      <c r="G102" s="10"/>
      <c r="H102" s="8">
        <f t="shared" si="30"/>
        <v>0</v>
      </c>
      <c r="I102" s="8">
        <f t="shared" si="31"/>
        <v>0</v>
      </c>
      <c r="J102" s="8">
        <f>IF(AND(F102&gt;=G102,F102&lt;=DBN,F102&lt;&gt;0,G102&lt;&gt;0),(MOD(FDN-DBN,1)-IF(G102&lt;=FDN,FDN-G102)+IF(F102&lt;=FDN,FDN-F102))*24,IF(AND(F102&gt;=G102,F102&gt;DBN,F102&lt;&gt;0,G102&lt;&gt;0),(MOD(FDN-DBNt,1)-(F102-DBN)+IF(G102&gt;=DBN,G102-DBN)-IF(F102&lt;FDN,FDN-G102))*24,IF(AND(F102&lt;G102,ISNUMBER(F102),G102&lt;&gt;0),(IF(AND(F102&lt;=FDN,G102&lt;=FDN),G102-F102)+IF(AND(F102&lt;=FDN,G102&gt;FDN),FDN-F102)+IF(G102&gt;=DBN,G102-F102-IF(F102&lt;=DBN,DBN-F102)))*24,0)))</f>
        <v>0</v>
      </c>
      <c r="K102" s="10"/>
      <c r="L102" s="10"/>
      <c r="M102" s="8">
        <f t="shared" si="32"/>
        <v>0</v>
      </c>
      <c r="N102" s="8">
        <f t="shared" si="33"/>
        <v>0</v>
      </c>
      <c r="O102" s="8">
        <f>IF(AND(K102&gt;=L102,K102&lt;=DBN,K102&lt;&gt;0,L102&lt;&gt;0),(MOD(FDN-DBN,1)-IF(L102&lt;=FDN,FDN-L102)+IF(K102&lt;=FDN,FDN-K102))*24,IF(AND(K102&gt;=L102,K102&gt;DBN,K102&lt;&gt;0,L102&lt;&gt;0),(MOD(FDN-DBNt,1)-(K102-DBN)+IF(L102&gt;=DBN,L102-DBN)-IF(K102&lt;FDN,FDN-L102))*24,IF(AND(K102&lt;L102,ISNUMBER(K102),L102&lt;&gt;0),(IF(AND(K102&lt;=FDN,L102&lt;=FDN),L102-K102)+IF(AND(K102&lt;=FDN,L102&gt;FDN),FDN-K102)+IF(L102&gt;=DBN,L102-K102-IF(K102&lt;=DBN,DBN-K102)))*24,0)))</f>
        <v>0</v>
      </c>
      <c r="P102" s="6">
        <f t="shared" si="34"/>
        <v>0</v>
      </c>
      <c r="Q102" s="6">
        <f t="shared" si="35"/>
        <v>0</v>
      </c>
      <c r="R102" s="6">
        <f t="shared" si="36"/>
        <v>0</v>
      </c>
    </row>
    <row r="103" spans="1:18">
      <c r="A103" s="9">
        <f t="shared" si="25"/>
        <v>42464</v>
      </c>
      <c r="B103" s="7" t="str">
        <f t="shared" si="26"/>
        <v>lundi</v>
      </c>
      <c r="C103" s="7" t="str">
        <f t="shared" si="27"/>
        <v>avril</v>
      </c>
      <c r="D103" s="32" t="str">
        <f t="shared" si="28"/>
        <v/>
      </c>
      <c r="E103" s="32" t="str">
        <f t="shared" si="29"/>
        <v xml:space="preserve"> lun</v>
      </c>
      <c r="F103" s="10">
        <v>0</v>
      </c>
      <c r="G103" s="10"/>
      <c r="H103" s="8">
        <f t="shared" si="30"/>
        <v>0</v>
      </c>
      <c r="I103" s="8">
        <f t="shared" si="31"/>
        <v>0</v>
      </c>
      <c r="J103" s="8">
        <f>IF(AND(F103&gt;=G103,F103&lt;=DBN,F103&lt;&gt;0,G103&lt;&gt;0),(MOD(FDN-DBN,1)-IF(G103&lt;=FDN,FDN-G103)+IF(F103&lt;=FDN,FDN-F103))*24,IF(AND(F103&gt;=G103,F103&gt;DBN,F103&lt;&gt;0,G103&lt;&gt;0),(MOD(FDN-DBNt,1)-(F103-DBN)+IF(G103&gt;=DBN,G103-DBN)-IF(F103&lt;FDN,FDN-G103))*24,IF(AND(F103&lt;G103,ISNUMBER(F103),G103&lt;&gt;0),(IF(AND(F103&lt;=FDN,G103&lt;=FDN),G103-F103)+IF(AND(F103&lt;=FDN,G103&gt;FDN),FDN-F103)+IF(G103&gt;=DBN,G103-F103-IF(F103&lt;=DBN,DBN-F103)))*24,0)))</f>
        <v>0</v>
      </c>
      <c r="K103" s="10"/>
      <c r="L103" s="10"/>
      <c r="M103" s="8">
        <f t="shared" si="32"/>
        <v>0</v>
      </c>
      <c r="N103" s="8">
        <f t="shared" si="33"/>
        <v>0</v>
      </c>
      <c r="O103" s="8">
        <f>IF(AND(K103&gt;=L103,K103&lt;=DBN,K103&lt;&gt;0,L103&lt;&gt;0),(MOD(FDN-DBN,1)-IF(L103&lt;=FDN,FDN-L103)+IF(K103&lt;=FDN,FDN-K103))*24,IF(AND(K103&gt;=L103,K103&gt;DBN,K103&lt;&gt;0,L103&lt;&gt;0),(MOD(FDN-DBNt,1)-(K103-DBN)+IF(L103&gt;=DBN,L103-DBN)-IF(K103&lt;FDN,FDN-L103))*24,IF(AND(K103&lt;L103,ISNUMBER(K103),L103&lt;&gt;0),(IF(AND(K103&lt;=FDN,L103&lt;=FDN),L103-K103)+IF(AND(K103&lt;=FDN,L103&gt;FDN),FDN-K103)+IF(L103&gt;=DBN,L103-K103-IF(K103&lt;=DBN,DBN-K103)))*24,0)))</f>
        <v>0</v>
      </c>
      <c r="P103" s="6">
        <f t="shared" si="34"/>
        <v>0</v>
      </c>
      <c r="Q103" s="6">
        <f t="shared" si="35"/>
        <v>0</v>
      </c>
      <c r="R103" s="6">
        <f t="shared" si="36"/>
        <v>0</v>
      </c>
    </row>
    <row r="104" spans="1:18">
      <c r="A104" s="9">
        <f t="shared" si="25"/>
        <v>42465</v>
      </c>
      <c r="B104" s="7" t="str">
        <f t="shared" si="26"/>
        <v>mardi</v>
      </c>
      <c r="C104" s="7" t="str">
        <f t="shared" si="27"/>
        <v>avril</v>
      </c>
      <c r="D104" s="32" t="str">
        <f t="shared" si="28"/>
        <v/>
      </c>
      <c r="E104" s="32" t="str">
        <f t="shared" si="29"/>
        <v xml:space="preserve"> mar</v>
      </c>
      <c r="F104" s="10">
        <v>0</v>
      </c>
      <c r="G104" s="10"/>
      <c r="H104" s="8">
        <f t="shared" si="30"/>
        <v>0</v>
      </c>
      <c r="I104" s="8">
        <f t="shared" si="31"/>
        <v>0</v>
      </c>
      <c r="J104" s="8">
        <f>IF(AND(F104&gt;=G104,F104&lt;=DBN,F104&lt;&gt;0,G104&lt;&gt;0),(MOD(FDN-DBN,1)-IF(G104&lt;=FDN,FDN-G104)+IF(F104&lt;=FDN,FDN-F104))*24,IF(AND(F104&gt;=G104,F104&gt;DBN,F104&lt;&gt;0,G104&lt;&gt;0),(MOD(FDN-DBNt,1)-(F104-DBN)+IF(G104&gt;=DBN,G104-DBN)-IF(F104&lt;FDN,FDN-G104))*24,IF(AND(F104&lt;G104,ISNUMBER(F104),G104&lt;&gt;0),(IF(AND(F104&lt;=FDN,G104&lt;=FDN),G104-F104)+IF(AND(F104&lt;=FDN,G104&gt;FDN),FDN-F104)+IF(G104&gt;=DBN,G104-F104-IF(F104&lt;=DBN,DBN-F104)))*24,0)))</f>
        <v>0</v>
      </c>
      <c r="K104" s="10"/>
      <c r="L104" s="10"/>
      <c r="M104" s="8">
        <f t="shared" si="32"/>
        <v>0</v>
      </c>
      <c r="N104" s="8">
        <f t="shared" si="33"/>
        <v>0</v>
      </c>
      <c r="O104" s="8">
        <f>IF(AND(K104&gt;=L104,K104&lt;=DBN,K104&lt;&gt;0,L104&lt;&gt;0),(MOD(FDN-DBN,1)-IF(L104&lt;=FDN,FDN-L104)+IF(K104&lt;=FDN,FDN-K104))*24,IF(AND(K104&gt;=L104,K104&gt;DBN,K104&lt;&gt;0,L104&lt;&gt;0),(MOD(FDN-DBNt,1)-(K104-DBN)+IF(L104&gt;=DBN,L104-DBN)-IF(K104&lt;FDN,FDN-L104))*24,IF(AND(K104&lt;L104,ISNUMBER(K104),L104&lt;&gt;0),(IF(AND(K104&lt;=FDN,L104&lt;=FDN),L104-K104)+IF(AND(K104&lt;=FDN,L104&gt;FDN),FDN-K104)+IF(L104&gt;=DBN,L104-K104-IF(K104&lt;=DBN,DBN-K104)))*24,0)))</f>
        <v>0</v>
      </c>
      <c r="P104" s="6">
        <f t="shared" si="34"/>
        <v>0</v>
      </c>
      <c r="Q104" s="6">
        <f t="shared" si="35"/>
        <v>0</v>
      </c>
      <c r="R104" s="6">
        <f t="shared" si="36"/>
        <v>0</v>
      </c>
    </row>
    <row r="105" spans="1:18">
      <c r="A105" s="9">
        <f t="shared" si="25"/>
        <v>42466</v>
      </c>
      <c r="B105" s="7" t="str">
        <f t="shared" si="26"/>
        <v>mercredi</v>
      </c>
      <c r="C105" s="7" t="str">
        <f t="shared" si="27"/>
        <v>avril</v>
      </c>
      <c r="D105" s="32" t="str">
        <f t="shared" si="28"/>
        <v/>
      </c>
      <c r="E105" s="32" t="str">
        <f t="shared" si="29"/>
        <v xml:space="preserve"> mer</v>
      </c>
      <c r="F105" s="10">
        <v>0</v>
      </c>
      <c r="G105" s="10"/>
      <c r="H105" s="8">
        <f t="shared" si="30"/>
        <v>0</v>
      </c>
      <c r="I105" s="8">
        <f t="shared" si="31"/>
        <v>0</v>
      </c>
      <c r="J105" s="8">
        <f>IF(AND(F105&gt;=G105,F105&lt;=DBN,F105&lt;&gt;0,G105&lt;&gt;0),(MOD(FDN-DBN,1)-IF(G105&lt;=FDN,FDN-G105)+IF(F105&lt;=FDN,FDN-F105))*24,IF(AND(F105&gt;=G105,F105&gt;DBN,F105&lt;&gt;0,G105&lt;&gt;0),(MOD(FDN-DBNt,1)-(F105-DBN)+IF(G105&gt;=DBN,G105-DBN)-IF(F105&lt;FDN,FDN-G105))*24,IF(AND(F105&lt;G105,ISNUMBER(F105),G105&lt;&gt;0),(IF(AND(F105&lt;=FDN,G105&lt;=FDN),G105-F105)+IF(AND(F105&lt;=FDN,G105&gt;FDN),FDN-F105)+IF(G105&gt;=DBN,G105-F105-IF(F105&lt;=DBN,DBN-F105)))*24,0)))</f>
        <v>0</v>
      </c>
      <c r="K105" s="10"/>
      <c r="L105" s="10"/>
      <c r="M105" s="8">
        <f t="shared" si="32"/>
        <v>0</v>
      </c>
      <c r="N105" s="8">
        <f t="shared" si="33"/>
        <v>0</v>
      </c>
      <c r="O105" s="8">
        <f>IF(AND(K105&gt;=L105,K105&lt;=DBN,K105&lt;&gt;0,L105&lt;&gt;0),(MOD(FDN-DBN,1)-IF(L105&lt;=FDN,FDN-L105)+IF(K105&lt;=FDN,FDN-K105))*24,IF(AND(K105&gt;=L105,K105&gt;DBN,K105&lt;&gt;0,L105&lt;&gt;0),(MOD(FDN-DBNt,1)-(K105-DBN)+IF(L105&gt;=DBN,L105-DBN)-IF(K105&lt;FDN,FDN-L105))*24,IF(AND(K105&lt;L105,ISNUMBER(K105),L105&lt;&gt;0),(IF(AND(K105&lt;=FDN,L105&lt;=FDN),L105-K105)+IF(AND(K105&lt;=FDN,L105&gt;FDN),FDN-K105)+IF(L105&gt;=DBN,L105-K105-IF(K105&lt;=DBN,DBN-K105)))*24,0)))</f>
        <v>0</v>
      </c>
      <c r="P105" s="6">
        <f t="shared" si="34"/>
        <v>0</v>
      </c>
      <c r="Q105" s="6">
        <f t="shared" si="35"/>
        <v>0</v>
      </c>
      <c r="R105" s="6">
        <f t="shared" si="36"/>
        <v>0</v>
      </c>
    </row>
    <row r="106" spans="1:18">
      <c r="A106" s="9">
        <f t="shared" si="25"/>
        <v>42467</v>
      </c>
      <c r="B106" s="7" t="str">
        <f t="shared" si="26"/>
        <v>jeudi</v>
      </c>
      <c r="C106" s="7" t="str">
        <f t="shared" si="27"/>
        <v>avril</v>
      </c>
      <c r="D106" s="32" t="str">
        <f t="shared" si="28"/>
        <v/>
      </c>
      <c r="E106" s="32" t="str">
        <f t="shared" si="29"/>
        <v xml:space="preserve"> jeu</v>
      </c>
      <c r="F106" s="10">
        <v>0</v>
      </c>
      <c r="G106" s="10"/>
      <c r="H106" s="8">
        <f t="shared" si="30"/>
        <v>0</v>
      </c>
      <c r="I106" s="8">
        <f t="shared" si="31"/>
        <v>0</v>
      </c>
      <c r="J106" s="8">
        <f>IF(AND(F106&gt;=G106,F106&lt;=DBN,F106&lt;&gt;0,G106&lt;&gt;0),(MOD(FDN-DBN,1)-IF(G106&lt;=FDN,FDN-G106)+IF(F106&lt;=FDN,FDN-F106))*24,IF(AND(F106&gt;=G106,F106&gt;DBN,F106&lt;&gt;0,G106&lt;&gt;0),(MOD(FDN-DBNt,1)-(F106-DBN)+IF(G106&gt;=DBN,G106-DBN)-IF(F106&lt;FDN,FDN-G106))*24,IF(AND(F106&lt;G106,ISNUMBER(F106),G106&lt;&gt;0),(IF(AND(F106&lt;=FDN,G106&lt;=FDN),G106-F106)+IF(AND(F106&lt;=FDN,G106&gt;FDN),FDN-F106)+IF(G106&gt;=DBN,G106-F106-IF(F106&lt;=DBN,DBN-F106)))*24,0)))</f>
        <v>0</v>
      </c>
      <c r="K106" s="10"/>
      <c r="L106" s="10"/>
      <c r="M106" s="8">
        <f t="shared" si="32"/>
        <v>0</v>
      </c>
      <c r="N106" s="8">
        <f t="shared" si="33"/>
        <v>0</v>
      </c>
      <c r="O106" s="8">
        <f>IF(AND(K106&gt;=L106,K106&lt;=DBN,K106&lt;&gt;0,L106&lt;&gt;0),(MOD(FDN-DBN,1)-IF(L106&lt;=FDN,FDN-L106)+IF(K106&lt;=FDN,FDN-K106))*24,IF(AND(K106&gt;=L106,K106&gt;DBN,K106&lt;&gt;0,L106&lt;&gt;0),(MOD(FDN-DBNt,1)-(K106-DBN)+IF(L106&gt;=DBN,L106-DBN)-IF(K106&lt;FDN,FDN-L106))*24,IF(AND(K106&lt;L106,ISNUMBER(K106),L106&lt;&gt;0),(IF(AND(K106&lt;=FDN,L106&lt;=FDN),L106-K106)+IF(AND(K106&lt;=FDN,L106&gt;FDN),FDN-K106)+IF(L106&gt;=DBN,L106-K106-IF(K106&lt;=DBN,DBN-K106)))*24,0)))</f>
        <v>0</v>
      </c>
      <c r="P106" s="6">
        <f t="shared" si="34"/>
        <v>0</v>
      </c>
      <c r="Q106" s="6">
        <f t="shared" si="35"/>
        <v>0</v>
      </c>
      <c r="R106" s="6">
        <f t="shared" si="36"/>
        <v>0</v>
      </c>
    </row>
    <row r="107" spans="1:18">
      <c r="A107" s="9">
        <f t="shared" si="25"/>
        <v>42468</v>
      </c>
      <c r="B107" s="7" t="str">
        <f t="shared" si="26"/>
        <v>vendredi</v>
      </c>
      <c r="C107" s="7" t="str">
        <f t="shared" si="27"/>
        <v>avril</v>
      </c>
      <c r="D107" s="32" t="str">
        <f t="shared" si="28"/>
        <v/>
      </c>
      <c r="E107" s="32" t="str">
        <f t="shared" si="29"/>
        <v xml:space="preserve"> ven</v>
      </c>
      <c r="F107" s="10">
        <v>0</v>
      </c>
      <c r="G107" s="10"/>
      <c r="H107" s="8">
        <f t="shared" si="30"/>
        <v>0</v>
      </c>
      <c r="I107" s="8">
        <f t="shared" si="31"/>
        <v>0</v>
      </c>
      <c r="J107" s="8">
        <f>IF(AND(F107&gt;=G107,F107&lt;=DBN,F107&lt;&gt;0,G107&lt;&gt;0),(MOD(FDN-DBN,1)-IF(G107&lt;=FDN,FDN-G107)+IF(F107&lt;=FDN,FDN-F107))*24,IF(AND(F107&gt;=G107,F107&gt;DBN,F107&lt;&gt;0,G107&lt;&gt;0),(MOD(FDN-DBNt,1)-(F107-DBN)+IF(G107&gt;=DBN,G107-DBN)-IF(F107&lt;FDN,FDN-G107))*24,IF(AND(F107&lt;G107,ISNUMBER(F107),G107&lt;&gt;0),(IF(AND(F107&lt;=FDN,G107&lt;=FDN),G107-F107)+IF(AND(F107&lt;=FDN,G107&gt;FDN),FDN-F107)+IF(G107&gt;=DBN,G107-F107-IF(F107&lt;=DBN,DBN-F107)))*24,0)))</f>
        <v>0</v>
      </c>
      <c r="K107" s="10"/>
      <c r="L107" s="10"/>
      <c r="M107" s="8">
        <f t="shared" si="32"/>
        <v>0</v>
      </c>
      <c r="N107" s="8">
        <f t="shared" si="33"/>
        <v>0</v>
      </c>
      <c r="O107" s="8">
        <f>IF(AND(K107&gt;=L107,K107&lt;=DBN,K107&lt;&gt;0,L107&lt;&gt;0),(MOD(FDN-DBN,1)-IF(L107&lt;=FDN,FDN-L107)+IF(K107&lt;=FDN,FDN-K107))*24,IF(AND(K107&gt;=L107,K107&gt;DBN,K107&lt;&gt;0,L107&lt;&gt;0),(MOD(FDN-DBNt,1)-(K107-DBN)+IF(L107&gt;=DBN,L107-DBN)-IF(K107&lt;FDN,FDN-L107))*24,IF(AND(K107&lt;L107,ISNUMBER(K107),L107&lt;&gt;0),(IF(AND(K107&lt;=FDN,L107&lt;=FDN),L107-K107)+IF(AND(K107&lt;=FDN,L107&gt;FDN),FDN-K107)+IF(L107&gt;=DBN,L107-K107-IF(K107&lt;=DBN,DBN-K107)))*24,0)))</f>
        <v>0</v>
      </c>
      <c r="P107" s="6">
        <f t="shared" si="34"/>
        <v>0</v>
      </c>
      <c r="Q107" s="6">
        <f t="shared" si="35"/>
        <v>0</v>
      </c>
      <c r="R107" s="6">
        <f t="shared" si="36"/>
        <v>0</v>
      </c>
    </row>
    <row r="108" spans="1:18">
      <c r="A108" s="9">
        <f t="shared" si="25"/>
        <v>42469</v>
      </c>
      <c r="B108" s="7" t="str">
        <f t="shared" si="26"/>
        <v>samedi</v>
      </c>
      <c r="C108" s="7" t="str">
        <f t="shared" si="27"/>
        <v>avril</v>
      </c>
      <c r="D108" s="32" t="str">
        <f t="shared" si="28"/>
        <v/>
      </c>
      <c r="E108" s="32" t="str">
        <f t="shared" si="29"/>
        <v xml:space="preserve"> sam</v>
      </c>
      <c r="F108" s="10">
        <v>0</v>
      </c>
      <c r="G108" s="10"/>
      <c r="H108" s="8">
        <f t="shared" si="30"/>
        <v>0</v>
      </c>
      <c r="I108" s="8">
        <f t="shared" si="31"/>
        <v>0</v>
      </c>
      <c r="J108" s="8">
        <f>IF(AND(F108&gt;=G108,F108&lt;=DBN,F108&lt;&gt;0,G108&lt;&gt;0),(MOD(FDN-DBN,1)-IF(G108&lt;=FDN,FDN-G108)+IF(F108&lt;=FDN,FDN-F108))*24,IF(AND(F108&gt;=G108,F108&gt;DBN,F108&lt;&gt;0,G108&lt;&gt;0),(MOD(FDN-DBNt,1)-(F108-DBN)+IF(G108&gt;=DBN,G108-DBN)-IF(F108&lt;FDN,FDN-G108))*24,IF(AND(F108&lt;G108,ISNUMBER(F108),G108&lt;&gt;0),(IF(AND(F108&lt;=FDN,G108&lt;=FDN),G108-F108)+IF(AND(F108&lt;=FDN,G108&gt;FDN),FDN-F108)+IF(G108&gt;=DBN,G108-F108-IF(F108&lt;=DBN,DBN-F108)))*24,0)))</f>
        <v>0</v>
      </c>
      <c r="K108" s="10"/>
      <c r="L108" s="10"/>
      <c r="M108" s="8">
        <f t="shared" si="32"/>
        <v>0</v>
      </c>
      <c r="N108" s="8">
        <f t="shared" si="33"/>
        <v>0</v>
      </c>
      <c r="O108" s="8">
        <f>IF(AND(K108&gt;=L108,K108&lt;=DBN,K108&lt;&gt;0,L108&lt;&gt;0),(MOD(FDN-DBN,1)-IF(L108&lt;=FDN,FDN-L108)+IF(K108&lt;=FDN,FDN-K108))*24,IF(AND(K108&gt;=L108,K108&gt;DBN,K108&lt;&gt;0,L108&lt;&gt;0),(MOD(FDN-DBNt,1)-(K108-DBN)+IF(L108&gt;=DBN,L108-DBN)-IF(K108&lt;FDN,FDN-L108))*24,IF(AND(K108&lt;L108,ISNUMBER(K108),L108&lt;&gt;0),(IF(AND(K108&lt;=FDN,L108&lt;=FDN),L108-K108)+IF(AND(K108&lt;=FDN,L108&gt;FDN),FDN-K108)+IF(L108&gt;=DBN,L108-K108-IF(K108&lt;=DBN,DBN-K108)))*24,0)))</f>
        <v>0</v>
      </c>
      <c r="P108" s="6">
        <f t="shared" si="34"/>
        <v>0</v>
      </c>
      <c r="Q108" s="6">
        <f t="shared" si="35"/>
        <v>0</v>
      </c>
      <c r="R108" s="6">
        <f t="shared" si="36"/>
        <v>0</v>
      </c>
    </row>
    <row r="109" spans="1:18">
      <c r="A109" s="9">
        <f t="shared" si="25"/>
        <v>42470</v>
      </c>
      <c r="B109" s="7" t="str">
        <f t="shared" si="26"/>
        <v>dimanche</v>
      </c>
      <c r="C109" s="7" t="str">
        <f t="shared" si="27"/>
        <v>avril</v>
      </c>
      <c r="D109" s="32" t="str">
        <f t="shared" si="28"/>
        <v/>
      </c>
      <c r="E109" s="32" t="str">
        <f t="shared" si="29"/>
        <v xml:space="preserve"> dim</v>
      </c>
      <c r="F109" s="10">
        <v>0</v>
      </c>
      <c r="G109" s="10"/>
      <c r="H109" s="8">
        <f t="shared" si="30"/>
        <v>0</v>
      </c>
      <c r="I109" s="8">
        <f t="shared" si="31"/>
        <v>0</v>
      </c>
      <c r="J109" s="8">
        <f>IF(AND(F109&gt;=G109,F109&lt;=DBN,F109&lt;&gt;0,G109&lt;&gt;0),(MOD(FDN-DBN,1)-IF(G109&lt;=FDN,FDN-G109)+IF(F109&lt;=FDN,FDN-F109))*24,IF(AND(F109&gt;=G109,F109&gt;DBN,F109&lt;&gt;0,G109&lt;&gt;0),(MOD(FDN-DBNt,1)-(F109-DBN)+IF(G109&gt;=DBN,G109-DBN)-IF(F109&lt;FDN,FDN-G109))*24,IF(AND(F109&lt;G109,ISNUMBER(F109),G109&lt;&gt;0),(IF(AND(F109&lt;=FDN,G109&lt;=FDN),G109-F109)+IF(AND(F109&lt;=FDN,G109&gt;FDN),FDN-F109)+IF(G109&gt;=DBN,G109-F109-IF(F109&lt;=DBN,DBN-F109)))*24,0)))</f>
        <v>0</v>
      </c>
      <c r="K109" s="10"/>
      <c r="L109" s="10"/>
      <c r="M109" s="8">
        <f t="shared" si="32"/>
        <v>0</v>
      </c>
      <c r="N109" s="8">
        <f t="shared" si="33"/>
        <v>0</v>
      </c>
      <c r="O109" s="8">
        <f>IF(AND(K109&gt;=L109,K109&lt;=DBN,K109&lt;&gt;0,L109&lt;&gt;0),(MOD(FDN-DBN,1)-IF(L109&lt;=FDN,FDN-L109)+IF(K109&lt;=FDN,FDN-K109))*24,IF(AND(K109&gt;=L109,K109&gt;DBN,K109&lt;&gt;0,L109&lt;&gt;0),(MOD(FDN-DBNt,1)-(K109-DBN)+IF(L109&gt;=DBN,L109-DBN)-IF(K109&lt;FDN,FDN-L109))*24,IF(AND(K109&lt;L109,ISNUMBER(K109),L109&lt;&gt;0),(IF(AND(K109&lt;=FDN,L109&lt;=FDN),L109-K109)+IF(AND(K109&lt;=FDN,L109&gt;FDN),FDN-K109)+IF(L109&gt;=DBN,L109-K109-IF(K109&lt;=DBN,DBN-K109)))*24,0)))</f>
        <v>0</v>
      </c>
      <c r="P109" s="6">
        <f t="shared" si="34"/>
        <v>0</v>
      </c>
      <c r="Q109" s="6">
        <f t="shared" si="35"/>
        <v>0</v>
      </c>
      <c r="R109" s="6">
        <f t="shared" si="36"/>
        <v>0</v>
      </c>
    </row>
    <row r="110" spans="1:18">
      <c r="A110" s="9">
        <f t="shared" si="25"/>
        <v>42471</v>
      </c>
      <c r="B110" s="7" t="str">
        <f t="shared" si="26"/>
        <v>lundi</v>
      </c>
      <c r="C110" s="7" t="str">
        <f t="shared" si="27"/>
        <v>avril</v>
      </c>
      <c r="D110" s="32" t="str">
        <f t="shared" si="28"/>
        <v/>
      </c>
      <c r="E110" s="32" t="str">
        <f t="shared" si="29"/>
        <v xml:space="preserve"> lun</v>
      </c>
      <c r="F110" s="10">
        <v>0</v>
      </c>
      <c r="G110" s="10"/>
      <c r="H110" s="8">
        <f t="shared" si="30"/>
        <v>0</v>
      </c>
      <c r="I110" s="8">
        <f t="shared" si="31"/>
        <v>0</v>
      </c>
      <c r="J110" s="8">
        <f>IF(AND(F110&gt;=G110,F110&lt;=DBN,F110&lt;&gt;0,G110&lt;&gt;0),(MOD(FDN-DBN,1)-IF(G110&lt;=FDN,FDN-G110)+IF(F110&lt;=FDN,FDN-F110))*24,IF(AND(F110&gt;=G110,F110&gt;DBN,F110&lt;&gt;0,G110&lt;&gt;0),(MOD(FDN-DBNt,1)-(F110-DBN)+IF(G110&gt;=DBN,G110-DBN)-IF(F110&lt;FDN,FDN-G110))*24,IF(AND(F110&lt;G110,ISNUMBER(F110),G110&lt;&gt;0),(IF(AND(F110&lt;=FDN,G110&lt;=FDN),G110-F110)+IF(AND(F110&lt;=FDN,G110&gt;FDN),FDN-F110)+IF(G110&gt;=DBN,G110-F110-IF(F110&lt;=DBN,DBN-F110)))*24,0)))</f>
        <v>0</v>
      </c>
      <c r="K110" s="10"/>
      <c r="L110" s="10"/>
      <c r="M110" s="8">
        <f t="shared" si="32"/>
        <v>0</v>
      </c>
      <c r="N110" s="8">
        <f t="shared" si="33"/>
        <v>0</v>
      </c>
      <c r="O110" s="8">
        <f>IF(AND(K110&gt;=L110,K110&lt;=DBN,K110&lt;&gt;0,L110&lt;&gt;0),(MOD(FDN-DBN,1)-IF(L110&lt;=FDN,FDN-L110)+IF(K110&lt;=FDN,FDN-K110))*24,IF(AND(K110&gt;=L110,K110&gt;DBN,K110&lt;&gt;0,L110&lt;&gt;0),(MOD(FDN-DBNt,1)-(K110-DBN)+IF(L110&gt;=DBN,L110-DBN)-IF(K110&lt;FDN,FDN-L110))*24,IF(AND(K110&lt;L110,ISNUMBER(K110),L110&lt;&gt;0),(IF(AND(K110&lt;=FDN,L110&lt;=FDN),L110-K110)+IF(AND(K110&lt;=FDN,L110&gt;FDN),FDN-K110)+IF(L110&gt;=DBN,L110-K110-IF(K110&lt;=DBN,DBN-K110)))*24,0)))</f>
        <v>0</v>
      </c>
      <c r="P110" s="6">
        <f t="shared" si="34"/>
        <v>0</v>
      </c>
      <c r="Q110" s="6">
        <f t="shared" si="35"/>
        <v>0</v>
      </c>
      <c r="R110" s="6">
        <f t="shared" si="36"/>
        <v>0</v>
      </c>
    </row>
    <row r="111" spans="1:18">
      <c r="A111" s="9">
        <f t="shared" si="25"/>
        <v>42472</v>
      </c>
      <c r="B111" s="7" t="str">
        <f t="shared" si="26"/>
        <v>mardi</v>
      </c>
      <c r="C111" s="7" t="str">
        <f t="shared" si="27"/>
        <v>avril</v>
      </c>
      <c r="D111" s="32" t="str">
        <f t="shared" si="28"/>
        <v/>
      </c>
      <c r="E111" s="32" t="str">
        <f t="shared" si="29"/>
        <v xml:space="preserve"> mar</v>
      </c>
      <c r="F111" s="10">
        <v>0</v>
      </c>
      <c r="G111" s="10"/>
      <c r="H111" s="8">
        <f t="shared" si="30"/>
        <v>0</v>
      </c>
      <c r="I111" s="8">
        <f t="shared" si="31"/>
        <v>0</v>
      </c>
      <c r="J111" s="8">
        <f>IF(AND(F111&gt;=G111,F111&lt;=DBN,F111&lt;&gt;0,G111&lt;&gt;0),(MOD(FDN-DBN,1)-IF(G111&lt;=FDN,FDN-G111)+IF(F111&lt;=FDN,FDN-F111))*24,IF(AND(F111&gt;=G111,F111&gt;DBN,F111&lt;&gt;0,G111&lt;&gt;0),(MOD(FDN-DBNt,1)-(F111-DBN)+IF(G111&gt;=DBN,G111-DBN)-IF(F111&lt;FDN,FDN-G111))*24,IF(AND(F111&lt;G111,ISNUMBER(F111),G111&lt;&gt;0),(IF(AND(F111&lt;=FDN,G111&lt;=FDN),G111-F111)+IF(AND(F111&lt;=FDN,G111&gt;FDN),FDN-F111)+IF(G111&gt;=DBN,G111-F111-IF(F111&lt;=DBN,DBN-F111)))*24,0)))</f>
        <v>0</v>
      </c>
      <c r="K111" s="10"/>
      <c r="L111" s="10"/>
      <c r="M111" s="8">
        <f t="shared" si="32"/>
        <v>0</v>
      </c>
      <c r="N111" s="8">
        <f t="shared" si="33"/>
        <v>0</v>
      </c>
      <c r="O111" s="8">
        <f>IF(AND(K111&gt;=L111,K111&lt;=DBN,K111&lt;&gt;0,L111&lt;&gt;0),(MOD(FDN-DBN,1)-IF(L111&lt;=FDN,FDN-L111)+IF(K111&lt;=FDN,FDN-K111))*24,IF(AND(K111&gt;=L111,K111&gt;DBN,K111&lt;&gt;0,L111&lt;&gt;0),(MOD(FDN-DBNt,1)-(K111-DBN)+IF(L111&gt;=DBN,L111-DBN)-IF(K111&lt;FDN,FDN-L111))*24,IF(AND(K111&lt;L111,ISNUMBER(K111),L111&lt;&gt;0),(IF(AND(K111&lt;=FDN,L111&lt;=FDN),L111-K111)+IF(AND(K111&lt;=FDN,L111&gt;FDN),FDN-K111)+IF(L111&gt;=DBN,L111-K111-IF(K111&lt;=DBN,DBN-K111)))*24,0)))</f>
        <v>0</v>
      </c>
      <c r="P111" s="6">
        <f t="shared" si="34"/>
        <v>0</v>
      </c>
      <c r="Q111" s="6">
        <f t="shared" si="35"/>
        <v>0</v>
      </c>
      <c r="R111" s="6">
        <f t="shared" si="36"/>
        <v>0</v>
      </c>
    </row>
    <row r="112" spans="1:18">
      <c r="A112" s="9">
        <f t="shared" si="25"/>
        <v>42473</v>
      </c>
      <c r="B112" s="7" t="str">
        <f t="shared" si="26"/>
        <v>mercredi</v>
      </c>
      <c r="C112" s="7" t="str">
        <f t="shared" si="27"/>
        <v>avril</v>
      </c>
      <c r="D112" s="32" t="str">
        <f t="shared" si="28"/>
        <v/>
      </c>
      <c r="E112" s="32" t="str">
        <f t="shared" si="29"/>
        <v xml:space="preserve"> mer</v>
      </c>
      <c r="F112" s="10">
        <v>0</v>
      </c>
      <c r="G112" s="10"/>
      <c r="H112" s="8">
        <f t="shared" si="30"/>
        <v>0</v>
      </c>
      <c r="I112" s="8">
        <f t="shared" si="31"/>
        <v>0</v>
      </c>
      <c r="J112" s="8">
        <f>IF(AND(F112&gt;=G112,F112&lt;=DBN,F112&lt;&gt;0,G112&lt;&gt;0),(MOD(FDN-DBN,1)-IF(G112&lt;=FDN,FDN-G112)+IF(F112&lt;=FDN,FDN-F112))*24,IF(AND(F112&gt;=G112,F112&gt;DBN,F112&lt;&gt;0,G112&lt;&gt;0),(MOD(FDN-DBNt,1)-(F112-DBN)+IF(G112&gt;=DBN,G112-DBN)-IF(F112&lt;FDN,FDN-G112))*24,IF(AND(F112&lt;G112,ISNUMBER(F112),G112&lt;&gt;0),(IF(AND(F112&lt;=FDN,G112&lt;=FDN),G112-F112)+IF(AND(F112&lt;=FDN,G112&gt;FDN),FDN-F112)+IF(G112&gt;=DBN,G112-F112-IF(F112&lt;=DBN,DBN-F112)))*24,0)))</f>
        <v>0</v>
      </c>
      <c r="K112" s="10"/>
      <c r="L112" s="10"/>
      <c r="M112" s="8">
        <f t="shared" si="32"/>
        <v>0</v>
      </c>
      <c r="N112" s="8">
        <f t="shared" si="33"/>
        <v>0</v>
      </c>
      <c r="O112" s="8">
        <f>IF(AND(K112&gt;=L112,K112&lt;=DBN,K112&lt;&gt;0,L112&lt;&gt;0),(MOD(FDN-DBN,1)-IF(L112&lt;=FDN,FDN-L112)+IF(K112&lt;=FDN,FDN-K112))*24,IF(AND(K112&gt;=L112,K112&gt;DBN,K112&lt;&gt;0,L112&lt;&gt;0),(MOD(FDN-DBNt,1)-(K112-DBN)+IF(L112&gt;=DBN,L112-DBN)-IF(K112&lt;FDN,FDN-L112))*24,IF(AND(K112&lt;L112,ISNUMBER(K112),L112&lt;&gt;0),(IF(AND(K112&lt;=FDN,L112&lt;=FDN),L112-K112)+IF(AND(K112&lt;=FDN,L112&gt;FDN),FDN-K112)+IF(L112&gt;=DBN,L112-K112-IF(K112&lt;=DBN,DBN-K112)))*24,0)))</f>
        <v>0</v>
      </c>
      <c r="P112" s="6">
        <f t="shared" si="34"/>
        <v>0</v>
      </c>
      <c r="Q112" s="6">
        <f t="shared" si="35"/>
        <v>0</v>
      </c>
      <c r="R112" s="6">
        <f t="shared" si="36"/>
        <v>0</v>
      </c>
    </row>
    <row r="113" spans="1:18">
      <c r="A113" s="9">
        <f t="shared" si="25"/>
        <v>42474</v>
      </c>
      <c r="B113" s="7" t="str">
        <f t="shared" si="26"/>
        <v>jeudi</v>
      </c>
      <c r="C113" s="7" t="str">
        <f t="shared" si="27"/>
        <v>avril</v>
      </c>
      <c r="D113" s="32" t="str">
        <f t="shared" si="28"/>
        <v/>
      </c>
      <c r="E113" s="32" t="str">
        <f t="shared" si="29"/>
        <v xml:space="preserve"> jeu</v>
      </c>
      <c r="F113" s="10">
        <v>0</v>
      </c>
      <c r="G113" s="10"/>
      <c r="H113" s="8">
        <f t="shared" si="30"/>
        <v>0</v>
      </c>
      <c r="I113" s="8">
        <f t="shared" si="31"/>
        <v>0</v>
      </c>
      <c r="J113" s="8">
        <f>IF(AND(F113&gt;=G113,F113&lt;=DBN,F113&lt;&gt;0,G113&lt;&gt;0),(MOD(FDN-DBN,1)-IF(G113&lt;=FDN,FDN-G113)+IF(F113&lt;=FDN,FDN-F113))*24,IF(AND(F113&gt;=G113,F113&gt;DBN,F113&lt;&gt;0,G113&lt;&gt;0),(MOD(FDN-DBNt,1)-(F113-DBN)+IF(G113&gt;=DBN,G113-DBN)-IF(F113&lt;FDN,FDN-G113))*24,IF(AND(F113&lt;G113,ISNUMBER(F113),G113&lt;&gt;0),(IF(AND(F113&lt;=FDN,G113&lt;=FDN),G113-F113)+IF(AND(F113&lt;=FDN,G113&gt;FDN),FDN-F113)+IF(G113&gt;=DBN,G113-F113-IF(F113&lt;=DBN,DBN-F113)))*24,0)))</f>
        <v>0</v>
      </c>
      <c r="K113" s="10"/>
      <c r="L113" s="10"/>
      <c r="M113" s="8">
        <f t="shared" si="32"/>
        <v>0</v>
      </c>
      <c r="N113" s="8">
        <f t="shared" si="33"/>
        <v>0</v>
      </c>
      <c r="O113" s="8">
        <f>IF(AND(K113&gt;=L113,K113&lt;=DBN,K113&lt;&gt;0,L113&lt;&gt;0),(MOD(FDN-DBN,1)-IF(L113&lt;=FDN,FDN-L113)+IF(K113&lt;=FDN,FDN-K113))*24,IF(AND(K113&gt;=L113,K113&gt;DBN,K113&lt;&gt;0,L113&lt;&gt;0),(MOD(FDN-DBNt,1)-(K113-DBN)+IF(L113&gt;=DBN,L113-DBN)-IF(K113&lt;FDN,FDN-L113))*24,IF(AND(K113&lt;L113,ISNUMBER(K113),L113&lt;&gt;0),(IF(AND(K113&lt;=FDN,L113&lt;=FDN),L113-K113)+IF(AND(K113&lt;=FDN,L113&gt;FDN),FDN-K113)+IF(L113&gt;=DBN,L113-K113-IF(K113&lt;=DBN,DBN-K113)))*24,0)))</f>
        <v>0</v>
      </c>
      <c r="P113" s="6">
        <f t="shared" si="34"/>
        <v>0</v>
      </c>
      <c r="Q113" s="6">
        <f t="shared" si="35"/>
        <v>0</v>
      </c>
      <c r="R113" s="6">
        <f t="shared" si="36"/>
        <v>0</v>
      </c>
    </row>
    <row r="114" spans="1:18">
      <c r="A114" s="9">
        <f t="shared" si="25"/>
        <v>42475</v>
      </c>
      <c r="B114" s="7" t="str">
        <f t="shared" si="26"/>
        <v>vendredi</v>
      </c>
      <c r="C114" s="7" t="str">
        <f t="shared" si="27"/>
        <v>avril</v>
      </c>
      <c r="D114" s="32" t="str">
        <f t="shared" si="28"/>
        <v/>
      </c>
      <c r="E114" s="32" t="str">
        <f t="shared" si="29"/>
        <v xml:space="preserve"> ven</v>
      </c>
      <c r="F114" s="10">
        <v>0</v>
      </c>
      <c r="G114" s="10"/>
      <c r="H114" s="8">
        <f t="shared" si="30"/>
        <v>0</v>
      </c>
      <c r="I114" s="8">
        <f t="shared" si="31"/>
        <v>0</v>
      </c>
      <c r="J114" s="8">
        <f>IF(AND(F114&gt;=G114,F114&lt;=DBN,F114&lt;&gt;0,G114&lt;&gt;0),(MOD(FDN-DBN,1)-IF(G114&lt;=FDN,FDN-G114)+IF(F114&lt;=FDN,FDN-F114))*24,IF(AND(F114&gt;=G114,F114&gt;DBN,F114&lt;&gt;0,G114&lt;&gt;0),(MOD(FDN-DBNt,1)-(F114-DBN)+IF(G114&gt;=DBN,G114-DBN)-IF(F114&lt;FDN,FDN-G114))*24,IF(AND(F114&lt;G114,ISNUMBER(F114),G114&lt;&gt;0),(IF(AND(F114&lt;=FDN,G114&lt;=FDN),G114-F114)+IF(AND(F114&lt;=FDN,G114&gt;FDN),FDN-F114)+IF(G114&gt;=DBN,G114-F114-IF(F114&lt;=DBN,DBN-F114)))*24,0)))</f>
        <v>0</v>
      </c>
      <c r="K114" s="10"/>
      <c r="L114" s="10"/>
      <c r="M114" s="8">
        <f t="shared" si="32"/>
        <v>0</v>
      </c>
      <c r="N114" s="8">
        <f t="shared" si="33"/>
        <v>0</v>
      </c>
      <c r="O114" s="8">
        <f>IF(AND(K114&gt;=L114,K114&lt;=DBN,K114&lt;&gt;0,L114&lt;&gt;0),(MOD(FDN-DBN,1)-IF(L114&lt;=FDN,FDN-L114)+IF(K114&lt;=FDN,FDN-K114))*24,IF(AND(K114&gt;=L114,K114&gt;DBN,K114&lt;&gt;0,L114&lt;&gt;0),(MOD(FDN-DBNt,1)-(K114-DBN)+IF(L114&gt;=DBN,L114-DBN)-IF(K114&lt;FDN,FDN-L114))*24,IF(AND(K114&lt;L114,ISNUMBER(K114),L114&lt;&gt;0),(IF(AND(K114&lt;=FDN,L114&lt;=FDN),L114-K114)+IF(AND(K114&lt;=FDN,L114&gt;FDN),FDN-K114)+IF(L114&gt;=DBN,L114-K114-IF(K114&lt;=DBN,DBN-K114)))*24,0)))</f>
        <v>0</v>
      </c>
      <c r="P114" s="6">
        <f t="shared" si="34"/>
        <v>0</v>
      </c>
      <c r="Q114" s="6">
        <f t="shared" si="35"/>
        <v>0</v>
      </c>
      <c r="R114" s="6">
        <f t="shared" si="36"/>
        <v>0</v>
      </c>
    </row>
    <row r="115" spans="1:18">
      <c r="A115" s="9">
        <f t="shared" si="25"/>
        <v>42476</v>
      </c>
      <c r="B115" s="7" t="str">
        <f t="shared" si="26"/>
        <v>samedi</v>
      </c>
      <c r="C115" s="7" t="str">
        <f t="shared" si="27"/>
        <v>avril</v>
      </c>
      <c r="D115" s="32" t="str">
        <f t="shared" si="28"/>
        <v/>
      </c>
      <c r="E115" s="32" t="str">
        <f t="shared" si="29"/>
        <v xml:space="preserve"> sam</v>
      </c>
      <c r="F115" s="10">
        <v>0</v>
      </c>
      <c r="G115" s="10"/>
      <c r="H115" s="8">
        <f t="shared" si="30"/>
        <v>0</v>
      </c>
      <c r="I115" s="8">
        <f t="shared" si="31"/>
        <v>0</v>
      </c>
      <c r="J115" s="8">
        <f>IF(AND(F115&gt;=G115,F115&lt;=DBN,F115&lt;&gt;0,G115&lt;&gt;0),(MOD(FDN-DBN,1)-IF(G115&lt;=FDN,FDN-G115)+IF(F115&lt;=FDN,FDN-F115))*24,IF(AND(F115&gt;=G115,F115&gt;DBN,F115&lt;&gt;0,G115&lt;&gt;0),(MOD(FDN-DBNt,1)-(F115-DBN)+IF(G115&gt;=DBN,G115-DBN)-IF(F115&lt;FDN,FDN-G115))*24,IF(AND(F115&lt;G115,ISNUMBER(F115),G115&lt;&gt;0),(IF(AND(F115&lt;=FDN,G115&lt;=FDN),G115-F115)+IF(AND(F115&lt;=FDN,G115&gt;FDN),FDN-F115)+IF(G115&gt;=DBN,G115-F115-IF(F115&lt;=DBN,DBN-F115)))*24,0)))</f>
        <v>0</v>
      </c>
      <c r="K115" s="10"/>
      <c r="L115" s="10"/>
      <c r="M115" s="8">
        <f t="shared" si="32"/>
        <v>0</v>
      </c>
      <c r="N115" s="8">
        <f t="shared" si="33"/>
        <v>0</v>
      </c>
      <c r="O115" s="8">
        <f>IF(AND(K115&gt;=L115,K115&lt;=DBN,K115&lt;&gt;0,L115&lt;&gt;0),(MOD(FDN-DBN,1)-IF(L115&lt;=FDN,FDN-L115)+IF(K115&lt;=FDN,FDN-K115))*24,IF(AND(K115&gt;=L115,K115&gt;DBN,K115&lt;&gt;0,L115&lt;&gt;0),(MOD(FDN-DBNt,1)-(K115-DBN)+IF(L115&gt;=DBN,L115-DBN)-IF(K115&lt;FDN,FDN-L115))*24,IF(AND(K115&lt;L115,ISNUMBER(K115),L115&lt;&gt;0),(IF(AND(K115&lt;=FDN,L115&lt;=FDN),L115-K115)+IF(AND(K115&lt;=FDN,L115&gt;FDN),FDN-K115)+IF(L115&gt;=DBN,L115-K115-IF(K115&lt;=DBN,DBN-K115)))*24,0)))</f>
        <v>0</v>
      </c>
      <c r="P115" s="6">
        <f t="shared" si="34"/>
        <v>0</v>
      </c>
      <c r="Q115" s="6">
        <f t="shared" si="35"/>
        <v>0</v>
      </c>
      <c r="R115" s="6">
        <f t="shared" si="36"/>
        <v>0</v>
      </c>
    </row>
    <row r="116" spans="1:18">
      <c r="A116" s="9">
        <f t="shared" si="25"/>
        <v>42477</v>
      </c>
      <c r="B116" s="7" t="str">
        <f t="shared" si="26"/>
        <v>dimanche</v>
      </c>
      <c r="C116" s="7" t="str">
        <f t="shared" si="27"/>
        <v>avril</v>
      </c>
      <c r="D116" s="32" t="str">
        <f t="shared" si="28"/>
        <v/>
      </c>
      <c r="E116" s="32" t="str">
        <f t="shared" si="29"/>
        <v xml:space="preserve"> dim</v>
      </c>
      <c r="F116" s="10">
        <v>0</v>
      </c>
      <c r="G116" s="10"/>
      <c r="H116" s="8">
        <f t="shared" si="30"/>
        <v>0</v>
      </c>
      <c r="I116" s="8">
        <f t="shared" si="31"/>
        <v>0</v>
      </c>
      <c r="J116" s="8">
        <f>IF(AND(F116&gt;=G116,F116&lt;=DBN,F116&lt;&gt;0,G116&lt;&gt;0),(MOD(FDN-DBN,1)-IF(G116&lt;=FDN,FDN-G116)+IF(F116&lt;=FDN,FDN-F116))*24,IF(AND(F116&gt;=G116,F116&gt;DBN,F116&lt;&gt;0,G116&lt;&gt;0),(MOD(FDN-DBNt,1)-(F116-DBN)+IF(G116&gt;=DBN,G116-DBN)-IF(F116&lt;FDN,FDN-G116))*24,IF(AND(F116&lt;G116,ISNUMBER(F116),G116&lt;&gt;0),(IF(AND(F116&lt;=FDN,G116&lt;=FDN),G116-F116)+IF(AND(F116&lt;=FDN,G116&gt;FDN),FDN-F116)+IF(G116&gt;=DBN,G116-F116-IF(F116&lt;=DBN,DBN-F116)))*24,0)))</f>
        <v>0</v>
      </c>
      <c r="K116" s="10"/>
      <c r="L116" s="10"/>
      <c r="M116" s="8">
        <f t="shared" si="32"/>
        <v>0</v>
      </c>
      <c r="N116" s="8">
        <f t="shared" si="33"/>
        <v>0</v>
      </c>
      <c r="O116" s="8">
        <f>IF(AND(K116&gt;=L116,K116&lt;=DBN,K116&lt;&gt;0,L116&lt;&gt;0),(MOD(FDN-DBN,1)-IF(L116&lt;=FDN,FDN-L116)+IF(K116&lt;=FDN,FDN-K116))*24,IF(AND(K116&gt;=L116,K116&gt;DBN,K116&lt;&gt;0,L116&lt;&gt;0),(MOD(FDN-DBNt,1)-(K116-DBN)+IF(L116&gt;=DBN,L116-DBN)-IF(K116&lt;FDN,FDN-L116))*24,IF(AND(K116&lt;L116,ISNUMBER(K116),L116&lt;&gt;0),(IF(AND(K116&lt;=FDN,L116&lt;=FDN),L116-K116)+IF(AND(K116&lt;=FDN,L116&gt;FDN),FDN-K116)+IF(L116&gt;=DBN,L116-K116-IF(K116&lt;=DBN,DBN-K116)))*24,0)))</f>
        <v>0</v>
      </c>
      <c r="P116" s="6">
        <f t="shared" si="34"/>
        <v>0</v>
      </c>
      <c r="Q116" s="6">
        <f t="shared" si="35"/>
        <v>0</v>
      </c>
      <c r="R116" s="6">
        <f t="shared" si="36"/>
        <v>0</v>
      </c>
    </row>
    <row r="117" spans="1:18">
      <c r="A117" s="9">
        <f t="shared" si="25"/>
        <v>42478</v>
      </c>
      <c r="B117" s="7" t="str">
        <f t="shared" si="26"/>
        <v>lundi</v>
      </c>
      <c r="C117" s="7" t="str">
        <f t="shared" si="27"/>
        <v>avril</v>
      </c>
      <c r="D117" s="32" t="str">
        <f t="shared" si="28"/>
        <v/>
      </c>
      <c r="E117" s="32" t="str">
        <f t="shared" si="29"/>
        <v xml:space="preserve"> lun</v>
      </c>
      <c r="F117" s="10">
        <v>0</v>
      </c>
      <c r="G117" s="10"/>
      <c r="H117" s="8">
        <f t="shared" si="30"/>
        <v>0</v>
      </c>
      <c r="I117" s="8">
        <f t="shared" si="31"/>
        <v>0</v>
      </c>
      <c r="J117" s="8">
        <f>IF(AND(F117&gt;=G117,F117&lt;=DBN,F117&lt;&gt;0,G117&lt;&gt;0),(MOD(FDN-DBN,1)-IF(G117&lt;=FDN,FDN-G117)+IF(F117&lt;=FDN,FDN-F117))*24,IF(AND(F117&gt;=G117,F117&gt;DBN,F117&lt;&gt;0,G117&lt;&gt;0),(MOD(FDN-DBNt,1)-(F117-DBN)+IF(G117&gt;=DBN,G117-DBN)-IF(F117&lt;FDN,FDN-G117))*24,IF(AND(F117&lt;G117,ISNUMBER(F117),G117&lt;&gt;0),(IF(AND(F117&lt;=FDN,G117&lt;=FDN),G117-F117)+IF(AND(F117&lt;=FDN,G117&gt;FDN),FDN-F117)+IF(G117&gt;=DBN,G117-F117-IF(F117&lt;=DBN,DBN-F117)))*24,0)))</f>
        <v>0</v>
      </c>
      <c r="K117" s="10"/>
      <c r="L117" s="10"/>
      <c r="M117" s="8">
        <f t="shared" si="32"/>
        <v>0</v>
      </c>
      <c r="N117" s="8">
        <f t="shared" si="33"/>
        <v>0</v>
      </c>
      <c r="O117" s="8">
        <f>IF(AND(K117&gt;=L117,K117&lt;=DBN,K117&lt;&gt;0,L117&lt;&gt;0),(MOD(FDN-DBN,1)-IF(L117&lt;=FDN,FDN-L117)+IF(K117&lt;=FDN,FDN-K117))*24,IF(AND(K117&gt;=L117,K117&gt;DBN,K117&lt;&gt;0,L117&lt;&gt;0),(MOD(FDN-DBNt,1)-(K117-DBN)+IF(L117&gt;=DBN,L117-DBN)-IF(K117&lt;FDN,FDN-L117))*24,IF(AND(K117&lt;L117,ISNUMBER(K117),L117&lt;&gt;0),(IF(AND(K117&lt;=FDN,L117&lt;=FDN),L117-K117)+IF(AND(K117&lt;=FDN,L117&gt;FDN),FDN-K117)+IF(L117&gt;=DBN,L117-K117-IF(K117&lt;=DBN,DBN-K117)))*24,0)))</f>
        <v>0</v>
      </c>
      <c r="P117" s="6">
        <f t="shared" si="34"/>
        <v>0</v>
      </c>
      <c r="Q117" s="6">
        <f t="shared" si="35"/>
        <v>0</v>
      </c>
      <c r="R117" s="6">
        <f t="shared" si="36"/>
        <v>0</v>
      </c>
    </row>
    <row r="118" spans="1:18">
      <c r="A118" s="9">
        <f t="shared" si="25"/>
        <v>42479</v>
      </c>
      <c r="B118" s="7" t="str">
        <f t="shared" si="26"/>
        <v>mardi</v>
      </c>
      <c r="C118" s="7" t="str">
        <f t="shared" si="27"/>
        <v>avril</v>
      </c>
      <c r="D118" s="32" t="str">
        <f t="shared" si="28"/>
        <v/>
      </c>
      <c r="E118" s="32" t="str">
        <f t="shared" si="29"/>
        <v xml:space="preserve"> mar</v>
      </c>
      <c r="F118" s="10">
        <v>0</v>
      </c>
      <c r="G118" s="10"/>
      <c r="H118" s="8">
        <f t="shared" si="30"/>
        <v>0</v>
      </c>
      <c r="I118" s="8">
        <f t="shared" si="31"/>
        <v>0</v>
      </c>
      <c r="J118" s="8">
        <f>IF(AND(F118&gt;=G118,F118&lt;=DBN,F118&lt;&gt;0,G118&lt;&gt;0),(MOD(FDN-DBN,1)-IF(G118&lt;=FDN,FDN-G118)+IF(F118&lt;=FDN,FDN-F118))*24,IF(AND(F118&gt;=G118,F118&gt;DBN,F118&lt;&gt;0,G118&lt;&gt;0),(MOD(FDN-DBNt,1)-(F118-DBN)+IF(G118&gt;=DBN,G118-DBN)-IF(F118&lt;FDN,FDN-G118))*24,IF(AND(F118&lt;G118,ISNUMBER(F118),G118&lt;&gt;0),(IF(AND(F118&lt;=FDN,G118&lt;=FDN),G118-F118)+IF(AND(F118&lt;=FDN,G118&gt;FDN),FDN-F118)+IF(G118&gt;=DBN,G118-F118-IF(F118&lt;=DBN,DBN-F118)))*24,0)))</f>
        <v>0</v>
      </c>
      <c r="K118" s="10"/>
      <c r="L118" s="10"/>
      <c r="M118" s="8">
        <f t="shared" si="32"/>
        <v>0</v>
      </c>
      <c r="N118" s="8">
        <f t="shared" si="33"/>
        <v>0</v>
      </c>
      <c r="O118" s="8">
        <f>IF(AND(K118&gt;=L118,K118&lt;=DBN,K118&lt;&gt;0,L118&lt;&gt;0),(MOD(FDN-DBN,1)-IF(L118&lt;=FDN,FDN-L118)+IF(K118&lt;=FDN,FDN-K118))*24,IF(AND(K118&gt;=L118,K118&gt;DBN,K118&lt;&gt;0,L118&lt;&gt;0),(MOD(FDN-DBNt,1)-(K118-DBN)+IF(L118&gt;=DBN,L118-DBN)-IF(K118&lt;FDN,FDN-L118))*24,IF(AND(K118&lt;L118,ISNUMBER(K118),L118&lt;&gt;0),(IF(AND(K118&lt;=FDN,L118&lt;=FDN),L118-K118)+IF(AND(K118&lt;=FDN,L118&gt;FDN),FDN-K118)+IF(L118&gt;=DBN,L118-K118-IF(K118&lt;=DBN,DBN-K118)))*24,0)))</f>
        <v>0</v>
      </c>
      <c r="P118" s="6">
        <f t="shared" si="34"/>
        <v>0</v>
      </c>
      <c r="Q118" s="6">
        <f t="shared" si="35"/>
        <v>0</v>
      </c>
      <c r="R118" s="6">
        <f t="shared" si="36"/>
        <v>0</v>
      </c>
    </row>
    <row r="119" spans="1:18">
      <c r="A119" s="9">
        <f t="shared" si="25"/>
        <v>42480</v>
      </c>
      <c r="B119" s="7" t="str">
        <f t="shared" si="26"/>
        <v>mercredi</v>
      </c>
      <c r="C119" s="7" t="str">
        <f t="shared" si="27"/>
        <v>avril</v>
      </c>
      <c r="D119" s="32" t="str">
        <f t="shared" si="28"/>
        <v/>
      </c>
      <c r="E119" s="32" t="str">
        <f t="shared" si="29"/>
        <v xml:space="preserve"> mer</v>
      </c>
      <c r="F119" s="10">
        <v>0</v>
      </c>
      <c r="G119" s="10"/>
      <c r="H119" s="8">
        <f t="shared" si="30"/>
        <v>0</v>
      </c>
      <c r="I119" s="8">
        <f t="shared" si="31"/>
        <v>0</v>
      </c>
      <c r="J119" s="8">
        <f>IF(AND(F119&gt;=G119,F119&lt;=DBN,F119&lt;&gt;0,G119&lt;&gt;0),(MOD(FDN-DBN,1)-IF(G119&lt;=FDN,FDN-G119)+IF(F119&lt;=FDN,FDN-F119))*24,IF(AND(F119&gt;=G119,F119&gt;DBN,F119&lt;&gt;0,G119&lt;&gt;0),(MOD(FDN-DBNt,1)-(F119-DBN)+IF(G119&gt;=DBN,G119-DBN)-IF(F119&lt;FDN,FDN-G119))*24,IF(AND(F119&lt;G119,ISNUMBER(F119),G119&lt;&gt;0),(IF(AND(F119&lt;=FDN,G119&lt;=FDN),G119-F119)+IF(AND(F119&lt;=FDN,G119&gt;FDN),FDN-F119)+IF(G119&gt;=DBN,G119-F119-IF(F119&lt;=DBN,DBN-F119)))*24,0)))</f>
        <v>0</v>
      </c>
      <c r="K119" s="10"/>
      <c r="L119" s="10"/>
      <c r="M119" s="8">
        <f t="shared" si="32"/>
        <v>0</v>
      </c>
      <c r="N119" s="8">
        <f t="shared" si="33"/>
        <v>0</v>
      </c>
      <c r="O119" s="8">
        <f>IF(AND(K119&gt;=L119,K119&lt;=DBN,K119&lt;&gt;0,L119&lt;&gt;0),(MOD(FDN-DBN,1)-IF(L119&lt;=FDN,FDN-L119)+IF(K119&lt;=FDN,FDN-K119))*24,IF(AND(K119&gt;=L119,K119&gt;DBN,K119&lt;&gt;0,L119&lt;&gt;0),(MOD(FDN-DBNt,1)-(K119-DBN)+IF(L119&gt;=DBN,L119-DBN)-IF(K119&lt;FDN,FDN-L119))*24,IF(AND(K119&lt;L119,ISNUMBER(K119),L119&lt;&gt;0),(IF(AND(K119&lt;=FDN,L119&lt;=FDN),L119-K119)+IF(AND(K119&lt;=FDN,L119&gt;FDN),FDN-K119)+IF(L119&gt;=DBN,L119-K119-IF(K119&lt;=DBN,DBN-K119)))*24,0)))</f>
        <v>0</v>
      </c>
      <c r="P119" s="6">
        <f t="shared" si="34"/>
        <v>0</v>
      </c>
      <c r="Q119" s="6">
        <f t="shared" si="35"/>
        <v>0</v>
      </c>
      <c r="R119" s="6">
        <f t="shared" si="36"/>
        <v>0</v>
      </c>
    </row>
    <row r="120" spans="1:18">
      <c r="A120" s="9">
        <f t="shared" si="25"/>
        <v>42481</v>
      </c>
      <c r="B120" s="7" t="str">
        <f t="shared" si="26"/>
        <v>jeudi</v>
      </c>
      <c r="C120" s="7" t="str">
        <f t="shared" si="27"/>
        <v>avril</v>
      </c>
      <c r="D120" s="32" t="str">
        <f t="shared" si="28"/>
        <v/>
      </c>
      <c r="E120" s="32" t="str">
        <f t="shared" si="29"/>
        <v xml:space="preserve"> jeu</v>
      </c>
      <c r="F120" s="10">
        <v>0</v>
      </c>
      <c r="G120" s="10"/>
      <c r="H120" s="8">
        <f t="shared" si="30"/>
        <v>0</v>
      </c>
      <c r="I120" s="8">
        <f t="shared" si="31"/>
        <v>0</v>
      </c>
      <c r="J120" s="8">
        <f>IF(AND(F120&gt;=G120,F120&lt;=DBN,F120&lt;&gt;0,G120&lt;&gt;0),(MOD(FDN-DBN,1)-IF(G120&lt;=FDN,FDN-G120)+IF(F120&lt;=FDN,FDN-F120))*24,IF(AND(F120&gt;=G120,F120&gt;DBN,F120&lt;&gt;0,G120&lt;&gt;0),(MOD(FDN-DBNt,1)-(F120-DBN)+IF(G120&gt;=DBN,G120-DBN)-IF(F120&lt;FDN,FDN-G120))*24,IF(AND(F120&lt;G120,ISNUMBER(F120),G120&lt;&gt;0),(IF(AND(F120&lt;=FDN,G120&lt;=FDN),G120-F120)+IF(AND(F120&lt;=FDN,G120&gt;FDN),FDN-F120)+IF(G120&gt;=DBN,G120-F120-IF(F120&lt;=DBN,DBN-F120)))*24,0)))</f>
        <v>0</v>
      </c>
      <c r="K120" s="10"/>
      <c r="L120" s="10"/>
      <c r="M120" s="8">
        <f t="shared" si="32"/>
        <v>0</v>
      </c>
      <c r="N120" s="8">
        <f t="shared" si="33"/>
        <v>0</v>
      </c>
      <c r="O120" s="8">
        <f>IF(AND(K120&gt;=L120,K120&lt;=DBN,K120&lt;&gt;0,L120&lt;&gt;0),(MOD(FDN-DBN,1)-IF(L120&lt;=FDN,FDN-L120)+IF(K120&lt;=FDN,FDN-K120))*24,IF(AND(K120&gt;=L120,K120&gt;DBN,K120&lt;&gt;0,L120&lt;&gt;0),(MOD(FDN-DBNt,1)-(K120-DBN)+IF(L120&gt;=DBN,L120-DBN)-IF(K120&lt;FDN,FDN-L120))*24,IF(AND(K120&lt;L120,ISNUMBER(K120),L120&lt;&gt;0),(IF(AND(K120&lt;=FDN,L120&lt;=FDN),L120-K120)+IF(AND(K120&lt;=FDN,L120&gt;FDN),FDN-K120)+IF(L120&gt;=DBN,L120-K120-IF(K120&lt;=DBN,DBN-K120)))*24,0)))</f>
        <v>0</v>
      </c>
      <c r="P120" s="6">
        <f t="shared" si="34"/>
        <v>0</v>
      </c>
      <c r="Q120" s="6">
        <f t="shared" si="35"/>
        <v>0</v>
      </c>
      <c r="R120" s="6">
        <f t="shared" si="36"/>
        <v>0</v>
      </c>
    </row>
    <row r="121" spans="1:18">
      <c r="A121" s="9">
        <f t="shared" si="25"/>
        <v>42482</v>
      </c>
      <c r="B121" s="7" t="str">
        <f t="shared" si="26"/>
        <v>vendredi</v>
      </c>
      <c r="C121" s="7" t="str">
        <f t="shared" si="27"/>
        <v>avril</v>
      </c>
      <c r="D121" s="32" t="str">
        <f t="shared" si="28"/>
        <v/>
      </c>
      <c r="E121" s="32" t="str">
        <f t="shared" si="29"/>
        <v xml:space="preserve"> ven</v>
      </c>
      <c r="F121" s="10">
        <v>0</v>
      </c>
      <c r="G121" s="10"/>
      <c r="H121" s="8">
        <f t="shared" si="30"/>
        <v>0</v>
      </c>
      <c r="I121" s="8">
        <f t="shared" si="31"/>
        <v>0</v>
      </c>
      <c r="J121" s="8">
        <f>IF(AND(F121&gt;=G121,F121&lt;=DBN,F121&lt;&gt;0,G121&lt;&gt;0),(MOD(FDN-DBN,1)-IF(G121&lt;=FDN,FDN-G121)+IF(F121&lt;=FDN,FDN-F121))*24,IF(AND(F121&gt;=G121,F121&gt;DBN,F121&lt;&gt;0,G121&lt;&gt;0),(MOD(FDN-DBNt,1)-(F121-DBN)+IF(G121&gt;=DBN,G121-DBN)-IF(F121&lt;FDN,FDN-G121))*24,IF(AND(F121&lt;G121,ISNUMBER(F121),G121&lt;&gt;0),(IF(AND(F121&lt;=FDN,G121&lt;=FDN),G121-F121)+IF(AND(F121&lt;=FDN,G121&gt;FDN),FDN-F121)+IF(G121&gt;=DBN,G121-F121-IF(F121&lt;=DBN,DBN-F121)))*24,0)))</f>
        <v>0</v>
      </c>
      <c r="K121" s="10"/>
      <c r="L121" s="10"/>
      <c r="M121" s="8">
        <f t="shared" si="32"/>
        <v>0</v>
      </c>
      <c r="N121" s="8">
        <f t="shared" si="33"/>
        <v>0</v>
      </c>
      <c r="O121" s="8">
        <f>IF(AND(K121&gt;=L121,K121&lt;=DBN,K121&lt;&gt;0,L121&lt;&gt;0),(MOD(FDN-DBN,1)-IF(L121&lt;=FDN,FDN-L121)+IF(K121&lt;=FDN,FDN-K121))*24,IF(AND(K121&gt;=L121,K121&gt;DBN,K121&lt;&gt;0,L121&lt;&gt;0),(MOD(FDN-DBNt,1)-(K121-DBN)+IF(L121&gt;=DBN,L121-DBN)-IF(K121&lt;FDN,FDN-L121))*24,IF(AND(K121&lt;L121,ISNUMBER(K121),L121&lt;&gt;0),(IF(AND(K121&lt;=FDN,L121&lt;=FDN),L121-K121)+IF(AND(K121&lt;=FDN,L121&gt;FDN),FDN-K121)+IF(L121&gt;=DBN,L121-K121-IF(K121&lt;=DBN,DBN-K121)))*24,0)))</f>
        <v>0</v>
      </c>
      <c r="P121" s="6">
        <f t="shared" si="34"/>
        <v>0</v>
      </c>
      <c r="Q121" s="6">
        <f t="shared" si="35"/>
        <v>0</v>
      </c>
      <c r="R121" s="6">
        <f t="shared" si="36"/>
        <v>0</v>
      </c>
    </row>
    <row r="122" spans="1:18">
      <c r="A122" s="9">
        <f t="shared" si="25"/>
        <v>42483</v>
      </c>
      <c r="B122" s="7" t="str">
        <f t="shared" si="26"/>
        <v>samedi</v>
      </c>
      <c r="C122" s="7" t="str">
        <f t="shared" si="27"/>
        <v>avril</v>
      </c>
      <c r="D122" s="32" t="str">
        <f t="shared" si="28"/>
        <v/>
      </c>
      <c r="E122" s="32" t="str">
        <f t="shared" si="29"/>
        <v xml:space="preserve"> sam</v>
      </c>
      <c r="F122" s="10">
        <v>0</v>
      </c>
      <c r="G122" s="10"/>
      <c r="H122" s="8">
        <f t="shared" si="30"/>
        <v>0</v>
      </c>
      <c r="I122" s="8">
        <f t="shared" si="31"/>
        <v>0</v>
      </c>
      <c r="J122" s="8">
        <f>IF(AND(F122&gt;=G122,F122&lt;=DBN,F122&lt;&gt;0,G122&lt;&gt;0),(MOD(FDN-DBN,1)-IF(G122&lt;=FDN,FDN-G122)+IF(F122&lt;=FDN,FDN-F122))*24,IF(AND(F122&gt;=G122,F122&gt;DBN,F122&lt;&gt;0,G122&lt;&gt;0),(MOD(FDN-DBNt,1)-(F122-DBN)+IF(G122&gt;=DBN,G122-DBN)-IF(F122&lt;FDN,FDN-G122))*24,IF(AND(F122&lt;G122,ISNUMBER(F122),G122&lt;&gt;0),(IF(AND(F122&lt;=FDN,G122&lt;=FDN),G122-F122)+IF(AND(F122&lt;=FDN,G122&gt;FDN),FDN-F122)+IF(G122&gt;=DBN,G122-F122-IF(F122&lt;=DBN,DBN-F122)))*24,0)))</f>
        <v>0</v>
      </c>
      <c r="K122" s="10"/>
      <c r="L122" s="10"/>
      <c r="M122" s="8">
        <f t="shared" si="32"/>
        <v>0</v>
      </c>
      <c r="N122" s="8">
        <f t="shared" si="33"/>
        <v>0</v>
      </c>
      <c r="O122" s="8">
        <f>IF(AND(K122&gt;=L122,K122&lt;=DBN,K122&lt;&gt;0,L122&lt;&gt;0),(MOD(FDN-DBN,1)-IF(L122&lt;=FDN,FDN-L122)+IF(K122&lt;=FDN,FDN-K122))*24,IF(AND(K122&gt;=L122,K122&gt;DBN,K122&lt;&gt;0,L122&lt;&gt;0),(MOD(FDN-DBNt,1)-(K122-DBN)+IF(L122&gt;=DBN,L122-DBN)-IF(K122&lt;FDN,FDN-L122))*24,IF(AND(K122&lt;L122,ISNUMBER(K122),L122&lt;&gt;0),(IF(AND(K122&lt;=FDN,L122&lt;=FDN),L122-K122)+IF(AND(K122&lt;=FDN,L122&gt;FDN),FDN-K122)+IF(L122&gt;=DBN,L122-K122-IF(K122&lt;=DBN,DBN-K122)))*24,0)))</f>
        <v>0</v>
      </c>
      <c r="P122" s="6">
        <f t="shared" si="34"/>
        <v>0</v>
      </c>
      <c r="Q122" s="6">
        <f t="shared" si="35"/>
        <v>0</v>
      </c>
      <c r="R122" s="6">
        <f t="shared" si="36"/>
        <v>0</v>
      </c>
    </row>
    <row r="123" spans="1:18">
      <c r="A123" s="9">
        <f t="shared" si="25"/>
        <v>42484</v>
      </c>
      <c r="B123" s="7" t="str">
        <f t="shared" si="26"/>
        <v>dimanche</v>
      </c>
      <c r="C123" s="7" t="str">
        <f t="shared" si="27"/>
        <v>avril</v>
      </c>
      <c r="D123" s="32" t="str">
        <f t="shared" si="28"/>
        <v/>
      </c>
      <c r="E123" s="32" t="str">
        <f t="shared" si="29"/>
        <v xml:space="preserve"> dim</v>
      </c>
      <c r="F123" s="10">
        <v>0</v>
      </c>
      <c r="G123" s="10"/>
      <c r="H123" s="8">
        <f t="shared" si="30"/>
        <v>0</v>
      </c>
      <c r="I123" s="8">
        <f t="shared" si="31"/>
        <v>0</v>
      </c>
      <c r="J123" s="8">
        <f>IF(AND(F123&gt;=G123,F123&lt;=DBN,F123&lt;&gt;0,G123&lt;&gt;0),(MOD(FDN-DBN,1)-IF(G123&lt;=FDN,FDN-G123)+IF(F123&lt;=FDN,FDN-F123))*24,IF(AND(F123&gt;=G123,F123&gt;DBN,F123&lt;&gt;0,G123&lt;&gt;0),(MOD(FDN-DBNt,1)-(F123-DBN)+IF(G123&gt;=DBN,G123-DBN)-IF(F123&lt;FDN,FDN-G123))*24,IF(AND(F123&lt;G123,ISNUMBER(F123),G123&lt;&gt;0),(IF(AND(F123&lt;=FDN,G123&lt;=FDN),G123-F123)+IF(AND(F123&lt;=FDN,G123&gt;FDN),FDN-F123)+IF(G123&gt;=DBN,G123-F123-IF(F123&lt;=DBN,DBN-F123)))*24,0)))</f>
        <v>0</v>
      </c>
      <c r="K123" s="10"/>
      <c r="L123" s="10"/>
      <c r="M123" s="8">
        <f t="shared" si="32"/>
        <v>0</v>
      </c>
      <c r="N123" s="8">
        <f t="shared" si="33"/>
        <v>0</v>
      </c>
      <c r="O123" s="8">
        <f>IF(AND(K123&gt;=L123,K123&lt;=DBN,K123&lt;&gt;0,L123&lt;&gt;0),(MOD(FDN-DBN,1)-IF(L123&lt;=FDN,FDN-L123)+IF(K123&lt;=FDN,FDN-K123))*24,IF(AND(K123&gt;=L123,K123&gt;DBN,K123&lt;&gt;0,L123&lt;&gt;0),(MOD(FDN-DBNt,1)-(K123-DBN)+IF(L123&gt;=DBN,L123-DBN)-IF(K123&lt;FDN,FDN-L123))*24,IF(AND(K123&lt;L123,ISNUMBER(K123),L123&lt;&gt;0),(IF(AND(K123&lt;=FDN,L123&lt;=FDN),L123-K123)+IF(AND(K123&lt;=FDN,L123&gt;FDN),FDN-K123)+IF(L123&gt;=DBN,L123-K123-IF(K123&lt;=DBN,DBN-K123)))*24,0)))</f>
        <v>0</v>
      </c>
      <c r="P123" s="6">
        <f t="shared" si="34"/>
        <v>0</v>
      </c>
      <c r="Q123" s="6">
        <f t="shared" si="35"/>
        <v>0</v>
      </c>
      <c r="R123" s="6">
        <f t="shared" si="36"/>
        <v>0</v>
      </c>
    </row>
    <row r="124" spans="1:18">
      <c r="A124" s="9">
        <f t="shared" si="25"/>
        <v>42485</v>
      </c>
      <c r="B124" s="7" t="str">
        <f t="shared" si="26"/>
        <v>lundi</v>
      </c>
      <c r="C124" s="7" t="str">
        <f t="shared" si="27"/>
        <v>avril</v>
      </c>
      <c r="D124" s="32" t="str">
        <f t="shared" si="28"/>
        <v/>
      </c>
      <c r="E124" s="32" t="str">
        <f t="shared" si="29"/>
        <v xml:space="preserve"> lun</v>
      </c>
      <c r="F124" s="10">
        <v>0</v>
      </c>
      <c r="G124" s="10"/>
      <c r="H124" s="8">
        <f t="shared" si="30"/>
        <v>0</v>
      </c>
      <c r="I124" s="8">
        <f t="shared" si="31"/>
        <v>0</v>
      </c>
      <c r="J124" s="8">
        <f>IF(AND(F124&gt;=G124,F124&lt;=DBN,F124&lt;&gt;0,G124&lt;&gt;0),(MOD(FDN-DBN,1)-IF(G124&lt;=FDN,FDN-G124)+IF(F124&lt;=FDN,FDN-F124))*24,IF(AND(F124&gt;=G124,F124&gt;DBN,F124&lt;&gt;0,G124&lt;&gt;0),(MOD(FDN-DBNt,1)-(F124-DBN)+IF(G124&gt;=DBN,G124-DBN)-IF(F124&lt;FDN,FDN-G124))*24,IF(AND(F124&lt;G124,ISNUMBER(F124),G124&lt;&gt;0),(IF(AND(F124&lt;=FDN,G124&lt;=FDN),G124-F124)+IF(AND(F124&lt;=FDN,G124&gt;FDN),FDN-F124)+IF(G124&gt;=DBN,G124-F124-IF(F124&lt;=DBN,DBN-F124)))*24,0)))</f>
        <v>0</v>
      </c>
      <c r="K124" s="10"/>
      <c r="L124" s="10"/>
      <c r="M124" s="8">
        <f t="shared" si="32"/>
        <v>0</v>
      </c>
      <c r="N124" s="8">
        <f t="shared" si="33"/>
        <v>0</v>
      </c>
      <c r="O124" s="8">
        <f>IF(AND(K124&gt;=L124,K124&lt;=DBN,K124&lt;&gt;0,L124&lt;&gt;0),(MOD(FDN-DBN,1)-IF(L124&lt;=FDN,FDN-L124)+IF(K124&lt;=FDN,FDN-K124))*24,IF(AND(K124&gt;=L124,K124&gt;DBN,K124&lt;&gt;0,L124&lt;&gt;0),(MOD(FDN-DBNt,1)-(K124-DBN)+IF(L124&gt;=DBN,L124-DBN)-IF(K124&lt;FDN,FDN-L124))*24,IF(AND(K124&lt;L124,ISNUMBER(K124),L124&lt;&gt;0),(IF(AND(K124&lt;=FDN,L124&lt;=FDN),L124-K124)+IF(AND(K124&lt;=FDN,L124&gt;FDN),FDN-K124)+IF(L124&gt;=DBN,L124-K124-IF(K124&lt;=DBN,DBN-K124)))*24,0)))</f>
        <v>0</v>
      </c>
      <c r="P124" s="6">
        <f t="shared" si="34"/>
        <v>0</v>
      </c>
      <c r="Q124" s="6">
        <f t="shared" si="35"/>
        <v>0</v>
      </c>
      <c r="R124" s="6">
        <f t="shared" si="36"/>
        <v>0</v>
      </c>
    </row>
    <row r="125" spans="1:18">
      <c r="A125" s="9">
        <f t="shared" si="25"/>
        <v>42486</v>
      </c>
      <c r="B125" s="7" t="str">
        <f t="shared" si="26"/>
        <v>mardi</v>
      </c>
      <c r="C125" s="7" t="str">
        <f t="shared" si="27"/>
        <v>avril</v>
      </c>
      <c r="D125" s="32" t="str">
        <f t="shared" si="28"/>
        <v/>
      </c>
      <c r="E125" s="32" t="str">
        <f t="shared" si="29"/>
        <v xml:space="preserve"> mar</v>
      </c>
      <c r="F125" s="10">
        <v>0</v>
      </c>
      <c r="G125" s="10"/>
      <c r="H125" s="8">
        <f t="shared" si="30"/>
        <v>0</v>
      </c>
      <c r="I125" s="8">
        <f t="shared" si="31"/>
        <v>0</v>
      </c>
      <c r="J125" s="8">
        <f>IF(AND(F125&gt;=G125,F125&lt;=DBN,F125&lt;&gt;0,G125&lt;&gt;0),(MOD(FDN-DBN,1)-IF(G125&lt;=FDN,FDN-G125)+IF(F125&lt;=FDN,FDN-F125))*24,IF(AND(F125&gt;=G125,F125&gt;DBN,F125&lt;&gt;0,G125&lt;&gt;0),(MOD(FDN-DBNt,1)-(F125-DBN)+IF(G125&gt;=DBN,G125-DBN)-IF(F125&lt;FDN,FDN-G125))*24,IF(AND(F125&lt;G125,ISNUMBER(F125),G125&lt;&gt;0),(IF(AND(F125&lt;=FDN,G125&lt;=FDN),G125-F125)+IF(AND(F125&lt;=FDN,G125&gt;FDN),FDN-F125)+IF(G125&gt;=DBN,G125-F125-IF(F125&lt;=DBN,DBN-F125)))*24,0)))</f>
        <v>0</v>
      </c>
      <c r="K125" s="10"/>
      <c r="L125" s="10"/>
      <c r="M125" s="8">
        <f t="shared" si="32"/>
        <v>0</v>
      </c>
      <c r="N125" s="8">
        <f t="shared" si="33"/>
        <v>0</v>
      </c>
      <c r="O125" s="8">
        <f>IF(AND(K125&gt;=L125,K125&lt;=DBN,K125&lt;&gt;0,L125&lt;&gt;0),(MOD(FDN-DBN,1)-IF(L125&lt;=FDN,FDN-L125)+IF(K125&lt;=FDN,FDN-K125))*24,IF(AND(K125&gt;=L125,K125&gt;DBN,K125&lt;&gt;0,L125&lt;&gt;0),(MOD(FDN-DBNt,1)-(K125-DBN)+IF(L125&gt;=DBN,L125-DBN)-IF(K125&lt;FDN,FDN-L125))*24,IF(AND(K125&lt;L125,ISNUMBER(K125),L125&lt;&gt;0),(IF(AND(K125&lt;=FDN,L125&lt;=FDN),L125-K125)+IF(AND(K125&lt;=FDN,L125&gt;FDN),FDN-K125)+IF(L125&gt;=DBN,L125-K125-IF(K125&lt;=DBN,DBN-K125)))*24,0)))</f>
        <v>0</v>
      </c>
      <c r="P125" s="6">
        <f t="shared" si="34"/>
        <v>0</v>
      </c>
      <c r="Q125" s="6">
        <f t="shared" si="35"/>
        <v>0</v>
      </c>
      <c r="R125" s="6">
        <f t="shared" si="36"/>
        <v>0</v>
      </c>
    </row>
    <row r="126" spans="1:18">
      <c r="A126" s="9">
        <f t="shared" si="25"/>
        <v>42487</v>
      </c>
      <c r="B126" s="7" t="str">
        <f t="shared" si="26"/>
        <v>mercredi</v>
      </c>
      <c r="C126" s="7" t="str">
        <f t="shared" si="27"/>
        <v>avril</v>
      </c>
      <c r="D126" s="32" t="str">
        <f t="shared" si="28"/>
        <v/>
      </c>
      <c r="E126" s="32" t="str">
        <f t="shared" si="29"/>
        <v xml:space="preserve"> mer</v>
      </c>
      <c r="F126" s="10">
        <v>0</v>
      </c>
      <c r="G126" s="10"/>
      <c r="H126" s="8">
        <f t="shared" si="30"/>
        <v>0</v>
      </c>
      <c r="I126" s="8">
        <f t="shared" si="31"/>
        <v>0</v>
      </c>
      <c r="J126" s="8">
        <f>IF(AND(F126&gt;=G126,F126&lt;=DBN,F126&lt;&gt;0,G126&lt;&gt;0),(MOD(FDN-DBN,1)-IF(G126&lt;=FDN,FDN-G126)+IF(F126&lt;=FDN,FDN-F126))*24,IF(AND(F126&gt;=G126,F126&gt;DBN,F126&lt;&gt;0,G126&lt;&gt;0),(MOD(FDN-DBNt,1)-(F126-DBN)+IF(G126&gt;=DBN,G126-DBN)-IF(F126&lt;FDN,FDN-G126))*24,IF(AND(F126&lt;G126,ISNUMBER(F126),G126&lt;&gt;0),(IF(AND(F126&lt;=FDN,G126&lt;=FDN),G126-F126)+IF(AND(F126&lt;=FDN,G126&gt;FDN),FDN-F126)+IF(G126&gt;=DBN,G126-F126-IF(F126&lt;=DBN,DBN-F126)))*24,0)))</f>
        <v>0</v>
      </c>
      <c r="K126" s="10"/>
      <c r="L126" s="10"/>
      <c r="M126" s="8">
        <f t="shared" si="32"/>
        <v>0</v>
      </c>
      <c r="N126" s="8">
        <f t="shared" si="33"/>
        <v>0</v>
      </c>
      <c r="O126" s="8">
        <f>IF(AND(K126&gt;=L126,K126&lt;=DBN,K126&lt;&gt;0,L126&lt;&gt;0),(MOD(FDN-DBN,1)-IF(L126&lt;=FDN,FDN-L126)+IF(K126&lt;=FDN,FDN-K126))*24,IF(AND(K126&gt;=L126,K126&gt;DBN,K126&lt;&gt;0,L126&lt;&gt;0),(MOD(FDN-DBNt,1)-(K126-DBN)+IF(L126&gt;=DBN,L126-DBN)-IF(K126&lt;FDN,FDN-L126))*24,IF(AND(K126&lt;L126,ISNUMBER(K126),L126&lt;&gt;0),(IF(AND(K126&lt;=FDN,L126&lt;=FDN),L126-K126)+IF(AND(K126&lt;=FDN,L126&gt;FDN),FDN-K126)+IF(L126&gt;=DBN,L126-K126-IF(K126&lt;=DBN,DBN-K126)))*24,0)))</f>
        <v>0</v>
      </c>
      <c r="P126" s="6">
        <f t="shared" si="34"/>
        <v>0</v>
      </c>
      <c r="Q126" s="6">
        <f t="shared" si="35"/>
        <v>0</v>
      </c>
      <c r="R126" s="6">
        <f t="shared" si="36"/>
        <v>0</v>
      </c>
    </row>
    <row r="127" spans="1:18">
      <c r="A127" s="9">
        <f t="shared" si="25"/>
        <v>42488</v>
      </c>
      <c r="B127" s="7" t="str">
        <f t="shared" si="26"/>
        <v>jeudi</v>
      </c>
      <c r="C127" s="7" t="str">
        <f t="shared" si="27"/>
        <v>avril</v>
      </c>
      <c r="D127" s="32" t="str">
        <f t="shared" si="28"/>
        <v/>
      </c>
      <c r="E127" s="32" t="str">
        <f t="shared" si="29"/>
        <v xml:space="preserve"> jeu</v>
      </c>
      <c r="F127" s="10">
        <v>0</v>
      </c>
      <c r="G127" s="10"/>
      <c r="H127" s="8">
        <f t="shared" si="30"/>
        <v>0</v>
      </c>
      <c r="I127" s="8">
        <f t="shared" si="31"/>
        <v>0</v>
      </c>
      <c r="J127" s="8">
        <f>IF(AND(F127&gt;=G127,F127&lt;=DBN,F127&lt;&gt;0,G127&lt;&gt;0),(MOD(FDN-DBN,1)-IF(G127&lt;=FDN,FDN-G127)+IF(F127&lt;=FDN,FDN-F127))*24,IF(AND(F127&gt;=G127,F127&gt;DBN,F127&lt;&gt;0,G127&lt;&gt;0),(MOD(FDN-DBNt,1)-(F127-DBN)+IF(G127&gt;=DBN,G127-DBN)-IF(F127&lt;FDN,FDN-G127))*24,IF(AND(F127&lt;G127,ISNUMBER(F127),G127&lt;&gt;0),(IF(AND(F127&lt;=FDN,G127&lt;=FDN),G127-F127)+IF(AND(F127&lt;=FDN,G127&gt;FDN),FDN-F127)+IF(G127&gt;=DBN,G127-F127-IF(F127&lt;=DBN,DBN-F127)))*24,0)))</f>
        <v>0</v>
      </c>
      <c r="K127" s="10"/>
      <c r="L127" s="10"/>
      <c r="M127" s="8">
        <f t="shared" si="32"/>
        <v>0</v>
      </c>
      <c r="N127" s="8">
        <f t="shared" si="33"/>
        <v>0</v>
      </c>
      <c r="O127" s="8">
        <f>IF(AND(K127&gt;=L127,K127&lt;=DBN,K127&lt;&gt;0,L127&lt;&gt;0),(MOD(FDN-DBN,1)-IF(L127&lt;=FDN,FDN-L127)+IF(K127&lt;=FDN,FDN-K127))*24,IF(AND(K127&gt;=L127,K127&gt;DBN,K127&lt;&gt;0,L127&lt;&gt;0),(MOD(FDN-DBNt,1)-(K127-DBN)+IF(L127&gt;=DBN,L127-DBN)-IF(K127&lt;FDN,FDN-L127))*24,IF(AND(K127&lt;L127,ISNUMBER(K127),L127&lt;&gt;0),(IF(AND(K127&lt;=FDN,L127&lt;=FDN),L127-K127)+IF(AND(K127&lt;=FDN,L127&gt;FDN),FDN-K127)+IF(L127&gt;=DBN,L127-K127-IF(K127&lt;=DBN,DBN-K127)))*24,0)))</f>
        <v>0</v>
      </c>
      <c r="P127" s="6">
        <f t="shared" si="34"/>
        <v>0</v>
      </c>
      <c r="Q127" s="6">
        <f t="shared" si="35"/>
        <v>0</v>
      </c>
      <c r="R127" s="6">
        <f t="shared" si="36"/>
        <v>0</v>
      </c>
    </row>
    <row r="128" spans="1:18">
      <c r="A128" s="9">
        <f t="shared" si="25"/>
        <v>42489</v>
      </c>
      <c r="B128" s="7" t="str">
        <f t="shared" si="26"/>
        <v>vendredi</v>
      </c>
      <c r="C128" s="7" t="str">
        <f t="shared" si="27"/>
        <v>avril</v>
      </c>
      <c r="D128" s="32" t="str">
        <f t="shared" si="28"/>
        <v/>
      </c>
      <c r="E128" s="32" t="str">
        <f t="shared" si="29"/>
        <v xml:space="preserve"> ven</v>
      </c>
      <c r="F128" s="10">
        <v>0</v>
      </c>
      <c r="G128" s="10"/>
      <c r="H128" s="8">
        <f t="shared" si="30"/>
        <v>0</v>
      </c>
      <c r="I128" s="8">
        <f t="shared" si="31"/>
        <v>0</v>
      </c>
      <c r="J128" s="8">
        <f>IF(AND(F128&gt;=G128,F128&lt;=DBN,F128&lt;&gt;0,G128&lt;&gt;0),(MOD(FDN-DBN,1)-IF(G128&lt;=FDN,FDN-G128)+IF(F128&lt;=FDN,FDN-F128))*24,IF(AND(F128&gt;=G128,F128&gt;DBN,F128&lt;&gt;0,G128&lt;&gt;0),(MOD(FDN-DBNt,1)-(F128-DBN)+IF(G128&gt;=DBN,G128-DBN)-IF(F128&lt;FDN,FDN-G128))*24,IF(AND(F128&lt;G128,ISNUMBER(F128),G128&lt;&gt;0),(IF(AND(F128&lt;=FDN,G128&lt;=FDN),G128-F128)+IF(AND(F128&lt;=FDN,G128&gt;FDN),FDN-F128)+IF(G128&gt;=DBN,G128-F128-IF(F128&lt;=DBN,DBN-F128)))*24,0)))</f>
        <v>0</v>
      </c>
      <c r="K128" s="10"/>
      <c r="L128" s="10"/>
      <c r="M128" s="8">
        <f t="shared" si="32"/>
        <v>0</v>
      </c>
      <c r="N128" s="8">
        <f t="shared" si="33"/>
        <v>0</v>
      </c>
      <c r="O128" s="8">
        <f>IF(AND(K128&gt;=L128,K128&lt;=DBN,K128&lt;&gt;0,L128&lt;&gt;0),(MOD(FDN-DBN,1)-IF(L128&lt;=FDN,FDN-L128)+IF(K128&lt;=FDN,FDN-K128))*24,IF(AND(K128&gt;=L128,K128&gt;DBN,K128&lt;&gt;0,L128&lt;&gt;0),(MOD(FDN-DBNt,1)-(K128-DBN)+IF(L128&gt;=DBN,L128-DBN)-IF(K128&lt;FDN,FDN-L128))*24,IF(AND(K128&lt;L128,ISNUMBER(K128),L128&lt;&gt;0),(IF(AND(K128&lt;=FDN,L128&lt;=FDN),L128-K128)+IF(AND(K128&lt;=FDN,L128&gt;FDN),FDN-K128)+IF(L128&gt;=DBN,L128-K128-IF(K128&lt;=DBN,DBN-K128)))*24,0)))</f>
        <v>0</v>
      </c>
      <c r="P128" s="6">
        <f t="shared" si="34"/>
        <v>0</v>
      </c>
      <c r="Q128" s="6">
        <f t="shared" si="35"/>
        <v>0</v>
      </c>
      <c r="R128" s="6">
        <f t="shared" si="36"/>
        <v>0</v>
      </c>
    </row>
    <row r="129" spans="1:18">
      <c r="A129" s="9">
        <f t="shared" si="25"/>
        <v>42490</v>
      </c>
      <c r="B129" s="7" t="str">
        <f t="shared" si="26"/>
        <v>samedi</v>
      </c>
      <c r="C129" s="7" t="str">
        <f t="shared" si="27"/>
        <v>avril</v>
      </c>
      <c r="D129" s="32" t="str">
        <f t="shared" si="28"/>
        <v/>
      </c>
      <c r="E129" s="32" t="str">
        <f t="shared" si="29"/>
        <v xml:space="preserve"> sam</v>
      </c>
      <c r="F129" s="10">
        <v>0</v>
      </c>
      <c r="G129" s="10"/>
      <c r="H129" s="8">
        <f t="shared" si="30"/>
        <v>0</v>
      </c>
      <c r="I129" s="8">
        <f t="shared" si="31"/>
        <v>0</v>
      </c>
      <c r="J129" s="8">
        <f>IF(AND(F129&gt;=G129,F129&lt;=DBN,F129&lt;&gt;0,G129&lt;&gt;0),(MOD(FDN-DBN,1)-IF(G129&lt;=FDN,FDN-G129)+IF(F129&lt;=FDN,FDN-F129))*24,IF(AND(F129&gt;=G129,F129&gt;DBN,F129&lt;&gt;0,G129&lt;&gt;0),(MOD(FDN-DBNt,1)-(F129-DBN)+IF(G129&gt;=DBN,G129-DBN)-IF(F129&lt;FDN,FDN-G129))*24,IF(AND(F129&lt;G129,ISNUMBER(F129),G129&lt;&gt;0),(IF(AND(F129&lt;=FDN,G129&lt;=FDN),G129-F129)+IF(AND(F129&lt;=FDN,G129&gt;FDN),FDN-F129)+IF(G129&gt;=DBN,G129-F129-IF(F129&lt;=DBN,DBN-F129)))*24,0)))</f>
        <v>0</v>
      </c>
      <c r="K129" s="10"/>
      <c r="L129" s="10"/>
      <c r="M129" s="8">
        <f t="shared" si="32"/>
        <v>0</v>
      </c>
      <c r="N129" s="8">
        <f t="shared" si="33"/>
        <v>0</v>
      </c>
      <c r="O129" s="8">
        <f>IF(AND(K129&gt;=L129,K129&lt;=DBN,K129&lt;&gt;0,L129&lt;&gt;0),(MOD(FDN-DBN,1)-IF(L129&lt;=FDN,FDN-L129)+IF(K129&lt;=FDN,FDN-K129))*24,IF(AND(K129&gt;=L129,K129&gt;DBN,K129&lt;&gt;0,L129&lt;&gt;0),(MOD(FDN-DBNt,1)-(K129-DBN)+IF(L129&gt;=DBN,L129-DBN)-IF(K129&lt;FDN,FDN-L129))*24,IF(AND(K129&lt;L129,ISNUMBER(K129),L129&lt;&gt;0),(IF(AND(K129&lt;=FDN,L129&lt;=FDN),L129-K129)+IF(AND(K129&lt;=FDN,L129&gt;FDN),FDN-K129)+IF(L129&gt;=DBN,L129-K129-IF(K129&lt;=DBN,DBN-K129)))*24,0)))</f>
        <v>0</v>
      </c>
      <c r="P129" s="6">
        <f t="shared" si="34"/>
        <v>0</v>
      </c>
      <c r="Q129" s="6">
        <f t="shared" si="35"/>
        <v>0</v>
      </c>
      <c r="R129" s="6">
        <f t="shared" si="36"/>
        <v>0</v>
      </c>
    </row>
    <row r="130" spans="1:18">
      <c r="A130" s="9">
        <f t="shared" si="25"/>
        <v>42491</v>
      </c>
      <c r="B130" s="7" t="str">
        <f t="shared" si="26"/>
        <v>dimanche</v>
      </c>
      <c r="C130" s="7" t="str">
        <f t="shared" si="27"/>
        <v>mai</v>
      </c>
      <c r="D130" s="32" t="str">
        <f t="shared" si="28"/>
        <v>F</v>
      </c>
      <c r="E130" s="32" t="str">
        <f t="shared" si="29"/>
        <v>F dim</v>
      </c>
      <c r="F130" s="10">
        <v>0</v>
      </c>
      <c r="G130" s="10"/>
      <c r="H130" s="8">
        <f t="shared" si="30"/>
        <v>0</v>
      </c>
      <c r="I130" s="8">
        <f t="shared" si="31"/>
        <v>0</v>
      </c>
      <c r="J130" s="8">
        <f>IF(AND(F130&gt;=G130,F130&lt;=DBN,F130&lt;&gt;0,G130&lt;&gt;0),(MOD(FDN-DBN,1)-IF(G130&lt;=FDN,FDN-G130)+IF(F130&lt;=FDN,FDN-F130))*24,IF(AND(F130&gt;=G130,F130&gt;DBN,F130&lt;&gt;0,G130&lt;&gt;0),(MOD(FDN-DBNt,1)-(F130-DBN)+IF(G130&gt;=DBN,G130-DBN)-IF(F130&lt;FDN,FDN-G130))*24,IF(AND(F130&lt;G130,ISNUMBER(F130),G130&lt;&gt;0),(IF(AND(F130&lt;=FDN,G130&lt;=FDN),G130-F130)+IF(AND(F130&lt;=FDN,G130&gt;FDN),FDN-F130)+IF(G130&gt;=DBN,G130-F130-IF(F130&lt;=DBN,DBN-F130)))*24,0)))</f>
        <v>0</v>
      </c>
      <c r="K130" s="10"/>
      <c r="L130" s="10"/>
      <c r="M130" s="8">
        <f t="shared" si="32"/>
        <v>0</v>
      </c>
      <c r="N130" s="8">
        <f t="shared" si="33"/>
        <v>0</v>
      </c>
      <c r="O130" s="8">
        <f>IF(AND(K130&gt;=L130,K130&lt;=DBN,K130&lt;&gt;0,L130&lt;&gt;0),(MOD(FDN-DBN,1)-IF(L130&lt;=FDN,FDN-L130)+IF(K130&lt;=FDN,FDN-K130))*24,IF(AND(K130&gt;=L130,K130&gt;DBN,K130&lt;&gt;0,L130&lt;&gt;0),(MOD(FDN-DBNt,1)-(K130-DBN)+IF(L130&gt;=DBN,L130-DBN)-IF(K130&lt;FDN,FDN-L130))*24,IF(AND(K130&lt;L130,ISNUMBER(K130),L130&lt;&gt;0),(IF(AND(K130&lt;=FDN,L130&lt;=FDN),L130-K130)+IF(AND(K130&lt;=FDN,L130&gt;FDN),FDN-K130)+IF(L130&gt;=DBN,L130-K130-IF(K130&lt;=DBN,DBN-K130)))*24,0)))</f>
        <v>0</v>
      </c>
      <c r="P130" s="6">
        <f t="shared" si="34"/>
        <v>0</v>
      </c>
      <c r="Q130" s="6">
        <f t="shared" si="35"/>
        <v>0</v>
      </c>
      <c r="R130" s="6">
        <f t="shared" si="36"/>
        <v>0</v>
      </c>
    </row>
    <row r="131" spans="1:18">
      <c r="A131" s="9">
        <f t="shared" si="25"/>
        <v>42492</v>
      </c>
      <c r="B131" s="7" t="str">
        <f t="shared" si="26"/>
        <v>lundi</v>
      </c>
      <c r="C131" s="7" t="str">
        <f t="shared" si="27"/>
        <v>mai</v>
      </c>
      <c r="D131" s="32" t="str">
        <f t="shared" si="28"/>
        <v/>
      </c>
      <c r="E131" s="32" t="str">
        <f t="shared" si="29"/>
        <v xml:space="preserve"> lun</v>
      </c>
      <c r="F131" s="10">
        <v>0</v>
      </c>
      <c r="G131" s="10"/>
      <c r="H131" s="8">
        <f t="shared" si="30"/>
        <v>0</v>
      </c>
      <c r="I131" s="8">
        <f t="shared" si="31"/>
        <v>0</v>
      </c>
      <c r="J131" s="8">
        <f>IF(AND(F131&gt;=G131,F131&lt;=DBN,F131&lt;&gt;0,G131&lt;&gt;0),(MOD(FDN-DBN,1)-IF(G131&lt;=FDN,FDN-G131)+IF(F131&lt;=FDN,FDN-F131))*24,IF(AND(F131&gt;=G131,F131&gt;DBN,F131&lt;&gt;0,G131&lt;&gt;0),(MOD(FDN-DBNt,1)-(F131-DBN)+IF(G131&gt;=DBN,G131-DBN)-IF(F131&lt;FDN,FDN-G131))*24,IF(AND(F131&lt;G131,ISNUMBER(F131),G131&lt;&gt;0),(IF(AND(F131&lt;=FDN,G131&lt;=FDN),G131-F131)+IF(AND(F131&lt;=FDN,G131&gt;FDN),FDN-F131)+IF(G131&gt;=DBN,G131-F131-IF(F131&lt;=DBN,DBN-F131)))*24,0)))</f>
        <v>0</v>
      </c>
      <c r="K131" s="10"/>
      <c r="L131" s="10"/>
      <c r="M131" s="8">
        <f t="shared" si="32"/>
        <v>0</v>
      </c>
      <c r="N131" s="8">
        <f t="shared" si="33"/>
        <v>0</v>
      </c>
      <c r="O131" s="8">
        <f>IF(AND(K131&gt;=L131,K131&lt;=DBN,K131&lt;&gt;0,L131&lt;&gt;0),(MOD(FDN-DBN,1)-IF(L131&lt;=FDN,FDN-L131)+IF(K131&lt;=FDN,FDN-K131))*24,IF(AND(K131&gt;=L131,K131&gt;DBN,K131&lt;&gt;0,L131&lt;&gt;0),(MOD(FDN-DBNt,1)-(K131-DBN)+IF(L131&gt;=DBN,L131-DBN)-IF(K131&lt;FDN,FDN-L131))*24,IF(AND(K131&lt;L131,ISNUMBER(K131),L131&lt;&gt;0),(IF(AND(K131&lt;=FDN,L131&lt;=FDN),L131-K131)+IF(AND(K131&lt;=FDN,L131&gt;FDN),FDN-K131)+IF(L131&gt;=DBN,L131-K131-IF(K131&lt;=DBN,DBN-K131)))*24,0)))</f>
        <v>0</v>
      </c>
      <c r="P131" s="6">
        <f t="shared" si="34"/>
        <v>0</v>
      </c>
      <c r="Q131" s="6">
        <f t="shared" si="35"/>
        <v>0</v>
      </c>
      <c r="R131" s="6">
        <f t="shared" si="36"/>
        <v>0</v>
      </c>
    </row>
    <row r="132" spans="1:18">
      <c r="A132" s="9">
        <f t="shared" si="25"/>
        <v>42493</v>
      </c>
      <c r="B132" s="7" t="str">
        <f t="shared" si="26"/>
        <v>mardi</v>
      </c>
      <c r="C132" s="7" t="str">
        <f t="shared" si="27"/>
        <v>mai</v>
      </c>
      <c r="D132" s="32" t="str">
        <f t="shared" si="28"/>
        <v/>
      </c>
      <c r="E132" s="32" t="str">
        <f t="shared" si="29"/>
        <v xml:space="preserve"> mar</v>
      </c>
      <c r="F132" s="10">
        <v>0</v>
      </c>
      <c r="G132" s="10"/>
      <c r="H132" s="8">
        <f t="shared" si="30"/>
        <v>0</v>
      </c>
      <c r="I132" s="8">
        <f t="shared" si="31"/>
        <v>0</v>
      </c>
      <c r="J132" s="8">
        <f>IF(AND(F132&gt;=G132,F132&lt;=DBN,F132&lt;&gt;0,G132&lt;&gt;0),(MOD(FDN-DBN,1)-IF(G132&lt;=FDN,FDN-G132)+IF(F132&lt;=FDN,FDN-F132))*24,IF(AND(F132&gt;=G132,F132&gt;DBN,F132&lt;&gt;0,G132&lt;&gt;0),(MOD(FDN-DBNt,1)-(F132-DBN)+IF(G132&gt;=DBN,G132-DBN)-IF(F132&lt;FDN,FDN-G132))*24,IF(AND(F132&lt;G132,ISNUMBER(F132),G132&lt;&gt;0),(IF(AND(F132&lt;=FDN,G132&lt;=FDN),G132-F132)+IF(AND(F132&lt;=FDN,G132&gt;FDN),FDN-F132)+IF(G132&gt;=DBN,G132-F132-IF(F132&lt;=DBN,DBN-F132)))*24,0)))</f>
        <v>0</v>
      </c>
      <c r="K132" s="10"/>
      <c r="L132" s="10"/>
      <c r="M132" s="8">
        <f t="shared" si="32"/>
        <v>0</v>
      </c>
      <c r="N132" s="8">
        <f t="shared" si="33"/>
        <v>0</v>
      </c>
      <c r="O132" s="8">
        <f>IF(AND(K132&gt;=L132,K132&lt;=DBN,K132&lt;&gt;0,L132&lt;&gt;0),(MOD(FDN-DBN,1)-IF(L132&lt;=FDN,FDN-L132)+IF(K132&lt;=FDN,FDN-K132))*24,IF(AND(K132&gt;=L132,K132&gt;DBN,K132&lt;&gt;0,L132&lt;&gt;0),(MOD(FDN-DBNt,1)-(K132-DBN)+IF(L132&gt;=DBN,L132-DBN)-IF(K132&lt;FDN,FDN-L132))*24,IF(AND(K132&lt;L132,ISNUMBER(K132),L132&lt;&gt;0),(IF(AND(K132&lt;=FDN,L132&lt;=FDN),L132-K132)+IF(AND(K132&lt;=FDN,L132&gt;FDN),FDN-K132)+IF(L132&gt;=DBN,L132-K132-IF(K132&lt;=DBN,DBN-K132)))*24,0)))</f>
        <v>0</v>
      </c>
      <c r="P132" s="6">
        <f t="shared" si="34"/>
        <v>0</v>
      </c>
      <c r="Q132" s="6">
        <f t="shared" si="35"/>
        <v>0</v>
      </c>
      <c r="R132" s="6">
        <f t="shared" si="36"/>
        <v>0</v>
      </c>
    </row>
    <row r="133" spans="1:18">
      <c r="A133" s="9">
        <f t="shared" si="25"/>
        <v>42494</v>
      </c>
      <c r="B133" s="7" t="str">
        <f t="shared" si="26"/>
        <v>mercredi</v>
      </c>
      <c r="C133" s="7" t="str">
        <f t="shared" si="27"/>
        <v>mai</v>
      </c>
      <c r="D133" s="32" t="str">
        <f t="shared" si="28"/>
        <v/>
      </c>
      <c r="E133" s="32" t="str">
        <f t="shared" si="29"/>
        <v xml:space="preserve"> mer</v>
      </c>
      <c r="F133" s="10">
        <v>0</v>
      </c>
      <c r="G133" s="10"/>
      <c r="H133" s="8">
        <f t="shared" si="30"/>
        <v>0</v>
      </c>
      <c r="I133" s="8">
        <f t="shared" si="31"/>
        <v>0</v>
      </c>
      <c r="J133" s="8">
        <f>IF(AND(F133&gt;=G133,F133&lt;=DBN,F133&lt;&gt;0,G133&lt;&gt;0),(MOD(FDN-DBN,1)-IF(G133&lt;=FDN,FDN-G133)+IF(F133&lt;=FDN,FDN-F133))*24,IF(AND(F133&gt;=G133,F133&gt;DBN,F133&lt;&gt;0,G133&lt;&gt;0),(MOD(FDN-DBNt,1)-(F133-DBN)+IF(G133&gt;=DBN,G133-DBN)-IF(F133&lt;FDN,FDN-G133))*24,IF(AND(F133&lt;G133,ISNUMBER(F133),G133&lt;&gt;0),(IF(AND(F133&lt;=FDN,G133&lt;=FDN),G133-F133)+IF(AND(F133&lt;=FDN,G133&gt;FDN),FDN-F133)+IF(G133&gt;=DBN,G133-F133-IF(F133&lt;=DBN,DBN-F133)))*24,0)))</f>
        <v>0</v>
      </c>
      <c r="K133" s="10"/>
      <c r="L133" s="10"/>
      <c r="M133" s="8">
        <f t="shared" si="32"/>
        <v>0</v>
      </c>
      <c r="N133" s="8">
        <f t="shared" si="33"/>
        <v>0</v>
      </c>
      <c r="O133" s="8">
        <f>IF(AND(K133&gt;=L133,K133&lt;=DBN,K133&lt;&gt;0,L133&lt;&gt;0),(MOD(FDN-DBN,1)-IF(L133&lt;=FDN,FDN-L133)+IF(K133&lt;=FDN,FDN-K133))*24,IF(AND(K133&gt;=L133,K133&gt;DBN,K133&lt;&gt;0,L133&lt;&gt;0),(MOD(FDN-DBNt,1)-(K133-DBN)+IF(L133&gt;=DBN,L133-DBN)-IF(K133&lt;FDN,FDN-L133))*24,IF(AND(K133&lt;L133,ISNUMBER(K133),L133&lt;&gt;0),(IF(AND(K133&lt;=FDN,L133&lt;=FDN),L133-K133)+IF(AND(K133&lt;=FDN,L133&gt;FDN),FDN-K133)+IF(L133&gt;=DBN,L133-K133-IF(K133&lt;=DBN,DBN-K133)))*24,0)))</f>
        <v>0</v>
      </c>
      <c r="P133" s="6">
        <f t="shared" si="34"/>
        <v>0</v>
      </c>
      <c r="Q133" s="6">
        <f t="shared" si="35"/>
        <v>0</v>
      </c>
      <c r="R133" s="6">
        <f t="shared" si="36"/>
        <v>0</v>
      </c>
    </row>
    <row r="134" spans="1:18">
      <c r="A134" s="9">
        <f t="shared" si="25"/>
        <v>42495</v>
      </c>
      <c r="B134" s="7" t="str">
        <f t="shared" si="26"/>
        <v>jeudi</v>
      </c>
      <c r="C134" s="7" t="str">
        <f t="shared" si="27"/>
        <v>mai</v>
      </c>
      <c r="D134" s="32" t="str">
        <f t="shared" si="28"/>
        <v>F</v>
      </c>
      <c r="E134" s="32" t="str">
        <f t="shared" si="29"/>
        <v>F jeu</v>
      </c>
      <c r="F134" s="10">
        <v>0</v>
      </c>
      <c r="G134" s="10"/>
      <c r="H134" s="8">
        <f t="shared" si="30"/>
        <v>0</v>
      </c>
      <c r="I134" s="8">
        <f t="shared" si="31"/>
        <v>0</v>
      </c>
      <c r="J134" s="8">
        <f>IF(AND(F134&gt;=G134,F134&lt;=DBN,F134&lt;&gt;0,G134&lt;&gt;0),(MOD(FDN-DBN,1)-IF(G134&lt;=FDN,FDN-G134)+IF(F134&lt;=FDN,FDN-F134))*24,IF(AND(F134&gt;=G134,F134&gt;DBN,F134&lt;&gt;0,G134&lt;&gt;0),(MOD(FDN-DBNt,1)-(F134-DBN)+IF(G134&gt;=DBN,G134-DBN)-IF(F134&lt;FDN,FDN-G134))*24,IF(AND(F134&lt;G134,ISNUMBER(F134),G134&lt;&gt;0),(IF(AND(F134&lt;=FDN,G134&lt;=FDN),G134-F134)+IF(AND(F134&lt;=FDN,G134&gt;FDN),FDN-F134)+IF(G134&gt;=DBN,G134-F134-IF(F134&lt;=DBN,DBN-F134)))*24,0)))</f>
        <v>0</v>
      </c>
      <c r="K134" s="10"/>
      <c r="L134" s="10"/>
      <c r="M134" s="8">
        <f t="shared" si="32"/>
        <v>0</v>
      </c>
      <c r="N134" s="8">
        <f t="shared" si="33"/>
        <v>0</v>
      </c>
      <c r="O134" s="8">
        <f>IF(AND(K134&gt;=L134,K134&lt;=DBN,K134&lt;&gt;0,L134&lt;&gt;0),(MOD(FDN-DBN,1)-IF(L134&lt;=FDN,FDN-L134)+IF(K134&lt;=FDN,FDN-K134))*24,IF(AND(K134&gt;=L134,K134&gt;DBN,K134&lt;&gt;0,L134&lt;&gt;0),(MOD(FDN-DBNt,1)-(K134-DBN)+IF(L134&gt;=DBN,L134-DBN)-IF(K134&lt;FDN,FDN-L134))*24,IF(AND(K134&lt;L134,ISNUMBER(K134),L134&lt;&gt;0),(IF(AND(K134&lt;=FDN,L134&lt;=FDN),L134-K134)+IF(AND(K134&lt;=FDN,L134&gt;FDN),FDN-K134)+IF(L134&gt;=DBN,L134-K134-IF(K134&lt;=DBN,DBN-K134)))*24,0)))</f>
        <v>0</v>
      </c>
      <c r="P134" s="6">
        <f t="shared" si="34"/>
        <v>0</v>
      </c>
      <c r="Q134" s="6">
        <f t="shared" si="35"/>
        <v>0</v>
      </c>
      <c r="R134" s="6">
        <f t="shared" si="36"/>
        <v>0</v>
      </c>
    </row>
    <row r="135" spans="1:18">
      <c r="A135" s="9">
        <f t="shared" si="25"/>
        <v>42496</v>
      </c>
      <c r="B135" s="7" t="str">
        <f t="shared" si="26"/>
        <v>vendredi</v>
      </c>
      <c r="C135" s="7" t="str">
        <f t="shared" si="27"/>
        <v>mai</v>
      </c>
      <c r="D135" s="32" t="str">
        <f t="shared" si="28"/>
        <v/>
      </c>
      <c r="E135" s="32" t="str">
        <f t="shared" si="29"/>
        <v xml:space="preserve"> ven</v>
      </c>
      <c r="F135" s="10">
        <v>0</v>
      </c>
      <c r="G135" s="10"/>
      <c r="H135" s="8">
        <f t="shared" si="30"/>
        <v>0</v>
      </c>
      <c r="I135" s="8">
        <f t="shared" si="31"/>
        <v>0</v>
      </c>
      <c r="J135" s="8">
        <f>IF(AND(F135&gt;=G135,F135&lt;=DBN,F135&lt;&gt;0,G135&lt;&gt;0),(MOD(FDN-DBN,1)-IF(G135&lt;=FDN,FDN-G135)+IF(F135&lt;=FDN,FDN-F135))*24,IF(AND(F135&gt;=G135,F135&gt;DBN,F135&lt;&gt;0,G135&lt;&gt;0),(MOD(FDN-DBNt,1)-(F135-DBN)+IF(G135&gt;=DBN,G135-DBN)-IF(F135&lt;FDN,FDN-G135))*24,IF(AND(F135&lt;G135,ISNUMBER(F135),G135&lt;&gt;0),(IF(AND(F135&lt;=FDN,G135&lt;=FDN),G135-F135)+IF(AND(F135&lt;=FDN,G135&gt;FDN),FDN-F135)+IF(G135&gt;=DBN,G135-F135-IF(F135&lt;=DBN,DBN-F135)))*24,0)))</f>
        <v>0</v>
      </c>
      <c r="K135" s="10"/>
      <c r="L135" s="10"/>
      <c r="M135" s="8">
        <f t="shared" si="32"/>
        <v>0</v>
      </c>
      <c r="N135" s="8">
        <f t="shared" si="33"/>
        <v>0</v>
      </c>
      <c r="O135" s="8">
        <f>IF(AND(K135&gt;=L135,K135&lt;=DBN,K135&lt;&gt;0,L135&lt;&gt;0),(MOD(FDN-DBN,1)-IF(L135&lt;=FDN,FDN-L135)+IF(K135&lt;=FDN,FDN-K135))*24,IF(AND(K135&gt;=L135,K135&gt;DBN,K135&lt;&gt;0,L135&lt;&gt;0),(MOD(FDN-DBNt,1)-(K135-DBN)+IF(L135&gt;=DBN,L135-DBN)-IF(K135&lt;FDN,FDN-L135))*24,IF(AND(K135&lt;L135,ISNUMBER(K135),L135&lt;&gt;0),(IF(AND(K135&lt;=FDN,L135&lt;=FDN),L135-K135)+IF(AND(K135&lt;=FDN,L135&gt;FDN),FDN-K135)+IF(L135&gt;=DBN,L135-K135-IF(K135&lt;=DBN,DBN-K135)))*24,0)))</f>
        <v>0</v>
      </c>
      <c r="P135" s="6">
        <f t="shared" si="34"/>
        <v>0</v>
      </c>
      <c r="Q135" s="6">
        <f t="shared" si="35"/>
        <v>0</v>
      </c>
      <c r="R135" s="6">
        <f t="shared" si="36"/>
        <v>0</v>
      </c>
    </row>
    <row r="136" spans="1:18">
      <c r="A136" s="9">
        <f t="shared" si="25"/>
        <v>42497</v>
      </c>
      <c r="B136" s="7" t="str">
        <f t="shared" si="26"/>
        <v>samedi</v>
      </c>
      <c r="C136" s="7" t="str">
        <f t="shared" si="27"/>
        <v>mai</v>
      </c>
      <c r="D136" s="32" t="str">
        <f t="shared" si="28"/>
        <v/>
      </c>
      <c r="E136" s="32" t="str">
        <f t="shared" si="29"/>
        <v xml:space="preserve"> sam</v>
      </c>
      <c r="F136" s="10">
        <v>0</v>
      </c>
      <c r="G136" s="10"/>
      <c r="H136" s="8">
        <f t="shared" si="30"/>
        <v>0</v>
      </c>
      <c r="I136" s="8">
        <f t="shared" si="31"/>
        <v>0</v>
      </c>
      <c r="J136" s="8">
        <f>IF(AND(F136&gt;=G136,F136&lt;=DBN,F136&lt;&gt;0,G136&lt;&gt;0),(MOD(FDN-DBN,1)-IF(G136&lt;=FDN,FDN-G136)+IF(F136&lt;=FDN,FDN-F136))*24,IF(AND(F136&gt;=G136,F136&gt;DBN,F136&lt;&gt;0,G136&lt;&gt;0),(MOD(FDN-DBNt,1)-(F136-DBN)+IF(G136&gt;=DBN,G136-DBN)-IF(F136&lt;FDN,FDN-G136))*24,IF(AND(F136&lt;G136,ISNUMBER(F136),G136&lt;&gt;0),(IF(AND(F136&lt;=FDN,G136&lt;=FDN),G136-F136)+IF(AND(F136&lt;=FDN,G136&gt;FDN),FDN-F136)+IF(G136&gt;=DBN,G136-F136-IF(F136&lt;=DBN,DBN-F136)))*24,0)))</f>
        <v>0</v>
      </c>
      <c r="K136" s="10"/>
      <c r="L136" s="10"/>
      <c r="M136" s="8">
        <f t="shared" si="32"/>
        <v>0</v>
      </c>
      <c r="N136" s="8">
        <f t="shared" si="33"/>
        <v>0</v>
      </c>
      <c r="O136" s="8">
        <f>IF(AND(K136&gt;=L136,K136&lt;=DBN,K136&lt;&gt;0,L136&lt;&gt;0),(MOD(FDN-DBN,1)-IF(L136&lt;=FDN,FDN-L136)+IF(K136&lt;=FDN,FDN-K136))*24,IF(AND(K136&gt;=L136,K136&gt;DBN,K136&lt;&gt;0,L136&lt;&gt;0),(MOD(FDN-DBNt,1)-(K136-DBN)+IF(L136&gt;=DBN,L136-DBN)-IF(K136&lt;FDN,FDN-L136))*24,IF(AND(K136&lt;L136,ISNUMBER(K136),L136&lt;&gt;0),(IF(AND(K136&lt;=FDN,L136&lt;=FDN),L136-K136)+IF(AND(K136&lt;=FDN,L136&gt;FDN),FDN-K136)+IF(L136&gt;=DBN,L136-K136-IF(K136&lt;=DBN,DBN-K136)))*24,0)))</f>
        <v>0</v>
      </c>
      <c r="P136" s="6">
        <f t="shared" si="34"/>
        <v>0</v>
      </c>
      <c r="Q136" s="6">
        <f t="shared" si="35"/>
        <v>0</v>
      </c>
      <c r="R136" s="6">
        <f t="shared" si="36"/>
        <v>0</v>
      </c>
    </row>
    <row r="137" spans="1:18">
      <c r="A137" s="9">
        <f t="shared" si="25"/>
        <v>42498</v>
      </c>
      <c r="B137" s="7" t="str">
        <f t="shared" si="26"/>
        <v>dimanche</v>
      </c>
      <c r="C137" s="7" t="str">
        <f t="shared" si="27"/>
        <v>mai</v>
      </c>
      <c r="D137" s="32" t="str">
        <f t="shared" si="28"/>
        <v>F</v>
      </c>
      <c r="E137" s="32" t="str">
        <f t="shared" si="29"/>
        <v>F dim</v>
      </c>
      <c r="F137" s="10">
        <v>0</v>
      </c>
      <c r="G137" s="10"/>
      <c r="H137" s="8">
        <f t="shared" si="30"/>
        <v>0</v>
      </c>
      <c r="I137" s="8">
        <f t="shared" si="31"/>
        <v>0</v>
      </c>
      <c r="J137" s="8">
        <f>IF(AND(F137&gt;=G137,F137&lt;=DBN,F137&lt;&gt;0,G137&lt;&gt;0),(MOD(FDN-DBN,1)-IF(G137&lt;=FDN,FDN-G137)+IF(F137&lt;=FDN,FDN-F137))*24,IF(AND(F137&gt;=G137,F137&gt;DBN,F137&lt;&gt;0,G137&lt;&gt;0),(MOD(FDN-DBNt,1)-(F137-DBN)+IF(G137&gt;=DBN,G137-DBN)-IF(F137&lt;FDN,FDN-G137))*24,IF(AND(F137&lt;G137,ISNUMBER(F137),G137&lt;&gt;0),(IF(AND(F137&lt;=FDN,G137&lt;=FDN),G137-F137)+IF(AND(F137&lt;=FDN,G137&gt;FDN),FDN-F137)+IF(G137&gt;=DBN,G137-F137-IF(F137&lt;=DBN,DBN-F137)))*24,0)))</f>
        <v>0</v>
      </c>
      <c r="K137" s="10"/>
      <c r="L137" s="10"/>
      <c r="M137" s="8">
        <f t="shared" si="32"/>
        <v>0</v>
      </c>
      <c r="N137" s="8">
        <f t="shared" si="33"/>
        <v>0</v>
      </c>
      <c r="O137" s="8">
        <f>IF(AND(K137&gt;=L137,K137&lt;=DBN,K137&lt;&gt;0,L137&lt;&gt;0),(MOD(FDN-DBN,1)-IF(L137&lt;=FDN,FDN-L137)+IF(K137&lt;=FDN,FDN-K137))*24,IF(AND(K137&gt;=L137,K137&gt;DBN,K137&lt;&gt;0,L137&lt;&gt;0),(MOD(FDN-DBNt,1)-(K137-DBN)+IF(L137&gt;=DBN,L137-DBN)-IF(K137&lt;FDN,FDN-L137))*24,IF(AND(K137&lt;L137,ISNUMBER(K137),L137&lt;&gt;0),(IF(AND(K137&lt;=FDN,L137&lt;=FDN),L137-K137)+IF(AND(K137&lt;=FDN,L137&gt;FDN),FDN-K137)+IF(L137&gt;=DBN,L137-K137-IF(K137&lt;=DBN,DBN-K137)))*24,0)))</f>
        <v>0</v>
      </c>
      <c r="P137" s="6">
        <f t="shared" si="34"/>
        <v>0</v>
      </c>
      <c r="Q137" s="6">
        <f t="shared" si="35"/>
        <v>0</v>
      </c>
      <c r="R137" s="6">
        <f t="shared" si="36"/>
        <v>0</v>
      </c>
    </row>
    <row r="138" spans="1:18">
      <c r="A138" s="9">
        <f t="shared" si="25"/>
        <v>42499</v>
      </c>
      <c r="B138" s="7" t="str">
        <f t="shared" si="26"/>
        <v>lundi</v>
      </c>
      <c r="C138" s="7" t="str">
        <f t="shared" si="27"/>
        <v>mai</v>
      </c>
      <c r="D138" s="32" t="str">
        <f t="shared" si="28"/>
        <v/>
      </c>
      <c r="E138" s="32" t="str">
        <f t="shared" si="29"/>
        <v xml:space="preserve"> lun</v>
      </c>
      <c r="F138" s="10">
        <v>0</v>
      </c>
      <c r="G138" s="10"/>
      <c r="H138" s="8">
        <f t="shared" si="30"/>
        <v>0</v>
      </c>
      <c r="I138" s="8">
        <f t="shared" si="31"/>
        <v>0</v>
      </c>
      <c r="J138" s="8">
        <f>IF(AND(F138&gt;=G138,F138&lt;=DBN,F138&lt;&gt;0,G138&lt;&gt;0),(MOD(FDN-DBN,1)-IF(G138&lt;=FDN,FDN-G138)+IF(F138&lt;=FDN,FDN-F138))*24,IF(AND(F138&gt;=G138,F138&gt;DBN,F138&lt;&gt;0,G138&lt;&gt;0),(MOD(FDN-DBNt,1)-(F138-DBN)+IF(G138&gt;=DBN,G138-DBN)-IF(F138&lt;FDN,FDN-G138))*24,IF(AND(F138&lt;G138,ISNUMBER(F138),G138&lt;&gt;0),(IF(AND(F138&lt;=FDN,G138&lt;=FDN),G138-F138)+IF(AND(F138&lt;=FDN,G138&gt;FDN),FDN-F138)+IF(G138&gt;=DBN,G138-F138-IF(F138&lt;=DBN,DBN-F138)))*24,0)))</f>
        <v>0</v>
      </c>
      <c r="K138" s="10"/>
      <c r="L138" s="10"/>
      <c r="M138" s="8">
        <f t="shared" si="32"/>
        <v>0</v>
      </c>
      <c r="N138" s="8">
        <f t="shared" si="33"/>
        <v>0</v>
      </c>
      <c r="O138" s="8">
        <f>IF(AND(K138&gt;=L138,K138&lt;=DBN,K138&lt;&gt;0,L138&lt;&gt;0),(MOD(FDN-DBN,1)-IF(L138&lt;=FDN,FDN-L138)+IF(K138&lt;=FDN,FDN-K138))*24,IF(AND(K138&gt;=L138,K138&gt;DBN,K138&lt;&gt;0,L138&lt;&gt;0),(MOD(FDN-DBNt,1)-(K138-DBN)+IF(L138&gt;=DBN,L138-DBN)-IF(K138&lt;FDN,FDN-L138))*24,IF(AND(K138&lt;L138,ISNUMBER(K138),L138&lt;&gt;0),(IF(AND(K138&lt;=FDN,L138&lt;=FDN),L138-K138)+IF(AND(K138&lt;=FDN,L138&gt;FDN),FDN-K138)+IF(L138&gt;=DBN,L138-K138-IF(K138&lt;=DBN,DBN-K138)))*24,0)))</f>
        <v>0</v>
      </c>
      <c r="P138" s="6">
        <f t="shared" si="34"/>
        <v>0</v>
      </c>
      <c r="Q138" s="6">
        <f t="shared" si="35"/>
        <v>0</v>
      </c>
      <c r="R138" s="6">
        <f t="shared" si="36"/>
        <v>0</v>
      </c>
    </row>
    <row r="139" spans="1:18">
      <c r="A139" s="9">
        <f t="shared" si="25"/>
        <v>42500</v>
      </c>
      <c r="B139" s="7" t="str">
        <f t="shared" si="26"/>
        <v>mardi</v>
      </c>
      <c r="C139" s="7" t="str">
        <f t="shared" si="27"/>
        <v>mai</v>
      </c>
      <c r="D139" s="32" t="str">
        <f t="shared" si="28"/>
        <v/>
      </c>
      <c r="E139" s="32" t="str">
        <f t="shared" si="29"/>
        <v xml:space="preserve"> mar</v>
      </c>
      <c r="F139" s="10">
        <v>0</v>
      </c>
      <c r="G139" s="10"/>
      <c r="H139" s="8">
        <f t="shared" si="30"/>
        <v>0</v>
      </c>
      <c r="I139" s="8">
        <f t="shared" si="31"/>
        <v>0</v>
      </c>
      <c r="J139" s="8">
        <f>IF(AND(F139&gt;=G139,F139&lt;=DBN,F139&lt;&gt;0,G139&lt;&gt;0),(MOD(FDN-DBN,1)-IF(G139&lt;=FDN,FDN-G139)+IF(F139&lt;=FDN,FDN-F139))*24,IF(AND(F139&gt;=G139,F139&gt;DBN,F139&lt;&gt;0,G139&lt;&gt;0),(MOD(FDN-DBNt,1)-(F139-DBN)+IF(G139&gt;=DBN,G139-DBN)-IF(F139&lt;FDN,FDN-G139))*24,IF(AND(F139&lt;G139,ISNUMBER(F139),G139&lt;&gt;0),(IF(AND(F139&lt;=FDN,G139&lt;=FDN),G139-F139)+IF(AND(F139&lt;=FDN,G139&gt;FDN),FDN-F139)+IF(G139&gt;=DBN,G139-F139-IF(F139&lt;=DBN,DBN-F139)))*24,0)))</f>
        <v>0</v>
      </c>
      <c r="K139" s="10"/>
      <c r="L139" s="10"/>
      <c r="M139" s="8">
        <f t="shared" si="32"/>
        <v>0</v>
      </c>
      <c r="N139" s="8">
        <f t="shared" si="33"/>
        <v>0</v>
      </c>
      <c r="O139" s="8">
        <f>IF(AND(K139&gt;=L139,K139&lt;=DBN,K139&lt;&gt;0,L139&lt;&gt;0),(MOD(FDN-DBN,1)-IF(L139&lt;=FDN,FDN-L139)+IF(K139&lt;=FDN,FDN-K139))*24,IF(AND(K139&gt;=L139,K139&gt;DBN,K139&lt;&gt;0,L139&lt;&gt;0),(MOD(FDN-DBNt,1)-(K139-DBN)+IF(L139&gt;=DBN,L139-DBN)-IF(K139&lt;FDN,FDN-L139))*24,IF(AND(K139&lt;L139,ISNUMBER(K139),L139&lt;&gt;0),(IF(AND(K139&lt;=FDN,L139&lt;=FDN),L139-K139)+IF(AND(K139&lt;=FDN,L139&gt;FDN),FDN-K139)+IF(L139&gt;=DBN,L139-K139-IF(K139&lt;=DBN,DBN-K139)))*24,0)))</f>
        <v>0</v>
      </c>
      <c r="P139" s="6">
        <f t="shared" si="34"/>
        <v>0</v>
      </c>
      <c r="Q139" s="6">
        <f t="shared" si="35"/>
        <v>0</v>
      </c>
      <c r="R139" s="6">
        <f t="shared" si="36"/>
        <v>0</v>
      </c>
    </row>
    <row r="140" spans="1:18">
      <c r="A140" s="9">
        <f t="shared" si="25"/>
        <v>42501</v>
      </c>
      <c r="B140" s="7" t="str">
        <f t="shared" si="26"/>
        <v>mercredi</v>
      </c>
      <c r="C140" s="7" t="str">
        <f t="shared" si="27"/>
        <v>mai</v>
      </c>
      <c r="D140" s="32" t="str">
        <f t="shared" si="28"/>
        <v/>
      </c>
      <c r="E140" s="32" t="str">
        <f t="shared" si="29"/>
        <v xml:space="preserve"> mer</v>
      </c>
      <c r="F140" s="10">
        <v>0</v>
      </c>
      <c r="G140" s="10"/>
      <c r="H140" s="8">
        <f t="shared" si="30"/>
        <v>0</v>
      </c>
      <c r="I140" s="8">
        <f t="shared" si="31"/>
        <v>0</v>
      </c>
      <c r="J140" s="8">
        <f>IF(AND(F140&gt;=G140,F140&lt;=DBN,F140&lt;&gt;0,G140&lt;&gt;0),(MOD(FDN-DBN,1)-IF(G140&lt;=FDN,FDN-G140)+IF(F140&lt;=FDN,FDN-F140))*24,IF(AND(F140&gt;=G140,F140&gt;DBN,F140&lt;&gt;0,G140&lt;&gt;0),(MOD(FDN-DBNt,1)-(F140-DBN)+IF(G140&gt;=DBN,G140-DBN)-IF(F140&lt;FDN,FDN-G140))*24,IF(AND(F140&lt;G140,ISNUMBER(F140),G140&lt;&gt;0),(IF(AND(F140&lt;=FDN,G140&lt;=FDN),G140-F140)+IF(AND(F140&lt;=FDN,G140&gt;FDN),FDN-F140)+IF(G140&gt;=DBN,G140-F140-IF(F140&lt;=DBN,DBN-F140)))*24,0)))</f>
        <v>0</v>
      </c>
      <c r="K140" s="10"/>
      <c r="L140" s="10"/>
      <c r="M140" s="8">
        <f t="shared" si="32"/>
        <v>0</v>
      </c>
      <c r="N140" s="8">
        <f t="shared" si="33"/>
        <v>0</v>
      </c>
      <c r="O140" s="8">
        <f>IF(AND(K140&gt;=L140,K140&lt;=DBN,K140&lt;&gt;0,L140&lt;&gt;0),(MOD(FDN-DBN,1)-IF(L140&lt;=FDN,FDN-L140)+IF(K140&lt;=FDN,FDN-K140))*24,IF(AND(K140&gt;=L140,K140&gt;DBN,K140&lt;&gt;0,L140&lt;&gt;0),(MOD(FDN-DBNt,1)-(K140-DBN)+IF(L140&gt;=DBN,L140-DBN)-IF(K140&lt;FDN,FDN-L140))*24,IF(AND(K140&lt;L140,ISNUMBER(K140),L140&lt;&gt;0),(IF(AND(K140&lt;=FDN,L140&lt;=FDN),L140-K140)+IF(AND(K140&lt;=FDN,L140&gt;FDN),FDN-K140)+IF(L140&gt;=DBN,L140-K140-IF(K140&lt;=DBN,DBN-K140)))*24,0)))</f>
        <v>0</v>
      </c>
      <c r="P140" s="6">
        <f t="shared" si="34"/>
        <v>0</v>
      </c>
      <c r="Q140" s="6">
        <f t="shared" si="35"/>
        <v>0</v>
      </c>
      <c r="R140" s="6">
        <f t="shared" si="36"/>
        <v>0</v>
      </c>
    </row>
    <row r="141" spans="1:18">
      <c r="A141" s="9">
        <f t="shared" si="25"/>
        <v>42502</v>
      </c>
      <c r="B141" s="7" t="str">
        <f t="shared" si="26"/>
        <v>jeudi</v>
      </c>
      <c r="C141" s="7" t="str">
        <f t="shared" si="27"/>
        <v>mai</v>
      </c>
      <c r="D141" s="32" t="str">
        <f t="shared" si="28"/>
        <v/>
      </c>
      <c r="E141" s="32" t="str">
        <f t="shared" si="29"/>
        <v xml:space="preserve"> jeu</v>
      </c>
      <c r="F141" s="10">
        <v>0</v>
      </c>
      <c r="G141" s="10"/>
      <c r="H141" s="8">
        <f t="shared" si="30"/>
        <v>0</v>
      </c>
      <c r="I141" s="8">
        <f t="shared" si="31"/>
        <v>0</v>
      </c>
      <c r="J141" s="8">
        <f>IF(AND(F141&gt;=G141,F141&lt;=DBN,F141&lt;&gt;0,G141&lt;&gt;0),(MOD(FDN-DBN,1)-IF(G141&lt;=FDN,FDN-G141)+IF(F141&lt;=FDN,FDN-F141))*24,IF(AND(F141&gt;=G141,F141&gt;DBN,F141&lt;&gt;0,G141&lt;&gt;0),(MOD(FDN-DBNt,1)-(F141-DBN)+IF(G141&gt;=DBN,G141-DBN)-IF(F141&lt;FDN,FDN-G141))*24,IF(AND(F141&lt;G141,ISNUMBER(F141),G141&lt;&gt;0),(IF(AND(F141&lt;=FDN,G141&lt;=FDN),G141-F141)+IF(AND(F141&lt;=FDN,G141&gt;FDN),FDN-F141)+IF(G141&gt;=DBN,G141-F141-IF(F141&lt;=DBN,DBN-F141)))*24,0)))</f>
        <v>0</v>
      </c>
      <c r="K141" s="10"/>
      <c r="L141" s="10"/>
      <c r="M141" s="8">
        <f t="shared" si="32"/>
        <v>0</v>
      </c>
      <c r="N141" s="8">
        <f t="shared" si="33"/>
        <v>0</v>
      </c>
      <c r="O141" s="8">
        <f>IF(AND(K141&gt;=L141,K141&lt;=DBN,K141&lt;&gt;0,L141&lt;&gt;0),(MOD(FDN-DBN,1)-IF(L141&lt;=FDN,FDN-L141)+IF(K141&lt;=FDN,FDN-K141))*24,IF(AND(K141&gt;=L141,K141&gt;DBN,K141&lt;&gt;0,L141&lt;&gt;0),(MOD(FDN-DBNt,1)-(K141-DBN)+IF(L141&gt;=DBN,L141-DBN)-IF(K141&lt;FDN,FDN-L141))*24,IF(AND(K141&lt;L141,ISNUMBER(K141),L141&lt;&gt;0),(IF(AND(K141&lt;=FDN,L141&lt;=FDN),L141-K141)+IF(AND(K141&lt;=FDN,L141&gt;FDN),FDN-K141)+IF(L141&gt;=DBN,L141-K141-IF(K141&lt;=DBN,DBN-K141)))*24,0)))</f>
        <v>0</v>
      </c>
      <c r="P141" s="6">
        <f t="shared" si="34"/>
        <v>0</v>
      </c>
      <c r="Q141" s="6">
        <f t="shared" si="35"/>
        <v>0</v>
      </c>
      <c r="R141" s="6">
        <f t="shared" si="36"/>
        <v>0</v>
      </c>
    </row>
    <row r="142" spans="1:18">
      <c r="A142" s="9">
        <f t="shared" ref="A142:A205" si="37">DATE(YEAR(A141),MONTH(A141),DAY(A141)+1)</f>
        <v>42503</v>
      </c>
      <c r="B142" s="7" t="str">
        <f t="shared" si="26"/>
        <v>vendredi</v>
      </c>
      <c r="C142" s="7" t="str">
        <f t="shared" si="27"/>
        <v>mai</v>
      </c>
      <c r="D142" s="32" t="str">
        <f t="shared" si="28"/>
        <v/>
      </c>
      <c r="E142" s="32" t="str">
        <f t="shared" si="29"/>
        <v xml:space="preserve"> ven</v>
      </c>
      <c r="F142" s="10">
        <v>0</v>
      </c>
      <c r="G142" s="10"/>
      <c r="H142" s="8">
        <f t="shared" si="30"/>
        <v>0</v>
      </c>
      <c r="I142" s="8">
        <f t="shared" si="31"/>
        <v>0</v>
      </c>
      <c r="J142" s="8">
        <f>IF(AND(F142&gt;=G142,F142&lt;=DBN,F142&lt;&gt;0,G142&lt;&gt;0),(MOD(FDN-DBN,1)-IF(G142&lt;=FDN,FDN-G142)+IF(F142&lt;=FDN,FDN-F142))*24,IF(AND(F142&gt;=G142,F142&gt;DBN,F142&lt;&gt;0,G142&lt;&gt;0),(MOD(FDN-DBNt,1)-(F142-DBN)+IF(G142&gt;=DBN,G142-DBN)-IF(F142&lt;FDN,FDN-G142))*24,IF(AND(F142&lt;G142,ISNUMBER(F142),G142&lt;&gt;0),(IF(AND(F142&lt;=FDN,G142&lt;=FDN),G142-F142)+IF(AND(F142&lt;=FDN,G142&gt;FDN),FDN-F142)+IF(G142&gt;=DBN,G142-F142-IF(F142&lt;=DBN,DBN-F142)))*24,0)))</f>
        <v>0</v>
      </c>
      <c r="K142" s="10"/>
      <c r="L142" s="10"/>
      <c r="M142" s="8">
        <f t="shared" si="32"/>
        <v>0</v>
      </c>
      <c r="N142" s="8">
        <f t="shared" si="33"/>
        <v>0</v>
      </c>
      <c r="O142" s="8">
        <f>IF(AND(K142&gt;=L142,K142&lt;=DBN,K142&lt;&gt;0,L142&lt;&gt;0),(MOD(FDN-DBN,1)-IF(L142&lt;=FDN,FDN-L142)+IF(K142&lt;=FDN,FDN-K142))*24,IF(AND(K142&gt;=L142,K142&gt;DBN,K142&lt;&gt;0,L142&lt;&gt;0),(MOD(FDN-DBNt,1)-(K142-DBN)+IF(L142&gt;=DBN,L142-DBN)-IF(K142&lt;FDN,FDN-L142))*24,IF(AND(K142&lt;L142,ISNUMBER(K142),L142&lt;&gt;0),(IF(AND(K142&lt;=FDN,L142&lt;=FDN),L142-K142)+IF(AND(K142&lt;=FDN,L142&gt;FDN),FDN-K142)+IF(L142&gt;=DBN,L142-K142-IF(K142&lt;=DBN,DBN-K142)))*24,0)))</f>
        <v>0</v>
      </c>
      <c r="P142" s="6">
        <f t="shared" si="34"/>
        <v>0</v>
      </c>
      <c r="Q142" s="6">
        <f t="shared" si="35"/>
        <v>0</v>
      </c>
      <c r="R142" s="6">
        <f t="shared" si="36"/>
        <v>0</v>
      </c>
    </row>
    <row r="143" spans="1:18">
      <c r="A143" s="9">
        <f t="shared" si="37"/>
        <v>42504</v>
      </c>
      <c r="B143" s="7" t="str">
        <f t="shared" si="26"/>
        <v>samedi</v>
      </c>
      <c r="C143" s="7" t="str">
        <f t="shared" si="27"/>
        <v>mai</v>
      </c>
      <c r="D143" s="32" t="str">
        <f t="shared" si="28"/>
        <v/>
      </c>
      <c r="E143" s="32" t="str">
        <f t="shared" si="29"/>
        <v xml:space="preserve"> sam</v>
      </c>
      <c r="F143" s="10">
        <v>0</v>
      </c>
      <c r="G143" s="10"/>
      <c r="H143" s="8">
        <f t="shared" si="30"/>
        <v>0</v>
      </c>
      <c r="I143" s="8">
        <f t="shared" si="31"/>
        <v>0</v>
      </c>
      <c r="J143" s="8">
        <f>IF(AND(F143&gt;=G143,F143&lt;=DBN,F143&lt;&gt;0,G143&lt;&gt;0),(MOD(FDN-DBN,1)-IF(G143&lt;=FDN,FDN-G143)+IF(F143&lt;=FDN,FDN-F143))*24,IF(AND(F143&gt;=G143,F143&gt;DBN,F143&lt;&gt;0,G143&lt;&gt;0),(MOD(FDN-DBNt,1)-(F143-DBN)+IF(G143&gt;=DBN,G143-DBN)-IF(F143&lt;FDN,FDN-G143))*24,IF(AND(F143&lt;G143,ISNUMBER(F143),G143&lt;&gt;0),(IF(AND(F143&lt;=FDN,G143&lt;=FDN),G143-F143)+IF(AND(F143&lt;=FDN,G143&gt;FDN),FDN-F143)+IF(G143&gt;=DBN,G143-F143-IF(F143&lt;=DBN,DBN-F143)))*24,0)))</f>
        <v>0</v>
      </c>
      <c r="K143" s="10"/>
      <c r="L143" s="10"/>
      <c r="M143" s="8">
        <f t="shared" si="32"/>
        <v>0</v>
      </c>
      <c r="N143" s="8">
        <f t="shared" si="33"/>
        <v>0</v>
      </c>
      <c r="O143" s="8">
        <f>IF(AND(K143&gt;=L143,K143&lt;=DBN,K143&lt;&gt;0,L143&lt;&gt;0),(MOD(FDN-DBN,1)-IF(L143&lt;=FDN,FDN-L143)+IF(K143&lt;=FDN,FDN-K143))*24,IF(AND(K143&gt;=L143,K143&gt;DBN,K143&lt;&gt;0,L143&lt;&gt;0),(MOD(FDN-DBNt,1)-(K143-DBN)+IF(L143&gt;=DBN,L143-DBN)-IF(K143&lt;FDN,FDN-L143))*24,IF(AND(K143&lt;L143,ISNUMBER(K143),L143&lt;&gt;0),(IF(AND(K143&lt;=FDN,L143&lt;=FDN),L143-K143)+IF(AND(K143&lt;=FDN,L143&gt;FDN),FDN-K143)+IF(L143&gt;=DBN,L143-K143-IF(K143&lt;=DBN,DBN-K143)))*24,0)))</f>
        <v>0</v>
      </c>
      <c r="P143" s="6">
        <f t="shared" si="34"/>
        <v>0</v>
      </c>
      <c r="Q143" s="6">
        <f t="shared" si="35"/>
        <v>0</v>
      </c>
      <c r="R143" s="6">
        <f t="shared" si="36"/>
        <v>0</v>
      </c>
    </row>
    <row r="144" spans="1:18">
      <c r="A144" s="9">
        <f t="shared" si="37"/>
        <v>42505</v>
      </c>
      <c r="B144" s="7" t="str">
        <f t="shared" ref="B144:B207" si="38">TEXT(A144,"jjjj")</f>
        <v>dimanche</v>
      </c>
      <c r="C144" s="7" t="str">
        <f t="shared" ref="C144:C207" si="39">TEXT(A144,"mmmm")</f>
        <v>mai</v>
      </c>
      <c r="D144" s="32" t="str">
        <f t="shared" ref="D144:D207" si="40">IF(A144=IF(ISNA(VLOOKUP(A144,Jours_fériés,1,0)),"",VLOOKUP(A144,Jours_fériés,1,0)),"F","")</f>
        <v>F</v>
      </c>
      <c r="E144" s="32" t="str">
        <f t="shared" ref="E144:E207" si="41">IF(A144=IF(ISNA(VLOOKUP(A144,Jours_fériés,1,0)),"",VLOOKUP(A144,Jours_fériés,1,0)),"F","")&amp;" "&amp;(TEXT(A144,"jjj"))</f>
        <v>F dim</v>
      </c>
      <c r="F144" s="10">
        <v>0</v>
      </c>
      <c r="G144" s="10"/>
      <c r="H144" s="8">
        <f t="shared" ref="H144:H207" si="42">MOD(G144-F144,1)*24</f>
        <v>0</v>
      </c>
      <c r="I144" s="8">
        <f t="shared" ref="I144:I207" si="43">H144-J144</f>
        <v>0</v>
      </c>
      <c r="J144" s="8">
        <f>IF(AND(F144&gt;=G144,F144&lt;=DBN,F144&lt;&gt;0,G144&lt;&gt;0),(MOD(FDN-DBN,1)-IF(G144&lt;=FDN,FDN-G144)+IF(F144&lt;=FDN,FDN-F144))*24,IF(AND(F144&gt;=G144,F144&gt;DBN,F144&lt;&gt;0,G144&lt;&gt;0),(MOD(FDN-DBNt,1)-(F144-DBN)+IF(G144&gt;=DBN,G144-DBN)-IF(F144&lt;FDN,FDN-G144))*24,IF(AND(F144&lt;G144,ISNUMBER(F144),G144&lt;&gt;0),(IF(AND(F144&lt;=FDN,G144&lt;=FDN),G144-F144)+IF(AND(F144&lt;=FDN,G144&gt;FDN),FDN-F144)+IF(G144&gt;=DBN,G144-F144-IF(F144&lt;=DBN,DBN-F144)))*24,0)))</f>
        <v>0</v>
      </c>
      <c r="K144" s="10"/>
      <c r="L144" s="10"/>
      <c r="M144" s="8">
        <f t="shared" ref="M144:M207" si="44">MOD(L144-K144,1)*24</f>
        <v>0</v>
      </c>
      <c r="N144" s="8">
        <f t="shared" ref="N144:N207" si="45">M144-O144</f>
        <v>0</v>
      </c>
      <c r="O144" s="8">
        <f>IF(AND(K144&gt;=L144,K144&lt;=DBN,K144&lt;&gt;0,L144&lt;&gt;0),(MOD(FDN-DBN,1)-IF(L144&lt;=FDN,FDN-L144)+IF(K144&lt;=FDN,FDN-K144))*24,IF(AND(K144&gt;=L144,K144&gt;DBN,K144&lt;&gt;0,L144&lt;&gt;0),(MOD(FDN-DBNt,1)-(K144-DBN)+IF(L144&gt;=DBN,L144-DBN)-IF(K144&lt;FDN,FDN-L144))*24,IF(AND(K144&lt;L144,ISNUMBER(K144),L144&lt;&gt;0),(IF(AND(K144&lt;=FDN,L144&lt;=FDN),L144-K144)+IF(AND(K144&lt;=FDN,L144&gt;FDN),FDN-K144)+IF(L144&gt;=DBN,L144-K144-IF(K144&lt;=DBN,DBN-K144)))*24,0)))</f>
        <v>0</v>
      </c>
      <c r="P144" s="6">
        <f t="shared" ref="P144:P207" si="46">SUM(I144+N144)</f>
        <v>0</v>
      </c>
      <c r="Q144" s="6">
        <f t="shared" ref="Q144:Q207" si="47">SUM(J144+O144)</f>
        <v>0</v>
      </c>
      <c r="R144" s="6">
        <f t="shared" ref="R144:R207" si="48">SUM(I144+J144+N144+O144)</f>
        <v>0</v>
      </c>
    </row>
    <row r="145" spans="1:18">
      <c r="A145" s="9">
        <f t="shared" si="37"/>
        <v>42506</v>
      </c>
      <c r="B145" s="7" t="str">
        <f t="shared" si="38"/>
        <v>lundi</v>
      </c>
      <c r="C145" s="7" t="str">
        <f t="shared" si="39"/>
        <v>mai</v>
      </c>
      <c r="D145" s="32" t="str">
        <f t="shared" si="40"/>
        <v>F</v>
      </c>
      <c r="E145" s="32" t="str">
        <f t="shared" si="41"/>
        <v>F lun</v>
      </c>
      <c r="F145" s="10">
        <v>0</v>
      </c>
      <c r="G145" s="10"/>
      <c r="H145" s="8">
        <f t="shared" si="42"/>
        <v>0</v>
      </c>
      <c r="I145" s="8">
        <f t="shared" si="43"/>
        <v>0</v>
      </c>
      <c r="J145" s="8">
        <f>IF(AND(F145&gt;=G145,F145&lt;=DBN,F145&lt;&gt;0,G145&lt;&gt;0),(MOD(FDN-DBN,1)-IF(G145&lt;=FDN,FDN-G145)+IF(F145&lt;=FDN,FDN-F145))*24,IF(AND(F145&gt;=G145,F145&gt;DBN,F145&lt;&gt;0,G145&lt;&gt;0),(MOD(FDN-DBNt,1)-(F145-DBN)+IF(G145&gt;=DBN,G145-DBN)-IF(F145&lt;FDN,FDN-G145))*24,IF(AND(F145&lt;G145,ISNUMBER(F145),G145&lt;&gt;0),(IF(AND(F145&lt;=FDN,G145&lt;=FDN),G145-F145)+IF(AND(F145&lt;=FDN,G145&gt;FDN),FDN-F145)+IF(G145&gt;=DBN,G145-F145-IF(F145&lt;=DBN,DBN-F145)))*24,0)))</f>
        <v>0</v>
      </c>
      <c r="K145" s="10"/>
      <c r="L145" s="10"/>
      <c r="M145" s="8">
        <f t="shared" si="44"/>
        <v>0</v>
      </c>
      <c r="N145" s="8">
        <f t="shared" si="45"/>
        <v>0</v>
      </c>
      <c r="O145" s="8">
        <f>IF(AND(K145&gt;=L145,K145&lt;=DBN,K145&lt;&gt;0,L145&lt;&gt;0),(MOD(FDN-DBN,1)-IF(L145&lt;=FDN,FDN-L145)+IF(K145&lt;=FDN,FDN-K145))*24,IF(AND(K145&gt;=L145,K145&gt;DBN,K145&lt;&gt;0,L145&lt;&gt;0),(MOD(FDN-DBNt,1)-(K145-DBN)+IF(L145&gt;=DBN,L145-DBN)-IF(K145&lt;FDN,FDN-L145))*24,IF(AND(K145&lt;L145,ISNUMBER(K145),L145&lt;&gt;0),(IF(AND(K145&lt;=FDN,L145&lt;=FDN),L145-K145)+IF(AND(K145&lt;=FDN,L145&gt;FDN),FDN-K145)+IF(L145&gt;=DBN,L145-K145-IF(K145&lt;=DBN,DBN-K145)))*24,0)))</f>
        <v>0</v>
      </c>
      <c r="P145" s="6">
        <f t="shared" si="46"/>
        <v>0</v>
      </c>
      <c r="Q145" s="6">
        <f t="shared" si="47"/>
        <v>0</v>
      </c>
      <c r="R145" s="6">
        <f t="shared" si="48"/>
        <v>0</v>
      </c>
    </row>
    <row r="146" spans="1:18">
      <c r="A146" s="9">
        <f t="shared" si="37"/>
        <v>42507</v>
      </c>
      <c r="B146" s="7" t="str">
        <f t="shared" si="38"/>
        <v>mardi</v>
      </c>
      <c r="C146" s="7" t="str">
        <f t="shared" si="39"/>
        <v>mai</v>
      </c>
      <c r="D146" s="32" t="str">
        <f t="shared" si="40"/>
        <v/>
      </c>
      <c r="E146" s="32" t="str">
        <f t="shared" si="41"/>
        <v xml:space="preserve"> mar</v>
      </c>
      <c r="F146" s="10">
        <v>0</v>
      </c>
      <c r="G146" s="10"/>
      <c r="H146" s="8">
        <f t="shared" si="42"/>
        <v>0</v>
      </c>
      <c r="I146" s="8">
        <f t="shared" si="43"/>
        <v>0</v>
      </c>
      <c r="J146" s="8">
        <f>IF(AND(F146&gt;=G146,F146&lt;=DBN,F146&lt;&gt;0,G146&lt;&gt;0),(MOD(FDN-DBN,1)-IF(G146&lt;=FDN,FDN-G146)+IF(F146&lt;=FDN,FDN-F146))*24,IF(AND(F146&gt;=G146,F146&gt;DBN,F146&lt;&gt;0,G146&lt;&gt;0),(MOD(FDN-DBNt,1)-(F146-DBN)+IF(G146&gt;=DBN,G146-DBN)-IF(F146&lt;FDN,FDN-G146))*24,IF(AND(F146&lt;G146,ISNUMBER(F146),G146&lt;&gt;0),(IF(AND(F146&lt;=FDN,G146&lt;=FDN),G146-F146)+IF(AND(F146&lt;=FDN,G146&gt;FDN),FDN-F146)+IF(G146&gt;=DBN,G146-F146-IF(F146&lt;=DBN,DBN-F146)))*24,0)))</f>
        <v>0</v>
      </c>
      <c r="K146" s="10"/>
      <c r="L146" s="10"/>
      <c r="M146" s="8">
        <f t="shared" si="44"/>
        <v>0</v>
      </c>
      <c r="N146" s="8">
        <f t="shared" si="45"/>
        <v>0</v>
      </c>
      <c r="O146" s="8">
        <f>IF(AND(K146&gt;=L146,K146&lt;=DBN,K146&lt;&gt;0,L146&lt;&gt;0),(MOD(FDN-DBN,1)-IF(L146&lt;=FDN,FDN-L146)+IF(K146&lt;=FDN,FDN-K146))*24,IF(AND(K146&gt;=L146,K146&gt;DBN,K146&lt;&gt;0,L146&lt;&gt;0),(MOD(FDN-DBNt,1)-(K146-DBN)+IF(L146&gt;=DBN,L146-DBN)-IF(K146&lt;FDN,FDN-L146))*24,IF(AND(K146&lt;L146,ISNUMBER(K146),L146&lt;&gt;0),(IF(AND(K146&lt;=FDN,L146&lt;=FDN),L146-K146)+IF(AND(K146&lt;=FDN,L146&gt;FDN),FDN-K146)+IF(L146&gt;=DBN,L146-K146-IF(K146&lt;=DBN,DBN-K146)))*24,0)))</f>
        <v>0</v>
      </c>
      <c r="P146" s="6">
        <f t="shared" si="46"/>
        <v>0</v>
      </c>
      <c r="Q146" s="6">
        <f t="shared" si="47"/>
        <v>0</v>
      </c>
      <c r="R146" s="6">
        <f t="shared" si="48"/>
        <v>0</v>
      </c>
    </row>
    <row r="147" spans="1:18">
      <c r="A147" s="9">
        <f t="shared" si="37"/>
        <v>42508</v>
      </c>
      <c r="B147" s="7" t="str">
        <f t="shared" si="38"/>
        <v>mercredi</v>
      </c>
      <c r="C147" s="7" t="str">
        <f t="shared" si="39"/>
        <v>mai</v>
      </c>
      <c r="D147" s="32" t="str">
        <f t="shared" si="40"/>
        <v/>
      </c>
      <c r="E147" s="32" t="str">
        <f t="shared" si="41"/>
        <v xml:space="preserve"> mer</v>
      </c>
      <c r="F147" s="10">
        <v>0</v>
      </c>
      <c r="G147" s="10"/>
      <c r="H147" s="8">
        <f t="shared" si="42"/>
        <v>0</v>
      </c>
      <c r="I147" s="8">
        <f t="shared" si="43"/>
        <v>0</v>
      </c>
      <c r="J147" s="8">
        <f>IF(AND(F147&gt;=G147,F147&lt;=DBN,F147&lt;&gt;0,G147&lt;&gt;0),(MOD(FDN-DBN,1)-IF(G147&lt;=FDN,FDN-G147)+IF(F147&lt;=FDN,FDN-F147))*24,IF(AND(F147&gt;=G147,F147&gt;DBN,F147&lt;&gt;0,G147&lt;&gt;0),(MOD(FDN-DBNt,1)-(F147-DBN)+IF(G147&gt;=DBN,G147-DBN)-IF(F147&lt;FDN,FDN-G147))*24,IF(AND(F147&lt;G147,ISNUMBER(F147),G147&lt;&gt;0),(IF(AND(F147&lt;=FDN,G147&lt;=FDN),G147-F147)+IF(AND(F147&lt;=FDN,G147&gt;FDN),FDN-F147)+IF(G147&gt;=DBN,G147-F147-IF(F147&lt;=DBN,DBN-F147)))*24,0)))</f>
        <v>0</v>
      </c>
      <c r="K147" s="10"/>
      <c r="L147" s="10"/>
      <c r="M147" s="8">
        <f t="shared" si="44"/>
        <v>0</v>
      </c>
      <c r="N147" s="8">
        <f t="shared" si="45"/>
        <v>0</v>
      </c>
      <c r="O147" s="8">
        <f>IF(AND(K147&gt;=L147,K147&lt;=DBN,K147&lt;&gt;0,L147&lt;&gt;0),(MOD(FDN-DBN,1)-IF(L147&lt;=FDN,FDN-L147)+IF(K147&lt;=FDN,FDN-K147))*24,IF(AND(K147&gt;=L147,K147&gt;DBN,K147&lt;&gt;0,L147&lt;&gt;0),(MOD(FDN-DBNt,1)-(K147-DBN)+IF(L147&gt;=DBN,L147-DBN)-IF(K147&lt;FDN,FDN-L147))*24,IF(AND(K147&lt;L147,ISNUMBER(K147),L147&lt;&gt;0),(IF(AND(K147&lt;=FDN,L147&lt;=FDN),L147-K147)+IF(AND(K147&lt;=FDN,L147&gt;FDN),FDN-K147)+IF(L147&gt;=DBN,L147-K147-IF(K147&lt;=DBN,DBN-K147)))*24,0)))</f>
        <v>0</v>
      </c>
      <c r="P147" s="6">
        <f t="shared" si="46"/>
        <v>0</v>
      </c>
      <c r="Q147" s="6">
        <f t="shared" si="47"/>
        <v>0</v>
      </c>
      <c r="R147" s="6">
        <f t="shared" si="48"/>
        <v>0</v>
      </c>
    </row>
    <row r="148" spans="1:18">
      <c r="A148" s="9">
        <f t="shared" si="37"/>
        <v>42509</v>
      </c>
      <c r="B148" s="7" t="str">
        <f t="shared" si="38"/>
        <v>jeudi</v>
      </c>
      <c r="C148" s="7" t="str">
        <f t="shared" si="39"/>
        <v>mai</v>
      </c>
      <c r="D148" s="32" t="str">
        <f t="shared" si="40"/>
        <v/>
      </c>
      <c r="E148" s="32" t="str">
        <f t="shared" si="41"/>
        <v xml:space="preserve"> jeu</v>
      </c>
      <c r="F148" s="10">
        <v>0</v>
      </c>
      <c r="G148" s="10"/>
      <c r="H148" s="8">
        <f t="shared" si="42"/>
        <v>0</v>
      </c>
      <c r="I148" s="8">
        <f t="shared" si="43"/>
        <v>0</v>
      </c>
      <c r="J148" s="8">
        <f>IF(AND(F148&gt;=G148,F148&lt;=DBN,F148&lt;&gt;0,G148&lt;&gt;0),(MOD(FDN-DBN,1)-IF(G148&lt;=FDN,FDN-G148)+IF(F148&lt;=FDN,FDN-F148))*24,IF(AND(F148&gt;=G148,F148&gt;DBN,F148&lt;&gt;0,G148&lt;&gt;0),(MOD(FDN-DBNt,1)-(F148-DBN)+IF(G148&gt;=DBN,G148-DBN)-IF(F148&lt;FDN,FDN-G148))*24,IF(AND(F148&lt;G148,ISNUMBER(F148),G148&lt;&gt;0),(IF(AND(F148&lt;=FDN,G148&lt;=FDN),G148-F148)+IF(AND(F148&lt;=FDN,G148&gt;FDN),FDN-F148)+IF(G148&gt;=DBN,G148-F148-IF(F148&lt;=DBN,DBN-F148)))*24,0)))</f>
        <v>0</v>
      </c>
      <c r="K148" s="10"/>
      <c r="L148" s="10"/>
      <c r="M148" s="8">
        <f t="shared" si="44"/>
        <v>0</v>
      </c>
      <c r="N148" s="8">
        <f t="shared" si="45"/>
        <v>0</v>
      </c>
      <c r="O148" s="8">
        <f>IF(AND(K148&gt;=L148,K148&lt;=DBN,K148&lt;&gt;0,L148&lt;&gt;0),(MOD(FDN-DBN,1)-IF(L148&lt;=FDN,FDN-L148)+IF(K148&lt;=FDN,FDN-K148))*24,IF(AND(K148&gt;=L148,K148&gt;DBN,K148&lt;&gt;0,L148&lt;&gt;0),(MOD(FDN-DBNt,1)-(K148-DBN)+IF(L148&gt;=DBN,L148-DBN)-IF(K148&lt;FDN,FDN-L148))*24,IF(AND(K148&lt;L148,ISNUMBER(K148),L148&lt;&gt;0),(IF(AND(K148&lt;=FDN,L148&lt;=FDN),L148-K148)+IF(AND(K148&lt;=FDN,L148&gt;FDN),FDN-K148)+IF(L148&gt;=DBN,L148-K148-IF(K148&lt;=DBN,DBN-K148)))*24,0)))</f>
        <v>0</v>
      </c>
      <c r="P148" s="6">
        <f t="shared" si="46"/>
        <v>0</v>
      </c>
      <c r="Q148" s="6">
        <f t="shared" si="47"/>
        <v>0</v>
      </c>
      <c r="R148" s="6">
        <f t="shared" si="48"/>
        <v>0</v>
      </c>
    </row>
    <row r="149" spans="1:18">
      <c r="A149" s="9">
        <f t="shared" si="37"/>
        <v>42510</v>
      </c>
      <c r="B149" s="7" t="str">
        <f t="shared" si="38"/>
        <v>vendredi</v>
      </c>
      <c r="C149" s="7" t="str">
        <f t="shared" si="39"/>
        <v>mai</v>
      </c>
      <c r="D149" s="32" t="str">
        <f t="shared" si="40"/>
        <v/>
      </c>
      <c r="E149" s="32" t="str">
        <f t="shared" si="41"/>
        <v xml:space="preserve"> ven</v>
      </c>
      <c r="F149" s="10">
        <v>0</v>
      </c>
      <c r="G149" s="10"/>
      <c r="H149" s="8">
        <f t="shared" si="42"/>
        <v>0</v>
      </c>
      <c r="I149" s="8">
        <f t="shared" si="43"/>
        <v>0</v>
      </c>
      <c r="J149" s="8">
        <f>IF(AND(F149&gt;=G149,F149&lt;=DBN,F149&lt;&gt;0,G149&lt;&gt;0),(MOD(FDN-DBN,1)-IF(G149&lt;=FDN,FDN-G149)+IF(F149&lt;=FDN,FDN-F149))*24,IF(AND(F149&gt;=G149,F149&gt;DBN,F149&lt;&gt;0,G149&lt;&gt;0),(MOD(FDN-DBNt,1)-(F149-DBN)+IF(G149&gt;=DBN,G149-DBN)-IF(F149&lt;FDN,FDN-G149))*24,IF(AND(F149&lt;G149,ISNUMBER(F149),G149&lt;&gt;0),(IF(AND(F149&lt;=FDN,G149&lt;=FDN),G149-F149)+IF(AND(F149&lt;=FDN,G149&gt;FDN),FDN-F149)+IF(G149&gt;=DBN,G149-F149-IF(F149&lt;=DBN,DBN-F149)))*24,0)))</f>
        <v>0</v>
      </c>
      <c r="K149" s="10"/>
      <c r="L149" s="10"/>
      <c r="M149" s="8">
        <f t="shared" si="44"/>
        <v>0</v>
      </c>
      <c r="N149" s="8">
        <f t="shared" si="45"/>
        <v>0</v>
      </c>
      <c r="O149" s="8">
        <f>IF(AND(K149&gt;=L149,K149&lt;=DBN,K149&lt;&gt;0,L149&lt;&gt;0),(MOD(FDN-DBN,1)-IF(L149&lt;=FDN,FDN-L149)+IF(K149&lt;=FDN,FDN-K149))*24,IF(AND(K149&gt;=L149,K149&gt;DBN,K149&lt;&gt;0,L149&lt;&gt;0),(MOD(FDN-DBNt,1)-(K149-DBN)+IF(L149&gt;=DBN,L149-DBN)-IF(K149&lt;FDN,FDN-L149))*24,IF(AND(K149&lt;L149,ISNUMBER(K149),L149&lt;&gt;0),(IF(AND(K149&lt;=FDN,L149&lt;=FDN),L149-K149)+IF(AND(K149&lt;=FDN,L149&gt;FDN),FDN-K149)+IF(L149&gt;=DBN,L149-K149-IF(K149&lt;=DBN,DBN-K149)))*24,0)))</f>
        <v>0</v>
      </c>
      <c r="P149" s="6">
        <f t="shared" si="46"/>
        <v>0</v>
      </c>
      <c r="Q149" s="6">
        <f t="shared" si="47"/>
        <v>0</v>
      </c>
      <c r="R149" s="6">
        <f t="shared" si="48"/>
        <v>0</v>
      </c>
    </row>
    <row r="150" spans="1:18">
      <c r="A150" s="9">
        <f t="shared" si="37"/>
        <v>42511</v>
      </c>
      <c r="B150" s="7" t="str">
        <f t="shared" si="38"/>
        <v>samedi</v>
      </c>
      <c r="C150" s="7" t="str">
        <f t="shared" si="39"/>
        <v>mai</v>
      </c>
      <c r="D150" s="32" t="str">
        <f t="shared" si="40"/>
        <v/>
      </c>
      <c r="E150" s="32" t="str">
        <f t="shared" si="41"/>
        <v xml:space="preserve"> sam</v>
      </c>
      <c r="F150" s="10">
        <v>0</v>
      </c>
      <c r="G150" s="10"/>
      <c r="H150" s="8">
        <f t="shared" si="42"/>
        <v>0</v>
      </c>
      <c r="I150" s="8">
        <f t="shared" si="43"/>
        <v>0</v>
      </c>
      <c r="J150" s="8">
        <f>IF(AND(F150&gt;=G150,F150&lt;=DBN,F150&lt;&gt;0,G150&lt;&gt;0),(MOD(FDN-DBN,1)-IF(G150&lt;=FDN,FDN-G150)+IF(F150&lt;=FDN,FDN-F150))*24,IF(AND(F150&gt;=G150,F150&gt;DBN,F150&lt;&gt;0,G150&lt;&gt;0),(MOD(FDN-DBNt,1)-(F150-DBN)+IF(G150&gt;=DBN,G150-DBN)-IF(F150&lt;FDN,FDN-G150))*24,IF(AND(F150&lt;G150,ISNUMBER(F150),G150&lt;&gt;0),(IF(AND(F150&lt;=FDN,G150&lt;=FDN),G150-F150)+IF(AND(F150&lt;=FDN,G150&gt;FDN),FDN-F150)+IF(G150&gt;=DBN,G150-F150-IF(F150&lt;=DBN,DBN-F150)))*24,0)))</f>
        <v>0</v>
      </c>
      <c r="K150" s="10"/>
      <c r="L150" s="10"/>
      <c r="M150" s="8">
        <f t="shared" si="44"/>
        <v>0</v>
      </c>
      <c r="N150" s="8">
        <f t="shared" si="45"/>
        <v>0</v>
      </c>
      <c r="O150" s="8">
        <f>IF(AND(K150&gt;=L150,K150&lt;=DBN,K150&lt;&gt;0,L150&lt;&gt;0),(MOD(FDN-DBN,1)-IF(L150&lt;=FDN,FDN-L150)+IF(K150&lt;=FDN,FDN-K150))*24,IF(AND(K150&gt;=L150,K150&gt;DBN,K150&lt;&gt;0,L150&lt;&gt;0),(MOD(FDN-DBNt,1)-(K150-DBN)+IF(L150&gt;=DBN,L150-DBN)-IF(K150&lt;FDN,FDN-L150))*24,IF(AND(K150&lt;L150,ISNUMBER(K150),L150&lt;&gt;0),(IF(AND(K150&lt;=FDN,L150&lt;=FDN),L150-K150)+IF(AND(K150&lt;=FDN,L150&gt;FDN),FDN-K150)+IF(L150&gt;=DBN,L150-K150-IF(K150&lt;=DBN,DBN-K150)))*24,0)))</f>
        <v>0</v>
      </c>
      <c r="P150" s="6">
        <f t="shared" si="46"/>
        <v>0</v>
      </c>
      <c r="Q150" s="6">
        <f t="shared" si="47"/>
        <v>0</v>
      </c>
      <c r="R150" s="6">
        <f t="shared" si="48"/>
        <v>0</v>
      </c>
    </row>
    <row r="151" spans="1:18">
      <c r="A151" s="9">
        <f t="shared" si="37"/>
        <v>42512</v>
      </c>
      <c r="B151" s="7" t="str">
        <f t="shared" si="38"/>
        <v>dimanche</v>
      </c>
      <c r="C151" s="7" t="str">
        <f t="shared" si="39"/>
        <v>mai</v>
      </c>
      <c r="D151" s="32" t="str">
        <f t="shared" si="40"/>
        <v/>
      </c>
      <c r="E151" s="32" t="str">
        <f t="shared" si="41"/>
        <v xml:space="preserve"> dim</v>
      </c>
      <c r="F151" s="10">
        <v>0</v>
      </c>
      <c r="G151" s="10"/>
      <c r="H151" s="8">
        <f t="shared" si="42"/>
        <v>0</v>
      </c>
      <c r="I151" s="8">
        <f t="shared" si="43"/>
        <v>0</v>
      </c>
      <c r="J151" s="8">
        <f>IF(AND(F151&gt;=G151,F151&lt;=DBN,F151&lt;&gt;0,G151&lt;&gt;0),(MOD(FDN-DBN,1)-IF(G151&lt;=FDN,FDN-G151)+IF(F151&lt;=FDN,FDN-F151))*24,IF(AND(F151&gt;=G151,F151&gt;DBN,F151&lt;&gt;0,G151&lt;&gt;0),(MOD(FDN-DBNt,1)-(F151-DBN)+IF(G151&gt;=DBN,G151-DBN)-IF(F151&lt;FDN,FDN-G151))*24,IF(AND(F151&lt;G151,ISNUMBER(F151),G151&lt;&gt;0),(IF(AND(F151&lt;=FDN,G151&lt;=FDN),G151-F151)+IF(AND(F151&lt;=FDN,G151&gt;FDN),FDN-F151)+IF(G151&gt;=DBN,G151-F151-IF(F151&lt;=DBN,DBN-F151)))*24,0)))</f>
        <v>0</v>
      </c>
      <c r="K151" s="10"/>
      <c r="L151" s="10"/>
      <c r="M151" s="8">
        <f t="shared" si="44"/>
        <v>0</v>
      </c>
      <c r="N151" s="8">
        <f t="shared" si="45"/>
        <v>0</v>
      </c>
      <c r="O151" s="8">
        <f>IF(AND(K151&gt;=L151,K151&lt;=DBN,K151&lt;&gt;0,L151&lt;&gt;0),(MOD(FDN-DBN,1)-IF(L151&lt;=FDN,FDN-L151)+IF(K151&lt;=FDN,FDN-K151))*24,IF(AND(K151&gt;=L151,K151&gt;DBN,K151&lt;&gt;0,L151&lt;&gt;0),(MOD(FDN-DBNt,1)-(K151-DBN)+IF(L151&gt;=DBN,L151-DBN)-IF(K151&lt;FDN,FDN-L151))*24,IF(AND(K151&lt;L151,ISNUMBER(K151),L151&lt;&gt;0),(IF(AND(K151&lt;=FDN,L151&lt;=FDN),L151-K151)+IF(AND(K151&lt;=FDN,L151&gt;FDN),FDN-K151)+IF(L151&gt;=DBN,L151-K151-IF(K151&lt;=DBN,DBN-K151)))*24,0)))</f>
        <v>0</v>
      </c>
      <c r="P151" s="6">
        <f t="shared" si="46"/>
        <v>0</v>
      </c>
      <c r="Q151" s="6">
        <f t="shared" si="47"/>
        <v>0</v>
      </c>
      <c r="R151" s="6">
        <f t="shared" si="48"/>
        <v>0</v>
      </c>
    </row>
    <row r="152" spans="1:18">
      <c r="A152" s="9">
        <f t="shared" si="37"/>
        <v>42513</v>
      </c>
      <c r="B152" s="7" t="str">
        <f t="shared" si="38"/>
        <v>lundi</v>
      </c>
      <c r="C152" s="7" t="str">
        <f t="shared" si="39"/>
        <v>mai</v>
      </c>
      <c r="D152" s="32" t="str">
        <f t="shared" si="40"/>
        <v/>
      </c>
      <c r="E152" s="32" t="str">
        <f t="shared" si="41"/>
        <v xml:space="preserve"> lun</v>
      </c>
      <c r="F152" s="10">
        <v>0</v>
      </c>
      <c r="G152" s="10"/>
      <c r="H152" s="8">
        <f t="shared" si="42"/>
        <v>0</v>
      </c>
      <c r="I152" s="8">
        <f t="shared" si="43"/>
        <v>0</v>
      </c>
      <c r="J152" s="8">
        <f>IF(AND(F152&gt;=G152,F152&lt;=DBN,F152&lt;&gt;0,G152&lt;&gt;0),(MOD(FDN-DBN,1)-IF(G152&lt;=FDN,FDN-G152)+IF(F152&lt;=FDN,FDN-F152))*24,IF(AND(F152&gt;=G152,F152&gt;DBN,F152&lt;&gt;0,G152&lt;&gt;0),(MOD(FDN-DBNt,1)-(F152-DBN)+IF(G152&gt;=DBN,G152-DBN)-IF(F152&lt;FDN,FDN-G152))*24,IF(AND(F152&lt;G152,ISNUMBER(F152),G152&lt;&gt;0),(IF(AND(F152&lt;=FDN,G152&lt;=FDN),G152-F152)+IF(AND(F152&lt;=FDN,G152&gt;FDN),FDN-F152)+IF(G152&gt;=DBN,G152-F152-IF(F152&lt;=DBN,DBN-F152)))*24,0)))</f>
        <v>0</v>
      </c>
      <c r="K152" s="10"/>
      <c r="L152" s="10"/>
      <c r="M152" s="8">
        <f t="shared" si="44"/>
        <v>0</v>
      </c>
      <c r="N152" s="8">
        <f t="shared" si="45"/>
        <v>0</v>
      </c>
      <c r="O152" s="8">
        <f>IF(AND(K152&gt;=L152,K152&lt;=DBN,K152&lt;&gt;0,L152&lt;&gt;0),(MOD(FDN-DBN,1)-IF(L152&lt;=FDN,FDN-L152)+IF(K152&lt;=FDN,FDN-K152))*24,IF(AND(K152&gt;=L152,K152&gt;DBN,K152&lt;&gt;0,L152&lt;&gt;0),(MOD(FDN-DBNt,1)-(K152-DBN)+IF(L152&gt;=DBN,L152-DBN)-IF(K152&lt;FDN,FDN-L152))*24,IF(AND(K152&lt;L152,ISNUMBER(K152),L152&lt;&gt;0),(IF(AND(K152&lt;=FDN,L152&lt;=FDN),L152-K152)+IF(AND(K152&lt;=FDN,L152&gt;FDN),FDN-K152)+IF(L152&gt;=DBN,L152-K152-IF(K152&lt;=DBN,DBN-K152)))*24,0)))</f>
        <v>0</v>
      </c>
      <c r="P152" s="6">
        <f t="shared" si="46"/>
        <v>0</v>
      </c>
      <c r="Q152" s="6">
        <f t="shared" si="47"/>
        <v>0</v>
      </c>
      <c r="R152" s="6">
        <f t="shared" si="48"/>
        <v>0</v>
      </c>
    </row>
    <row r="153" spans="1:18">
      <c r="A153" s="9">
        <f t="shared" si="37"/>
        <v>42514</v>
      </c>
      <c r="B153" s="7" t="str">
        <f t="shared" si="38"/>
        <v>mardi</v>
      </c>
      <c r="C153" s="7" t="str">
        <f t="shared" si="39"/>
        <v>mai</v>
      </c>
      <c r="D153" s="32" t="str">
        <f t="shared" si="40"/>
        <v/>
      </c>
      <c r="E153" s="32" t="str">
        <f t="shared" si="41"/>
        <v xml:space="preserve"> mar</v>
      </c>
      <c r="F153" s="10">
        <v>0</v>
      </c>
      <c r="G153" s="10"/>
      <c r="H153" s="8">
        <f t="shared" si="42"/>
        <v>0</v>
      </c>
      <c r="I153" s="8">
        <f t="shared" si="43"/>
        <v>0</v>
      </c>
      <c r="J153" s="8">
        <f>IF(AND(F153&gt;=G153,F153&lt;=DBN,F153&lt;&gt;0,G153&lt;&gt;0),(MOD(FDN-DBN,1)-IF(G153&lt;=FDN,FDN-G153)+IF(F153&lt;=FDN,FDN-F153))*24,IF(AND(F153&gt;=G153,F153&gt;DBN,F153&lt;&gt;0,G153&lt;&gt;0),(MOD(FDN-DBNt,1)-(F153-DBN)+IF(G153&gt;=DBN,G153-DBN)-IF(F153&lt;FDN,FDN-G153))*24,IF(AND(F153&lt;G153,ISNUMBER(F153),G153&lt;&gt;0),(IF(AND(F153&lt;=FDN,G153&lt;=FDN),G153-F153)+IF(AND(F153&lt;=FDN,G153&gt;FDN),FDN-F153)+IF(G153&gt;=DBN,G153-F153-IF(F153&lt;=DBN,DBN-F153)))*24,0)))</f>
        <v>0</v>
      </c>
      <c r="K153" s="10"/>
      <c r="L153" s="10"/>
      <c r="M153" s="8">
        <f t="shared" si="44"/>
        <v>0</v>
      </c>
      <c r="N153" s="8">
        <f t="shared" si="45"/>
        <v>0</v>
      </c>
      <c r="O153" s="8">
        <f>IF(AND(K153&gt;=L153,K153&lt;=DBN,K153&lt;&gt;0,L153&lt;&gt;0),(MOD(FDN-DBN,1)-IF(L153&lt;=FDN,FDN-L153)+IF(K153&lt;=FDN,FDN-K153))*24,IF(AND(K153&gt;=L153,K153&gt;DBN,K153&lt;&gt;0,L153&lt;&gt;0),(MOD(FDN-DBNt,1)-(K153-DBN)+IF(L153&gt;=DBN,L153-DBN)-IF(K153&lt;FDN,FDN-L153))*24,IF(AND(K153&lt;L153,ISNUMBER(K153),L153&lt;&gt;0),(IF(AND(K153&lt;=FDN,L153&lt;=FDN),L153-K153)+IF(AND(K153&lt;=FDN,L153&gt;FDN),FDN-K153)+IF(L153&gt;=DBN,L153-K153-IF(K153&lt;=DBN,DBN-K153)))*24,0)))</f>
        <v>0</v>
      </c>
      <c r="P153" s="6">
        <f t="shared" si="46"/>
        <v>0</v>
      </c>
      <c r="Q153" s="6">
        <f t="shared" si="47"/>
        <v>0</v>
      </c>
      <c r="R153" s="6">
        <f t="shared" si="48"/>
        <v>0</v>
      </c>
    </row>
    <row r="154" spans="1:18">
      <c r="A154" s="9">
        <f t="shared" si="37"/>
        <v>42515</v>
      </c>
      <c r="B154" s="7" t="str">
        <f t="shared" si="38"/>
        <v>mercredi</v>
      </c>
      <c r="C154" s="7" t="str">
        <f t="shared" si="39"/>
        <v>mai</v>
      </c>
      <c r="D154" s="32" t="str">
        <f t="shared" si="40"/>
        <v/>
      </c>
      <c r="E154" s="32" t="str">
        <f t="shared" si="41"/>
        <v xml:space="preserve"> mer</v>
      </c>
      <c r="F154" s="10">
        <v>0</v>
      </c>
      <c r="G154" s="10"/>
      <c r="H154" s="8">
        <f t="shared" si="42"/>
        <v>0</v>
      </c>
      <c r="I154" s="8">
        <f t="shared" si="43"/>
        <v>0</v>
      </c>
      <c r="J154" s="8">
        <f>IF(AND(F154&gt;=G154,F154&lt;=DBN,F154&lt;&gt;0,G154&lt;&gt;0),(MOD(FDN-DBN,1)-IF(G154&lt;=FDN,FDN-G154)+IF(F154&lt;=FDN,FDN-F154))*24,IF(AND(F154&gt;=G154,F154&gt;DBN,F154&lt;&gt;0,G154&lt;&gt;0),(MOD(FDN-DBNt,1)-(F154-DBN)+IF(G154&gt;=DBN,G154-DBN)-IF(F154&lt;FDN,FDN-G154))*24,IF(AND(F154&lt;G154,ISNUMBER(F154),G154&lt;&gt;0),(IF(AND(F154&lt;=FDN,G154&lt;=FDN),G154-F154)+IF(AND(F154&lt;=FDN,G154&gt;FDN),FDN-F154)+IF(G154&gt;=DBN,G154-F154-IF(F154&lt;=DBN,DBN-F154)))*24,0)))</f>
        <v>0</v>
      </c>
      <c r="K154" s="10"/>
      <c r="L154" s="10"/>
      <c r="M154" s="8">
        <f t="shared" si="44"/>
        <v>0</v>
      </c>
      <c r="N154" s="8">
        <f t="shared" si="45"/>
        <v>0</v>
      </c>
      <c r="O154" s="8">
        <f>IF(AND(K154&gt;=L154,K154&lt;=DBN,K154&lt;&gt;0,L154&lt;&gt;0),(MOD(FDN-DBN,1)-IF(L154&lt;=FDN,FDN-L154)+IF(K154&lt;=FDN,FDN-K154))*24,IF(AND(K154&gt;=L154,K154&gt;DBN,K154&lt;&gt;0,L154&lt;&gt;0),(MOD(FDN-DBNt,1)-(K154-DBN)+IF(L154&gt;=DBN,L154-DBN)-IF(K154&lt;FDN,FDN-L154))*24,IF(AND(K154&lt;L154,ISNUMBER(K154),L154&lt;&gt;0),(IF(AND(K154&lt;=FDN,L154&lt;=FDN),L154-K154)+IF(AND(K154&lt;=FDN,L154&gt;FDN),FDN-K154)+IF(L154&gt;=DBN,L154-K154-IF(K154&lt;=DBN,DBN-K154)))*24,0)))</f>
        <v>0</v>
      </c>
      <c r="P154" s="6">
        <f t="shared" si="46"/>
        <v>0</v>
      </c>
      <c r="Q154" s="6">
        <f t="shared" si="47"/>
        <v>0</v>
      </c>
      <c r="R154" s="6">
        <f t="shared" si="48"/>
        <v>0</v>
      </c>
    </row>
    <row r="155" spans="1:18">
      <c r="A155" s="9">
        <f t="shared" si="37"/>
        <v>42516</v>
      </c>
      <c r="B155" s="7" t="str">
        <f t="shared" si="38"/>
        <v>jeudi</v>
      </c>
      <c r="C155" s="7" t="str">
        <f t="shared" si="39"/>
        <v>mai</v>
      </c>
      <c r="D155" s="32" t="str">
        <f t="shared" si="40"/>
        <v/>
      </c>
      <c r="E155" s="32" t="str">
        <f t="shared" si="41"/>
        <v xml:space="preserve"> jeu</v>
      </c>
      <c r="F155" s="10">
        <v>0</v>
      </c>
      <c r="G155" s="10"/>
      <c r="H155" s="8">
        <f t="shared" si="42"/>
        <v>0</v>
      </c>
      <c r="I155" s="8">
        <f t="shared" si="43"/>
        <v>0</v>
      </c>
      <c r="J155" s="8">
        <f>IF(AND(F155&gt;=G155,F155&lt;=DBN,F155&lt;&gt;0,G155&lt;&gt;0),(MOD(FDN-DBN,1)-IF(G155&lt;=FDN,FDN-G155)+IF(F155&lt;=FDN,FDN-F155))*24,IF(AND(F155&gt;=G155,F155&gt;DBN,F155&lt;&gt;0,G155&lt;&gt;0),(MOD(FDN-DBNt,1)-(F155-DBN)+IF(G155&gt;=DBN,G155-DBN)-IF(F155&lt;FDN,FDN-G155))*24,IF(AND(F155&lt;G155,ISNUMBER(F155),G155&lt;&gt;0),(IF(AND(F155&lt;=FDN,G155&lt;=FDN),G155-F155)+IF(AND(F155&lt;=FDN,G155&gt;FDN),FDN-F155)+IF(G155&gt;=DBN,G155-F155-IF(F155&lt;=DBN,DBN-F155)))*24,0)))</f>
        <v>0</v>
      </c>
      <c r="K155" s="10"/>
      <c r="L155" s="10"/>
      <c r="M155" s="8">
        <f t="shared" si="44"/>
        <v>0</v>
      </c>
      <c r="N155" s="8">
        <f t="shared" si="45"/>
        <v>0</v>
      </c>
      <c r="O155" s="8">
        <f>IF(AND(K155&gt;=L155,K155&lt;=DBN,K155&lt;&gt;0,L155&lt;&gt;0),(MOD(FDN-DBN,1)-IF(L155&lt;=FDN,FDN-L155)+IF(K155&lt;=FDN,FDN-K155))*24,IF(AND(K155&gt;=L155,K155&gt;DBN,K155&lt;&gt;0,L155&lt;&gt;0),(MOD(FDN-DBNt,1)-(K155-DBN)+IF(L155&gt;=DBN,L155-DBN)-IF(K155&lt;FDN,FDN-L155))*24,IF(AND(K155&lt;L155,ISNUMBER(K155),L155&lt;&gt;0),(IF(AND(K155&lt;=FDN,L155&lt;=FDN),L155-K155)+IF(AND(K155&lt;=FDN,L155&gt;FDN),FDN-K155)+IF(L155&gt;=DBN,L155-K155-IF(K155&lt;=DBN,DBN-K155)))*24,0)))</f>
        <v>0</v>
      </c>
      <c r="P155" s="6">
        <f t="shared" si="46"/>
        <v>0</v>
      </c>
      <c r="Q155" s="6">
        <f t="shared" si="47"/>
        <v>0</v>
      </c>
      <c r="R155" s="6">
        <f t="shared" si="48"/>
        <v>0</v>
      </c>
    </row>
    <row r="156" spans="1:18">
      <c r="A156" s="9">
        <f t="shared" si="37"/>
        <v>42517</v>
      </c>
      <c r="B156" s="7" t="str">
        <f t="shared" si="38"/>
        <v>vendredi</v>
      </c>
      <c r="C156" s="7" t="str">
        <f t="shared" si="39"/>
        <v>mai</v>
      </c>
      <c r="D156" s="32" t="str">
        <f t="shared" si="40"/>
        <v/>
      </c>
      <c r="E156" s="32" t="str">
        <f t="shared" si="41"/>
        <v xml:space="preserve"> ven</v>
      </c>
      <c r="F156" s="10">
        <v>0</v>
      </c>
      <c r="G156" s="10"/>
      <c r="H156" s="8">
        <f t="shared" si="42"/>
        <v>0</v>
      </c>
      <c r="I156" s="8">
        <f t="shared" si="43"/>
        <v>0</v>
      </c>
      <c r="J156" s="8">
        <f>IF(AND(F156&gt;=G156,F156&lt;=DBN,F156&lt;&gt;0,G156&lt;&gt;0),(MOD(FDN-DBN,1)-IF(G156&lt;=FDN,FDN-G156)+IF(F156&lt;=FDN,FDN-F156))*24,IF(AND(F156&gt;=G156,F156&gt;DBN,F156&lt;&gt;0,G156&lt;&gt;0),(MOD(FDN-DBNt,1)-(F156-DBN)+IF(G156&gt;=DBN,G156-DBN)-IF(F156&lt;FDN,FDN-G156))*24,IF(AND(F156&lt;G156,ISNUMBER(F156),G156&lt;&gt;0),(IF(AND(F156&lt;=FDN,G156&lt;=FDN),G156-F156)+IF(AND(F156&lt;=FDN,G156&gt;FDN),FDN-F156)+IF(G156&gt;=DBN,G156-F156-IF(F156&lt;=DBN,DBN-F156)))*24,0)))</f>
        <v>0</v>
      </c>
      <c r="K156" s="10"/>
      <c r="L156" s="10"/>
      <c r="M156" s="8">
        <f t="shared" si="44"/>
        <v>0</v>
      </c>
      <c r="N156" s="8">
        <f t="shared" si="45"/>
        <v>0</v>
      </c>
      <c r="O156" s="8">
        <f>IF(AND(K156&gt;=L156,K156&lt;=DBN,K156&lt;&gt;0,L156&lt;&gt;0),(MOD(FDN-DBN,1)-IF(L156&lt;=FDN,FDN-L156)+IF(K156&lt;=FDN,FDN-K156))*24,IF(AND(K156&gt;=L156,K156&gt;DBN,K156&lt;&gt;0,L156&lt;&gt;0),(MOD(FDN-DBNt,1)-(K156-DBN)+IF(L156&gt;=DBN,L156-DBN)-IF(K156&lt;FDN,FDN-L156))*24,IF(AND(K156&lt;L156,ISNUMBER(K156),L156&lt;&gt;0),(IF(AND(K156&lt;=FDN,L156&lt;=FDN),L156-K156)+IF(AND(K156&lt;=FDN,L156&gt;FDN),FDN-K156)+IF(L156&gt;=DBN,L156-K156-IF(K156&lt;=DBN,DBN-K156)))*24,0)))</f>
        <v>0</v>
      </c>
      <c r="P156" s="6">
        <f t="shared" si="46"/>
        <v>0</v>
      </c>
      <c r="Q156" s="6">
        <f t="shared" si="47"/>
        <v>0</v>
      </c>
      <c r="R156" s="6">
        <f t="shared" si="48"/>
        <v>0</v>
      </c>
    </row>
    <row r="157" spans="1:18">
      <c r="A157" s="9">
        <f t="shared" si="37"/>
        <v>42518</v>
      </c>
      <c r="B157" s="7" t="str">
        <f t="shared" si="38"/>
        <v>samedi</v>
      </c>
      <c r="C157" s="7" t="str">
        <f t="shared" si="39"/>
        <v>mai</v>
      </c>
      <c r="D157" s="32" t="str">
        <f t="shared" si="40"/>
        <v/>
      </c>
      <c r="E157" s="32" t="str">
        <f t="shared" si="41"/>
        <v xml:space="preserve"> sam</v>
      </c>
      <c r="F157" s="10">
        <v>0</v>
      </c>
      <c r="G157" s="10"/>
      <c r="H157" s="8">
        <f t="shared" si="42"/>
        <v>0</v>
      </c>
      <c r="I157" s="8">
        <f t="shared" si="43"/>
        <v>0</v>
      </c>
      <c r="J157" s="8">
        <f>IF(AND(F157&gt;=G157,F157&lt;=DBN,F157&lt;&gt;0,G157&lt;&gt;0),(MOD(FDN-DBN,1)-IF(G157&lt;=FDN,FDN-G157)+IF(F157&lt;=FDN,FDN-F157))*24,IF(AND(F157&gt;=G157,F157&gt;DBN,F157&lt;&gt;0,G157&lt;&gt;0),(MOD(FDN-DBNt,1)-(F157-DBN)+IF(G157&gt;=DBN,G157-DBN)-IF(F157&lt;FDN,FDN-G157))*24,IF(AND(F157&lt;G157,ISNUMBER(F157),G157&lt;&gt;0),(IF(AND(F157&lt;=FDN,G157&lt;=FDN),G157-F157)+IF(AND(F157&lt;=FDN,G157&gt;FDN),FDN-F157)+IF(G157&gt;=DBN,G157-F157-IF(F157&lt;=DBN,DBN-F157)))*24,0)))</f>
        <v>0</v>
      </c>
      <c r="K157" s="10"/>
      <c r="L157" s="10"/>
      <c r="M157" s="8">
        <f t="shared" si="44"/>
        <v>0</v>
      </c>
      <c r="N157" s="8">
        <f t="shared" si="45"/>
        <v>0</v>
      </c>
      <c r="O157" s="8">
        <f>IF(AND(K157&gt;=L157,K157&lt;=DBN,K157&lt;&gt;0,L157&lt;&gt;0),(MOD(FDN-DBN,1)-IF(L157&lt;=FDN,FDN-L157)+IF(K157&lt;=FDN,FDN-K157))*24,IF(AND(K157&gt;=L157,K157&gt;DBN,K157&lt;&gt;0,L157&lt;&gt;0),(MOD(FDN-DBNt,1)-(K157-DBN)+IF(L157&gt;=DBN,L157-DBN)-IF(K157&lt;FDN,FDN-L157))*24,IF(AND(K157&lt;L157,ISNUMBER(K157),L157&lt;&gt;0),(IF(AND(K157&lt;=FDN,L157&lt;=FDN),L157-K157)+IF(AND(K157&lt;=FDN,L157&gt;FDN),FDN-K157)+IF(L157&gt;=DBN,L157-K157-IF(K157&lt;=DBN,DBN-K157)))*24,0)))</f>
        <v>0</v>
      </c>
      <c r="P157" s="6">
        <f t="shared" si="46"/>
        <v>0</v>
      </c>
      <c r="Q157" s="6">
        <f t="shared" si="47"/>
        <v>0</v>
      </c>
      <c r="R157" s="6">
        <f t="shared" si="48"/>
        <v>0</v>
      </c>
    </row>
    <row r="158" spans="1:18">
      <c r="A158" s="9">
        <f t="shared" si="37"/>
        <v>42519</v>
      </c>
      <c r="B158" s="7" t="str">
        <f t="shared" si="38"/>
        <v>dimanche</v>
      </c>
      <c r="C158" s="7" t="str">
        <f t="shared" si="39"/>
        <v>mai</v>
      </c>
      <c r="D158" s="32" t="str">
        <f t="shared" si="40"/>
        <v/>
      </c>
      <c r="E158" s="32" t="str">
        <f t="shared" si="41"/>
        <v xml:space="preserve"> dim</v>
      </c>
      <c r="F158" s="10">
        <v>0</v>
      </c>
      <c r="G158" s="10"/>
      <c r="H158" s="8">
        <f t="shared" si="42"/>
        <v>0</v>
      </c>
      <c r="I158" s="8">
        <f t="shared" si="43"/>
        <v>0</v>
      </c>
      <c r="J158" s="8">
        <f>IF(AND(F158&gt;=G158,F158&lt;=DBN,F158&lt;&gt;0,G158&lt;&gt;0),(MOD(FDN-DBN,1)-IF(G158&lt;=FDN,FDN-G158)+IF(F158&lt;=FDN,FDN-F158))*24,IF(AND(F158&gt;=G158,F158&gt;DBN,F158&lt;&gt;0,G158&lt;&gt;0),(MOD(FDN-DBNt,1)-(F158-DBN)+IF(G158&gt;=DBN,G158-DBN)-IF(F158&lt;FDN,FDN-G158))*24,IF(AND(F158&lt;G158,ISNUMBER(F158),G158&lt;&gt;0),(IF(AND(F158&lt;=FDN,G158&lt;=FDN),G158-F158)+IF(AND(F158&lt;=FDN,G158&gt;FDN),FDN-F158)+IF(G158&gt;=DBN,G158-F158-IF(F158&lt;=DBN,DBN-F158)))*24,0)))</f>
        <v>0</v>
      </c>
      <c r="K158" s="10"/>
      <c r="L158" s="10"/>
      <c r="M158" s="8">
        <f t="shared" si="44"/>
        <v>0</v>
      </c>
      <c r="N158" s="8">
        <f t="shared" si="45"/>
        <v>0</v>
      </c>
      <c r="O158" s="8">
        <f>IF(AND(K158&gt;=L158,K158&lt;=DBN,K158&lt;&gt;0,L158&lt;&gt;0),(MOD(FDN-DBN,1)-IF(L158&lt;=FDN,FDN-L158)+IF(K158&lt;=FDN,FDN-K158))*24,IF(AND(K158&gt;=L158,K158&gt;DBN,K158&lt;&gt;0,L158&lt;&gt;0),(MOD(FDN-DBNt,1)-(K158-DBN)+IF(L158&gt;=DBN,L158-DBN)-IF(K158&lt;FDN,FDN-L158))*24,IF(AND(K158&lt;L158,ISNUMBER(K158),L158&lt;&gt;0),(IF(AND(K158&lt;=FDN,L158&lt;=FDN),L158-K158)+IF(AND(K158&lt;=FDN,L158&gt;FDN),FDN-K158)+IF(L158&gt;=DBN,L158-K158-IF(K158&lt;=DBN,DBN-K158)))*24,0)))</f>
        <v>0</v>
      </c>
      <c r="P158" s="6">
        <f t="shared" si="46"/>
        <v>0</v>
      </c>
      <c r="Q158" s="6">
        <f t="shared" si="47"/>
        <v>0</v>
      </c>
      <c r="R158" s="6">
        <f t="shared" si="48"/>
        <v>0</v>
      </c>
    </row>
    <row r="159" spans="1:18">
      <c r="A159" s="9">
        <f t="shared" si="37"/>
        <v>42520</v>
      </c>
      <c r="B159" s="7" t="str">
        <f t="shared" si="38"/>
        <v>lundi</v>
      </c>
      <c r="C159" s="7" t="str">
        <f t="shared" si="39"/>
        <v>mai</v>
      </c>
      <c r="D159" s="32" t="str">
        <f t="shared" si="40"/>
        <v/>
      </c>
      <c r="E159" s="32" t="str">
        <f t="shared" si="41"/>
        <v xml:space="preserve"> lun</v>
      </c>
      <c r="F159" s="10">
        <v>0</v>
      </c>
      <c r="G159" s="10"/>
      <c r="H159" s="8">
        <f t="shared" si="42"/>
        <v>0</v>
      </c>
      <c r="I159" s="8">
        <f t="shared" si="43"/>
        <v>0</v>
      </c>
      <c r="J159" s="8">
        <f>IF(AND(F159&gt;=G159,F159&lt;=DBN,F159&lt;&gt;0,G159&lt;&gt;0),(MOD(FDN-DBN,1)-IF(G159&lt;=FDN,FDN-G159)+IF(F159&lt;=FDN,FDN-F159))*24,IF(AND(F159&gt;=G159,F159&gt;DBN,F159&lt;&gt;0,G159&lt;&gt;0),(MOD(FDN-DBNt,1)-(F159-DBN)+IF(G159&gt;=DBN,G159-DBN)-IF(F159&lt;FDN,FDN-G159))*24,IF(AND(F159&lt;G159,ISNUMBER(F159),G159&lt;&gt;0),(IF(AND(F159&lt;=FDN,G159&lt;=FDN),G159-F159)+IF(AND(F159&lt;=FDN,G159&gt;FDN),FDN-F159)+IF(G159&gt;=DBN,G159-F159-IF(F159&lt;=DBN,DBN-F159)))*24,0)))</f>
        <v>0</v>
      </c>
      <c r="K159" s="10"/>
      <c r="L159" s="10"/>
      <c r="M159" s="8">
        <f t="shared" si="44"/>
        <v>0</v>
      </c>
      <c r="N159" s="8">
        <f t="shared" si="45"/>
        <v>0</v>
      </c>
      <c r="O159" s="8">
        <f>IF(AND(K159&gt;=L159,K159&lt;=DBN,K159&lt;&gt;0,L159&lt;&gt;0),(MOD(FDN-DBN,1)-IF(L159&lt;=FDN,FDN-L159)+IF(K159&lt;=FDN,FDN-K159))*24,IF(AND(K159&gt;=L159,K159&gt;DBN,K159&lt;&gt;0,L159&lt;&gt;0),(MOD(FDN-DBNt,1)-(K159-DBN)+IF(L159&gt;=DBN,L159-DBN)-IF(K159&lt;FDN,FDN-L159))*24,IF(AND(K159&lt;L159,ISNUMBER(K159),L159&lt;&gt;0),(IF(AND(K159&lt;=FDN,L159&lt;=FDN),L159-K159)+IF(AND(K159&lt;=FDN,L159&gt;FDN),FDN-K159)+IF(L159&gt;=DBN,L159-K159-IF(K159&lt;=DBN,DBN-K159)))*24,0)))</f>
        <v>0</v>
      </c>
      <c r="P159" s="6">
        <f t="shared" si="46"/>
        <v>0</v>
      </c>
      <c r="Q159" s="6">
        <f t="shared" si="47"/>
        <v>0</v>
      </c>
      <c r="R159" s="6">
        <f t="shared" si="48"/>
        <v>0</v>
      </c>
    </row>
    <row r="160" spans="1:18">
      <c r="A160" s="9">
        <f t="shared" si="37"/>
        <v>42521</v>
      </c>
      <c r="B160" s="7" t="str">
        <f t="shared" si="38"/>
        <v>mardi</v>
      </c>
      <c r="C160" s="7" t="str">
        <f t="shared" si="39"/>
        <v>mai</v>
      </c>
      <c r="D160" s="32" t="str">
        <f t="shared" si="40"/>
        <v/>
      </c>
      <c r="E160" s="32" t="str">
        <f t="shared" si="41"/>
        <v xml:space="preserve"> mar</v>
      </c>
      <c r="F160" s="10">
        <v>0</v>
      </c>
      <c r="G160" s="10"/>
      <c r="H160" s="8">
        <f t="shared" si="42"/>
        <v>0</v>
      </c>
      <c r="I160" s="8">
        <f t="shared" si="43"/>
        <v>0</v>
      </c>
      <c r="J160" s="8">
        <f>IF(AND(F160&gt;=G160,F160&lt;=DBN,F160&lt;&gt;0,G160&lt;&gt;0),(MOD(FDN-DBN,1)-IF(G160&lt;=FDN,FDN-G160)+IF(F160&lt;=FDN,FDN-F160))*24,IF(AND(F160&gt;=G160,F160&gt;DBN,F160&lt;&gt;0,G160&lt;&gt;0),(MOD(FDN-DBNt,1)-(F160-DBN)+IF(G160&gt;=DBN,G160-DBN)-IF(F160&lt;FDN,FDN-G160))*24,IF(AND(F160&lt;G160,ISNUMBER(F160),G160&lt;&gt;0),(IF(AND(F160&lt;=FDN,G160&lt;=FDN),G160-F160)+IF(AND(F160&lt;=FDN,G160&gt;FDN),FDN-F160)+IF(G160&gt;=DBN,G160-F160-IF(F160&lt;=DBN,DBN-F160)))*24,0)))</f>
        <v>0</v>
      </c>
      <c r="K160" s="10"/>
      <c r="L160" s="10"/>
      <c r="M160" s="8">
        <f t="shared" si="44"/>
        <v>0</v>
      </c>
      <c r="N160" s="8">
        <f t="shared" si="45"/>
        <v>0</v>
      </c>
      <c r="O160" s="8">
        <f>IF(AND(K160&gt;=L160,K160&lt;=DBN,K160&lt;&gt;0,L160&lt;&gt;0),(MOD(FDN-DBN,1)-IF(L160&lt;=FDN,FDN-L160)+IF(K160&lt;=FDN,FDN-K160))*24,IF(AND(K160&gt;=L160,K160&gt;DBN,K160&lt;&gt;0,L160&lt;&gt;0),(MOD(FDN-DBNt,1)-(K160-DBN)+IF(L160&gt;=DBN,L160-DBN)-IF(K160&lt;FDN,FDN-L160))*24,IF(AND(K160&lt;L160,ISNUMBER(K160),L160&lt;&gt;0),(IF(AND(K160&lt;=FDN,L160&lt;=FDN),L160-K160)+IF(AND(K160&lt;=FDN,L160&gt;FDN),FDN-K160)+IF(L160&gt;=DBN,L160-K160-IF(K160&lt;=DBN,DBN-K160)))*24,0)))</f>
        <v>0</v>
      </c>
      <c r="P160" s="6">
        <f t="shared" si="46"/>
        <v>0</v>
      </c>
      <c r="Q160" s="6">
        <f t="shared" si="47"/>
        <v>0</v>
      </c>
      <c r="R160" s="6">
        <f t="shared" si="48"/>
        <v>0</v>
      </c>
    </row>
    <row r="161" spans="1:18">
      <c r="A161" s="9">
        <f t="shared" si="37"/>
        <v>42522</v>
      </c>
      <c r="B161" s="7" t="str">
        <f t="shared" si="38"/>
        <v>mercredi</v>
      </c>
      <c r="C161" s="7" t="str">
        <f t="shared" si="39"/>
        <v>juin</v>
      </c>
      <c r="D161" s="32" t="str">
        <f t="shared" si="40"/>
        <v/>
      </c>
      <c r="E161" s="32" t="str">
        <f t="shared" si="41"/>
        <v xml:space="preserve"> mer</v>
      </c>
      <c r="F161" s="10">
        <v>0</v>
      </c>
      <c r="G161" s="10"/>
      <c r="H161" s="8">
        <f t="shared" si="42"/>
        <v>0</v>
      </c>
      <c r="I161" s="8">
        <f t="shared" si="43"/>
        <v>0</v>
      </c>
      <c r="J161" s="8">
        <f>IF(AND(F161&gt;=G161,F161&lt;=DBN,F161&lt;&gt;0,G161&lt;&gt;0),(MOD(FDN-DBN,1)-IF(G161&lt;=FDN,FDN-G161)+IF(F161&lt;=FDN,FDN-F161))*24,IF(AND(F161&gt;=G161,F161&gt;DBN,F161&lt;&gt;0,G161&lt;&gt;0),(MOD(FDN-DBNt,1)-(F161-DBN)+IF(G161&gt;=DBN,G161-DBN)-IF(F161&lt;FDN,FDN-G161))*24,IF(AND(F161&lt;G161,ISNUMBER(F161),G161&lt;&gt;0),(IF(AND(F161&lt;=FDN,G161&lt;=FDN),G161-F161)+IF(AND(F161&lt;=FDN,G161&gt;FDN),FDN-F161)+IF(G161&gt;=DBN,G161-F161-IF(F161&lt;=DBN,DBN-F161)))*24,0)))</f>
        <v>0</v>
      </c>
      <c r="K161" s="10"/>
      <c r="L161" s="10"/>
      <c r="M161" s="8">
        <f t="shared" si="44"/>
        <v>0</v>
      </c>
      <c r="N161" s="8">
        <f t="shared" si="45"/>
        <v>0</v>
      </c>
      <c r="O161" s="8">
        <f>IF(AND(K161&gt;=L161,K161&lt;=DBN,K161&lt;&gt;0,L161&lt;&gt;0),(MOD(FDN-DBN,1)-IF(L161&lt;=FDN,FDN-L161)+IF(K161&lt;=FDN,FDN-K161))*24,IF(AND(K161&gt;=L161,K161&gt;DBN,K161&lt;&gt;0,L161&lt;&gt;0),(MOD(FDN-DBNt,1)-(K161-DBN)+IF(L161&gt;=DBN,L161-DBN)-IF(K161&lt;FDN,FDN-L161))*24,IF(AND(K161&lt;L161,ISNUMBER(K161),L161&lt;&gt;0),(IF(AND(K161&lt;=FDN,L161&lt;=FDN),L161-K161)+IF(AND(K161&lt;=FDN,L161&gt;FDN),FDN-K161)+IF(L161&gt;=DBN,L161-K161-IF(K161&lt;=DBN,DBN-K161)))*24,0)))</f>
        <v>0</v>
      </c>
      <c r="P161" s="6">
        <f t="shared" si="46"/>
        <v>0</v>
      </c>
      <c r="Q161" s="6">
        <f t="shared" si="47"/>
        <v>0</v>
      </c>
      <c r="R161" s="6">
        <f t="shared" si="48"/>
        <v>0</v>
      </c>
    </row>
    <row r="162" spans="1:18">
      <c r="A162" s="9">
        <f t="shared" si="37"/>
        <v>42523</v>
      </c>
      <c r="B162" s="7" t="str">
        <f t="shared" si="38"/>
        <v>jeudi</v>
      </c>
      <c r="C162" s="7" t="str">
        <f t="shared" si="39"/>
        <v>juin</v>
      </c>
      <c r="D162" s="32" t="str">
        <f t="shared" si="40"/>
        <v/>
      </c>
      <c r="E162" s="32" t="str">
        <f t="shared" si="41"/>
        <v xml:space="preserve"> jeu</v>
      </c>
      <c r="F162" s="10">
        <v>0</v>
      </c>
      <c r="G162" s="10"/>
      <c r="H162" s="8">
        <f t="shared" si="42"/>
        <v>0</v>
      </c>
      <c r="I162" s="8">
        <f t="shared" si="43"/>
        <v>0</v>
      </c>
      <c r="J162" s="8">
        <f>IF(AND(F162&gt;=G162,F162&lt;=DBN,F162&lt;&gt;0,G162&lt;&gt;0),(MOD(FDN-DBN,1)-IF(G162&lt;=FDN,FDN-G162)+IF(F162&lt;=FDN,FDN-F162))*24,IF(AND(F162&gt;=G162,F162&gt;DBN,F162&lt;&gt;0,G162&lt;&gt;0),(MOD(FDN-DBNt,1)-(F162-DBN)+IF(G162&gt;=DBN,G162-DBN)-IF(F162&lt;FDN,FDN-G162))*24,IF(AND(F162&lt;G162,ISNUMBER(F162),G162&lt;&gt;0),(IF(AND(F162&lt;=FDN,G162&lt;=FDN),G162-F162)+IF(AND(F162&lt;=FDN,G162&gt;FDN),FDN-F162)+IF(G162&gt;=DBN,G162-F162-IF(F162&lt;=DBN,DBN-F162)))*24,0)))</f>
        <v>0</v>
      </c>
      <c r="K162" s="10"/>
      <c r="L162" s="10"/>
      <c r="M162" s="8">
        <f t="shared" si="44"/>
        <v>0</v>
      </c>
      <c r="N162" s="8">
        <f t="shared" si="45"/>
        <v>0</v>
      </c>
      <c r="O162" s="8">
        <f>IF(AND(K162&gt;=L162,K162&lt;=DBN,K162&lt;&gt;0,L162&lt;&gt;0),(MOD(FDN-DBN,1)-IF(L162&lt;=FDN,FDN-L162)+IF(K162&lt;=FDN,FDN-K162))*24,IF(AND(K162&gt;=L162,K162&gt;DBN,K162&lt;&gt;0,L162&lt;&gt;0),(MOD(FDN-DBNt,1)-(K162-DBN)+IF(L162&gt;=DBN,L162-DBN)-IF(K162&lt;FDN,FDN-L162))*24,IF(AND(K162&lt;L162,ISNUMBER(K162),L162&lt;&gt;0),(IF(AND(K162&lt;=FDN,L162&lt;=FDN),L162-K162)+IF(AND(K162&lt;=FDN,L162&gt;FDN),FDN-K162)+IF(L162&gt;=DBN,L162-K162-IF(K162&lt;=DBN,DBN-K162)))*24,0)))</f>
        <v>0</v>
      </c>
      <c r="P162" s="6">
        <f t="shared" si="46"/>
        <v>0</v>
      </c>
      <c r="Q162" s="6">
        <f t="shared" si="47"/>
        <v>0</v>
      </c>
      <c r="R162" s="6">
        <f t="shared" si="48"/>
        <v>0</v>
      </c>
    </row>
    <row r="163" spans="1:18">
      <c r="A163" s="9">
        <f t="shared" si="37"/>
        <v>42524</v>
      </c>
      <c r="B163" s="7" t="str">
        <f t="shared" si="38"/>
        <v>vendredi</v>
      </c>
      <c r="C163" s="7" t="str">
        <f t="shared" si="39"/>
        <v>juin</v>
      </c>
      <c r="D163" s="32" t="str">
        <f t="shared" si="40"/>
        <v/>
      </c>
      <c r="E163" s="32" t="str">
        <f t="shared" si="41"/>
        <v xml:space="preserve"> ven</v>
      </c>
      <c r="F163" s="10">
        <v>0</v>
      </c>
      <c r="G163" s="10"/>
      <c r="H163" s="8">
        <f t="shared" si="42"/>
        <v>0</v>
      </c>
      <c r="I163" s="8">
        <f t="shared" si="43"/>
        <v>0</v>
      </c>
      <c r="J163" s="8">
        <f>IF(AND(F163&gt;=G163,F163&lt;=DBN,F163&lt;&gt;0,G163&lt;&gt;0),(MOD(FDN-DBN,1)-IF(G163&lt;=FDN,FDN-G163)+IF(F163&lt;=FDN,FDN-F163))*24,IF(AND(F163&gt;=G163,F163&gt;DBN,F163&lt;&gt;0,G163&lt;&gt;0),(MOD(FDN-DBNt,1)-(F163-DBN)+IF(G163&gt;=DBN,G163-DBN)-IF(F163&lt;FDN,FDN-G163))*24,IF(AND(F163&lt;G163,ISNUMBER(F163),G163&lt;&gt;0),(IF(AND(F163&lt;=FDN,G163&lt;=FDN),G163-F163)+IF(AND(F163&lt;=FDN,G163&gt;FDN),FDN-F163)+IF(G163&gt;=DBN,G163-F163-IF(F163&lt;=DBN,DBN-F163)))*24,0)))</f>
        <v>0</v>
      </c>
      <c r="K163" s="10"/>
      <c r="L163" s="10"/>
      <c r="M163" s="8">
        <f t="shared" si="44"/>
        <v>0</v>
      </c>
      <c r="N163" s="8">
        <f t="shared" si="45"/>
        <v>0</v>
      </c>
      <c r="O163" s="8">
        <f>IF(AND(K163&gt;=L163,K163&lt;=DBN,K163&lt;&gt;0,L163&lt;&gt;0),(MOD(FDN-DBN,1)-IF(L163&lt;=FDN,FDN-L163)+IF(K163&lt;=FDN,FDN-K163))*24,IF(AND(K163&gt;=L163,K163&gt;DBN,K163&lt;&gt;0,L163&lt;&gt;0),(MOD(FDN-DBNt,1)-(K163-DBN)+IF(L163&gt;=DBN,L163-DBN)-IF(K163&lt;FDN,FDN-L163))*24,IF(AND(K163&lt;L163,ISNUMBER(K163),L163&lt;&gt;0),(IF(AND(K163&lt;=FDN,L163&lt;=FDN),L163-K163)+IF(AND(K163&lt;=FDN,L163&gt;FDN),FDN-K163)+IF(L163&gt;=DBN,L163-K163-IF(K163&lt;=DBN,DBN-K163)))*24,0)))</f>
        <v>0</v>
      </c>
      <c r="P163" s="6">
        <f t="shared" si="46"/>
        <v>0</v>
      </c>
      <c r="Q163" s="6">
        <f t="shared" si="47"/>
        <v>0</v>
      </c>
      <c r="R163" s="6">
        <f t="shared" si="48"/>
        <v>0</v>
      </c>
    </row>
    <row r="164" spans="1:18">
      <c r="A164" s="9">
        <f t="shared" si="37"/>
        <v>42525</v>
      </c>
      <c r="B164" s="7" t="str">
        <f t="shared" si="38"/>
        <v>samedi</v>
      </c>
      <c r="C164" s="7" t="str">
        <f t="shared" si="39"/>
        <v>juin</v>
      </c>
      <c r="D164" s="32" t="str">
        <f t="shared" si="40"/>
        <v/>
      </c>
      <c r="E164" s="32" t="str">
        <f t="shared" si="41"/>
        <v xml:space="preserve"> sam</v>
      </c>
      <c r="F164" s="10">
        <v>0</v>
      </c>
      <c r="G164" s="10"/>
      <c r="H164" s="8">
        <f t="shared" si="42"/>
        <v>0</v>
      </c>
      <c r="I164" s="8">
        <f t="shared" si="43"/>
        <v>0</v>
      </c>
      <c r="J164" s="8">
        <f>IF(AND(F164&gt;=G164,F164&lt;=DBN,F164&lt;&gt;0,G164&lt;&gt;0),(MOD(FDN-DBN,1)-IF(G164&lt;=FDN,FDN-G164)+IF(F164&lt;=FDN,FDN-F164))*24,IF(AND(F164&gt;=G164,F164&gt;DBN,F164&lt;&gt;0,G164&lt;&gt;0),(MOD(FDN-DBNt,1)-(F164-DBN)+IF(G164&gt;=DBN,G164-DBN)-IF(F164&lt;FDN,FDN-G164))*24,IF(AND(F164&lt;G164,ISNUMBER(F164),G164&lt;&gt;0),(IF(AND(F164&lt;=FDN,G164&lt;=FDN),G164-F164)+IF(AND(F164&lt;=FDN,G164&gt;FDN),FDN-F164)+IF(G164&gt;=DBN,G164-F164-IF(F164&lt;=DBN,DBN-F164)))*24,0)))</f>
        <v>0</v>
      </c>
      <c r="K164" s="10"/>
      <c r="L164" s="10"/>
      <c r="M164" s="8">
        <f t="shared" si="44"/>
        <v>0</v>
      </c>
      <c r="N164" s="8">
        <f t="shared" si="45"/>
        <v>0</v>
      </c>
      <c r="O164" s="8">
        <f>IF(AND(K164&gt;=L164,K164&lt;=DBN,K164&lt;&gt;0,L164&lt;&gt;0),(MOD(FDN-DBN,1)-IF(L164&lt;=FDN,FDN-L164)+IF(K164&lt;=FDN,FDN-K164))*24,IF(AND(K164&gt;=L164,K164&gt;DBN,K164&lt;&gt;0,L164&lt;&gt;0),(MOD(FDN-DBNt,1)-(K164-DBN)+IF(L164&gt;=DBN,L164-DBN)-IF(K164&lt;FDN,FDN-L164))*24,IF(AND(K164&lt;L164,ISNUMBER(K164),L164&lt;&gt;0),(IF(AND(K164&lt;=FDN,L164&lt;=FDN),L164-K164)+IF(AND(K164&lt;=FDN,L164&gt;FDN),FDN-K164)+IF(L164&gt;=DBN,L164-K164-IF(K164&lt;=DBN,DBN-K164)))*24,0)))</f>
        <v>0</v>
      </c>
      <c r="P164" s="6">
        <f t="shared" si="46"/>
        <v>0</v>
      </c>
      <c r="Q164" s="6">
        <f t="shared" si="47"/>
        <v>0</v>
      </c>
      <c r="R164" s="6">
        <f t="shared" si="48"/>
        <v>0</v>
      </c>
    </row>
    <row r="165" spans="1:18">
      <c r="A165" s="9">
        <f t="shared" si="37"/>
        <v>42526</v>
      </c>
      <c r="B165" s="7" t="str">
        <f t="shared" si="38"/>
        <v>dimanche</v>
      </c>
      <c r="C165" s="7" t="str">
        <f t="shared" si="39"/>
        <v>juin</v>
      </c>
      <c r="D165" s="32" t="str">
        <f t="shared" si="40"/>
        <v/>
      </c>
      <c r="E165" s="32" t="str">
        <f t="shared" si="41"/>
        <v xml:space="preserve"> dim</v>
      </c>
      <c r="F165" s="10">
        <v>0</v>
      </c>
      <c r="G165" s="10"/>
      <c r="H165" s="8">
        <f t="shared" si="42"/>
        <v>0</v>
      </c>
      <c r="I165" s="8">
        <f t="shared" si="43"/>
        <v>0</v>
      </c>
      <c r="J165" s="8">
        <f>IF(AND(F165&gt;=G165,F165&lt;=DBN,F165&lt;&gt;0,G165&lt;&gt;0),(MOD(FDN-DBN,1)-IF(G165&lt;=FDN,FDN-G165)+IF(F165&lt;=FDN,FDN-F165))*24,IF(AND(F165&gt;=G165,F165&gt;DBN,F165&lt;&gt;0,G165&lt;&gt;0),(MOD(FDN-DBNt,1)-(F165-DBN)+IF(G165&gt;=DBN,G165-DBN)-IF(F165&lt;FDN,FDN-G165))*24,IF(AND(F165&lt;G165,ISNUMBER(F165),G165&lt;&gt;0),(IF(AND(F165&lt;=FDN,G165&lt;=FDN),G165-F165)+IF(AND(F165&lt;=FDN,G165&gt;FDN),FDN-F165)+IF(G165&gt;=DBN,G165-F165-IF(F165&lt;=DBN,DBN-F165)))*24,0)))</f>
        <v>0</v>
      </c>
      <c r="K165" s="10"/>
      <c r="L165" s="10"/>
      <c r="M165" s="8">
        <f t="shared" si="44"/>
        <v>0</v>
      </c>
      <c r="N165" s="8">
        <f t="shared" si="45"/>
        <v>0</v>
      </c>
      <c r="O165" s="8">
        <f>IF(AND(K165&gt;=L165,K165&lt;=DBN,K165&lt;&gt;0,L165&lt;&gt;0),(MOD(FDN-DBN,1)-IF(L165&lt;=FDN,FDN-L165)+IF(K165&lt;=FDN,FDN-K165))*24,IF(AND(K165&gt;=L165,K165&gt;DBN,K165&lt;&gt;0,L165&lt;&gt;0),(MOD(FDN-DBNt,1)-(K165-DBN)+IF(L165&gt;=DBN,L165-DBN)-IF(K165&lt;FDN,FDN-L165))*24,IF(AND(K165&lt;L165,ISNUMBER(K165),L165&lt;&gt;0),(IF(AND(K165&lt;=FDN,L165&lt;=FDN),L165-K165)+IF(AND(K165&lt;=FDN,L165&gt;FDN),FDN-K165)+IF(L165&gt;=DBN,L165-K165-IF(K165&lt;=DBN,DBN-K165)))*24,0)))</f>
        <v>0</v>
      </c>
      <c r="P165" s="6">
        <f t="shared" si="46"/>
        <v>0</v>
      </c>
      <c r="Q165" s="6">
        <f t="shared" si="47"/>
        <v>0</v>
      </c>
      <c r="R165" s="6">
        <f t="shared" si="48"/>
        <v>0</v>
      </c>
    </row>
    <row r="166" spans="1:18">
      <c r="A166" s="9">
        <f t="shared" si="37"/>
        <v>42527</v>
      </c>
      <c r="B166" s="7" t="str">
        <f t="shared" si="38"/>
        <v>lundi</v>
      </c>
      <c r="C166" s="7" t="str">
        <f t="shared" si="39"/>
        <v>juin</v>
      </c>
      <c r="D166" s="32" t="str">
        <f t="shared" si="40"/>
        <v/>
      </c>
      <c r="E166" s="32" t="str">
        <f t="shared" si="41"/>
        <v xml:space="preserve"> lun</v>
      </c>
      <c r="F166" s="10">
        <v>0</v>
      </c>
      <c r="G166" s="10"/>
      <c r="H166" s="8">
        <f t="shared" si="42"/>
        <v>0</v>
      </c>
      <c r="I166" s="8">
        <f t="shared" si="43"/>
        <v>0</v>
      </c>
      <c r="J166" s="8">
        <f>IF(AND(F166&gt;=G166,F166&lt;=DBN,F166&lt;&gt;0,G166&lt;&gt;0),(MOD(FDN-DBN,1)-IF(G166&lt;=FDN,FDN-G166)+IF(F166&lt;=FDN,FDN-F166))*24,IF(AND(F166&gt;=G166,F166&gt;DBN,F166&lt;&gt;0,G166&lt;&gt;0),(MOD(FDN-DBNt,1)-(F166-DBN)+IF(G166&gt;=DBN,G166-DBN)-IF(F166&lt;FDN,FDN-G166))*24,IF(AND(F166&lt;G166,ISNUMBER(F166),G166&lt;&gt;0),(IF(AND(F166&lt;=FDN,G166&lt;=FDN),G166-F166)+IF(AND(F166&lt;=FDN,G166&gt;FDN),FDN-F166)+IF(G166&gt;=DBN,G166-F166-IF(F166&lt;=DBN,DBN-F166)))*24,0)))</f>
        <v>0</v>
      </c>
      <c r="K166" s="10"/>
      <c r="L166" s="10"/>
      <c r="M166" s="8">
        <f t="shared" si="44"/>
        <v>0</v>
      </c>
      <c r="N166" s="8">
        <f t="shared" si="45"/>
        <v>0</v>
      </c>
      <c r="O166" s="8">
        <f>IF(AND(K166&gt;=L166,K166&lt;=DBN,K166&lt;&gt;0,L166&lt;&gt;0),(MOD(FDN-DBN,1)-IF(L166&lt;=FDN,FDN-L166)+IF(K166&lt;=FDN,FDN-K166))*24,IF(AND(K166&gt;=L166,K166&gt;DBN,K166&lt;&gt;0,L166&lt;&gt;0),(MOD(FDN-DBNt,1)-(K166-DBN)+IF(L166&gt;=DBN,L166-DBN)-IF(K166&lt;FDN,FDN-L166))*24,IF(AND(K166&lt;L166,ISNUMBER(K166),L166&lt;&gt;0),(IF(AND(K166&lt;=FDN,L166&lt;=FDN),L166-K166)+IF(AND(K166&lt;=FDN,L166&gt;FDN),FDN-K166)+IF(L166&gt;=DBN,L166-K166-IF(K166&lt;=DBN,DBN-K166)))*24,0)))</f>
        <v>0</v>
      </c>
      <c r="P166" s="6">
        <f t="shared" si="46"/>
        <v>0</v>
      </c>
      <c r="Q166" s="6">
        <f t="shared" si="47"/>
        <v>0</v>
      </c>
      <c r="R166" s="6">
        <f t="shared" si="48"/>
        <v>0</v>
      </c>
    </row>
    <row r="167" spans="1:18">
      <c r="A167" s="9">
        <f t="shared" si="37"/>
        <v>42528</v>
      </c>
      <c r="B167" s="7" t="str">
        <f t="shared" si="38"/>
        <v>mardi</v>
      </c>
      <c r="C167" s="7" t="str">
        <f t="shared" si="39"/>
        <v>juin</v>
      </c>
      <c r="D167" s="32" t="str">
        <f t="shared" si="40"/>
        <v/>
      </c>
      <c r="E167" s="32" t="str">
        <f t="shared" si="41"/>
        <v xml:space="preserve"> mar</v>
      </c>
      <c r="F167" s="10">
        <v>0</v>
      </c>
      <c r="G167" s="10"/>
      <c r="H167" s="8">
        <f t="shared" si="42"/>
        <v>0</v>
      </c>
      <c r="I167" s="8">
        <f t="shared" si="43"/>
        <v>0</v>
      </c>
      <c r="J167" s="8">
        <f>IF(AND(F167&gt;=G167,F167&lt;=DBN,F167&lt;&gt;0,G167&lt;&gt;0),(MOD(FDN-DBN,1)-IF(G167&lt;=FDN,FDN-G167)+IF(F167&lt;=FDN,FDN-F167))*24,IF(AND(F167&gt;=G167,F167&gt;DBN,F167&lt;&gt;0,G167&lt;&gt;0),(MOD(FDN-DBNt,1)-(F167-DBN)+IF(G167&gt;=DBN,G167-DBN)-IF(F167&lt;FDN,FDN-G167))*24,IF(AND(F167&lt;G167,ISNUMBER(F167),G167&lt;&gt;0),(IF(AND(F167&lt;=FDN,G167&lt;=FDN),G167-F167)+IF(AND(F167&lt;=FDN,G167&gt;FDN),FDN-F167)+IF(G167&gt;=DBN,G167-F167-IF(F167&lt;=DBN,DBN-F167)))*24,0)))</f>
        <v>0</v>
      </c>
      <c r="K167" s="10"/>
      <c r="L167" s="10"/>
      <c r="M167" s="8">
        <f t="shared" si="44"/>
        <v>0</v>
      </c>
      <c r="N167" s="8">
        <f t="shared" si="45"/>
        <v>0</v>
      </c>
      <c r="O167" s="8">
        <f>IF(AND(K167&gt;=L167,K167&lt;=DBN,K167&lt;&gt;0,L167&lt;&gt;0),(MOD(FDN-DBN,1)-IF(L167&lt;=FDN,FDN-L167)+IF(K167&lt;=FDN,FDN-K167))*24,IF(AND(K167&gt;=L167,K167&gt;DBN,K167&lt;&gt;0,L167&lt;&gt;0),(MOD(FDN-DBNt,1)-(K167-DBN)+IF(L167&gt;=DBN,L167-DBN)-IF(K167&lt;FDN,FDN-L167))*24,IF(AND(K167&lt;L167,ISNUMBER(K167),L167&lt;&gt;0),(IF(AND(K167&lt;=FDN,L167&lt;=FDN),L167-K167)+IF(AND(K167&lt;=FDN,L167&gt;FDN),FDN-K167)+IF(L167&gt;=DBN,L167-K167-IF(K167&lt;=DBN,DBN-K167)))*24,0)))</f>
        <v>0</v>
      </c>
      <c r="P167" s="6">
        <f t="shared" si="46"/>
        <v>0</v>
      </c>
      <c r="Q167" s="6">
        <f t="shared" si="47"/>
        <v>0</v>
      </c>
      <c r="R167" s="6">
        <f t="shared" si="48"/>
        <v>0</v>
      </c>
    </row>
    <row r="168" spans="1:18">
      <c r="A168" s="9">
        <f t="shared" si="37"/>
        <v>42529</v>
      </c>
      <c r="B168" s="7" t="str">
        <f t="shared" si="38"/>
        <v>mercredi</v>
      </c>
      <c r="C168" s="7" t="str">
        <f t="shared" si="39"/>
        <v>juin</v>
      </c>
      <c r="D168" s="32" t="str">
        <f t="shared" si="40"/>
        <v/>
      </c>
      <c r="E168" s="32" t="str">
        <f t="shared" si="41"/>
        <v xml:space="preserve"> mer</v>
      </c>
      <c r="F168" s="10">
        <v>0</v>
      </c>
      <c r="G168" s="10"/>
      <c r="H168" s="8">
        <f t="shared" si="42"/>
        <v>0</v>
      </c>
      <c r="I168" s="8">
        <f t="shared" si="43"/>
        <v>0</v>
      </c>
      <c r="J168" s="8">
        <f>IF(AND(F168&gt;=G168,F168&lt;=DBN,F168&lt;&gt;0,G168&lt;&gt;0),(MOD(FDN-DBN,1)-IF(G168&lt;=FDN,FDN-G168)+IF(F168&lt;=FDN,FDN-F168))*24,IF(AND(F168&gt;=G168,F168&gt;DBN,F168&lt;&gt;0,G168&lt;&gt;0),(MOD(FDN-DBNt,1)-(F168-DBN)+IF(G168&gt;=DBN,G168-DBN)-IF(F168&lt;FDN,FDN-G168))*24,IF(AND(F168&lt;G168,ISNUMBER(F168),G168&lt;&gt;0),(IF(AND(F168&lt;=FDN,G168&lt;=FDN),G168-F168)+IF(AND(F168&lt;=FDN,G168&gt;FDN),FDN-F168)+IF(G168&gt;=DBN,G168-F168-IF(F168&lt;=DBN,DBN-F168)))*24,0)))</f>
        <v>0</v>
      </c>
      <c r="K168" s="10"/>
      <c r="L168" s="10"/>
      <c r="M168" s="8">
        <f t="shared" si="44"/>
        <v>0</v>
      </c>
      <c r="N168" s="8">
        <f t="shared" si="45"/>
        <v>0</v>
      </c>
      <c r="O168" s="8">
        <f>IF(AND(K168&gt;=L168,K168&lt;=DBN,K168&lt;&gt;0,L168&lt;&gt;0),(MOD(FDN-DBN,1)-IF(L168&lt;=FDN,FDN-L168)+IF(K168&lt;=FDN,FDN-K168))*24,IF(AND(K168&gt;=L168,K168&gt;DBN,K168&lt;&gt;0,L168&lt;&gt;0),(MOD(FDN-DBNt,1)-(K168-DBN)+IF(L168&gt;=DBN,L168-DBN)-IF(K168&lt;FDN,FDN-L168))*24,IF(AND(K168&lt;L168,ISNUMBER(K168),L168&lt;&gt;0),(IF(AND(K168&lt;=FDN,L168&lt;=FDN),L168-K168)+IF(AND(K168&lt;=FDN,L168&gt;FDN),FDN-K168)+IF(L168&gt;=DBN,L168-K168-IF(K168&lt;=DBN,DBN-K168)))*24,0)))</f>
        <v>0</v>
      </c>
      <c r="P168" s="6">
        <f t="shared" si="46"/>
        <v>0</v>
      </c>
      <c r="Q168" s="6">
        <f t="shared" si="47"/>
        <v>0</v>
      </c>
      <c r="R168" s="6">
        <f t="shared" si="48"/>
        <v>0</v>
      </c>
    </row>
    <row r="169" spans="1:18">
      <c r="A169" s="9">
        <f t="shared" si="37"/>
        <v>42530</v>
      </c>
      <c r="B169" s="7" t="str">
        <f t="shared" si="38"/>
        <v>jeudi</v>
      </c>
      <c r="C169" s="7" t="str">
        <f t="shared" si="39"/>
        <v>juin</v>
      </c>
      <c r="D169" s="32" t="str">
        <f t="shared" si="40"/>
        <v/>
      </c>
      <c r="E169" s="32" t="str">
        <f t="shared" si="41"/>
        <v xml:space="preserve"> jeu</v>
      </c>
      <c r="F169" s="10">
        <v>0</v>
      </c>
      <c r="G169" s="10"/>
      <c r="H169" s="8">
        <f t="shared" si="42"/>
        <v>0</v>
      </c>
      <c r="I169" s="8">
        <f t="shared" si="43"/>
        <v>0</v>
      </c>
      <c r="J169" s="8">
        <f>IF(AND(F169&gt;=G169,F169&lt;=DBN,F169&lt;&gt;0,G169&lt;&gt;0),(MOD(FDN-DBN,1)-IF(G169&lt;=FDN,FDN-G169)+IF(F169&lt;=FDN,FDN-F169))*24,IF(AND(F169&gt;=G169,F169&gt;DBN,F169&lt;&gt;0,G169&lt;&gt;0),(MOD(FDN-DBNt,1)-(F169-DBN)+IF(G169&gt;=DBN,G169-DBN)-IF(F169&lt;FDN,FDN-G169))*24,IF(AND(F169&lt;G169,ISNUMBER(F169),G169&lt;&gt;0),(IF(AND(F169&lt;=FDN,G169&lt;=FDN),G169-F169)+IF(AND(F169&lt;=FDN,G169&gt;FDN),FDN-F169)+IF(G169&gt;=DBN,G169-F169-IF(F169&lt;=DBN,DBN-F169)))*24,0)))</f>
        <v>0</v>
      </c>
      <c r="K169" s="10"/>
      <c r="L169" s="10"/>
      <c r="M169" s="8">
        <f t="shared" si="44"/>
        <v>0</v>
      </c>
      <c r="N169" s="8">
        <f t="shared" si="45"/>
        <v>0</v>
      </c>
      <c r="O169" s="8">
        <f>IF(AND(K169&gt;=L169,K169&lt;=DBN,K169&lt;&gt;0,L169&lt;&gt;0),(MOD(FDN-DBN,1)-IF(L169&lt;=FDN,FDN-L169)+IF(K169&lt;=FDN,FDN-K169))*24,IF(AND(K169&gt;=L169,K169&gt;DBN,K169&lt;&gt;0,L169&lt;&gt;0),(MOD(FDN-DBNt,1)-(K169-DBN)+IF(L169&gt;=DBN,L169-DBN)-IF(K169&lt;FDN,FDN-L169))*24,IF(AND(K169&lt;L169,ISNUMBER(K169),L169&lt;&gt;0),(IF(AND(K169&lt;=FDN,L169&lt;=FDN),L169-K169)+IF(AND(K169&lt;=FDN,L169&gt;FDN),FDN-K169)+IF(L169&gt;=DBN,L169-K169-IF(K169&lt;=DBN,DBN-K169)))*24,0)))</f>
        <v>0</v>
      </c>
      <c r="P169" s="6">
        <f t="shared" si="46"/>
        <v>0</v>
      </c>
      <c r="Q169" s="6">
        <f t="shared" si="47"/>
        <v>0</v>
      </c>
      <c r="R169" s="6">
        <f t="shared" si="48"/>
        <v>0</v>
      </c>
    </row>
    <row r="170" spans="1:18">
      <c r="A170" s="9">
        <f t="shared" si="37"/>
        <v>42531</v>
      </c>
      <c r="B170" s="7" t="str">
        <f t="shared" si="38"/>
        <v>vendredi</v>
      </c>
      <c r="C170" s="7" t="str">
        <f t="shared" si="39"/>
        <v>juin</v>
      </c>
      <c r="D170" s="32" t="str">
        <f t="shared" si="40"/>
        <v/>
      </c>
      <c r="E170" s="32" t="str">
        <f t="shared" si="41"/>
        <v xml:space="preserve"> ven</v>
      </c>
      <c r="F170" s="10">
        <v>0</v>
      </c>
      <c r="G170" s="10"/>
      <c r="H170" s="8">
        <f t="shared" si="42"/>
        <v>0</v>
      </c>
      <c r="I170" s="8">
        <f t="shared" si="43"/>
        <v>0</v>
      </c>
      <c r="J170" s="8">
        <f>IF(AND(F170&gt;=G170,F170&lt;=DBN,F170&lt;&gt;0,G170&lt;&gt;0),(MOD(FDN-DBN,1)-IF(G170&lt;=FDN,FDN-G170)+IF(F170&lt;=FDN,FDN-F170))*24,IF(AND(F170&gt;=G170,F170&gt;DBN,F170&lt;&gt;0,G170&lt;&gt;0),(MOD(FDN-DBNt,1)-(F170-DBN)+IF(G170&gt;=DBN,G170-DBN)-IF(F170&lt;FDN,FDN-G170))*24,IF(AND(F170&lt;G170,ISNUMBER(F170),G170&lt;&gt;0),(IF(AND(F170&lt;=FDN,G170&lt;=FDN),G170-F170)+IF(AND(F170&lt;=FDN,G170&gt;FDN),FDN-F170)+IF(G170&gt;=DBN,G170-F170-IF(F170&lt;=DBN,DBN-F170)))*24,0)))</f>
        <v>0</v>
      </c>
      <c r="K170" s="10"/>
      <c r="L170" s="10"/>
      <c r="M170" s="8">
        <f t="shared" si="44"/>
        <v>0</v>
      </c>
      <c r="N170" s="8">
        <f t="shared" si="45"/>
        <v>0</v>
      </c>
      <c r="O170" s="8">
        <f>IF(AND(K170&gt;=L170,K170&lt;=DBN,K170&lt;&gt;0,L170&lt;&gt;0),(MOD(FDN-DBN,1)-IF(L170&lt;=FDN,FDN-L170)+IF(K170&lt;=FDN,FDN-K170))*24,IF(AND(K170&gt;=L170,K170&gt;DBN,K170&lt;&gt;0,L170&lt;&gt;0),(MOD(FDN-DBNt,1)-(K170-DBN)+IF(L170&gt;=DBN,L170-DBN)-IF(K170&lt;FDN,FDN-L170))*24,IF(AND(K170&lt;L170,ISNUMBER(K170),L170&lt;&gt;0),(IF(AND(K170&lt;=FDN,L170&lt;=FDN),L170-K170)+IF(AND(K170&lt;=FDN,L170&gt;FDN),FDN-K170)+IF(L170&gt;=DBN,L170-K170-IF(K170&lt;=DBN,DBN-K170)))*24,0)))</f>
        <v>0</v>
      </c>
      <c r="P170" s="6">
        <f t="shared" si="46"/>
        <v>0</v>
      </c>
      <c r="Q170" s="6">
        <f t="shared" si="47"/>
        <v>0</v>
      </c>
      <c r="R170" s="6">
        <f t="shared" si="48"/>
        <v>0</v>
      </c>
    </row>
    <row r="171" spans="1:18">
      <c r="A171" s="9">
        <f t="shared" si="37"/>
        <v>42532</v>
      </c>
      <c r="B171" s="7" t="str">
        <f t="shared" si="38"/>
        <v>samedi</v>
      </c>
      <c r="C171" s="7" t="str">
        <f t="shared" si="39"/>
        <v>juin</v>
      </c>
      <c r="D171" s="32" t="str">
        <f t="shared" si="40"/>
        <v/>
      </c>
      <c r="E171" s="32" t="str">
        <f t="shared" si="41"/>
        <v xml:space="preserve"> sam</v>
      </c>
      <c r="F171" s="10">
        <v>0</v>
      </c>
      <c r="G171" s="10"/>
      <c r="H171" s="8">
        <f t="shared" si="42"/>
        <v>0</v>
      </c>
      <c r="I171" s="8">
        <f t="shared" si="43"/>
        <v>0</v>
      </c>
      <c r="J171" s="8">
        <f>IF(AND(F171&gt;=G171,F171&lt;=DBN,F171&lt;&gt;0,G171&lt;&gt;0),(MOD(FDN-DBN,1)-IF(G171&lt;=FDN,FDN-G171)+IF(F171&lt;=FDN,FDN-F171))*24,IF(AND(F171&gt;=G171,F171&gt;DBN,F171&lt;&gt;0,G171&lt;&gt;0),(MOD(FDN-DBNt,1)-(F171-DBN)+IF(G171&gt;=DBN,G171-DBN)-IF(F171&lt;FDN,FDN-G171))*24,IF(AND(F171&lt;G171,ISNUMBER(F171),G171&lt;&gt;0),(IF(AND(F171&lt;=FDN,G171&lt;=FDN),G171-F171)+IF(AND(F171&lt;=FDN,G171&gt;FDN),FDN-F171)+IF(G171&gt;=DBN,G171-F171-IF(F171&lt;=DBN,DBN-F171)))*24,0)))</f>
        <v>0</v>
      </c>
      <c r="K171" s="10"/>
      <c r="L171" s="10"/>
      <c r="M171" s="8">
        <f t="shared" si="44"/>
        <v>0</v>
      </c>
      <c r="N171" s="8">
        <f t="shared" si="45"/>
        <v>0</v>
      </c>
      <c r="O171" s="8">
        <f>IF(AND(K171&gt;=L171,K171&lt;=DBN,K171&lt;&gt;0,L171&lt;&gt;0),(MOD(FDN-DBN,1)-IF(L171&lt;=FDN,FDN-L171)+IF(K171&lt;=FDN,FDN-K171))*24,IF(AND(K171&gt;=L171,K171&gt;DBN,K171&lt;&gt;0,L171&lt;&gt;0),(MOD(FDN-DBNt,1)-(K171-DBN)+IF(L171&gt;=DBN,L171-DBN)-IF(K171&lt;FDN,FDN-L171))*24,IF(AND(K171&lt;L171,ISNUMBER(K171),L171&lt;&gt;0),(IF(AND(K171&lt;=FDN,L171&lt;=FDN),L171-K171)+IF(AND(K171&lt;=FDN,L171&gt;FDN),FDN-K171)+IF(L171&gt;=DBN,L171-K171-IF(K171&lt;=DBN,DBN-K171)))*24,0)))</f>
        <v>0</v>
      </c>
      <c r="P171" s="6">
        <f t="shared" si="46"/>
        <v>0</v>
      </c>
      <c r="Q171" s="6">
        <f t="shared" si="47"/>
        <v>0</v>
      </c>
      <c r="R171" s="6">
        <f t="shared" si="48"/>
        <v>0</v>
      </c>
    </row>
    <row r="172" spans="1:18">
      <c r="A172" s="9">
        <f t="shared" si="37"/>
        <v>42533</v>
      </c>
      <c r="B172" s="7" t="str">
        <f t="shared" si="38"/>
        <v>dimanche</v>
      </c>
      <c r="C172" s="7" t="str">
        <f t="shared" si="39"/>
        <v>juin</v>
      </c>
      <c r="D172" s="32" t="str">
        <f t="shared" si="40"/>
        <v/>
      </c>
      <c r="E172" s="32" t="str">
        <f t="shared" si="41"/>
        <v xml:space="preserve"> dim</v>
      </c>
      <c r="F172" s="10">
        <v>0</v>
      </c>
      <c r="G172" s="10"/>
      <c r="H172" s="8">
        <f t="shared" si="42"/>
        <v>0</v>
      </c>
      <c r="I172" s="8">
        <f t="shared" si="43"/>
        <v>0</v>
      </c>
      <c r="J172" s="8">
        <f>IF(AND(F172&gt;=G172,F172&lt;=DBN,F172&lt;&gt;0,G172&lt;&gt;0),(MOD(FDN-DBN,1)-IF(G172&lt;=FDN,FDN-G172)+IF(F172&lt;=FDN,FDN-F172))*24,IF(AND(F172&gt;=G172,F172&gt;DBN,F172&lt;&gt;0,G172&lt;&gt;0),(MOD(FDN-DBNt,1)-(F172-DBN)+IF(G172&gt;=DBN,G172-DBN)-IF(F172&lt;FDN,FDN-G172))*24,IF(AND(F172&lt;G172,ISNUMBER(F172),G172&lt;&gt;0),(IF(AND(F172&lt;=FDN,G172&lt;=FDN),G172-F172)+IF(AND(F172&lt;=FDN,G172&gt;FDN),FDN-F172)+IF(G172&gt;=DBN,G172-F172-IF(F172&lt;=DBN,DBN-F172)))*24,0)))</f>
        <v>0</v>
      </c>
      <c r="K172" s="10"/>
      <c r="L172" s="10"/>
      <c r="M172" s="8">
        <f t="shared" si="44"/>
        <v>0</v>
      </c>
      <c r="N172" s="8">
        <f t="shared" si="45"/>
        <v>0</v>
      </c>
      <c r="O172" s="8">
        <f>IF(AND(K172&gt;=L172,K172&lt;=DBN,K172&lt;&gt;0,L172&lt;&gt;0),(MOD(FDN-DBN,1)-IF(L172&lt;=FDN,FDN-L172)+IF(K172&lt;=FDN,FDN-K172))*24,IF(AND(K172&gt;=L172,K172&gt;DBN,K172&lt;&gt;0,L172&lt;&gt;0),(MOD(FDN-DBNt,1)-(K172-DBN)+IF(L172&gt;=DBN,L172-DBN)-IF(K172&lt;FDN,FDN-L172))*24,IF(AND(K172&lt;L172,ISNUMBER(K172),L172&lt;&gt;0),(IF(AND(K172&lt;=FDN,L172&lt;=FDN),L172-K172)+IF(AND(K172&lt;=FDN,L172&gt;FDN),FDN-K172)+IF(L172&gt;=DBN,L172-K172-IF(K172&lt;=DBN,DBN-K172)))*24,0)))</f>
        <v>0</v>
      </c>
      <c r="P172" s="6">
        <f t="shared" si="46"/>
        <v>0</v>
      </c>
      <c r="Q172" s="6">
        <f t="shared" si="47"/>
        <v>0</v>
      </c>
      <c r="R172" s="6">
        <f t="shared" si="48"/>
        <v>0</v>
      </c>
    </row>
    <row r="173" spans="1:18">
      <c r="A173" s="9">
        <f t="shared" si="37"/>
        <v>42534</v>
      </c>
      <c r="B173" s="7" t="str">
        <f t="shared" si="38"/>
        <v>lundi</v>
      </c>
      <c r="C173" s="7" t="str">
        <f t="shared" si="39"/>
        <v>juin</v>
      </c>
      <c r="D173" s="32" t="str">
        <f t="shared" si="40"/>
        <v/>
      </c>
      <c r="E173" s="32" t="str">
        <f t="shared" si="41"/>
        <v xml:space="preserve"> lun</v>
      </c>
      <c r="F173" s="10">
        <v>0</v>
      </c>
      <c r="G173" s="10"/>
      <c r="H173" s="8">
        <f t="shared" si="42"/>
        <v>0</v>
      </c>
      <c r="I173" s="8">
        <f t="shared" si="43"/>
        <v>0</v>
      </c>
      <c r="J173" s="8">
        <f>IF(AND(F173&gt;=G173,F173&lt;=DBN,F173&lt;&gt;0,G173&lt;&gt;0),(MOD(FDN-DBN,1)-IF(G173&lt;=FDN,FDN-G173)+IF(F173&lt;=FDN,FDN-F173))*24,IF(AND(F173&gt;=G173,F173&gt;DBN,F173&lt;&gt;0,G173&lt;&gt;0),(MOD(FDN-DBNt,1)-(F173-DBN)+IF(G173&gt;=DBN,G173-DBN)-IF(F173&lt;FDN,FDN-G173))*24,IF(AND(F173&lt;G173,ISNUMBER(F173),G173&lt;&gt;0),(IF(AND(F173&lt;=FDN,G173&lt;=FDN),G173-F173)+IF(AND(F173&lt;=FDN,G173&gt;FDN),FDN-F173)+IF(G173&gt;=DBN,G173-F173-IF(F173&lt;=DBN,DBN-F173)))*24,0)))</f>
        <v>0</v>
      </c>
      <c r="K173" s="10"/>
      <c r="L173" s="10"/>
      <c r="M173" s="8">
        <f t="shared" si="44"/>
        <v>0</v>
      </c>
      <c r="N173" s="8">
        <f t="shared" si="45"/>
        <v>0</v>
      </c>
      <c r="O173" s="8">
        <f>IF(AND(K173&gt;=L173,K173&lt;=DBN,K173&lt;&gt;0,L173&lt;&gt;0),(MOD(FDN-DBN,1)-IF(L173&lt;=FDN,FDN-L173)+IF(K173&lt;=FDN,FDN-K173))*24,IF(AND(K173&gt;=L173,K173&gt;DBN,K173&lt;&gt;0,L173&lt;&gt;0),(MOD(FDN-DBNt,1)-(K173-DBN)+IF(L173&gt;=DBN,L173-DBN)-IF(K173&lt;FDN,FDN-L173))*24,IF(AND(K173&lt;L173,ISNUMBER(K173),L173&lt;&gt;0),(IF(AND(K173&lt;=FDN,L173&lt;=FDN),L173-K173)+IF(AND(K173&lt;=FDN,L173&gt;FDN),FDN-K173)+IF(L173&gt;=DBN,L173-K173-IF(K173&lt;=DBN,DBN-K173)))*24,0)))</f>
        <v>0</v>
      </c>
      <c r="P173" s="6">
        <f t="shared" si="46"/>
        <v>0</v>
      </c>
      <c r="Q173" s="6">
        <f t="shared" si="47"/>
        <v>0</v>
      </c>
      <c r="R173" s="6">
        <f t="shared" si="48"/>
        <v>0</v>
      </c>
    </row>
    <row r="174" spans="1:18">
      <c r="A174" s="9">
        <f t="shared" si="37"/>
        <v>42535</v>
      </c>
      <c r="B174" s="7" t="str">
        <f t="shared" si="38"/>
        <v>mardi</v>
      </c>
      <c r="C174" s="7" t="str">
        <f t="shared" si="39"/>
        <v>juin</v>
      </c>
      <c r="D174" s="32" t="str">
        <f t="shared" si="40"/>
        <v/>
      </c>
      <c r="E174" s="32" t="str">
        <f t="shared" si="41"/>
        <v xml:space="preserve"> mar</v>
      </c>
      <c r="F174" s="10">
        <v>0</v>
      </c>
      <c r="G174" s="10"/>
      <c r="H174" s="8">
        <f t="shared" si="42"/>
        <v>0</v>
      </c>
      <c r="I174" s="8">
        <f t="shared" si="43"/>
        <v>0</v>
      </c>
      <c r="J174" s="8">
        <f>IF(AND(F174&gt;=G174,F174&lt;=DBN,F174&lt;&gt;0,G174&lt;&gt;0),(MOD(FDN-DBN,1)-IF(G174&lt;=FDN,FDN-G174)+IF(F174&lt;=FDN,FDN-F174))*24,IF(AND(F174&gt;=G174,F174&gt;DBN,F174&lt;&gt;0,G174&lt;&gt;0),(MOD(FDN-DBNt,1)-(F174-DBN)+IF(G174&gt;=DBN,G174-DBN)-IF(F174&lt;FDN,FDN-G174))*24,IF(AND(F174&lt;G174,ISNUMBER(F174),G174&lt;&gt;0),(IF(AND(F174&lt;=FDN,G174&lt;=FDN),G174-F174)+IF(AND(F174&lt;=FDN,G174&gt;FDN),FDN-F174)+IF(G174&gt;=DBN,G174-F174-IF(F174&lt;=DBN,DBN-F174)))*24,0)))</f>
        <v>0</v>
      </c>
      <c r="K174" s="10"/>
      <c r="L174" s="10"/>
      <c r="M174" s="8">
        <f t="shared" si="44"/>
        <v>0</v>
      </c>
      <c r="N174" s="8">
        <f t="shared" si="45"/>
        <v>0</v>
      </c>
      <c r="O174" s="8">
        <f>IF(AND(K174&gt;=L174,K174&lt;=DBN,K174&lt;&gt;0,L174&lt;&gt;0),(MOD(FDN-DBN,1)-IF(L174&lt;=FDN,FDN-L174)+IF(K174&lt;=FDN,FDN-K174))*24,IF(AND(K174&gt;=L174,K174&gt;DBN,K174&lt;&gt;0,L174&lt;&gt;0),(MOD(FDN-DBNt,1)-(K174-DBN)+IF(L174&gt;=DBN,L174-DBN)-IF(K174&lt;FDN,FDN-L174))*24,IF(AND(K174&lt;L174,ISNUMBER(K174),L174&lt;&gt;0),(IF(AND(K174&lt;=FDN,L174&lt;=FDN),L174-K174)+IF(AND(K174&lt;=FDN,L174&gt;FDN),FDN-K174)+IF(L174&gt;=DBN,L174-K174-IF(K174&lt;=DBN,DBN-K174)))*24,0)))</f>
        <v>0</v>
      </c>
      <c r="P174" s="6">
        <f t="shared" si="46"/>
        <v>0</v>
      </c>
      <c r="Q174" s="6">
        <f t="shared" si="47"/>
        <v>0</v>
      </c>
      <c r="R174" s="6">
        <f t="shared" si="48"/>
        <v>0</v>
      </c>
    </row>
    <row r="175" spans="1:18">
      <c r="A175" s="9">
        <f t="shared" si="37"/>
        <v>42536</v>
      </c>
      <c r="B175" s="7" t="str">
        <f t="shared" si="38"/>
        <v>mercredi</v>
      </c>
      <c r="C175" s="7" t="str">
        <f t="shared" si="39"/>
        <v>juin</v>
      </c>
      <c r="D175" s="32" t="str">
        <f t="shared" si="40"/>
        <v/>
      </c>
      <c r="E175" s="32" t="str">
        <f t="shared" si="41"/>
        <v xml:space="preserve"> mer</v>
      </c>
      <c r="F175" s="10">
        <v>0</v>
      </c>
      <c r="G175" s="10"/>
      <c r="H175" s="8">
        <f t="shared" si="42"/>
        <v>0</v>
      </c>
      <c r="I175" s="8">
        <f t="shared" si="43"/>
        <v>0</v>
      </c>
      <c r="J175" s="8">
        <f>IF(AND(F175&gt;=G175,F175&lt;=DBN,F175&lt;&gt;0,G175&lt;&gt;0),(MOD(FDN-DBN,1)-IF(G175&lt;=FDN,FDN-G175)+IF(F175&lt;=FDN,FDN-F175))*24,IF(AND(F175&gt;=G175,F175&gt;DBN,F175&lt;&gt;0,G175&lt;&gt;0),(MOD(FDN-DBNt,1)-(F175-DBN)+IF(G175&gt;=DBN,G175-DBN)-IF(F175&lt;FDN,FDN-G175))*24,IF(AND(F175&lt;G175,ISNUMBER(F175),G175&lt;&gt;0),(IF(AND(F175&lt;=FDN,G175&lt;=FDN),G175-F175)+IF(AND(F175&lt;=FDN,G175&gt;FDN),FDN-F175)+IF(G175&gt;=DBN,G175-F175-IF(F175&lt;=DBN,DBN-F175)))*24,0)))</f>
        <v>0</v>
      </c>
      <c r="K175" s="10"/>
      <c r="L175" s="10"/>
      <c r="M175" s="8">
        <f t="shared" si="44"/>
        <v>0</v>
      </c>
      <c r="N175" s="8">
        <f t="shared" si="45"/>
        <v>0</v>
      </c>
      <c r="O175" s="8">
        <f>IF(AND(K175&gt;=L175,K175&lt;=DBN,K175&lt;&gt;0,L175&lt;&gt;0),(MOD(FDN-DBN,1)-IF(L175&lt;=FDN,FDN-L175)+IF(K175&lt;=FDN,FDN-K175))*24,IF(AND(K175&gt;=L175,K175&gt;DBN,K175&lt;&gt;0,L175&lt;&gt;0),(MOD(FDN-DBNt,1)-(K175-DBN)+IF(L175&gt;=DBN,L175-DBN)-IF(K175&lt;FDN,FDN-L175))*24,IF(AND(K175&lt;L175,ISNUMBER(K175),L175&lt;&gt;0),(IF(AND(K175&lt;=FDN,L175&lt;=FDN),L175-K175)+IF(AND(K175&lt;=FDN,L175&gt;FDN),FDN-K175)+IF(L175&gt;=DBN,L175-K175-IF(K175&lt;=DBN,DBN-K175)))*24,0)))</f>
        <v>0</v>
      </c>
      <c r="P175" s="6">
        <f t="shared" si="46"/>
        <v>0</v>
      </c>
      <c r="Q175" s="6">
        <f t="shared" si="47"/>
        <v>0</v>
      </c>
      <c r="R175" s="6">
        <f t="shared" si="48"/>
        <v>0</v>
      </c>
    </row>
    <row r="176" spans="1:18">
      <c r="A176" s="9">
        <f t="shared" si="37"/>
        <v>42537</v>
      </c>
      <c r="B176" s="7" t="str">
        <f t="shared" si="38"/>
        <v>jeudi</v>
      </c>
      <c r="C176" s="7" t="str">
        <f t="shared" si="39"/>
        <v>juin</v>
      </c>
      <c r="D176" s="32" t="str">
        <f t="shared" si="40"/>
        <v/>
      </c>
      <c r="E176" s="32" t="str">
        <f t="shared" si="41"/>
        <v xml:space="preserve"> jeu</v>
      </c>
      <c r="F176" s="10">
        <v>0</v>
      </c>
      <c r="G176" s="10"/>
      <c r="H176" s="8">
        <f t="shared" si="42"/>
        <v>0</v>
      </c>
      <c r="I176" s="8">
        <f t="shared" si="43"/>
        <v>0</v>
      </c>
      <c r="J176" s="8">
        <f>IF(AND(F176&gt;=G176,F176&lt;=DBN,F176&lt;&gt;0,G176&lt;&gt;0),(MOD(FDN-DBN,1)-IF(G176&lt;=FDN,FDN-G176)+IF(F176&lt;=FDN,FDN-F176))*24,IF(AND(F176&gt;=G176,F176&gt;DBN,F176&lt;&gt;0,G176&lt;&gt;0),(MOD(FDN-DBNt,1)-(F176-DBN)+IF(G176&gt;=DBN,G176-DBN)-IF(F176&lt;FDN,FDN-G176))*24,IF(AND(F176&lt;G176,ISNUMBER(F176),G176&lt;&gt;0),(IF(AND(F176&lt;=FDN,G176&lt;=FDN),G176-F176)+IF(AND(F176&lt;=FDN,G176&gt;FDN),FDN-F176)+IF(G176&gt;=DBN,G176-F176-IF(F176&lt;=DBN,DBN-F176)))*24,0)))</f>
        <v>0</v>
      </c>
      <c r="K176" s="10"/>
      <c r="L176" s="10"/>
      <c r="M176" s="8">
        <f t="shared" si="44"/>
        <v>0</v>
      </c>
      <c r="N176" s="8">
        <f t="shared" si="45"/>
        <v>0</v>
      </c>
      <c r="O176" s="8">
        <f>IF(AND(K176&gt;=L176,K176&lt;=DBN,K176&lt;&gt;0,L176&lt;&gt;0),(MOD(FDN-DBN,1)-IF(L176&lt;=FDN,FDN-L176)+IF(K176&lt;=FDN,FDN-K176))*24,IF(AND(K176&gt;=L176,K176&gt;DBN,K176&lt;&gt;0,L176&lt;&gt;0),(MOD(FDN-DBNt,1)-(K176-DBN)+IF(L176&gt;=DBN,L176-DBN)-IF(K176&lt;FDN,FDN-L176))*24,IF(AND(K176&lt;L176,ISNUMBER(K176),L176&lt;&gt;0),(IF(AND(K176&lt;=FDN,L176&lt;=FDN),L176-K176)+IF(AND(K176&lt;=FDN,L176&gt;FDN),FDN-K176)+IF(L176&gt;=DBN,L176-K176-IF(K176&lt;=DBN,DBN-K176)))*24,0)))</f>
        <v>0</v>
      </c>
      <c r="P176" s="6">
        <f t="shared" si="46"/>
        <v>0</v>
      </c>
      <c r="Q176" s="6">
        <f t="shared" si="47"/>
        <v>0</v>
      </c>
      <c r="R176" s="6">
        <f t="shared" si="48"/>
        <v>0</v>
      </c>
    </row>
    <row r="177" spans="1:18">
      <c r="A177" s="9">
        <f t="shared" si="37"/>
        <v>42538</v>
      </c>
      <c r="B177" s="7" t="str">
        <f t="shared" si="38"/>
        <v>vendredi</v>
      </c>
      <c r="C177" s="7" t="str">
        <f t="shared" si="39"/>
        <v>juin</v>
      </c>
      <c r="D177" s="32" t="str">
        <f t="shared" si="40"/>
        <v/>
      </c>
      <c r="E177" s="32" t="str">
        <f t="shared" si="41"/>
        <v xml:space="preserve"> ven</v>
      </c>
      <c r="F177" s="10">
        <v>0</v>
      </c>
      <c r="G177" s="10"/>
      <c r="H177" s="8">
        <f t="shared" si="42"/>
        <v>0</v>
      </c>
      <c r="I177" s="8">
        <f t="shared" si="43"/>
        <v>0</v>
      </c>
      <c r="J177" s="8">
        <f>IF(AND(F177&gt;=G177,F177&lt;=DBN,F177&lt;&gt;0,G177&lt;&gt;0),(MOD(FDN-DBN,1)-IF(G177&lt;=FDN,FDN-G177)+IF(F177&lt;=FDN,FDN-F177))*24,IF(AND(F177&gt;=G177,F177&gt;DBN,F177&lt;&gt;0,G177&lt;&gt;0),(MOD(FDN-DBNt,1)-(F177-DBN)+IF(G177&gt;=DBN,G177-DBN)-IF(F177&lt;FDN,FDN-G177))*24,IF(AND(F177&lt;G177,ISNUMBER(F177),G177&lt;&gt;0),(IF(AND(F177&lt;=FDN,G177&lt;=FDN),G177-F177)+IF(AND(F177&lt;=FDN,G177&gt;FDN),FDN-F177)+IF(G177&gt;=DBN,G177-F177-IF(F177&lt;=DBN,DBN-F177)))*24,0)))</f>
        <v>0</v>
      </c>
      <c r="K177" s="10"/>
      <c r="L177" s="10"/>
      <c r="M177" s="8">
        <f t="shared" si="44"/>
        <v>0</v>
      </c>
      <c r="N177" s="8">
        <f t="shared" si="45"/>
        <v>0</v>
      </c>
      <c r="O177" s="8">
        <f>IF(AND(K177&gt;=L177,K177&lt;=DBN,K177&lt;&gt;0,L177&lt;&gt;0),(MOD(FDN-DBN,1)-IF(L177&lt;=FDN,FDN-L177)+IF(K177&lt;=FDN,FDN-K177))*24,IF(AND(K177&gt;=L177,K177&gt;DBN,K177&lt;&gt;0,L177&lt;&gt;0),(MOD(FDN-DBNt,1)-(K177-DBN)+IF(L177&gt;=DBN,L177-DBN)-IF(K177&lt;FDN,FDN-L177))*24,IF(AND(K177&lt;L177,ISNUMBER(K177),L177&lt;&gt;0),(IF(AND(K177&lt;=FDN,L177&lt;=FDN),L177-K177)+IF(AND(K177&lt;=FDN,L177&gt;FDN),FDN-K177)+IF(L177&gt;=DBN,L177-K177-IF(K177&lt;=DBN,DBN-K177)))*24,0)))</f>
        <v>0</v>
      </c>
      <c r="P177" s="6">
        <f t="shared" si="46"/>
        <v>0</v>
      </c>
      <c r="Q177" s="6">
        <f t="shared" si="47"/>
        <v>0</v>
      </c>
      <c r="R177" s="6">
        <f t="shared" si="48"/>
        <v>0</v>
      </c>
    </row>
    <row r="178" spans="1:18">
      <c r="A178" s="9">
        <f t="shared" si="37"/>
        <v>42539</v>
      </c>
      <c r="B178" s="7" t="str">
        <f t="shared" si="38"/>
        <v>samedi</v>
      </c>
      <c r="C178" s="7" t="str">
        <f t="shared" si="39"/>
        <v>juin</v>
      </c>
      <c r="D178" s="32" t="str">
        <f t="shared" si="40"/>
        <v/>
      </c>
      <c r="E178" s="32" t="str">
        <f t="shared" si="41"/>
        <v xml:space="preserve"> sam</v>
      </c>
      <c r="F178" s="10">
        <v>0</v>
      </c>
      <c r="G178" s="10"/>
      <c r="H178" s="8">
        <f t="shared" si="42"/>
        <v>0</v>
      </c>
      <c r="I178" s="8">
        <f t="shared" si="43"/>
        <v>0</v>
      </c>
      <c r="J178" s="8">
        <f>IF(AND(F178&gt;=G178,F178&lt;=DBN,F178&lt;&gt;0,G178&lt;&gt;0),(MOD(FDN-DBN,1)-IF(G178&lt;=FDN,FDN-G178)+IF(F178&lt;=FDN,FDN-F178))*24,IF(AND(F178&gt;=G178,F178&gt;DBN,F178&lt;&gt;0,G178&lt;&gt;0),(MOD(FDN-DBNt,1)-(F178-DBN)+IF(G178&gt;=DBN,G178-DBN)-IF(F178&lt;FDN,FDN-G178))*24,IF(AND(F178&lt;G178,ISNUMBER(F178),G178&lt;&gt;0),(IF(AND(F178&lt;=FDN,G178&lt;=FDN),G178-F178)+IF(AND(F178&lt;=FDN,G178&gt;FDN),FDN-F178)+IF(G178&gt;=DBN,G178-F178-IF(F178&lt;=DBN,DBN-F178)))*24,0)))</f>
        <v>0</v>
      </c>
      <c r="K178" s="10"/>
      <c r="L178" s="10"/>
      <c r="M178" s="8">
        <f t="shared" si="44"/>
        <v>0</v>
      </c>
      <c r="N178" s="8">
        <f t="shared" si="45"/>
        <v>0</v>
      </c>
      <c r="O178" s="8">
        <f>IF(AND(K178&gt;=L178,K178&lt;=DBN,K178&lt;&gt;0,L178&lt;&gt;0),(MOD(FDN-DBN,1)-IF(L178&lt;=FDN,FDN-L178)+IF(K178&lt;=FDN,FDN-K178))*24,IF(AND(K178&gt;=L178,K178&gt;DBN,K178&lt;&gt;0,L178&lt;&gt;0),(MOD(FDN-DBNt,1)-(K178-DBN)+IF(L178&gt;=DBN,L178-DBN)-IF(K178&lt;FDN,FDN-L178))*24,IF(AND(K178&lt;L178,ISNUMBER(K178),L178&lt;&gt;0),(IF(AND(K178&lt;=FDN,L178&lt;=FDN),L178-K178)+IF(AND(K178&lt;=FDN,L178&gt;FDN),FDN-K178)+IF(L178&gt;=DBN,L178-K178-IF(K178&lt;=DBN,DBN-K178)))*24,0)))</f>
        <v>0</v>
      </c>
      <c r="P178" s="6">
        <f t="shared" si="46"/>
        <v>0</v>
      </c>
      <c r="Q178" s="6">
        <f t="shared" si="47"/>
        <v>0</v>
      </c>
      <c r="R178" s="6">
        <f t="shared" si="48"/>
        <v>0</v>
      </c>
    </row>
    <row r="179" spans="1:18">
      <c r="A179" s="9">
        <f t="shared" si="37"/>
        <v>42540</v>
      </c>
      <c r="B179" s="7" t="str">
        <f t="shared" si="38"/>
        <v>dimanche</v>
      </c>
      <c r="C179" s="7" t="str">
        <f t="shared" si="39"/>
        <v>juin</v>
      </c>
      <c r="D179" s="32" t="str">
        <f t="shared" si="40"/>
        <v/>
      </c>
      <c r="E179" s="32" t="str">
        <f t="shared" si="41"/>
        <v xml:space="preserve"> dim</v>
      </c>
      <c r="F179" s="10">
        <v>0</v>
      </c>
      <c r="G179" s="10"/>
      <c r="H179" s="8">
        <f t="shared" si="42"/>
        <v>0</v>
      </c>
      <c r="I179" s="8">
        <f t="shared" si="43"/>
        <v>0</v>
      </c>
      <c r="J179" s="8">
        <f>IF(AND(F179&gt;=G179,F179&lt;=DBN,F179&lt;&gt;0,G179&lt;&gt;0),(MOD(FDN-DBN,1)-IF(G179&lt;=FDN,FDN-G179)+IF(F179&lt;=FDN,FDN-F179))*24,IF(AND(F179&gt;=G179,F179&gt;DBN,F179&lt;&gt;0,G179&lt;&gt;0),(MOD(FDN-DBNt,1)-(F179-DBN)+IF(G179&gt;=DBN,G179-DBN)-IF(F179&lt;FDN,FDN-G179))*24,IF(AND(F179&lt;G179,ISNUMBER(F179),G179&lt;&gt;0),(IF(AND(F179&lt;=FDN,G179&lt;=FDN),G179-F179)+IF(AND(F179&lt;=FDN,G179&gt;FDN),FDN-F179)+IF(G179&gt;=DBN,G179-F179-IF(F179&lt;=DBN,DBN-F179)))*24,0)))</f>
        <v>0</v>
      </c>
      <c r="K179" s="10"/>
      <c r="L179" s="10"/>
      <c r="M179" s="8">
        <f t="shared" si="44"/>
        <v>0</v>
      </c>
      <c r="N179" s="8">
        <f t="shared" si="45"/>
        <v>0</v>
      </c>
      <c r="O179" s="8">
        <f>IF(AND(K179&gt;=L179,K179&lt;=DBN,K179&lt;&gt;0,L179&lt;&gt;0),(MOD(FDN-DBN,1)-IF(L179&lt;=FDN,FDN-L179)+IF(K179&lt;=FDN,FDN-K179))*24,IF(AND(K179&gt;=L179,K179&gt;DBN,K179&lt;&gt;0,L179&lt;&gt;0),(MOD(FDN-DBNt,1)-(K179-DBN)+IF(L179&gt;=DBN,L179-DBN)-IF(K179&lt;FDN,FDN-L179))*24,IF(AND(K179&lt;L179,ISNUMBER(K179),L179&lt;&gt;0),(IF(AND(K179&lt;=FDN,L179&lt;=FDN),L179-K179)+IF(AND(K179&lt;=FDN,L179&gt;FDN),FDN-K179)+IF(L179&gt;=DBN,L179-K179-IF(K179&lt;=DBN,DBN-K179)))*24,0)))</f>
        <v>0</v>
      </c>
      <c r="P179" s="6">
        <f t="shared" si="46"/>
        <v>0</v>
      </c>
      <c r="Q179" s="6">
        <f t="shared" si="47"/>
        <v>0</v>
      </c>
      <c r="R179" s="6">
        <f t="shared" si="48"/>
        <v>0</v>
      </c>
    </row>
    <row r="180" spans="1:18">
      <c r="A180" s="9">
        <f t="shared" si="37"/>
        <v>42541</v>
      </c>
      <c r="B180" s="7" t="str">
        <f t="shared" si="38"/>
        <v>lundi</v>
      </c>
      <c r="C180" s="7" t="str">
        <f t="shared" si="39"/>
        <v>juin</v>
      </c>
      <c r="D180" s="32" t="str">
        <f t="shared" si="40"/>
        <v/>
      </c>
      <c r="E180" s="32" t="str">
        <f t="shared" si="41"/>
        <v xml:space="preserve"> lun</v>
      </c>
      <c r="F180" s="10">
        <v>0</v>
      </c>
      <c r="G180" s="10"/>
      <c r="H180" s="8">
        <f t="shared" si="42"/>
        <v>0</v>
      </c>
      <c r="I180" s="8">
        <f t="shared" si="43"/>
        <v>0</v>
      </c>
      <c r="J180" s="8">
        <f>IF(AND(F180&gt;=G180,F180&lt;=DBN,F180&lt;&gt;0,G180&lt;&gt;0),(MOD(FDN-DBN,1)-IF(G180&lt;=FDN,FDN-G180)+IF(F180&lt;=FDN,FDN-F180))*24,IF(AND(F180&gt;=G180,F180&gt;DBN,F180&lt;&gt;0,G180&lt;&gt;0),(MOD(FDN-DBNt,1)-(F180-DBN)+IF(G180&gt;=DBN,G180-DBN)-IF(F180&lt;FDN,FDN-G180))*24,IF(AND(F180&lt;G180,ISNUMBER(F180),G180&lt;&gt;0),(IF(AND(F180&lt;=FDN,G180&lt;=FDN),G180-F180)+IF(AND(F180&lt;=FDN,G180&gt;FDN),FDN-F180)+IF(G180&gt;=DBN,G180-F180-IF(F180&lt;=DBN,DBN-F180)))*24,0)))</f>
        <v>0</v>
      </c>
      <c r="K180" s="10"/>
      <c r="L180" s="10"/>
      <c r="M180" s="8">
        <f t="shared" si="44"/>
        <v>0</v>
      </c>
      <c r="N180" s="8">
        <f t="shared" si="45"/>
        <v>0</v>
      </c>
      <c r="O180" s="8">
        <f>IF(AND(K180&gt;=L180,K180&lt;=DBN,K180&lt;&gt;0,L180&lt;&gt;0),(MOD(FDN-DBN,1)-IF(L180&lt;=FDN,FDN-L180)+IF(K180&lt;=FDN,FDN-K180))*24,IF(AND(K180&gt;=L180,K180&gt;DBN,K180&lt;&gt;0,L180&lt;&gt;0),(MOD(FDN-DBNt,1)-(K180-DBN)+IF(L180&gt;=DBN,L180-DBN)-IF(K180&lt;FDN,FDN-L180))*24,IF(AND(K180&lt;L180,ISNUMBER(K180),L180&lt;&gt;0),(IF(AND(K180&lt;=FDN,L180&lt;=FDN),L180-K180)+IF(AND(K180&lt;=FDN,L180&gt;FDN),FDN-K180)+IF(L180&gt;=DBN,L180-K180-IF(K180&lt;=DBN,DBN-K180)))*24,0)))</f>
        <v>0</v>
      </c>
      <c r="P180" s="6">
        <f t="shared" si="46"/>
        <v>0</v>
      </c>
      <c r="Q180" s="6">
        <f t="shared" si="47"/>
        <v>0</v>
      </c>
      <c r="R180" s="6">
        <f t="shared" si="48"/>
        <v>0</v>
      </c>
    </row>
    <row r="181" spans="1:18">
      <c r="A181" s="9">
        <f t="shared" si="37"/>
        <v>42542</v>
      </c>
      <c r="B181" s="7" t="str">
        <f t="shared" si="38"/>
        <v>mardi</v>
      </c>
      <c r="C181" s="7" t="str">
        <f t="shared" si="39"/>
        <v>juin</v>
      </c>
      <c r="D181" s="32" t="str">
        <f t="shared" si="40"/>
        <v/>
      </c>
      <c r="E181" s="32" t="str">
        <f t="shared" si="41"/>
        <v xml:space="preserve"> mar</v>
      </c>
      <c r="F181" s="10">
        <v>0</v>
      </c>
      <c r="G181" s="10"/>
      <c r="H181" s="8">
        <f t="shared" si="42"/>
        <v>0</v>
      </c>
      <c r="I181" s="8">
        <f t="shared" si="43"/>
        <v>0</v>
      </c>
      <c r="J181" s="8">
        <f>IF(AND(F181&gt;=G181,F181&lt;=DBN,F181&lt;&gt;0,G181&lt;&gt;0),(MOD(FDN-DBN,1)-IF(G181&lt;=FDN,FDN-G181)+IF(F181&lt;=FDN,FDN-F181))*24,IF(AND(F181&gt;=G181,F181&gt;DBN,F181&lt;&gt;0,G181&lt;&gt;0),(MOD(FDN-DBNt,1)-(F181-DBN)+IF(G181&gt;=DBN,G181-DBN)-IF(F181&lt;FDN,FDN-G181))*24,IF(AND(F181&lt;G181,ISNUMBER(F181),G181&lt;&gt;0),(IF(AND(F181&lt;=FDN,G181&lt;=FDN),G181-F181)+IF(AND(F181&lt;=FDN,G181&gt;FDN),FDN-F181)+IF(G181&gt;=DBN,G181-F181-IF(F181&lt;=DBN,DBN-F181)))*24,0)))</f>
        <v>0</v>
      </c>
      <c r="K181" s="10"/>
      <c r="L181" s="10"/>
      <c r="M181" s="8">
        <f t="shared" si="44"/>
        <v>0</v>
      </c>
      <c r="N181" s="8">
        <f t="shared" si="45"/>
        <v>0</v>
      </c>
      <c r="O181" s="8">
        <f>IF(AND(K181&gt;=L181,K181&lt;=DBN,K181&lt;&gt;0,L181&lt;&gt;0),(MOD(FDN-DBN,1)-IF(L181&lt;=FDN,FDN-L181)+IF(K181&lt;=FDN,FDN-K181))*24,IF(AND(K181&gt;=L181,K181&gt;DBN,K181&lt;&gt;0,L181&lt;&gt;0),(MOD(FDN-DBNt,1)-(K181-DBN)+IF(L181&gt;=DBN,L181-DBN)-IF(K181&lt;FDN,FDN-L181))*24,IF(AND(K181&lt;L181,ISNUMBER(K181),L181&lt;&gt;0),(IF(AND(K181&lt;=FDN,L181&lt;=FDN),L181-K181)+IF(AND(K181&lt;=FDN,L181&gt;FDN),FDN-K181)+IF(L181&gt;=DBN,L181-K181-IF(K181&lt;=DBN,DBN-K181)))*24,0)))</f>
        <v>0</v>
      </c>
      <c r="P181" s="6">
        <f t="shared" si="46"/>
        <v>0</v>
      </c>
      <c r="Q181" s="6">
        <f t="shared" si="47"/>
        <v>0</v>
      </c>
      <c r="R181" s="6">
        <f t="shared" si="48"/>
        <v>0</v>
      </c>
    </row>
    <row r="182" spans="1:18">
      <c r="A182" s="9">
        <f t="shared" si="37"/>
        <v>42543</v>
      </c>
      <c r="B182" s="7" t="str">
        <f t="shared" si="38"/>
        <v>mercredi</v>
      </c>
      <c r="C182" s="7" t="str">
        <f t="shared" si="39"/>
        <v>juin</v>
      </c>
      <c r="D182" s="32" t="str">
        <f t="shared" si="40"/>
        <v/>
      </c>
      <c r="E182" s="32" t="str">
        <f t="shared" si="41"/>
        <v xml:space="preserve"> mer</v>
      </c>
      <c r="F182" s="10">
        <v>0</v>
      </c>
      <c r="G182" s="10"/>
      <c r="H182" s="8">
        <f t="shared" si="42"/>
        <v>0</v>
      </c>
      <c r="I182" s="8">
        <f t="shared" si="43"/>
        <v>0</v>
      </c>
      <c r="J182" s="8">
        <f>IF(AND(F182&gt;=G182,F182&lt;=DBN,F182&lt;&gt;0,G182&lt;&gt;0),(MOD(FDN-DBN,1)-IF(G182&lt;=FDN,FDN-G182)+IF(F182&lt;=FDN,FDN-F182))*24,IF(AND(F182&gt;=G182,F182&gt;DBN,F182&lt;&gt;0,G182&lt;&gt;0),(MOD(FDN-DBNt,1)-(F182-DBN)+IF(G182&gt;=DBN,G182-DBN)-IF(F182&lt;FDN,FDN-G182))*24,IF(AND(F182&lt;G182,ISNUMBER(F182),G182&lt;&gt;0),(IF(AND(F182&lt;=FDN,G182&lt;=FDN),G182-F182)+IF(AND(F182&lt;=FDN,G182&gt;FDN),FDN-F182)+IF(G182&gt;=DBN,G182-F182-IF(F182&lt;=DBN,DBN-F182)))*24,0)))</f>
        <v>0</v>
      </c>
      <c r="K182" s="10"/>
      <c r="L182" s="10"/>
      <c r="M182" s="8">
        <f t="shared" si="44"/>
        <v>0</v>
      </c>
      <c r="N182" s="8">
        <f t="shared" si="45"/>
        <v>0</v>
      </c>
      <c r="O182" s="8">
        <f>IF(AND(K182&gt;=L182,K182&lt;=DBN,K182&lt;&gt;0,L182&lt;&gt;0),(MOD(FDN-DBN,1)-IF(L182&lt;=FDN,FDN-L182)+IF(K182&lt;=FDN,FDN-K182))*24,IF(AND(K182&gt;=L182,K182&gt;DBN,K182&lt;&gt;0,L182&lt;&gt;0),(MOD(FDN-DBNt,1)-(K182-DBN)+IF(L182&gt;=DBN,L182-DBN)-IF(K182&lt;FDN,FDN-L182))*24,IF(AND(K182&lt;L182,ISNUMBER(K182),L182&lt;&gt;0),(IF(AND(K182&lt;=FDN,L182&lt;=FDN),L182-K182)+IF(AND(K182&lt;=FDN,L182&gt;FDN),FDN-K182)+IF(L182&gt;=DBN,L182-K182-IF(K182&lt;=DBN,DBN-K182)))*24,0)))</f>
        <v>0</v>
      </c>
      <c r="P182" s="6">
        <f t="shared" si="46"/>
        <v>0</v>
      </c>
      <c r="Q182" s="6">
        <f t="shared" si="47"/>
        <v>0</v>
      </c>
      <c r="R182" s="6">
        <f t="shared" si="48"/>
        <v>0</v>
      </c>
    </row>
    <row r="183" spans="1:18">
      <c r="A183" s="9">
        <f t="shared" si="37"/>
        <v>42544</v>
      </c>
      <c r="B183" s="7" t="str">
        <f t="shared" si="38"/>
        <v>jeudi</v>
      </c>
      <c r="C183" s="7" t="str">
        <f t="shared" si="39"/>
        <v>juin</v>
      </c>
      <c r="D183" s="32" t="str">
        <f t="shared" si="40"/>
        <v/>
      </c>
      <c r="E183" s="32" t="str">
        <f t="shared" si="41"/>
        <v xml:space="preserve"> jeu</v>
      </c>
      <c r="F183" s="10">
        <v>0</v>
      </c>
      <c r="G183" s="10"/>
      <c r="H183" s="8">
        <f t="shared" si="42"/>
        <v>0</v>
      </c>
      <c r="I183" s="8">
        <f t="shared" si="43"/>
        <v>0</v>
      </c>
      <c r="J183" s="8">
        <f>IF(AND(F183&gt;=G183,F183&lt;=DBN,F183&lt;&gt;0,G183&lt;&gt;0),(MOD(FDN-DBN,1)-IF(G183&lt;=FDN,FDN-G183)+IF(F183&lt;=FDN,FDN-F183))*24,IF(AND(F183&gt;=G183,F183&gt;DBN,F183&lt;&gt;0,G183&lt;&gt;0),(MOD(FDN-DBNt,1)-(F183-DBN)+IF(G183&gt;=DBN,G183-DBN)-IF(F183&lt;FDN,FDN-G183))*24,IF(AND(F183&lt;G183,ISNUMBER(F183),G183&lt;&gt;0),(IF(AND(F183&lt;=FDN,G183&lt;=FDN),G183-F183)+IF(AND(F183&lt;=FDN,G183&gt;FDN),FDN-F183)+IF(G183&gt;=DBN,G183-F183-IF(F183&lt;=DBN,DBN-F183)))*24,0)))</f>
        <v>0</v>
      </c>
      <c r="K183" s="10"/>
      <c r="L183" s="10"/>
      <c r="M183" s="8">
        <f t="shared" si="44"/>
        <v>0</v>
      </c>
      <c r="N183" s="8">
        <f t="shared" si="45"/>
        <v>0</v>
      </c>
      <c r="O183" s="8">
        <f>IF(AND(K183&gt;=L183,K183&lt;=DBN,K183&lt;&gt;0,L183&lt;&gt;0),(MOD(FDN-DBN,1)-IF(L183&lt;=FDN,FDN-L183)+IF(K183&lt;=FDN,FDN-K183))*24,IF(AND(K183&gt;=L183,K183&gt;DBN,K183&lt;&gt;0,L183&lt;&gt;0),(MOD(FDN-DBNt,1)-(K183-DBN)+IF(L183&gt;=DBN,L183-DBN)-IF(K183&lt;FDN,FDN-L183))*24,IF(AND(K183&lt;L183,ISNUMBER(K183),L183&lt;&gt;0),(IF(AND(K183&lt;=FDN,L183&lt;=FDN),L183-K183)+IF(AND(K183&lt;=FDN,L183&gt;FDN),FDN-K183)+IF(L183&gt;=DBN,L183-K183-IF(K183&lt;=DBN,DBN-K183)))*24,0)))</f>
        <v>0</v>
      </c>
      <c r="P183" s="6">
        <f t="shared" si="46"/>
        <v>0</v>
      </c>
      <c r="Q183" s="6">
        <f t="shared" si="47"/>
        <v>0</v>
      </c>
      <c r="R183" s="6">
        <f t="shared" si="48"/>
        <v>0</v>
      </c>
    </row>
    <row r="184" spans="1:18">
      <c r="A184" s="9">
        <f t="shared" si="37"/>
        <v>42545</v>
      </c>
      <c r="B184" s="7" t="str">
        <f t="shared" si="38"/>
        <v>vendredi</v>
      </c>
      <c r="C184" s="7" t="str">
        <f t="shared" si="39"/>
        <v>juin</v>
      </c>
      <c r="D184" s="32" t="str">
        <f t="shared" si="40"/>
        <v/>
      </c>
      <c r="E184" s="32" t="str">
        <f t="shared" si="41"/>
        <v xml:space="preserve"> ven</v>
      </c>
      <c r="F184" s="10">
        <v>0</v>
      </c>
      <c r="G184" s="10"/>
      <c r="H184" s="8">
        <f t="shared" si="42"/>
        <v>0</v>
      </c>
      <c r="I184" s="8">
        <f t="shared" si="43"/>
        <v>0</v>
      </c>
      <c r="J184" s="8">
        <f>IF(AND(F184&gt;=G184,F184&lt;=DBN,F184&lt;&gt;0,G184&lt;&gt;0),(MOD(FDN-DBN,1)-IF(G184&lt;=FDN,FDN-G184)+IF(F184&lt;=FDN,FDN-F184))*24,IF(AND(F184&gt;=G184,F184&gt;DBN,F184&lt;&gt;0,G184&lt;&gt;0),(MOD(FDN-DBNt,1)-(F184-DBN)+IF(G184&gt;=DBN,G184-DBN)-IF(F184&lt;FDN,FDN-G184))*24,IF(AND(F184&lt;G184,ISNUMBER(F184),G184&lt;&gt;0),(IF(AND(F184&lt;=FDN,G184&lt;=FDN),G184-F184)+IF(AND(F184&lt;=FDN,G184&gt;FDN),FDN-F184)+IF(G184&gt;=DBN,G184-F184-IF(F184&lt;=DBN,DBN-F184)))*24,0)))</f>
        <v>0</v>
      </c>
      <c r="K184" s="10"/>
      <c r="L184" s="10"/>
      <c r="M184" s="8">
        <f t="shared" si="44"/>
        <v>0</v>
      </c>
      <c r="N184" s="8">
        <f t="shared" si="45"/>
        <v>0</v>
      </c>
      <c r="O184" s="8">
        <f>IF(AND(K184&gt;=L184,K184&lt;=DBN,K184&lt;&gt;0,L184&lt;&gt;0),(MOD(FDN-DBN,1)-IF(L184&lt;=FDN,FDN-L184)+IF(K184&lt;=FDN,FDN-K184))*24,IF(AND(K184&gt;=L184,K184&gt;DBN,K184&lt;&gt;0,L184&lt;&gt;0),(MOD(FDN-DBNt,1)-(K184-DBN)+IF(L184&gt;=DBN,L184-DBN)-IF(K184&lt;FDN,FDN-L184))*24,IF(AND(K184&lt;L184,ISNUMBER(K184),L184&lt;&gt;0),(IF(AND(K184&lt;=FDN,L184&lt;=FDN),L184-K184)+IF(AND(K184&lt;=FDN,L184&gt;FDN),FDN-K184)+IF(L184&gt;=DBN,L184-K184-IF(K184&lt;=DBN,DBN-K184)))*24,0)))</f>
        <v>0</v>
      </c>
      <c r="P184" s="6">
        <f t="shared" si="46"/>
        <v>0</v>
      </c>
      <c r="Q184" s="6">
        <f t="shared" si="47"/>
        <v>0</v>
      </c>
      <c r="R184" s="6">
        <f t="shared" si="48"/>
        <v>0</v>
      </c>
    </row>
    <row r="185" spans="1:18">
      <c r="A185" s="9">
        <f t="shared" si="37"/>
        <v>42546</v>
      </c>
      <c r="B185" s="7" t="str">
        <f t="shared" si="38"/>
        <v>samedi</v>
      </c>
      <c r="C185" s="7" t="str">
        <f t="shared" si="39"/>
        <v>juin</v>
      </c>
      <c r="D185" s="32" t="str">
        <f t="shared" si="40"/>
        <v/>
      </c>
      <c r="E185" s="32" t="str">
        <f t="shared" si="41"/>
        <v xml:space="preserve"> sam</v>
      </c>
      <c r="F185" s="10">
        <v>0</v>
      </c>
      <c r="G185" s="10"/>
      <c r="H185" s="8">
        <f t="shared" si="42"/>
        <v>0</v>
      </c>
      <c r="I185" s="8">
        <f t="shared" si="43"/>
        <v>0</v>
      </c>
      <c r="J185" s="8">
        <f>IF(AND(F185&gt;=G185,F185&lt;=DBN,F185&lt;&gt;0,G185&lt;&gt;0),(MOD(FDN-DBN,1)-IF(G185&lt;=FDN,FDN-G185)+IF(F185&lt;=FDN,FDN-F185))*24,IF(AND(F185&gt;=G185,F185&gt;DBN,F185&lt;&gt;0,G185&lt;&gt;0),(MOD(FDN-DBNt,1)-(F185-DBN)+IF(G185&gt;=DBN,G185-DBN)-IF(F185&lt;FDN,FDN-G185))*24,IF(AND(F185&lt;G185,ISNUMBER(F185),G185&lt;&gt;0),(IF(AND(F185&lt;=FDN,G185&lt;=FDN),G185-F185)+IF(AND(F185&lt;=FDN,G185&gt;FDN),FDN-F185)+IF(G185&gt;=DBN,G185-F185-IF(F185&lt;=DBN,DBN-F185)))*24,0)))</f>
        <v>0</v>
      </c>
      <c r="K185" s="10"/>
      <c r="L185" s="10"/>
      <c r="M185" s="8">
        <f t="shared" si="44"/>
        <v>0</v>
      </c>
      <c r="N185" s="8">
        <f t="shared" si="45"/>
        <v>0</v>
      </c>
      <c r="O185" s="8">
        <f>IF(AND(K185&gt;=L185,K185&lt;=DBN,K185&lt;&gt;0,L185&lt;&gt;0),(MOD(FDN-DBN,1)-IF(L185&lt;=FDN,FDN-L185)+IF(K185&lt;=FDN,FDN-K185))*24,IF(AND(K185&gt;=L185,K185&gt;DBN,K185&lt;&gt;0,L185&lt;&gt;0),(MOD(FDN-DBNt,1)-(K185-DBN)+IF(L185&gt;=DBN,L185-DBN)-IF(K185&lt;FDN,FDN-L185))*24,IF(AND(K185&lt;L185,ISNUMBER(K185),L185&lt;&gt;0),(IF(AND(K185&lt;=FDN,L185&lt;=FDN),L185-K185)+IF(AND(K185&lt;=FDN,L185&gt;FDN),FDN-K185)+IF(L185&gt;=DBN,L185-K185-IF(K185&lt;=DBN,DBN-K185)))*24,0)))</f>
        <v>0</v>
      </c>
      <c r="P185" s="6">
        <f t="shared" si="46"/>
        <v>0</v>
      </c>
      <c r="Q185" s="6">
        <f t="shared" si="47"/>
        <v>0</v>
      </c>
      <c r="R185" s="6">
        <f t="shared" si="48"/>
        <v>0</v>
      </c>
    </row>
    <row r="186" spans="1:18">
      <c r="A186" s="9">
        <f t="shared" si="37"/>
        <v>42547</v>
      </c>
      <c r="B186" s="7" t="str">
        <f t="shared" si="38"/>
        <v>dimanche</v>
      </c>
      <c r="C186" s="7" t="str">
        <f t="shared" si="39"/>
        <v>juin</v>
      </c>
      <c r="D186" s="32" t="str">
        <f t="shared" si="40"/>
        <v/>
      </c>
      <c r="E186" s="32" t="str">
        <f t="shared" si="41"/>
        <v xml:space="preserve"> dim</v>
      </c>
      <c r="F186" s="10">
        <v>0</v>
      </c>
      <c r="G186" s="10"/>
      <c r="H186" s="8">
        <f t="shared" si="42"/>
        <v>0</v>
      </c>
      <c r="I186" s="8">
        <f t="shared" si="43"/>
        <v>0</v>
      </c>
      <c r="J186" s="8">
        <f>IF(AND(F186&gt;=G186,F186&lt;=DBN,F186&lt;&gt;0,G186&lt;&gt;0),(MOD(FDN-DBN,1)-IF(G186&lt;=FDN,FDN-G186)+IF(F186&lt;=FDN,FDN-F186))*24,IF(AND(F186&gt;=G186,F186&gt;DBN,F186&lt;&gt;0,G186&lt;&gt;0),(MOD(FDN-DBNt,1)-(F186-DBN)+IF(G186&gt;=DBN,G186-DBN)-IF(F186&lt;FDN,FDN-G186))*24,IF(AND(F186&lt;G186,ISNUMBER(F186),G186&lt;&gt;0),(IF(AND(F186&lt;=FDN,G186&lt;=FDN),G186-F186)+IF(AND(F186&lt;=FDN,G186&gt;FDN),FDN-F186)+IF(G186&gt;=DBN,G186-F186-IF(F186&lt;=DBN,DBN-F186)))*24,0)))</f>
        <v>0</v>
      </c>
      <c r="K186" s="10"/>
      <c r="L186" s="10"/>
      <c r="M186" s="8">
        <f t="shared" si="44"/>
        <v>0</v>
      </c>
      <c r="N186" s="8">
        <f t="shared" si="45"/>
        <v>0</v>
      </c>
      <c r="O186" s="8">
        <f>IF(AND(K186&gt;=L186,K186&lt;=DBN,K186&lt;&gt;0,L186&lt;&gt;0),(MOD(FDN-DBN,1)-IF(L186&lt;=FDN,FDN-L186)+IF(K186&lt;=FDN,FDN-K186))*24,IF(AND(K186&gt;=L186,K186&gt;DBN,K186&lt;&gt;0,L186&lt;&gt;0),(MOD(FDN-DBNt,1)-(K186-DBN)+IF(L186&gt;=DBN,L186-DBN)-IF(K186&lt;FDN,FDN-L186))*24,IF(AND(K186&lt;L186,ISNUMBER(K186),L186&lt;&gt;0),(IF(AND(K186&lt;=FDN,L186&lt;=FDN),L186-K186)+IF(AND(K186&lt;=FDN,L186&gt;FDN),FDN-K186)+IF(L186&gt;=DBN,L186-K186-IF(K186&lt;=DBN,DBN-K186)))*24,0)))</f>
        <v>0</v>
      </c>
      <c r="P186" s="6">
        <f t="shared" si="46"/>
        <v>0</v>
      </c>
      <c r="Q186" s="6">
        <f t="shared" si="47"/>
        <v>0</v>
      </c>
      <c r="R186" s="6">
        <f t="shared" si="48"/>
        <v>0</v>
      </c>
    </row>
    <row r="187" spans="1:18">
      <c r="A187" s="9">
        <f t="shared" si="37"/>
        <v>42548</v>
      </c>
      <c r="B187" s="7" t="str">
        <f t="shared" si="38"/>
        <v>lundi</v>
      </c>
      <c r="C187" s="7" t="str">
        <f t="shared" si="39"/>
        <v>juin</v>
      </c>
      <c r="D187" s="32" t="str">
        <f t="shared" si="40"/>
        <v/>
      </c>
      <c r="E187" s="32" t="str">
        <f t="shared" si="41"/>
        <v xml:space="preserve"> lun</v>
      </c>
      <c r="F187" s="10">
        <v>0</v>
      </c>
      <c r="G187" s="10"/>
      <c r="H187" s="8">
        <f t="shared" si="42"/>
        <v>0</v>
      </c>
      <c r="I187" s="8">
        <f t="shared" si="43"/>
        <v>0</v>
      </c>
      <c r="J187" s="8">
        <f>IF(AND(F187&gt;=G187,F187&lt;=DBN,F187&lt;&gt;0,G187&lt;&gt;0),(MOD(FDN-DBN,1)-IF(G187&lt;=FDN,FDN-G187)+IF(F187&lt;=FDN,FDN-F187))*24,IF(AND(F187&gt;=G187,F187&gt;DBN,F187&lt;&gt;0,G187&lt;&gt;0),(MOD(FDN-DBNt,1)-(F187-DBN)+IF(G187&gt;=DBN,G187-DBN)-IF(F187&lt;FDN,FDN-G187))*24,IF(AND(F187&lt;G187,ISNUMBER(F187),G187&lt;&gt;0),(IF(AND(F187&lt;=FDN,G187&lt;=FDN),G187-F187)+IF(AND(F187&lt;=FDN,G187&gt;FDN),FDN-F187)+IF(G187&gt;=DBN,G187-F187-IF(F187&lt;=DBN,DBN-F187)))*24,0)))</f>
        <v>0</v>
      </c>
      <c r="K187" s="10"/>
      <c r="L187" s="10"/>
      <c r="M187" s="8">
        <f t="shared" si="44"/>
        <v>0</v>
      </c>
      <c r="N187" s="8">
        <f t="shared" si="45"/>
        <v>0</v>
      </c>
      <c r="O187" s="8">
        <f>IF(AND(K187&gt;=L187,K187&lt;=DBN,K187&lt;&gt;0,L187&lt;&gt;0),(MOD(FDN-DBN,1)-IF(L187&lt;=FDN,FDN-L187)+IF(K187&lt;=FDN,FDN-K187))*24,IF(AND(K187&gt;=L187,K187&gt;DBN,K187&lt;&gt;0,L187&lt;&gt;0),(MOD(FDN-DBNt,1)-(K187-DBN)+IF(L187&gt;=DBN,L187-DBN)-IF(K187&lt;FDN,FDN-L187))*24,IF(AND(K187&lt;L187,ISNUMBER(K187),L187&lt;&gt;0),(IF(AND(K187&lt;=FDN,L187&lt;=FDN),L187-K187)+IF(AND(K187&lt;=FDN,L187&gt;FDN),FDN-K187)+IF(L187&gt;=DBN,L187-K187-IF(K187&lt;=DBN,DBN-K187)))*24,0)))</f>
        <v>0</v>
      </c>
      <c r="P187" s="6">
        <f t="shared" si="46"/>
        <v>0</v>
      </c>
      <c r="Q187" s="6">
        <f t="shared" si="47"/>
        <v>0</v>
      </c>
      <c r="R187" s="6">
        <f t="shared" si="48"/>
        <v>0</v>
      </c>
    </row>
    <row r="188" spans="1:18">
      <c r="A188" s="9">
        <f t="shared" si="37"/>
        <v>42549</v>
      </c>
      <c r="B188" s="7" t="str">
        <f t="shared" si="38"/>
        <v>mardi</v>
      </c>
      <c r="C188" s="7" t="str">
        <f t="shared" si="39"/>
        <v>juin</v>
      </c>
      <c r="D188" s="32" t="str">
        <f t="shared" si="40"/>
        <v/>
      </c>
      <c r="E188" s="32" t="str">
        <f t="shared" si="41"/>
        <v xml:space="preserve"> mar</v>
      </c>
      <c r="F188" s="10">
        <v>0</v>
      </c>
      <c r="G188" s="10"/>
      <c r="H188" s="8">
        <f t="shared" si="42"/>
        <v>0</v>
      </c>
      <c r="I188" s="8">
        <f t="shared" si="43"/>
        <v>0</v>
      </c>
      <c r="J188" s="8">
        <f>IF(AND(F188&gt;=G188,F188&lt;=DBN,F188&lt;&gt;0,G188&lt;&gt;0),(MOD(FDN-DBN,1)-IF(G188&lt;=FDN,FDN-G188)+IF(F188&lt;=FDN,FDN-F188))*24,IF(AND(F188&gt;=G188,F188&gt;DBN,F188&lt;&gt;0,G188&lt;&gt;0),(MOD(FDN-DBNt,1)-(F188-DBN)+IF(G188&gt;=DBN,G188-DBN)-IF(F188&lt;FDN,FDN-G188))*24,IF(AND(F188&lt;G188,ISNUMBER(F188),G188&lt;&gt;0),(IF(AND(F188&lt;=FDN,G188&lt;=FDN),G188-F188)+IF(AND(F188&lt;=FDN,G188&gt;FDN),FDN-F188)+IF(G188&gt;=DBN,G188-F188-IF(F188&lt;=DBN,DBN-F188)))*24,0)))</f>
        <v>0</v>
      </c>
      <c r="K188" s="10"/>
      <c r="L188" s="10"/>
      <c r="M188" s="8">
        <f t="shared" si="44"/>
        <v>0</v>
      </c>
      <c r="N188" s="8">
        <f t="shared" si="45"/>
        <v>0</v>
      </c>
      <c r="O188" s="8">
        <f>IF(AND(K188&gt;=L188,K188&lt;=DBN,K188&lt;&gt;0,L188&lt;&gt;0),(MOD(FDN-DBN,1)-IF(L188&lt;=FDN,FDN-L188)+IF(K188&lt;=FDN,FDN-K188))*24,IF(AND(K188&gt;=L188,K188&gt;DBN,K188&lt;&gt;0,L188&lt;&gt;0),(MOD(FDN-DBNt,1)-(K188-DBN)+IF(L188&gt;=DBN,L188-DBN)-IF(K188&lt;FDN,FDN-L188))*24,IF(AND(K188&lt;L188,ISNUMBER(K188),L188&lt;&gt;0),(IF(AND(K188&lt;=FDN,L188&lt;=FDN),L188-K188)+IF(AND(K188&lt;=FDN,L188&gt;FDN),FDN-K188)+IF(L188&gt;=DBN,L188-K188-IF(K188&lt;=DBN,DBN-K188)))*24,0)))</f>
        <v>0</v>
      </c>
      <c r="P188" s="6">
        <f t="shared" si="46"/>
        <v>0</v>
      </c>
      <c r="Q188" s="6">
        <f t="shared" si="47"/>
        <v>0</v>
      </c>
      <c r="R188" s="6">
        <f t="shared" si="48"/>
        <v>0</v>
      </c>
    </row>
    <row r="189" spans="1:18">
      <c r="A189" s="9">
        <f t="shared" si="37"/>
        <v>42550</v>
      </c>
      <c r="B189" s="7" t="str">
        <f t="shared" si="38"/>
        <v>mercredi</v>
      </c>
      <c r="C189" s="7" t="str">
        <f t="shared" si="39"/>
        <v>juin</v>
      </c>
      <c r="D189" s="32" t="str">
        <f t="shared" si="40"/>
        <v/>
      </c>
      <c r="E189" s="32" t="str">
        <f t="shared" si="41"/>
        <v xml:space="preserve"> mer</v>
      </c>
      <c r="F189" s="10">
        <v>0</v>
      </c>
      <c r="G189" s="10"/>
      <c r="H189" s="8">
        <f t="shared" si="42"/>
        <v>0</v>
      </c>
      <c r="I189" s="8">
        <f t="shared" si="43"/>
        <v>0</v>
      </c>
      <c r="J189" s="8">
        <f>IF(AND(F189&gt;=G189,F189&lt;=DBN,F189&lt;&gt;0,G189&lt;&gt;0),(MOD(FDN-DBN,1)-IF(G189&lt;=FDN,FDN-G189)+IF(F189&lt;=FDN,FDN-F189))*24,IF(AND(F189&gt;=G189,F189&gt;DBN,F189&lt;&gt;0,G189&lt;&gt;0),(MOD(FDN-DBNt,1)-(F189-DBN)+IF(G189&gt;=DBN,G189-DBN)-IF(F189&lt;FDN,FDN-G189))*24,IF(AND(F189&lt;G189,ISNUMBER(F189),G189&lt;&gt;0),(IF(AND(F189&lt;=FDN,G189&lt;=FDN),G189-F189)+IF(AND(F189&lt;=FDN,G189&gt;FDN),FDN-F189)+IF(G189&gt;=DBN,G189-F189-IF(F189&lt;=DBN,DBN-F189)))*24,0)))</f>
        <v>0</v>
      </c>
      <c r="K189" s="10"/>
      <c r="L189" s="10"/>
      <c r="M189" s="8">
        <f t="shared" si="44"/>
        <v>0</v>
      </c>
      <c r="N189" s="8">
        <f t="shared" si="45"/>
        <v>0</v>
      </c>
      <c r="O189" s="8">
        <f>IF(AND(K189&gt;=L189,K189&lt;=DBN,K189&lt;&gt;0,L189&lt;&gt;0),(MOD(FDN-DBN,1)-IF(L189&lt;=FDN,FDN-L189)+IF(K189&lt;=FDN,FDN-K189))*24,IF(AND(K189&gt;=L189,K189&gt;DBN,K189&lt;&gt;0,L189&lt;&gt;0),(MOD(FDN-DBNt,1)-(K189-DBN)+IF(L189&gt;=DBN,L189-DBN)-IF(K189&lt;FDN,FDN-L189))*24,IF(AND(K189&lt;L189,ISNUMBER(K189),L189&lt;&gt;0),(IF(AND(K189&lt;=FDN,L189&lt;=FDN),L189-K189)+IF(AND(K189&lt;=FDN,L189&gt;FDN),FDN-K189)+IF(L189&gt;=DBN,L189-K189-IF(K189&lt;=DBN,DBN-K189)))*24,0)))</f>
        <v>0</v>
      </c>
      <c r="P189" s="6">
        <f t="shared" si="46"/>
        <v>0</v>
      </c>
      <c r="Q189" s="6">
        <f t="shared" si="47"/>
        <v>0</v>
      </c>
      <c r="R189" s="6">
        <f t="shared" si="48"/>
        <v>0</v>
      </c>
    </row>
    <row r="190" spans="1:18">
      <c r="A190" s="9">
        <f t="shared" si="37"/>
        <v>42551</v>
      </c>
      <c r="B190" s="7" t="str">
        <f t="shared" si="38"/>
        <v>jeudi</v>
      </c>
      <c r="C190" s="7" t="str">
        <f t="shared" si="39"/>
        <v>juin</v>
      </c>
      <c r="D190" s="32" t="str">
        <f t="shared" si="40"/>
        <v/>
      </c>
      <c r="E190" s="32" t="str">
        <f t="shared" si="41"/>
        <v xml:space="preserve"> jeu</v>
      </c>
      <c r="F190" s="10">
        <v>0</v>
      </c>
      <c r="G190" s="10"/>
      <c r="H190" s="8">
        <f t="shared" si="42"/>
        <v>0</v>
      </c>
      <c r="I190" s="8">
        <f t="shared" si="43"/>
        <v>0</v>
      </c>
      <c r="J190" s="8">
        <f>IF(AND(F190&gt;=G190,F190&lt;=DBN,F190&lt;&gt;0,G190&lt;&gt;0),(MOD(FDN-DBN,1)-IF(G190&lt;=FDN,FDN-G190)+IF(F190&lt;=FDN,FDN-F190))*24,IF(AND(F190&gt;=G190,F190&gt;DBN,F190&lt;&gt;0,G190&lt;&gt;0),(MOD(FDN-DBNt,1)-(F190-DBN)+IF(G190&gt;=DBN,G190-DBN)-IF(F190&lt;FDN,FDN-G190))*24,IF(AND(F190&lt;G190,ISNUMBER(F190),G190&lt;&gt;0),(IF(AND(F190&lt;=FDN,G190&lt;=FDN),G190-F190)+IF(AND(F190&lt;=FDN,G190&gt;FDN),FDN-F190)+IF(G190&gt;=DBN,G190-F190-IF(F190&lt;=DBN,DBN-F190)))*24,0)))</f>
        <v>0</v>
      </c>
      <c r="K190" s="10"/>
      <c r="L190" s="10"/>
      <c r="M190" s="8">
        <f t="shared" si="44"/>
        <v>0</v>
      </c>
      <c r="N190" s="8">
        <f t="shared" si="45"/>
        <v>0</v>
      </c>
      <c r="O190" s="8">
        <f>IF(AND(K190&gt;=L190,K190&lt;=DBN,K190&lt;&gt;0,L190&lt;&gt;0),(MOD(FDN-DBN,1)-IF(L190&lt;=FDN,FDN-L190)+IF(K190&lt;=FDN,FDN-K190))*24,IF(AND(K190&gt;=L190,K190&gt;DBN,K190&lt;&gt;0,L190&lt;&gt;0),(MOD(FDN-DBNt,1)-(K190-DBN)+IF(L190&gt;=DBN,L190-DBN)-IF(K190&lt;FDN,FDN-L190))*24,IF(AND(K190&lt;L190,ISNUMBER(K190),L190&lt;&gt;0),(IF(AND(K190&lt;=FDN,L190&lt;=FDN),L190-K190)+IF(AND(K190&lt;=FDN,L190&gt;FDN),FDN-K190)+IF(L190&gt;=DBN,L190-K190-IF(K190&lt;=DBN,DBN-K190)))*24,0)))</f>
        <v>0</v>
      </c>
      <c r="P190" s="6">
        <f t="shared" si="46"/>
        <v>0</v>
      </c>
      <c r="Q190" s="6">
        <f t="shared" si="47"/>
        <v>0</v>
      </c>
      <c r="R190" s="6">
        <f t="shared" si="48"/>
        <v>0</v>
      </c>
    </row>
    <row r="191" spans="1:18">
      <c r="A191" s="9">
        <f t="shared" si="37"/>
        <v>42552</v>
      </c>
      <c r="B191" s="7" t="str">
        <f t="shared" si="38"/>
        <v>vendredi</v>
      </c>
      <c r="C191" s="7" t="str">
        <f t="shared" si="39"/>
        <v>juillet</v>
      </c>
      <c r="D191" s="32" t="str">
        <f t="shared" si="40"/>
        <v/>
      </c>
      <c r="E191" s="32" t="str">
        <f t="shared" si="41"/>
        <v xml:space="preserve"> ven</v>
      </c>
      <c r="F191" s="10">
        <v>0</v>
      </c>
      <c r="G191" s="10"/>
      <c r="H191" s="8">
        <f t="shared" si="42"/>
        <v>0</v>
      </c>
      <c r="I191" s="8">
        <f t="shared" si="43"/>
        <v>0</v>
      </c>
      <c r="J191" s="8">
        <f>IF(AND(F191&gt;=G191,F191&lt;=DBN,F191&lt;&gt;0,G191&lt;&gt;0),(MOD(FDN-DBN,1)-IF(G191&lt;=FDN,FDN-G191)+IF(F191&lt;=FDN,FDN-F191))*24,IF(AND(F191&gt;=G191,F191&gt;DBN,F191&lt;&gt;0,G191&lt;&gt;0),(MOD(FDN-DBNt,1)-(F191-DBN)+IF(G191&gt;=DBN,G191-DBN)-IF(F191&lt;FDN,FDN-G191))*24,IF(AND(F191&lt;G191,ISNUMBER(F191),G191&lt;&gt;0),(IF(AND(F191&lt;=FDN,G191&lt;=FDN),G191-F191)+IF(AND(F191&lt;=FDN,G191&gt;FDN),FDN-F191)+IF(G191&gt;=DBN,G191-F191-IF(F191&lt;=DBN,DBN-F191)))*24,0)))</f>
        <v>0</v>
      </c>
      <c r="K191" s="10"/>
      <c r="L191" s="10"/>
      <c r="M191" s="8">
        <f t="shared" si="44"/>
        <v>0</v>
      </c>
      <c r="N191" s="8">
        <f t="shared" si="45"/>
        <v>0</v>
      </c>
      <c r="O191" s="8">
        <f>IF(AND(K191&gt;=L191,K191&lt;=DBN,K191&lt;&gt;0,L191&lt;&gt;0),(MOD(FDN-DBN,1)-IF(L191&lt;=FDN,FDN-L191)+IF(K191&lt;=FDN,FDN-K191))*24,IF(AND(K191&gt;=L191,K191&gt;DBN,K191&lt;&gt;0,L191&lt;&gt;0),(MOD(FDN-DBNt,1)-(K191-DBN)+IF(L191&gt;=DBN,L191-DBN)-IF(K191&lt;FDN,FDN-L191))*24,IF(AND(K191&lt;L191,ISNUMBER(K191),L191&lt;&gt;0),(IF(AND(K191&lt;=FDN,L191&lt;=FDN),L191-K191)+IF(AND(K191&lt;=FDN,L191&gt;FDN),FDN-K191)+IF(L191&gt;=DBN,L191-K191-IF(K191&lt;=DBN,DBN-K191)))*24,0)))</f>
        <v>0</v>
      </c>
      <c r="P191" s="6">
        <f t="shared" si="46"/>
        <v>0</v>
      </c>
      <c r="Q191" s="6">
        <f t="shared" si="47"/>
        <v>0</v>
      </c>
      <c r="R191" s="6">
        <f t="shared" si="48"/>
        <v>0</v>
      </c>
    </row>
    <row r="192" spans="1:18">
      <c r="A192" s="9">
        <f t="shared" si="37"/>
        <v>42553</v>
      </c>
      <c r="B192" s="7" t="str">
        <f t="shared" si="38"/>
        <v>samedi</v>
      </c>
      <c r="C192" s="7" t="str">
        <f t="shared" si="39"/>
        <v>juillet</v>
      </c>
      <c r="D192" s="32" t="str">
        <f t="shared" si="40"/>
        <v/>
      </c>
      <c r="E192" s="32" t="str">
        <f t="shared" si="41"/>
        <v xml:space="preserve"> sam</v>
      </c>
      <c r="F192" s="10">
        <v>0</v>
      </c>
      <c r="G192" s="10"/>
      <c r="H192" s="8">
        <f t="shared" si="42"/>
        <v>0</v>
      </c>
      <c r="I192" s="8">
        <f t="shared" si="43"/>
        <v>0</v>
      </c>
      <c r="J192" s="8">
        <f>IF(AND(F192&gt;=G192,F192&lt;=DBN,F192&lt;&gt;0,G192&lt;&gt;0),(MOD(FDN-DBN,1)-IF(G192&lt;=FDN,FDN-G192)+IF(F192&lt;=FDN,FDN-F192))*24,IF(AND(F192&gt;=G192,F192&gt;DBN,F192&lt;&gt;0,G192&lt;&gt;0),(MOD(FDN-DBNt,1)-(F192-DBN)+IF(G192&gt;=DBN,G192-DBN)-IF(F192&lt;FDN,FDN-G192))*24,IF(AND(F192&lt;G192,ISNUMBER(F192),G192&lt;&gt;0),(IF(AND(F192&lt;=FDN,G192&lt;=FDN),G192-F192)+IF(AND(F192&lt;=FDN,G192&gt;FDN),FDN-F192)+IF(G192&gt;=DBN,G192-F192-IF(F192&lt;=DBN,DBN-F192)))*24,0)))</f>
        <v>0</v>
      </c>
      <c r="K192" s="10"/>
      <c r="L192" s="10"/>
      <c r="M192" s="8">
        <f t="shared" si="44"/>
        <v>0</v>
      </c>
      <c r="N192" s="8">
        <f t="shared" si="45"/>
        <v>0</v>
      </c>
      <c r="O192" s="8">
        <f>IF(AND(K192&gt;=L192,K192&lt;=DBN,K192&lt;&gt;0,L192&lt;&gt;0),(MOD(FDN-DBN,1)-IF(L192&lt;=FDN,FDN-L192)+IF(K192&lt;=FDN,FDN-K192))*24,IF(AND(K192&gt;=L192,K192&gt;DBN,K192&lt;&gt;0,L192&lt;&gt;0),(MOD(FDN-DBNt,1)-(K192-DBN)+IF(L192&gt;=DBN,L192-DBN)-IF(K192&lt;FDN,FDN-L192))*24,IF(AND(K192&lt;L192,ISNUMBER(K192),L192&lt;&gt;0),(IF(AND(K192&lt;=FDN,L192&lt;=FDN),L192-K192)+IF(AND(K192&lt;=FDN,L192&gt;FDN),FDN-K192)+IF(L192&gt;=DBN,L192-K192-IF(K192&lt;=DBN,DBN-K192)))*24,0)))</f>
        <v>0</v>
      </c>
      <c r="P192" s="6">
        <f t="shared" si="46"/>
        <v>0</v>
      </c>
      <c r="Q192" s="6">
        <f t="shared" si="47"/>
        <v>0</v>
      </c>
      <c r="R192" s="6">
        <f t="shared" si="48"/>
        <v>0</v>
      </c>
    </row>
    <row r="193" spans="1:18">
      <c r="A193" s="9">
        <f t="shared" si="37"/>
        <v>42554</v>
      </c>
      <c r="B193" s="7" t="str">
        <f t="shared" si="38"/>
        <v>dimanche</v>
      </c>
      <c r="C193" s="7" t="str">
        <f t="shared" si="39"/>
        <v>juillet</v>
      </c>
      <c r="D193" s="32" t="str">
        <f t="shared" si="40"/>
        <v/>
      </c>
      <c r="E193" s="32" t="str">
        <f t="shared" si="41"/>
        <v xml:space="preserve"> dim</v>
      </c>
      <c r="F193" s="10">
        <v>0</v>
      </c>
      <c r="G193" s="10"/>
      <c r="H193" s="8">
        <f t="shared" si="42"/>
        <v>0</v>
      </c>
      <c r="I193" s="8">
        <f t="shared" si="43"/>
        <v>0</v>
      </c>
      <c r="J193" s="8">
        <f>IF(AND(F193&gt;=G193,F193&lt;=DBN,F193&lt;&gt;0,G193&lt;&gt;0),(MOD(FDN-DBN,1)-IF(G193&lt;=FDN,FDN-G193)+IF(F193&lt;=FDN,FDN-F193))*24,IF(AND(F193&gt;=G193,F193&gt;DBN,F193&lt;&gt;0,G193&lt;&gt;0),(MOD(FDN-DBNt,1)-(F193-DBN)+IF(G193&gt;=DBN,G193-DBN)-IF(F193&lt;FDN,FDN-G193))*24,IF(AND(F193&lt;G193,ISNUMBER(F193),G193&lt;&gt;0),(IF(AND(F193&lt;=FDN,G193&lt;=FDN),G193-F193)+IF(AND(F193&lt;=FDN,G193&gt;FDN),FDN-F193)+IF(G193&gt;=DBN,G193-F193-IF(F193&lt;=DBN,DBN-F193)))*24,0)))</f>
        <v>0</v>
      </c>
      <c r="K193" s="10"/>
      <c r="L193" s="10"/>
      <c r="M193" s="8">
        <f t="shared" si="44"/>
        <v>0</v>
      </c>
      <c r="N193" s="8">
        <f t="shared" si="45"/>
        <v>0</v>
      </c>
      <c r="O193" s="8">
        <f>IF(AND(K193&gt;=L193,K193&lt;=DBN,K193&lt;&gt;0,L193&lt;&gt;0),(MOD(FDN-DBN,1)-IF(L193&lt;=FDN,FDN-L193)+IF(K193&lt;=FDN,FDN-K193))*24,IF(AND(K193&gt;=L193,K193&gt;DBN,K193&lt;&gt;0,L193&lt;&gt;0),(MOD(FDN-DBNt,1)-(K193-DBN)+IF(L193&gt;=DBN,L193-DBN)-IF(K193&lt;FDN,FDN-L193))*24,IF(AND(K193&lt;L193,ISNUMBER(K193),L193&lt;&gt;0),(IF(AND(K193&lt;=FDN,L193&lt;=FDN),L193-K193)+IF(AND(K193&lt;=FDN,L193&gt;FDN),FDN-K193)+IF(L193&gt;=DBN,L193-K193-IF(K193&lt;=DBN,DBN-K193)))*24,0)))</f>
        <v>0</v>
      </c>
      <c r="P193" s="6">
        <f t="shared" si="46"/>
        <v>0</v>
      </c>
      <c r="Q193" s="6">
        <f t="shared" si="47"/>
        <v>0</v>
      </c>
      <c r="R193" s="6">
        <f t="shared" si="48"/>
        <v>0</v>
      </c>
    </row>
    <row r="194" spans="1:18">
      <c r="A194" s="9">
        <f t="shared" si="37"/>
        <v>42555</v>
      </c>
      <c r="B194" s="7" t="str">
        <f t="shared" si="38"/>
        <v>lundi</v>
      </c>
      <c r="C194" s="7" t="str">
        <f t="shared" si="39"/>
        <v>juillet</v>
      </c>
      <c r="D194" s="32" t="str">
        <f t="shared" si="40"/>
        <v/>
      </c>
      <c r="E194" s="32" t="str">
        <f t="shared" si="41"/>
        <v xml:space="preserve"> lun</v>
      </c>
      <c r="F194" s="10">
        <v>0</v>
      </c>
      <c r="G194" s="10"/>
      <c r="H194" s="8">
        <f t="shared" si="42"/>
        <v>0</v>
      </c>
      <c r="I194" s="8">
        <f t="shared" si="43"/>
        <v>0</v>
      </c>
      <c r="J194" s="8">
        <f>IF(AND(F194&gt;=G194,F194&lt;=DBN,F194&lt;&gt;0,G194&lt;&gt;0),(MOD(FDN-DBN,1)-IF(G194&lt;=FDN,FDN-G194)+IF(F194&lt;=FDN,FDN-F194))*24,IF(AND(F194&gt;=G194,F194&gt;DBN,F194&lt;&gt;0,G194&lt;&gt;0),(MOD(FDN-DBNt,1)-(F194-DBN)+IF(G194&gt;=DBN,G194-DBN)-IF(F194&lt;FDN,FDN-G194))*24,IF(AND(F194&lt;G194,ISNUMBER(F194),G194&lt;&gt;0),(IF(AND(F194&lt;=FDN,G194&lt;=FDN),G194-F194)+IF(AND(F194&lt;=FDN,G194&gt;FDN),FDN-F194)+IF(G194&gt;=DBN,G194-F194-IF(F194&lt;=DBN,DBN-F194)))*24,0)))</f>
        <v>0</v>
      </c>
      <c r="K194" s="10"/>
      <c r="L194" s="10"/>
      <c r="M194" s="8">
        <f t="shared" si="44"/>
        <v>0</v>
      </c>
      <c r="N194" s="8">
        <f t="shared" si="45"/>
        <v>0</v>
      </c>
      <c r="O194" s="8">
        <f>IF(AND(K194&gt;=L194,K194&lt;=DBN,K194&lt;&gt;0,L194&lt;&gt;0),(MOD(FDN-DBN,1)-IF(L194&lt;=FDN,FDN-L194)+IF(K194&lt;=FDN,FDN-K194))*24,IF(AND(K194&gt;=L194,K194&gt;DBN,K194&lt;&gt;0,L194&lt;&gt;0),(MOD(FDN-DBNt,1)-(K194-DBN)+IF(L194&gt;=DBN,L194-DBN)-IF(K194&lt;FDN,FDN-L194))*24,IF(AND(K194&lt;L194,ISNUMBER(K194),L194&lt;&gt;0),(IF(AND(K194&lt;=FDN,L194&lt;=FDN),L194-K194)+IF(AND(K194&lt;=FDN,L194&gt;FDN),FDN-K194)+IF(L194&gt;=DBN,L194-K194-IF(K194&lt;=DBN,DBN-K194)))*24,0)))</f>
        <v>0</v>
      </c>
      <c r="P194" s="6">
        <f t="shared" si="46"/>
        <v>0</v>
      </c>
      <c r="Q194" s="6">
        <f t="shared" si="47"/>
        <v>0</v>
      </c>
      <c r="R194" s="6">
        <f t="shared" si="48"/>
        <v>0</v>
      </c>
    </row>
    <row r="195" spans="1:18">
      <c r="A195" s="9">
        <f t="shared" si="37"/>
        <v>42556</v>
      </c>
      <c r="B195" s="7" t="str">
        <f t="shared" si="38"/>
        <v>mardi</v>
      </c>
      <c r="C195" s="7" t="str">
        <f t="shared" si="39"/>
        <v>juillet</v>
      </c>
      <c r="D195" s="32" t="str">
        <f t="shared" si="40"/>
        <v/>
      </c>
      <c r="E195" s="32" t="str">
        <f t="shared" si="41"/>
        <v xml:space="preserve"> mar</v>
      </c>
      <c r="F195" s="10">
        <v>0</v>
      </c>
      <c r="G195" s="10"/>
      <c r="H195" s="8">
        <f t="shared" si="42"/>
        <v>0</v>
      </c>
      <c r="I195" s="8">
        <f t="shared" si="43"/>
        <v>0</v>
      </c>
      <c r="J195" s="8">
        <f>IF(AND(F195&gt;=G195,F195&lt;=DBN,F195&lt;&gt;0,G195&lt;&gt;0),(MOD(FDN-DBN,1)-IF(G195&lt;=FDN,FDN-G195)+IF(F195&lt;=FDN,FDN-F195))*24,IF(AND(F195&gt;=G195,F195&gt;DBN,F195&lt;&gt;0,G195&lt;&gt;0),(MOD(FDN-DBNt,1)-(F195-DBN)+IF(G195&gt;=DBN,G195-DBN)-IF(F195&lt;FDN,FDN-G195))*24,IF(AND(F195&lt;G195,ISNUMBER(F195),G195&lt;&gt;0),(IF(AND(F195&lt;=FDN,G195&lt;=FDN),G195-F195)+IF(AND(F195&lt;=FDN,G195&gt;FDN),FDN-F195)+IF(G195&gt;=DBN,G195-F195-IF(F195&lt;=DBN,DBN-F195)))*24,0)))</f>
        <v>0</v>
      </c>
      <c r="K195" s="10"/>
      <c r="L195" s="10"/>
      <c r="M195" s="8">
        <f t="shared" si="44"/>
        <v>0</v>
      </c>
      <c r="N195" s="8">
        <f t="shared" si="45"/>
        <v>0</v>
      </c>
      <c r="O195" s="8">
        <f>IF(AND(K195&gt;=L195,K195&lt;=DBN,K195&lt;&gt;0,L195&lt;&gt;0),(MOD(FDN-DBN,1)-IF(L195&lt;=FDN,FDN-L195)+IF(K195&lt;=FDN,FDN-K195))*24,IF(AND(K195&gt;=L195,K195&gt;DBN,K195&lt;&gt;0,L195&lt;&gt;0),(MOD(FDN-DBNt,1)-(K195-DBN)+IF(L195&gt;=DBN,L195-DBN)-IF(K195&lt;FDN,FDN-L195))*24,IF(AND(K195&lt;L195,ISNUMBER(K195),L195&lt;&gt;0),(IF(AND(K195&lt;=FDN,L195&lt;=FDN),L195-K195)+IF(AND(K195&lt;=FDN,L195&gt;FDN),FDN-K195)+IF(L195&gt;=DBN,L195-K195-IF(K195&lt;=DBN,DBN-K195)))*24,0)))</f>
        <v>0</v>
      </c>
      <c r="P195" s="6">
        <f t="shared" si="46"/>
        <v>0</v>
      </c>
      <c r="Q195" s="6">
        <f t="shared" si="47"/>
        <v>0</v>
      </c>
      <c r="R195" s="6">
        <f t="shared" si="48"/>
        <v>0</v>
      </c>
    </row>
    <row r="196" spans="1:18">
      <c r="A196" s="9">
        <f t="shared" si="37"/>
        <v>42557</v>
      </c>
      <c r="B196" s="7" t="str">
        <f t="shared" si="38"/>
        <v>mercredi</v>
      </c>
      <c r="C196" s="7" t="str">
        <f t="shared" si="39"/>
        <v>juillet</v>
      </c>
      <c r="D196" s="32" t="str">
        <f t="shared" si="40"/>
        <v/>
      </c>
      <c r="E196" s="32" t="str">
        <f t="shared" si="41"/>
        <v xml:space="preserve"> mer</v>
      </c>
      <c r="F196" s="10">
        <v>0</v>
      </c>
      <c r="G196" s="10"/>
      <c r="H196" s="8">
        <f t="shared" si="42"/>
        <v>0</v>
      </c>
      <c r="I196" s="8">
        <f t="shared" si="43"/>
        <v>0</v>
      </c>
      <c r="J196" s="8">
        <f>IF(AND(F196&gt;=G196,F196&lt;=DBN,F196&lt;&gt;0,G196&lt;&gt;0),(MOD(FDN-DBN,1)-IF(G196&lt;=FDN,FDN-G196)+IF(F196&lt;=FDN,FDN-F196))*24,IF(AND(F196&gt;=G196,F196&gt;DBN,F196&lt;&gt;0,G196&lt;&gt;0),(MOD(FDN-DBNt,1)-(F196-DBN)+IF(G196&gt;=DBN,G196-DBN)-IF(F196&lt;FDN,FDN-G196))*24,IF(AND(F196&lt;G196,ISNUMBER(F196),G196&lt;&gt;0),(IF(AND(F196&lt;=FDN,G196&lt;=FDN),G196-F196)+IF(AND(F196&lt;=FDN,G196&gt;FDN),FDN-F196)+IF(G196&gt;=DBN,G196-F196-IF(F196&lt;=DBN,DBN-F196)))*24,0)))</f>
        <v>0</v>
      </c>
      <c r="K196" s="10"/>
      <c r="L196" s="10"/>
      <c r="M196" s="8">
        <f t="shared" si="44"/>
        <v>0</v>
      </c>
      <c r="N196" s="8">
        <f t="shared" si="45"/>
        <v>0</v>
      </c>
      <c r="O196" s="8">
        <f>IF(AND(K196&gt;=L196,K196&lt;=DBN,K196&lt;&gt;0,L196&lt;&gt;0),(MOD(FDN-DBN,1)-IF(L196&lt;=FDN,FDN-L196)+IF(K196&lt;=FDN,FDN-K196))*24,IF(AND(K196&gt;=L196,K196&gt;DBN,K196&lt;&gt;0,L196&lt;&gt;0),(MOD(FDN-DBNt,1)-(K196-DBN)+IF(L196&gt;=DBN,L196-DBN)-IF(K196&lt;FDN,FDN-L196))*24,IF(AND(K196&lt;L196,ISNUMBER(K196),L196&lt;&gt;0),(IF(AND(K196&lt;=FDN,L196&lt;=FDN),L196-K196)+IF(AND(K196&lt;=FDN,L196&gt;FDN),FDN-K196)+IF(L196&gt;=DBN,L196-K196-IF(K196&lt;=DBN,DBN-K196)))*24,0)))</f>
        <v>0</v>
      </c>
      <c r="P196" s="6">
        <f t="shared" si="46"/>
        <v>0</v>
      </c>
      <c r="Q196" s="6">
        <f t="shared" si="47"/>
        <v>0</v>
      </c>
      <c r="R196" s="6">
        <f t="shared" si="48"/>
        <v>0</v>
      </c>
    </row>
    <row r="197" spans="1:18">
      <c r="A197" s="9">
        <f t="shared" si="37"/>
        <v>42558</v>
      </c>
      <c r="B197" s="7" t="str">
        <f t="shared" si="38"/>
        <v>jeudi</v>
      </c>
      <c r="C197" s="7" t="str">
        <f t="shared" si="39"/>
        <v>juillet</v>
      </c>
      <c r="D197" s="32" t="str">
        <f t="shared" si="40"/>
        <v/>
      </c>
      <c r="E197" s="32" t="str">
        <f t="shared" si="41"/>
        <v xml:space="preserve"> jeu</v>
      </c>
      <c r="F197" s="10">
        <v>0</v>
      </c>
      <c r="G197" s="10"/>
      <c r="H197" s="8">
        <f t="shared" si="42"/>
        <v>0</v>
      </c>
      <c r="I197" s="8">
        <f t="shared" si="43"/>
        <v>0</v>
      </c>
      <c r="J197" s="8">
        <f>IF(AND(F197&gt;=G197,F197&lt;=DBN,F197&lt;&gt;0,G197&lt;&gt;0),(MOD(FDN-DBN,1)-IF(G197&lt;=FDN,FDN-G197)+IF(F197&lt;=FDN,FDN-F197))*24,IF(AND(F197&gt;=G197,F197&gt;DBN,F197&lt;&gt;0,G197&lt;&gt;0),(MOD(FDN-DBNt,1)-(F197-DBN)+IF(G197&gt;=DBN,G197-DBN)-IF(F197&lt;FDN,FDN-G197))*24,IF(AND(F197&lt;G197,ISNUMBER(F197),G197&lt;&gt;0),(IF(AND(F197&lt;=FDN,G197&lt;=FDN),G197-F197)+IF(AND(F197&lt;=FDN,G197&gt;FDN),FDN-F197)+IF(G197&gt;=DBN,G197-F197-IF(F197&lt;=DBN,DBN-F197)))*24,0)))</f>
        <v>0</v>
      </c>
      <c r="K197" s="10"/>
      <c r="L197" s="10"/>
      <c r="M197" s="8">
        <f t="shared" si="44"/>
        <v>0</v>
      </c>
      <c r="N197" s="8">
        <f t="shared" si="45"/>
        <v>0</v>
      </c>
      <c r="O197" s="8">
        <f>IF(AND(K197&gt;=L197,K197&lt;=DBN,K197&lt;&gt;0,L197&lt;&gt;0),(MOD(FDN-DBN,1)-IF(L197&lt;=FDN,FDN-L197)+IF(K197&lt;=FDN,FDN-K197))*24,IF(AND(K197&gt;=L197,K197&gt;DBN,K197&lt;&gt;0,L197&lt;&gt;0),(MOD(FDN-DBNt,1)-(K197-DBN)+IF(L197&gt;=DBN,L197-DBN)-IF(K197&lt;FDN,FDN-L197))*24,IF(AND(K197&lt;L197,ISNUMBER(K197),L197&lt;&gt;0),(IF(AND(K197&lt;=FDN,L197&lt;=FDN),L197-K197)+IF(AND(K197&lt;=FDN,L197&gt;FDN),FDN-K197)+IF(L197&gt;=DBN,L197-K197-IF(K197&lt;=DBN,DBN-K197)))*24,0)))</f>
        <v>0</v>
      </c>
      <c r="P197" s="6">
        <f t="shared" si="46"/>
        <v>0</v>
      </c>
      <c r="Q197" s="6">
        <f t="shared" si="47"/>
        <v>0</v>
      </c>
      <c r="R197" s="6">
        <f t="shared" si="48"/>
        <v>0</v>
      </c>
    </row>
    <row r="198" spans="1:18">
      <c r="A198" s="9">
        <f t="shared" si="37"/>
        <v>42559</v>
      </c>
      <c r="B198" s="7" t="str">
        <f t="shared" si="38"/>
        <v>vendredi</v>
      </c>
      <c r="C198" s="7" t="str">
        <f t="shared" si="39"/>
        <v>juillet</v>
      </c>
      <c r="D198" s="32" t="str">
        <f t="shared" si="40"/>
        <v/>
      </c>
      <c r="E198" s="32" t="str">
        <f t="shared" si="41"/>
        <v xml:space="preserve"> ven</v>
      </c>
      <c r="F198" s="10">
        <v>0</v>
      </c>
      <c r="G198" s="10"/>
      <c r="H198" s="8">
        <f t="shared" si="42"/>
        <v>0</v>
      </c>
      <c r="I198" s="8">
        <f t="shared" si="43"/>
        <v>0</v>
      </c>
      <c r="J198" s="8">
        <f>IF(AND(F198&gt;=G198,F198&lt;=DBN,F198&lt;&gt;0,G198&lt;&gt;0),(MOD(FDN-DBN,1)-IF(G198&lt;=FDN,FDN-G198)+IF(F198&lt;=FDN,FDN-F198))*24,IF(AND(F198&gt;=G198,F198&gt;DBN,F198&lt;&gt;0,G198&lt;&gt;0),(MOD(FDN-DBNt,1)-(F198-DBN)+IF(G198&gt;=DBN,G198-DBN)-IF(F198&lt;FDN,FDN-G198))*24,IF(AND(F198&lt;G198,ISNUMBER(F198),G198&lt;&gt;0),(IF(AND(F198&lt;=FDN,G198&lt;=FDN),G198-F198)+IF(AND(F198&lt;=FDN,G198&gt;FDN),FDN-F198)+IF(G198&gt;=DBN,G198-F198-IF(F198&lt;=DBN,DBN-F198)))*24,0)))</f>
        <v>0</v>
      </c>
      <c r="K198" s="10"/>
      <c r="L198" s="10"/>
      <c r="M198" s="8">
        <f t="shared" si="44"/>
        <v>0</v>
      </c>
      <c r="N198" s="8">
        <f t="shared" si="45"/>
        <v>0</v>
      </c>
      <c r="O198" s="8">
        <f>IF(AND(K198&gt;=L198,K198&lt;=DBN,K198&lt;&gt;0,L198&lt;&gt;0),(MOD(FDN-DBN,1)-IF(L198&lt;=FDN,FDN-L198)+IF(K198&lt;=FDN,FDN-K198))*24,IF(AND(K198&gt;=L198,K198&gt;DBN,K198&lt;&gt;0,L198&lt;&gt;0),(MOD(FDN-DBNt,1)-(K198-DBN)+IF(L198&gt;=DBN,L198-DBN)-IF(K198&lt;FDN,FDN-L198))*24,IF(AND(K198&lt;L198,ISNUMBER(K198),L198&lt;&gt;0),(IF(AND(K198&lt;=FDN,L198&lt;=FDN),L198-K198)+IF(AND(K198&lt;=FDN,L198&gt;FDN),FDN-K198)+IF(L198&gt;=DBN,L198-K198-IF(K198&lt;=DBN,DBN-K198)))*24,0)))</f>
        <v>0</v>
      </c>
      <c r="P198" s="6">
        <f t="shared" si="46"/>
        <v>0</v>
      </c>
      <c r="Q198" s="6">
        <f t="shared" si="47"/>
        <v>0</v>
      </c>
      <c r="R198" s="6">
        <f t="shared" si="48"/>
        <v>0</v>
      </c>
    </row>
    <row r="199" spans="1:18">
      <c r="A199" s="9">
        <f t="shared" si="37"/>
        <v>42560</v>
      </c>
      <c r="B199" s="7" t="str">
        <f t="shared" si="38"/>
        <v>samedi</v>
      </c>
      <c r="C199" s="7" t="str">
        <f t="shared" si="39"/>
        <v>juillet</v>
      </c>
      <c r="D199" s="32" t="str">
        <f t="shared" si="40"/>
        <v/>
      </c>
      <c r="E199" s="32" t="str">
        <f t="shared" si="41"/>
        <v xml:space="preserve"> sam</v>
      </c>
      <c r="F199" s="10">
        <v>0</v>
      </c>
      <c r="G199" s="10"/>
      <c r="H199" s="8">
        <f t="shared" si="42"/>
        <v>0</v>
      </c>
      <c r="I199" s="8">
        <f t="shared" si="43"/>
        <v>0</v>
      </c>
      <c r="J199" s="8">
        <f>IF(AND(F199&gt;=G199,F199&lt;=DBN,F199&lt;&gt;0,G199&lt;&gt;0),(MOD(FDN-DBN,1)-IF(G199&lt;=FDN,FDN-G199)+IF(F199&lt;=FDN,FDN-F199))*24,IF(AND(F199&gt;=G199,F199&gt;DBN,F199&lt;&gt;0,G199&lt;&gt;0),(MOD(FDN-DBNt,1)-(F199-DBN)+IF(G199&gt;=DBN,G199-DBN)-IF(F199&lt;FDN,FDN-G199))*24,IF(AND(F199&lt;G199,ISNUMBER(F199),G199&lt;&gt;0),(IF(AND(F199&lt;=FDN,G199&lt;=FDN),G199-F199)+IF(AND(F199&lt;=FDN,G199&gt;FDN),FDN-F199)+IF(G199&gt;=DBN,G199-F199-IF(F199&lt;=DBN,DBN-F199)))*24,0)))</f>
        <v>0</v>
      </c>
      <c r="K199" s="10"/>
      <c r="L199" s="10"/>
      <c r="M199" s="8">
        <f t="shared" si="44"/>
        <v>0</v>
      </c>
      <c r="N199" s="8">
        <f t="shared" si="45"/>
        <v>0</v>
      </c>
      <c r="O199" s="8">
        <f>IF(AND(K199&gt;=L199,K199&lt;=DBN,K199&lt;&gt;0,L199&lt;&gt;0),(MOD(FDN-DBN,1)-IF(L199&lt;=FDN,FDN-L199)+IF(K199&lt;=FDN,FDN-K199))*24,IF(AND(K199&gt;=L199,K199&gt;DBN,K199&lt;&gt;0,L199&lt;&gt;0),(MOD(FDN-DBNt,1)-(K199-DBN)+IF(L199&gt;=DBN,L199-DBN)-IF(K199&lt;FDN,FDN-L199))*24,IF(AND(K199&lt;L199,ISNUMBER(K199),L199&lt;&gt;0),(IF(AND(K199&lt;=FDN,L199&lt;=FDN),L199-K199)+IF(AND(K199&lt;=FDN,L199&gt;FDN),FDN-K199)+IF(L199&gt;=DBN,L199-K199-IF(K199&lt;=DBN,DBN-K199)))*24,0)))</f>
        <v>0</v>
      </c>
      <c r="P199" s="6">
        <f t="shared" si="46"/>
        <v>0</v>
      </c>
      <c r="Q199" s="6">
        <f t="shared" si="47"/>
        <v>0</v>
      </c>
      <c r="R199" s="6">
        <f t="shared" si="48"/>
        <v>0</v>
      </c>
    </row>
    <row r="200" spans="1:18">
      <c r="A200" s="9">
        <f t="shared" si="37"/>
        <v>42561</v>
      </c>
      <c r="B200" s="7" t="str">
        <f t="shared" si="38"/>
        <v>dimanche</v>
      </c>
      <c r="C200" s="7" t="str">
        <f t="shared" si="39"/>
        <v>juillet</v>
      </c>
      <c r="D200" s="32" t="str">
        <f t="shared" si="40"/>
        <v/>
      </c>
      <c r="E200" s="32" t="str">
        <f t="shared" si="41"/>
        <v xml:space="preserve"> dim</v>
      </c>
      <c r="F200" s="10">
        <v>0</v>
      </c>
      <c r="G200" s="10"/>
      <c r="H200" s="8">
        <f t="shared" si="42"/>
        <v>0</v>
      </c>
      <c r="I200" s="8">
        <f t="shared" si="43"/>
        <v>0</v>
      </c>
      <c r="J200" s="8">
        <f>IF(AND(F200&gt;=G200,F200&lt;=DBN,F200&lt;&gt;0,G200&lt;&gt;0),(MOD(FDN-DBN,1)-IF(G200&lt;=FDN,FDN-G200)+IF(F200&lt;=FDN,FDN-F200))*24,IF(AND(F200&gt;=G200,F200&gt;DBN,F200&lt;&gt;0,G200&lt;&gt;0),(MOD(FDN-DBNt,1)-(F200-DBN)+IF(G200&gt;=DBN,G200-DBN)-IF(F200&lt;FDN,FDN-G200))*24,IF(AND(F200&lt;G200,ISNUMBER(F200),G200&lt;&gt;0),(IF(AND(F200&lt;=FDN,G200&lt;=FDN),G200-F200)+IF(AND(F200&lt;=FDN,G200&gt;FDN),FDN-F200)+IF(G200&gt;=DBN,G200-F200-IF(F200&lt;=DBN,DBN-F200)))*24,0)))</f>
        <v>0</v>
      </c>
      <c r="K200" s="10"/>
      <c r="L200" s="10"/>
      <c r="M200" s="8">
        <f t="shared" si="44"/>
        <v>0</v>
      </c>
      <c r="N200" s="8">
        <f t="shared" si="45"/>
        <v>0</v>
      </c>
      <c r="O200" s="8">
        <f>IF(AND(K200&gt;=L200,K200&lt;=DBN,K200&lt;&gt;0,L200&lt;&gt;0),(MOD(FDN-DBN,1)-IF(L200&lt;=FDN,FDN-L200)+IF(K200&lt;=FDN,FDN-K200))*24,IF(AND(K200&gt;=L200,K200&gt;DBN,K200&lt;&gt;0,L200&lt;&gt;0),(MOD(FDN-DBNt,1)-(K200-DBN)+IF(L200&gt;=DBN,L200-DBN)-IF(K200&lt;FDN,FDN-L200))*24,IF(AND(K200&lt;L200,ISNUMBER(K200),L200&lt;&gt;0),(IF(AND(K200&lt;=FDN,L200&lt;=FDN),L200-K200)+IF(AND(K200&lt;=FDN,L200&gt;FDN),FDN-K200)+IF(L200&gt;=DBN,L200-K200-IF(K200&lt;=DBN,DBN-K200)))*24,0)))</f>
        <v>0</v>
      </c>
      <c r="P200" s="6">
        <f t="shared" si="46"/>
        <v>0</v>
      </c>
      <c r="Q200" s="6">
        <f t="shared" si="47"/>
        <v>0</v>
      </c>
      <c r="R200" s="6">
        <f t="shared" si="48"/>
        <v>0</v>
      </c>
    </row>
    <row r="201" spans="1:18">
      <c r="A201" s="9">
        <f t="shared" si="37"/>
        <v>42562</v>
      </c>
      <c r="B201" s="7" t="str">
        <f t="shared" si="38"/>
        <v>lundi</v>
      </c>
      <c r="C201" s="7" t="str">
        <f t="shared" si="39"/>
        <v>juillet</v>
      </c>
      <c r="D201" s="32" t="str">
        <f t="shared" si="40"/>
        <v/>
      </c>
      <c r="E201" s="32" t="str">
        <f t="shared" si="41"/>
        <v xml:space="preserve"> lun</v>
      </c>
      <c r="F201" s="10">
        <v>0</v>
      </c>
      <c r="G201" s="10"/>
      <c r="H201" s="8">
        <f t="shared" si="42"/>
        <v>0</v>
      </c>
      <c r="I201" s="8">
        <f t="shared" si="43"/>
        <v>0</v>
      </c>
      <c r="J201" s="8">
        <f>IF(AND(F201&gt;=G201,F201&lt;=DBN,F201&lt;&gt;0,G201&lt;&gt;0),(MOD(FDN-DBN,1)-IF(G201&lt;=FDN,FDN-G201)+IF(F201&lt;=FDN,FDN-F201))*24,IF(AND(F201&gt;=G201,F201&gt;DBN,F201&lt;&gt;0,G201&lt;&gt;0),(MOD(FDN-DBNt,1)-(F201-DBN)+IF(G201&gt;=DBN,G201-DBN)-IF(F201&lt;FDN,FDN-G201))*24,IF(AND(F201&lt;G201,ISNUMBER(F201),G201&lt;&gt;0),(IF(AND(F201&lt;=FDN,G201&lt;=FDN),G201-F201)+IF(AND(F201&lt;=FDN,G201&gt;FDN),FDN-F201)+IF(G201&gt;=DBN,G201-F201-IF(F201&lt;=DBN,DBN-F201)))*24,0)))</f>
        <v>0</v>
      </c>
      <c r="K201" s="10"/>
      <c r="L201" s="10"/>
      <c r="M201" s="8">
        <f t="shared" si="44"/>
        <v>0</v>
      </c>
      <c r="N201" s="8">
        <f t="shared" si="45"/>
        <v>0</v>
      </c>
      <c r="O201" s="8">
        <f>IF(AND(K201&gt;=L201,K201&lt;=DBN,K201&lt;&gt;0,L201&lt;&gt;0),(MOD(FDN-DBN,1)-IF(L201&lt;=FDN,FDN-L201)+IF(K201&lt;=FDN,FDN-K201))*24,IF(AND(K201&gt;=L201,K201&gt;DBN,K201&lt;&gt;0,L201&lt;&gt;0),(MOD(FDN-DBNt,1)-(K201-DBN)+IF(L201&gt;=DBN,L201-DBN)-IF(K201&lt;FDN,FDN-L201))*24,IF(AND(K201&lt;L201,ISNUMBER(K201),L201&lt;&gt;0),(IF(AND(K201&lt;=FDN,L201&lt;=FDN),L201-K201)+IF(AND(K201&lt;=FDN,L201&gt;FDN),FDN-K201)+IF(L201&gt;=DBN,L201-K201-IF(K201&lt;=DBN,DBN-K201)))*24,0)))</f>
        <v>0</v>
      </c>
      <c r="P201" s="6">
        <f t="shared" si="46"/>
        <v>0</v>
      </c>
      <c r="Q201" s="6">
        <f t="shared" si="47"/>
        <v>0</v>
      </c>
      <c r="R201" s="6">
        <f t="shared" si="48"/>
        <v>0</v>
      </c>
    </row>
    <row r="202" spans="1:18">
      <c r="A202" s="9">
        <f t="shared" si="37"/>
        <v>42563</v>
      </c>
      <c r="B202" s="7" t="str">
        <f t="shared" si="38"/>
        <v>mardi</v>
      </c>
      <c r="C202" s="7" t="str">
        <f t="shared" si="39"/>
        <v>juillet</v>
      </c>
      <c r="D202" s="32" t="str">
        <f t="shared" si="40"/>
        <v/>
      </c>
      <c r="E202" s="32" t="str">
        <f t="shared" si="41"/>
        <v xml:space="preserve"> mar</v>
      </c>
      <c r="F202" s="10">
        <v>0</v>
      </c>
      <c r="G202" s="10"/>
      <c r="H202" s="8">
        <f t="shared" si="42"/>
        <v>0</v>
      </c>
      <c r="I202" s="8">
        <f t="shared" si="43"/>
        <v>0</v>
      </c>
      <c r="J202" s="8">
        <f>IF(AND(F202&gt;=G202,F202&lt;=DBN,F202&lt;&gt;0,G202&lt;&gt;0),(MOD(FDN-DBN,1)-IF(G202&lt;=FDN,FDN-G202)+IF(F202&lt;=FDN,FDN-F202))*24,IF(AND(F202&gt;=G202,F202&gt;DBN,F202&lt;&gt;0,G202&lt;&gt;0),(MOD(FDN-DBNt,1)-(F202-DBN)+IF(G202&gt;=DBN,G202-DBN)-IF(F202&lt;FDN,FDN-G202))*24,IF(AND(F202&lt;G202,ISNUMBER(F202),G202&lt;&gt;0),(IF(AND(F202&lt;=FDN,G202&lt;=FDN),G202-F202)+IF(AND(F202&lt;=FDN,G202&gt;FDN),FDN-F202)+IF(G202&gt;=DBN,G202-F202-IF(F202&lt;=DBN,DBN-F202)))*24,0)))</f>
        <v>0</v>
      </c>
      <c r="K202" s="10"/>
      <c r="L202" s="10"/>
      <c r="M202" s="8">
        <f t="shared" si="44"/>
        <v>0</v>
      </c>
      <c r="N202" s="8">
        <f t="shared" si="45"/>
        <v>0</v>
      </c>
      <c r="O202" s="8">
        <f>IF(AND(K202&gt;=L202,K202&lt;=DBN,K202&lt;&gt;0,L202&lt;&gt;0),(MOD(FDN-DBN,1)-IF(L202&lt;=FDN,FDN-L202)+IF(K202&lt;=FDN,FDN-K202))*24,IF(AND(K202&gt;=L202,K202&gt;DBN,K202&lt;&gt;0,L202&lt;&gt;0),(MOD(FDN-DBNt,1)-(K202-DBN)+IF(L202&gt;=DBN,L202-DBN)-IF(K202&lt;FDN,FDN-L202))*24,IF(AND(K202&lt;L202,ISNUMBER(K202),L202&lt;&gt;0),(IF(AND(K202&lt;=FDN,L202&lt;=FDN),L202-K202)+IF(AND(K202&lt;=FDN,L202&gt;FDN),FDN-K202)+IF(L202&gt;=DBN,L202-K202-IF(K202&lt;=DBN,DBN-K202)))*24,0)))</f>
        <v>0</v>
      </c>
      <c r="P202" s="6">
        <f t="shared" si="46"/>
        <v>0</v>
      </c>
      <c r="Q202" s="6">
        <f t="shared" si="47"/>
        <v>0</v>
      </c>
      <c r="R202" s="6">
        <f t="shared" si="48"/>
        <v>0</v>
      </c>
    </row>
    <row r="203" spans="1:18">
      <c r="A203" s="9">
        <f t="shared" si="37"/>
        <v>42564</v>
      </c>
      <c r="B203" s="7" t="str">
        <f t="shared" si="38"/>
        <v>mercredi</v>
      </c>
      <c r="C203" s="7" t="str">
        <f t="shared" si="39"/>
        <v>juillet</v>
      </c>
      <c r="D203" s="32" t="str">
        <f t="shared" si="40"/>
        <v/>
      </c>
      <c r="E203" s="32" t="str">
        <f t="shared" si="41"/>
        <v xml:space="preserve"> mer</v>
      </c>
      <c r="F203" s="10">
        <v>0</v>
      </c>
      <c r="G203" s="10"/>
      <c r="H203" s="8">
        <f t="shared" si="42"/>
        <v>0</v>
      </c>
      <c r="I203" s="8">
        <f t="shared" si="43"/>
        <v>0</v>
      </c>
      <c r="J203" s="8">
        <f>IF(AND(F203&gt;=G203,F203&lt;=DBN,F203&lt;&gt;0,G203&lt;&gt;0),(MOD(FDN-DBN,1)-IF(G203&lt;=FDN,FDN-G203)+IF(F203&lt;=FDN,FDN-F203))*24,IF(AND(F203&gt;=G203,F203&gt;DBN,F203&lt;&gt;0,G203&lt;&gt;0),(MOD(FDN-DBNt,1)-(F203-DBN)+IF(G203&gt;=DBN,G203-DBN)-IF(F203&lt;FDN,FDN-G203))*24,IF(AND(F203&lt;G203,ISNUMBER(F203),G203&lt;&gt;0),(IF(AND(F203&lt;=FDN,G203&lt;=FDN),G203-F203)+IF(AND(F203&lt;=FDN,G203&gt;FDN),FDN-F203)+IF(G203&gt;=DBN,G203-F203-IF(F203&lt;=DBN,DBN-F203)))*24,0)))</f>
        <v>0</v>
      </c>
      <c r="K203" s="10"/>
      <c r="L203" s="10"/>
      <c r="M203" s="8">
        <f t="shared" si="44"/>
        <v>0</v>
      </c>
      <c r="N203" s="8">
        <f t="shared" si="45"/>
        <v>0</v>
      </c>
      <c r="O203" s="8">
        <f>IF(AND(K203&gt;=L203,K203&lt;=DBN,K203&lt;&gt;0,L203&lt;&gt;0),(MOD(FDN-DBN,1)-IF(L203&lt;=FDN,FDN-L203)+IF(K203&lt;=FDN,FDN-K203))*24,IF(AND(K203&gt;=L203,K203&gt;DBN,K203&lt;&gt;0,L203&lt;&gt;0),(MOD(FDN-DBNt,1)-(K203-DBN)+IF(L203&gt;=DBN,L203-DBN)-IF(K203&lt;FDN,FDN-L203))*24,IF(AND(K203&lt;L203,ISNUMBER(K203),L203&lt;&gt;0),(IF(AND(K203&lt;=FDN,L203&lt;=FDN),L203-K203)+IF(AND(K203&lt;=FDN,L203&gt;FDN),FDN-K203)+IF(L203&gt;=DBN,L203-K203-IF(K203&lt;=DBN,DBN-K203)))*24,0)))</f>
        <v>0</v>
      </c>
      <c r="P203" s="6">
        <f t="shared" si="46"/>
        <v>0</v>
      </c>
      <c r="Q203" s="6">
        <f t="shared" si="47"/>
        <v>0</v>
      </c>
      <c r="R203" s="6">
        <f t="shared" si="48"/>
        <v>0</v>
      </c>
    </row>
    <row r="204" spans="1:18">
      <c r="A204" s="9">
        <f t="shared" si="37"/>
        <v>42565</v>
      </c>
      <c r="B204" s="7" t="str">
        <f t="shared" si="38"/>
        <v>jeudi</v>
      </c>
      <c r="C204" s="7" t="str">
        <f t="shared" si="39"/>
        <v>juillet</v>
      </c>
      <c r="D204" s="32" t="str">
        <f t="shared" si="40"/>
        <v>F</v>
      </c>
      <c r="E204" s="32" t="str">
        <f t="shared" si="41"/>
        <v>F jeu</v>
      </c>
      <c r="F204" s="10">
        <v>0</v>
      </c>
      <c r="G204" s="10"/>
      <c r="H204" s="8">
        <f t="shared" si="42"/>
        <v>0</v>
      </c>
      <c r="I204" s="8">
        <f t="shared" si="43"/>
        <v>0</v>
      </c>
      <c r="J204" s="8">
        <f>IF(AND(F204&gt;=G204,F204&lt;=DBN,F204&lt;&gt;0,G204&lt;&gt;0),(MOD(FDN-DBN,1)-IF(G204&lt;=FDN,FDN-G204)+IF(F204&lt;=FDN,FDN-F204))*24,IF(AND(F204&gt;=G204,F204&gt;DBN,F204&lt;&gt;0,G204&lt;&gt;0),(MOD(FDN-DBNt,1)-(F204-DBN)+IF(G204&gt;=DBN,G204-DBN)-IF(F204&lt;FDN,FDN-G204))*24,IF(AND(F204&lt;G204,ISNUMBER(F204),G204&lt;&gt;0),(IF(AND(F204&lt;=FDN,G204&lt;=FDN),G204-F204)+IF(AND(F204&lt;=FDN,G204&gt;FDN),FDN-F204)+IF(G204&gt;=DBN,G204-F204-IF(F204&lt;=DBN,DBN-F204)))*24,0)))</f>
        <v>0</v>
      </c>
      <c r="K204" s="10"/>
      <c r="L204" s="10"/>
      <c r="M204" s="8">
        <f t="shared" si="44"/>
        <v>0</v>
      </c>
      <c r="N204" s="8">
        <f t="shared" si="45"/>
        <v>0</v>
      </c>
      <c r="O204" s="8">
        <f>IF(AND(K204&gt;=L204,K204&lt;=DBN,K204&lt;&gt;0,L204&lt;&gt;0),(MOD(FDN-DBN,1)-IF(L204&lt;=FDN,FDN-L204)+IF(K204&lt;=FDN,FDN-K204))*24,IF(AND(K204&gt;=L204,K204&gt;DBN,K204&lt;&gt;0,L204&lt;&gt;0),(MOD(FDN-DBNt,1)-(K204-DBN)+IF(L204&gt;=DBN,L204-DBN)-IF(K204&lt;FDN,FDN-L204))*24,IF(AND(K204&lt;L204,ISNUMBER(K204),L204&lt;&gt;0),(IF(AND(K204&lt;=FDN,L204&lt;=FDN),L204-K204)+IF(AND(K204&lt;=FDN,L204&gt;FDN),FDN-K204)+IF(L204&gt;=DBN,L204-K204-IF(K204&lt;=DBN,DBN-K204)))*24,0)))</f>
        <v>0</v>
      </c>
      <c r="P204" s="6">
        <f t="shared" si="46"/>
        <v>0</v>
      </c>
      <c r="Q204" s="6">
        <f t="shared" si="47"/>
        <v>0</v>
      </c>
      <c r="R204" s="6">
        <f t="shared" si="48"/>
        <v>0</v>
      </c>
    </row>
    <row r="205" spans="1:18">
      <c r="A205" s="9">
        <f t="shared" si="37"/>
        <v>42566</v>
      </c>
      <c r="B205" s="7" t="str">
        <f t="shared" si="38"/>
        <v>vendredi</v>
      </c>
      <c r="C205" s="7" t="str">
        <f t="shared" si="39"/>
        <v>juillet</v>
      </c>
      <c r="D205" s="32" t="str">
        <f t="shared" si="40"/>
        <v/>
      </c>
      <c r="E205" s="32" t="str">
        <f t="shared" si="41"/>
        <v xml:space="preserve"> ven</v>
      </c>
      <c r="F205" s="10">
        <v>0</v>
      </c>
      <c r="G205" s="10"/>
      <c r="H205" s="8">
        <f t="shared" si="42"/>
        <v>0</v>
      </c>
      <c r="I205" s="8">
        <f t="shared" si="43"/>
        <v>0</v>
      </c>
      <c r="J205" s="8">
        <f>IF(AND(F205&gt;=G205,F205&lt;=DBN,F205&lt;&gt;0,G205&lt;&gt;0),(MOD(FDN-DBN,1)-IF(G205&lt;=FDN,FDN-G205)+IF(F205&lt;=FDN,FDN-F205))*24,IF(AND(F205&gt;=G205,F205&gt;DBN,F205&lt;&gt;0,G205&lt;&gt;0),(MOD(FDN-DBNt,1)-(F205-DBN)+IF(G205&gt;=DBN,G205-DBN)-IF(F205&lt;FDN,FDN-G205))*24,IF(AND(F205&lt;G205,ISNUMBER(F205),G205&lt;&gt;0),(IF(AND(F205&lt;=FDN,G205&lt;=FDN),G205-F205)+IF(AND(F205&lt;=FDN,G205&gt;FDN),FDN-F205)+IF(G205&gt;=DBN,G205-F205-IF(F205&lt;=DBN,DBN-F205)))*24,0)))</f>
        <v>0</v>
      </c>
      <c r="K205" s="10"/>
      <c r="L205" s="10"/>
      <c r="M205" s="8">
        <f t="shared" si="44"/>
        <v>0</v>
      </c>
      <c r="N205" s="8">
        <f t="shared" si="45"/>
        <v>0</v>
      </c>
      <c r="O205" s="8">
        <f>IF(AND(K205&gt;=L205,K205&lt;=DBN,K205&lt;&gt;0,L205&lt;&gt;0),(MOD(FDN-DBN,1)-IF(L205&lt;=FDN,FDN-L205)+IF(K205&lt;=FDN,FDN-K205))*24,IF(AND(K205&gt;=L205,K205&gt;DBN,K205&lt;&gt;0,L205&lt;&gt;0),(MOD(FDN-DBNt,1)-(K205-DBN)+IF(L205&gt;=DBN,L205-DBN)-IF(K205&lt;FDN,FDN-L205))*24,IF(AND(K205&lt;L205,ISNUMBER(K205),L205&lt;&gt;0),(IF(AND(K205&lt;=FDN,L205&lt;=FDN),L205-K205)+IF(AND(K205&lt;=FDN,L205&gt;FDN),FDN-K205)+IF(L205&gt;=DBN,L205-K205-IF(K205&lt;=DBN,DBN-K205)))*24,0)))</f>
        <v>0</v>
      </c>
      <c r="P205" s="6">
        <f t="shared" si="46"/>
        <v>0</v>
      </c>
      <c r="Q205" s="6">
        <f t="shared" si="47"/>
        <v>0</v>
      </c>
      <c r="R205" s="6">
        <f t="shared" si="48"/>
        <v>0</v>
      </c>
    </row>
    <row r="206" spans="1:18">
      <c r="A206" s="9">
        <f t="shared" ref="A206:A269" si="49">DATE(YEAR(A205),MONTH(A205),DAY(A205)+1)</f>
        <v>42567</v>
      </c>
      <c r="B206" s="7" t="str">
        <f t="shared" si="38"/>
        <v>samedi</v>
      </c>
      <c r="C206" s="7" t="str">
        <f t="shared" si="39"/>
        <v>juillet</v>
      </c>
      <c r="D206" s="32" t="str">
        <f t="shared" si="40"/>
        <v/>
      </c>
      <c r="E206" s="32" t="str">
        <f t="shared" si="41"/>
        <v xml:space="preserve"> sam</v>
      </c>
      <c r="F206" s="10">
        <v>0</v>
      </c>
      <c r="G206" s="10"/>
      <c r="H206" s="8">
        <f t="shared" si="42"/>
        <v>0</v>
      </c>
      <c r="I206" s="8">
        <f t="shared" si="43"/>
        <v>0</v>
      </c>
      <c r="J206" s="8">
        <f>IF(AND(F206&gt;=G206,F206&lt;=DBN,F206&lt;&gt;0,G206&lt;&gt;0),(MOD(FDN-DBN,1)-IF(G206&lt;=FDN,FDN-G206)+IF(F206&lt;=FDN,FDN-F206))*24,IF(AND(F206&gt;=G206,F206&gt;DBN,F206&lt;&gt;0,G206&lt;&gt;0),(MOD(FDN-DBNt,1)-(F206-DBN)+IF(G206&gt;=DBN,G206-DBN)-IF(F206&lt;FDN,FDN-G206))*24,IF(AND(F206&lt;G206,ISNUMBER(F206),G206&lt;&gt;0),(IF(AND(F206&lt;=FDN,G206&lt;=FDN),G206-F206)+IF(AND(F206&lt;=FDN,G206&gt;FDN),FDN-F206)+IF(G206&gt;=DBN,G206-F206-IF(F206&lt;=DBN,DBN-F206)))*24,0)))</f>
        <v>0</v>
      </c>
      <c r="K206" s="10"/>
      <c r="L206" s="10"/>
      <c r="M206" s="8">
        <f t="shared" si="44"/>
        <v>0</v>
      </c>
      <c r="N206" s="8">
        <f t="shared" si="45"/>
        <v>0</v>
      </c>
      <c r="O206" s="8">
        <f>IF(AND(K206&gt;=L206,K206&lt;=DBN,K206&lt;&gt;0,L206&lt;&gt;0),(MOD(FDN-DBN,1)-IF(L206&lt;=FDN,FDN-L206)+IF(K206&lt;=FDN,FDN-K206))*24,IF(AND(K206&gt;=L206,K206&gt;DBN,K206&lt;&gt;0,L206&lt;&gt;0),(MOD(FDN-DBNt,1)-(K206-DBN)+IF(L206&gt;=DBN,L206-DBN)-IF(K206&lt;FDN,FDN-L206))*24,IF(AND(K206&lt;L206,ISNUMBER(K206),L206&lt;&gt;0),(IF(AND(K206&lt;=FDN,L206&lt;=FDN),L206-K206)+IF(AND(K206&lt;=FDN,L206&gt;FDN),FDN-K206)+IF(L206&gt;=DBN,L206-K206-IF(K206&lt;=DBN,DBN-K206)))*24,0)))</f>
        <v>0</v>
      </c>
      <c r="P206" s="6">
        <f t="shared" si="46"/>
        <v>0</v>
      </c>
      <c r="Q206" s="6">
        <f t="shared" si="47"/>
        <v>0</v>
      </c>
      <c r="R206" s="6">
        <f t="shared" si="48"/>
        <v>0</v>
      </c>
    </row>
    <row r="207" spans="1:18">
      <c r="A207" s="9">
        <f t="shared" si="49"/>
        <v>42568</v>
      </c>
      <c r="B207" s="7" t="str">
        <f t="shared" si="38"/>
        <v>dimanche</v>
      </c>
      <c r="C207" s="7" t="str">
        <f t="shared" si="39"/>
        <v>juillet</v>
      </c>
      <c r="D207" s="32" t="str">
        <f t="shared" si="40"/>
        <v/>
      </c>
      <c r="E207" s="32" t="str">
        <f t="shared" si="41"/>
        <v xml:space="preserve"> dim</v>
      </c>
      <c r="F207" s="10">
        <v>0</v>
      </c>
      <c r="G207" s="10"/>
      <c r="H207" s="8">
        <f t="shared" si="42"/>
        <v>0</v>
      </c>
      <c r="I207" s="8">
        <f t="shared" si="43"/>
        <v>0</v>
      </c>
      <c r="J207" s="8">
        <f>IF(AND(F207&gt;=G207,F207&lt;=DBN,F207&lt;&gt;0,G207&lt;&gt;0),(MOD(FDN-DBN,1)-IF(G207&lt;=FDN,FDN-G207)+IF(F207&lt;=FDN,FDN-F207))*24,IF(AND(F207&gt;=G207,F207&gt;DBN,F207&lt;&gt;0,G207&lt;&gt;0),(MOD(FDN-DBNt,1)-(F207-DBN)+IF(G207&gt;=DBN,G207-DBN)-IF(F207&lt;FDN,FDN-G207))*24,IF(AND(F207&lt;G207,ISNUMBER(F207),G207&lt;&gt;0),(IF(AND(F207&lt;=FDN,G207&lt;=FDN),G207-F207)+IF(AND(F207&lt;=FDN,G207&gt;FDN),FDN-F207)+IF(G207&gt;=DBN,G207-F207-IF(F207&lt;=DBN,DBN-F207)))*24,0)))</f>
        <v>0</v>
      </c>
      <c r="K207" s="10"/>
      <c r="L207" s="10"/>
      <c r="M207" s="8">
        <f t="shared" si="44"/>
        <v>0</v>
      </c>
      <c r="N207" s="8">
        <f t="shared" si="45"/>
        <v>0</v>
      </c>
      <c r="O207" s="8">
        <f>IF(AND(K207&gt;=L207,K207&lt;=DBN,K207&lt;&gt;0,L207&lt;&gt;0),(MOD(FDN-DBN,1)-IF(L207&lt;=FDN,FDN-L207)+IF(K207&lt;=FDN,FDN-K207))*24,IF(AND(K207&gt;=L207,K207&gt;DBN,K207&lt;&gt;0,L207&lt;&gt;0),(MOD(FDN-DBNt,1)-(K207-DBN)+IF(L207&gt;=DBN,L207-DBN)-IF(K207&lt;FDN,FDN-L207))*24,IF(AND(K207&lt;L207,ISNUMBER(K207),L207&lt;&gt;0),(IF(AND(K207&lt;=FDN,L207&lt;=FDN),L207-K207)+IF(AND(K207&lt;=FDN,L207&gt;FDN),FDN-K207)+IF(L207&gt;=DBN,L207-K207-IF(K207&lt;=DBN,DBN-K207)))*24,0)))</f>
        <v>0</v>
      </c>
      <c r="P207" s="6">
        <f t="shared" si="46"/>
        <v>0</v>
      </c>
      <c r="Q207" s="6">
        <f t="shared" si="47"/>
        <v>0</v>
      </c>
      <c r="R207" s="6">
        <f t="shared" si="48"/>
        <v>0</v>
      </c>
    </row>
    <row r="208" spans="1:18">
      <c r="A208" s="9">
        <f t="shared" si="49"/>
        <v>42569</v>
      </c>
      <c r="B208" s="7" t="str">
        <f t="shared" ref="B208:B271" si="50">TEXT(A208,"jjjj")</f>
        <v>lundi</v>
      </c>
      <c r="C208" s="7" t="str">
        <f t="shared" ref="C208:C271" si="51">TEXT(A208,"mmmm")</f>
        <v>juillet</v>
      </c>
      <c r="D208" s="32" t="str">
        <f t="shared" ref="D208:D271" si="52">IF(A208=IF(ISNA(VLOOKUP(A208,Jours_fériés,1,0)),"",VLOOKUP(A208,Jours_fériés,1,0)),"F","")</f>
        <v/>
      </c>
      <c r="E208" s="32" t="str">
        <f t="shared" ref="E208:E271" si="53">IF(A208=IF(ISNA(VLOOKUP(A208,Jours_fériés,1,0)),"",VLOOKUP(A208,Jours_fériés,1,0)),"F","")&amp;" "&amp;(TEXT(A208,"jjj"))</f>
        <v xml:space="preserve"> lun</v>
      </c>
      <c r="F208" s="10">
        <v>0</v>
      </c>
      <c r="G208" s="10"/>
      <c r="H208" s="8">
        <f t="shared" ref="H208:H271" si="54">MOD(G208-F208,1)*24</f>
        <v>0</v>
      </c>
      <c r="I208" s="8">
        <f t="shared" ref="I208:I271" si="55">H208-J208</f>
        <v>0</v>
      </c>
      <c r="J208" s="8">
        <f>IF(AND(F208&gt;=G208,F208&lt;=DBN,F208&lt;&gt;0,G208&lt;&gt;0),(MOD(FDN-DBN,1)-IF(G208&lt;=FDN,FDN-G208)+IF(F208&lt;=FDN,FDN-F208))*24,IF(AND(F208&gt;=G208,F208&gt;DBN,F208&lt;&gt;0,G208&lt;&gt;0),(MOD(FDN-DBNt,1)-(F208-DBN)+IF(G208&gt;=DBN,G208-DBN)-IF(F208&lt;FDN,FDN-G208))*24,IF(AND(F208&lt;G208,ISNUMBER(F208),G208&lt;&gt;0),(IF(AND(F208&lt;=FDN,G208&lt;=FDN),G208-F208)+IF(AND(F208&lt;=FDN,G208&gt;FDN),FDN-F208)+IF(G208&gt;=DBN,G208-F208-IF(F208&lt;=DBN,DBN-F208)))*24,0)))</f>
        <v>0</v>
      </c>
      <c r="K208" s="10"/>
      <c r="L208" s="10"/>
      <c r="M208" s="8">
        <f t="shared" ref="M208:M271" si="56">MOD(L208-K208,1)*24</f>
        <v>0</v>
      </c>
      <c r="N208" s="8">
        <f t="shared" ref="N208:N271" si="57">M208-O208</f>
        <v>0</v>
      </c>
      <c r="O208" s="8">
        <f>IF(AND(K208&gt;=L208,K208&lt;=DBN,K208&lt;&gt;0,L208&lt;&gt;0),(MOD(FDN-DBN,1)-IF(L208&lt;=FDN,FDN-L208)+IF(K208&lt;=FDN,FDN-K208))*24,IF(AND(K208&gt;=L208,K208&gt;DBN,K208&lt;&gt;0,L208&lt;&gt;0),(MOD(FDN-DBNt,1)-(K208-DBN)+IF(L208&gt;=DBN,L208-DBN)-IF(K208&lt;FDN,FDN-L208))*24,IF(AND(K208&lt;L208,ISNUMBER(K208),L208&lt;&gt;0),(IF(AND(K208&lt;=FDN,L208&lt;=FDN),L208-K208)+IF(AND(K208&lt;=FDN,L208&gt;FDN),FDN-K208)+IF(L208&gt;=DBN,L208-K208-IF(K208&lt;=DBN,DBN-K208)))*24,0)))</f>
        <v>0</v>
      </c>
      <c r="P208" s="6">
        <f t="shared" ref="P208:P271" si="58">SUM(I208+N208)</f>
        <v>0</v>
      </c>
      <c r="Q208" s="6">
        <f t="shared" ref="Q208:Q271" si="59">SUM(J208+O208)</f>
        <v>0</v>
      </c>
      <c r="R208" s="6">
        <f t="shared" ref="R208:R271" si="60">SUM(I208+J208+N208+O208)</f>
        <v>0</v>
      </c>
    </row>
    <row r="209" spans="1:18">
      <c r="A209" s="9">
        <f t="shared" si="49"/>
        <v>42570</v>
      </c>
      <c r="B209" s="7" t="str">
        <f t="shared" si="50"/>
        <v>mardi</v>
      </c>
      <c r="C209" s="7" t="str">
        <f t="shared" si="51"/>
        <v>juillet</v>
      </c>
      <c r="D209" s="32" t="str">
        <f t="shared" si="52"/>
        <v/>
      </c>
      <c r="E209" s="32" t="str">
        <f t="shared" si="53"/>
        <v xml:space="preserve"> mar</v>
      </c>
      <c r="F209" s="10">
        <v>0</v>
      </c>
      <c r="G209" s="10"/>
      <c r="H209" s="8">
        <f t="shared" si="54"/>
        <v>0</v>
      </c>
      <c r="I209" s="8">
        <f t="shared" si="55"/>
        <v>0</v>
      </c>
      <c r="J209" s="8">
        <f>IF(AND(F209&gt;=G209,F209&lt;=DBN,F209&lt;&gt;0,G209&lt;&gt;0),(MOD(FDN-DBN,1)-IF(G209&lt;=FDN,FDN-G209)+IF(F209&lt;=FDN,FDN-F209))*24,IF(AND(F209&gt;=G209,F209&gt;DBN,F209&lt;&gt;0,G209&lt;&gt;0),(MOD(FDN-DBNt,1)-(F209-DBN)+IF(G209&gt;=DBN,G209-DBN)-IF(F209&lt;FDN,FDN-G209))*24,IF(AND(F209&lt;G209,ISNUMBER(F209),G209&lt;&gt;0),(IF(AND(F209&lt;=FDN,G209&lt;=FDN),G209-F209)+IF(AND(F209&lt;=FDN,G209&gt;FDN),FDN-F209)+IF(G209&gt;=DBN,G209-F209-IF(F209&lt;=DBN,DBN-F209)))*24,0)))</f>
        <v>0</v>
      </c>
      <c r="K209" s="10"/>
      <c r="L209" s="10"/>
      <c r="M209" s="8">
        <f t="shared" si="56"/>
        <v>0</v>
      </c>
      <c r="N209" s="8">
        <f t="shared" si="57"/>
        <v>0</v>
      </c>
      <c r="O209" s="8">
        <f>IF(AND(K209&gt;=L209,K209&lt;=DBN,K209&lt;&gt;0,L209&lt;&gt;0),(MOD(FDN-DBN,1)-IF(L209&lt;=FDN,FDN-L209)+IF(K209&lt;=FDN,FDN-K209))*24,IF(AND(K209&gt;=L209,K209&gt;DBN,K209&lt;&gt;0,L209&lt;&gt;0),(MOD(FDN-DBNt,1)-(K209-DBN)+IF(L209&gt;=DBN,L209-DBN)-IF(K209&lt;FDN,FDN-L209))*24,IF(AND(K209&lt;L209,ISNUMBER(K209),L209&lt;&gt;0),(IF(AND(K209&lt;=FDN,L209&lt;=FDN),L209-K209)+IF(AND(K209&lt;=FDN,L209&gt;FDN),FDN-K209)+IF(L209&gt;=DBN,L209-K209-IF(K209&lt;=DBN,DBN-K209)))*24,0)))</f>
        <v>0</v>
      </c>
      <c r="P209" s="6">
        <f t="shared" si="58"/>
        <v>0</v>
      </c>
      <c r="Q209" s="6">
        <f t="shared" si="59"/>
        <v>0</v>
      </c>
      <c r="R209" s="6">
        <f t="shared" si="60"/>
        <v>0</v>
      </c>
    </row>
    <row r="210" spans="1:18">
      <c r="A210" s="9">
        <f t="shared" si="49"/>
        <v>42571</v>
      </c>
      <c r="B210" s="7" t="str">
        <f t="shared" si="50"/>
        <v>mercredi</v>
      </c>
      <c r="C210" s="7" t="str">
        <f t="shared" si="51"/>
        <v>juillet</v>
      </c>
      <c r="D210" s="32" t="str">
        <f t="shared" si="52"/>
        <v/>
      </c>
      <c r="E210" s="32" t="str">
        <f t="shared" si="53"/>
        <v xml:space="preserve"> mer</v>
      </c>
      <c r="F210" s="10">
        <v>0</v>
      </c>
      <c r="G210" s="10"/>
      <c r="H210" s="8">
        <f t="shared" si="54"/>
        <v>0</v>
      </c>
      <c r="I210" s="8">
        <f t="shared" si="55"/>
        <v>0</v>
      </c>
      <c r="J210" s="8">
        <f>IF(AND(F210&gt;=G210,F210&lt;=DBN,F210&lt;&gt;0,G210&lt;&gt;0),(MOD(FDN-DBN,1)-IF(G210&lt;=FDN,FDN-G210)+IF(F210&lt;=FDN,FDN-F210))*24,IF(AND(F210&gt;=G210,F210&gt;DBN,F210&lt;&gt;0,G210&lt;&gt;0),(MOD(FDN-DBNt,1)-(F210-DBN)+IF(G210&gt;=DBN,G210-DBN)-IF(F210&lt;FDN,FDN-G210))*24,IF(AND(F210&lt;G210,ISNUMBER(F210),G210&lt;&gt;0),(IF(AND(F210&lt;=FDN,G210&lt;=FDN),G210-F210)+IF(AND(F210&lt;=FDN,G210&gt;FDN),FDN-F210)+IF(G210&gt;=DBN,G210-F210-IF(F210&lt;=DBN,DBN-F210)))*24,0)))</f>
        <v>0</v>
      </c>
      <c r="K210" s="10"/>
      <c r="L210" s="10"/>
      <c r="M210" s="8">
        <f t="shared" si="56"/>
        <v>0</v>
      </c>
      <c r="N210" s="8">
        <f t="shared" si="57"/>
        <v>0</v>
      </c>
      <c r="O210" s="8">
        <f>IF(AND(K210&gt;=L210,K210&lt;=DBN,K210&lt;&gt;0,L210&lt;&gt;0),(MOD(FDN-DBN,1)-IF(L210&lt;=FDN,FDN-L210)+IF(K210&lt;=FDN,FDN-K210))*24,IF(AND(K210&gt;=L210,K210&gt;DBN,K210&lt;&gt;0,L210&lt;&gt;0),(MOD(FDN-DBNt,1)-(K210-DBN)+IF(L210&gt;=DBN,L210-DBN)-IF(K210&lt;FDN,FDN-L210))*24,IF(AND(K210&lt;L210,ISNUMBER(K210),L210&lt;&gt;0),(IF(AND(K210&lt;=FDN,L210&lt;=FDN),L210-K210)+IF(AND(K210&lt;=FDN,L210&gt;FDN),FDN-K210)+IF(L210&gt;=DBN,L210-K210-IF(K210&lt;=DBN,DBN-K210)))*24,0)))</f>
        <v>0</v>
      </c>
      <c r="P210" s="6">
        <f t="shared" si="58"/>
        <v>0</v>
      </c>
      <c r="Q210" s="6">
        <f t="shared" si="59"/>
        <v>0</v>
      </c>
      <c r="R210" s="6">
        <f t="shared" si="60"/>
        <v>0</v>
      </c>
    </row>
    <row r="211" spans="1:18">
      <c r="A211" s="9">
        <f t="shared" si="49"/>
        <v>42572</v>
      </c>
      <c r="B211" s="7" t="str">
        <f t="shared" si="50"/>
        <v>jeudi</v>
      </c>
      <c r="C211" s="7" t="str">
        <f t="shared" si="51"/>
        <v>juillet</v>
      </c>
      <c r="D211" s="32" t="str">
        <f t="shared" si="52"/>
        <v/>
      </c>
      <c r="E211" s="32" t="str">
        <f t="shared" si="53"/>
        <v xml:space="preserve"> jeu</v>
      </c>
      <c r="F211" s="10">
        <v>0</v>
      </c>
      <c r="G211" s="10"/>
      <c r="H211" s="8">
        <f t="shared" si="54"/>
        <v>0</v>
      </c>
      <c r="I211" s="8">
        <f t="shared" si="55"/>
        <v>0</v>
      </c>
      <c r="J211" s="8">
        <f>IF(AND(F211&gt;=G211,F211&lt;=DBN,F211&lt;&gt;0,G211&lt;&gt;0),(MOD(FDN-DBN,1)-IF(G211&lt;=FDN,FDN-G211)+IF(F211&lt;=FDN,FDN-F211))*24,IF(AND(F211&gt;=G211,F211&gt;DBN,F211&lt;&gt;0,G211&lt;&gt;0),(MOD(FDN-DBNt,1)-(F211-DBN)+IF(G211&gt;=DBN,G211-DBN)-IF(F211&lt;FDN,FDN-G211))*24,IF(AND(F211&lt;G211,ISNUMBER(F211),G211&lt;&gt;0),(IF(AND(F211&lt;=FDN,G211&lt;=FDN),G211-F211)+IF(AND(F211&lt;=FDN,G211&gt;FDN),FDN-F211)+IF(G211&gt;=DBN,G211-F211-IF(F211&lt;=DBN,DBN-F211)))*24,0)))</f>
        <v>0</v>
      </c>
      <c r="K211" s="10"/>
      <c r="L211" s="10"/>
      <c r="M211" s="8">
        <f t="shared" si="56"/>
        <v>0</v>
      </c>
      <c r="N211" s="8">
        <f t="shared" si="57"/>
        <v>0</v>
      </c>
      <c r="O211" s="8">
        <f>IF(AND(K211&gt;=L211,K211&lt;=DBN,K211&lt;&gt;0,L211&lt;&gt;0),(MOD(FDN-DBN,1)-IF(L211&lt;=FDN,FDN-L211)+IF(K211&lt;=FDN,FDN-K211))*24,IF(AND(K211&gt;=L211,K211&gt;DBN,K211&lt;&gt;0,L211&lt;&gt;0),(MOD(FDN-DBNt,1)-(K211-DBN)+IF(L211&gt;=DBN,L211-DBN)-IF(K211&lt;FDN,FDN-L211))*24,IF(AND(K211&lt;L211,ISNUMBER(K211),L211&lt;&gt;0),(IF(AND(K211&lt;=FDN,L211&lt;=FDN),L211-K211)+IF(AND(K211&lt;=FDN,L211&gt;FDN),FDN-K211)+IF(L211&gt;=DBN,L211-K211-IF(K211&lt;=DBN,DBN-K211)))*24,0)))</f>
        <v>0</v>
      </c>
      <c r="P211" s="6">
        <f t="shared" si="58"/>
        <v>0</v>
      </c>
      <c r="Q211" s="6">
        <f t="shared" si="59"/>
        <v>0</v>
      </c>
      <c r="R211" s="6">
        <f t="shared" si="60"/>
        <v>0</v>
      </c>
    </row>
    <row r="212" spans="1:18">
      <c r="A212" s="9">
        <f t="shared" si="49"/>
        <v>42573</v>
      </c>
      <c r="B212" s="7" t="str">
        <f t="shared" si="50"/>
        <v>vendredi</v>
      </c>
      <c r="C212" s="7" t="str">
        <f t="shared" si="51"/>
        <v>juillet</v>
      </c>
      <c r="D212" s="32" t="str">
        <f t="shared" si="52"/>
        <v/>
      </c>
      <c r="E212" s="32" t="str">
        <f t="shared" si="53"/>
        <v xml:space="preserve"> ven</v>
      </c>
      <c r="F212" s="10">
        <v>0</v>
      </c>
      <c r="G212" s="10"/>
      <c r="H212" s="8">
        <f t="shared" si="54"/>
        <v>0</v>
      </c>
      <c r="I212" s="8">
        <f t="shared" si="55"/>
        <v>0</v>
      </c>
      <c r="J212" s="8">
        <f>IF(AND(F212&gt;=G212,F212&lt;=DBN,F212&lt;&gt;0,G212&lt;&gt;0),(MOD(FDN-DBN,1)-IF(G212&lt;=FDN,FDN-G212)+IF(F212&lt;=FDN,FDN-F212))*24,IF(AND(F212&gt;=G212,F212&gt;DBN,F212&lt;&gt;0,G212&lt;&gt;0),(MOD(FDN-DBNt,1)-(F212-DBN)+IF(G212&gt;=DBN,G212-DBN)-IF(F212&lt;FDN,FDN-G212))*24,IF(AND(F212&lt;G212,ISNUMBER(F212),G212&lt;&gt;0),(IF(AND(F212&lt;=FDN,G212&lt;=FDN),G212-F212)+IF(AND(F212&lt;=FDN,G212&gt;FDN),FDN-F212)+IF(G212&gt;=DBN,G212-F212-IF(F212&lt;=DBN,DBN-F212)))*24,0)))</f>
        <v>0</v>
      </c>
      <c r="K212" s="10"/>
      <c r="L212" s="10"/>
      <c r="M212" s="8">
        <f t="shared" si="56"/>
        <v>0</v>
      </c>
      <c r="N212" s="8">
        <f t="shared" si="57"/>
        <v>0</v>
      </c>
      <c r="O212" s="8">
        <f>IF(AND(K212&gt;=L212,K212&lt;=DBN,K212&lt;&gt;0,L212&lt;&gt;0),(MOD(FDN-DBN,1)-IF(L212&lt;=FDN,FDN-L212)+IF(K212&lt;=FDN,FDN-K212))*24,IF(AND(K212&gt;=L212,K212&gt;DBN,K212&lt;&gt;0,L212&lt;&gt;0),(MOD(FDN-DBNt,1)-(K212-DBN)+IF(L212&gt;=DBN,L212-DBN)-IF(K212&lt;FDN,FDN-L212))*24,IF(AND(K212&lt;L212,ISNUMBER(K212),L212&lt;&gt;0),(IF(AND(K212&lt;=FDN,L212&lt;=FDN),L212-K212)+IF(AND(K212&lt;=FDN,L212&gt;FDN),FDN-K212)+IF(L212&gt;=DBN,L212-K212-IF(K212&lt;=DBN,DBN-K212)))*24,0)))</f>
        <v>0</v>
      </c>
      <c r="P212" s="6">
        <f t="shared" si="58"/>
        <v>0</v>
      </c>
      <c r="Q212" s="6">
        <f t="shared" si="59"/>
        <v>0</v>
      </c>
      <c r="R212" s="6">
        <f t="shared" si="60"/>
        <v>0</v>
      </c>
    </row>
    <row r="213" spans="1:18">
      <c r="A213" s="9">
        <f t="shared" si="49"/>
        <v>42574</v>
      </c>
      <c r="B213" s="7" t="str">
        <f t="shared" si="50"/>
        <v>samedi</v>
      </c>
      <c r="C213" s="7" t="str">
        <f t="shared" si="51"/>
        <v>juillet</v>
      </c>
      <c r="D213" s="32" t="str">
        <f t="shared" si="52"/>
        <v/>
      </c>
      <c r="E213" s="32" t="str">
        <f t="shared" si="53"/>
        <v xml:space="preserve"> sam</v>
      </c>
      <c r="F213" s="10">
        <v>0</v>
      </c>
      <c r="G213" s="10"/>
      <c r="H213" s="8">
        <f t="shared" si="54"/>
        <v>0</v>
      </c>
      <c r="I213" s="8">
        <f t="shared" si="55"/>
        <v>0</v>
      </c>
      <c r="J213" s="8">
        <f>IF(AND(F213&gt;=G213,F213&lt;=DBN,F213&lt;&gt;0,G213&lt;&gt;0),(MOD(FDN-DBN,1)-IF(G213&lt;=FDN,FDN-G213)+IF(F213&lt;=FDN,FDN-F213))*24,IF(AND(F213&gt;=G213,F213&gt;DBN,F213&lt;&gt;0,G213&lt;&gt;0),(MOD(FDN-DBNt,1)-(F213-DBN)+IF(G213&gt;=DBN,G213-DBN)-IF(F213&lt;FDN,FDN-G213))*24,IF(AND(F213&lt;G213,ISNUMBER(F213),G213&lt;&gt;0),(IF(AND(F213&lt;=FDN,G213&lt;=FDN),G213-F213)+IF(AND(F213&lt;=FDN,G213&gt;FDN),FDN-F213)+IF(G213&gt;=DBN,G213-F213-IF(F213&lt;=DBN,DBN-F213)))*24,0)))</f>
        <v>0</v>
      </c>
      <c r="K213" s="10"/>
      <c r="L213" s="10"/>
      <c r="M213" s="8">
        <f t="shared" si="56"/>
        <v>0</v>
      </c>
      <c r="N213" s="8">
        <f t="shared" si="57"/>
        <v>0</v>
      </c>
      <c r="O213" s="8">
        <f>IF(AND(K213&gt;=L213,K213&lt;=DBN,K213&lt;&gt;0,L213&lt;&gt;0),(MOD(FDN-DBN,1)-IF(L213&lt;=FDN,FDN-L213)+IF(K213&lt;=FDN,FDN-K213))*24,IF(AND(K213&gt;=L213,K213&gt;DBN,K213&lt;&gt;0,L213&lt;&gt;0),(MOD(FDN-DBNt,1)-(K213-DBN)+IF(L213&gt;=DBN,L213-DBN)-IF(K213&lt;FDN,FDN-L213))*24,IF(AND(K213&lt;L213,ISNUMBER(K213),L213&lt;&gt;0),(IF(AND(K213&lt;=FDN,L213&lt;=FDN),L213-K213)+IF(AND(K213&lt;=FDN,L213&gt;FDN),FDN-K213)+IF(L213&gt;=DBN,L213-K213-IF(K213&lt;=DBN,DBN-K213)))*24,0)))</f>
        <v>0</v>
      </c>
      <c r="P213" s="6">
        <f t="shared" si="58"/>
        <v>0</v>
      </c>
      <c r="Q213" s="6">
        <f t="shared" si="59"/>
        <v>0</v>
      </c>
      <c r="R213" s="6">
        <f t="shared" si="60"/>
        <v>0</v>
      </c>
    </row>
    <row r="214" spans="1:18">
      <c r="A214" s="9">
        <f t="shared" si="49"/>
        <v>42575</v>
      </c>
      <c r="B214" s="7" t="str">
        <f t="shared" si="50"/>
        <v>dimanche</v>
      </c>
      <c r="C214" s="7" t="str">
        <f t="shared" si="51"/>
        <v>juillet</v>
      </c>
      <c r="D214" s="32" t="str">
        <f t="shared" si="52"/>
        <v/>
      </c>
      <c r="E214" s="32" t="str">
        <f t="shared" si="53"/>
        <v xml:space="preserve"> dim</v>
      </c>
      <c r="F214" s="10">
        <v>0</v>
      </c>
      <c r="G214" s="10"/>
      <c r="H214" s="8">
        <f t="shared" si="54"/>
        <v>0</v>
      </c>
      <c r="I214" s="8">
        <f t="shared" si="55"/>
        <v>0</v>
      </c>
      <c r="J214" s="8">
        <f>IF(AND(F214&gt;=G214,F214&lt;=DBN,F214&lt;&gt;0,G214&lt;&gt;0),(MOD(FDN-DBN,1)-IF(G214&lt;=FDN,FDN-G214)+IF(F214&lt;=FDN,FDN-F214))*24,IF(AND(F214&gt;=G214,F214&gt;DBN,F214&lt;&gt;0,G214&lt;&gt;0),(MOD(FDN-DBNt,1)-(F214-DBN)+IF(G214&gt;=DBN,G214-DBN)-IF(F214&lt;FDN,FDN-G214))*24,IF(AND(F214&lt;G214,ISNUMBER(F214),G214&lt;&gt;0),(IF(AND(F214&lt;=FDN,G214&lt;=FDN),G214-F214)+IF(AND(F214&lt;=FDN,G214&gt;FDN),FDN-F214)+IF(G214&gt;=DBN,G214-F214-IF(F214&lt;=DBN,DBN-F214)))*24,0)))</f>
        <v>0</v>
      </c>
      <c r="K214" s="10"/>
      <c r="L214" s="10"/>
      <c r="M214" s="8">
        <f t="shared" si="56"/>
        <v>0</v>
      </c>
      <c r="N214" s="8">
        <f t="shared" si="57"/>
        <v>0</v>
      </c>
      <c r="O214" s="8">
        <f>IF(AND(K214&gt;=L214,K214&lt;=DBN,K214&lt;&gt;0,L214&lt;&gt;0),(MOD(FDN-DBN,1)-IF(L214&lt;=FDN,FDN-L214)+IF(K214&lt;=FDN,FDN-K214))*24,IF(AND(K214&gt;=L214,K214&gt;DBN,K214&lt;&gt;0,L214&lt;&gt;0),(MOD(FDN-DBNt,1)-(K214-DBN)+IF(L214&gt;=DBN,L214-DBN)-IF(K214&lt;FDN,FDN-L214))*24,IF(AND(K214&lt;L214,ISNUMBER(K214),L214&lt;&gt;0),(IF(AND(K214&lt;=FDN,L214&lt;=FDN),L214-K214)+IF(AND(K214&lt;=FDN,L214&gt;FDN),FDN-K214)+IF(L214&gt;=DBN,L214-K214-IF(K214&lt;=DBN,DBN-K214)))*24,0)))</f>
        <v>0</v>
      </c>
      <c r="P214" s="6">
        <f t="shared" si="58"/>
        <v>0</v>
      </c>
      <c r="Q214" s="6">
        <f t="shared" si="59"/>
        <v>0</v>
      </c>
      <c r="R214" s="6">
        <f t="shared" si="60"/>
        <v>0</v>
      </c>
    </row>
    <row r="215" spans="1:18">
      <c r="A215" s="9">
        <f t="shared" si="49"/>
        <v>42576</v>
      </c>
      <c r="B215" s="7" t="str">
        <f t="shared" si="50"/>
        <v>lundi</v>
      </c>
      <c r="C215" s="7" t="str">
        <f t="shared" si="51"/>
        <v>juillet</v>
      </c>
      <c r="D215" s="32" t="str">
        <f t="shared" si="52"/>
        <v/>
      </c>
      <c r="E215" s="32" t="str">
        <f t="shared" si="53"/>
        <v xml:space="preserve"> lun</v>
      </c>
      <c r="F215" s="10">
        <v>0</v>
      </c>
      <c r="G215" s="10"/>
      <c r="H215" s="8">
        <f t="shared" si="54"/>
        <v>0</v>
      </c>
      <c r="I215" s="8">
        <f t="shared" si="55"/>
        <v>0</v>
      </c>
      <c r="J215" s="8">
        <f>IF(AND(F215&gt;=G215,F215&lt;=DBN,F215&lt;&gt;0,G215&lt;&gt;0),(MOD(FDN-DBN,1)-IF(G215&lt;=FDN,FDN-G215)+IF(F215&lt;=FDN,FDN-F215))*24,IF(AND(F215&gt;=G215,F215&gt;DBN,F215&lt;&gt;0,G215&lt;&gt;0),(MOD(FDN-DBNt,1)-(F215-DBN)+IF(G215&gt;=DBN,G215-DBN)-IF(F215&lt;FDN,FDN-G215))*24,IF(AND(F215&lt;G215,ISNUMBER(F215),G215&lt;&gt;0),(IF(AND(F215&lt;=FDN,G215&lt;=FDN),G215-F215)+IF(AND(F215&lt;=FDN,G215&gt;FDN),FDN-F215)+IF(G215&gt;=DBN,G215-F215-IF(F215&lt;=DBN,DBN-F215)))*24,0)))</f>
        <v>0</v>
      </c>
      <c r="K215" s="10"/>
      <c r="L215" s="10"/>
      <c r="M215" s="8">
        <f t="shared" si="56"/>
        <v>0</v>
      </c>
      <c r="N215" s="8">
        <f t="shared" si="57"/>
        <v>0</v>
      </c>
      <c r="O215" s="8">
        <f>IF(AND(K215&gt;=L215,K215&lt;=DBN,K215&lt;&gt;0,L215&lt;&gt;0),(MOD(FDN-DBN,1)-IF(L215&lt;=FDN,FDN-L215)+IF(K215&lt;=FDN,FDN-K215))*24,IF(AND(K215&gt;=L215,K215&gt;DBN,K215&lt;&gt;0,L215&lt;&gt;0),(MOD(FDN-DBNt,1)-(K215-DBN)+IF(L215&gt;=DBN,L215-DBN)-IF(K215&lt;FDN,FDN-L215))*24,IF(AND(K215&lt;L215,ISNUMBER(K215),L215&lt;&gt;0),(IF(AND(K215&lt;=FDN,L215&lt;=FDN),L215-K215)+IF(AND(K215&lt;=FDN,L215&gt;FDN),FDN-K215)+IF(L215&gt;=DBN,L215-K215-IF(K215&lt;=DBN,DBN-K215)))*24,0)))</f>
        <v>0</v>
      </c>
      <c r="P215" s="6">
        <f t="shared" si="58"/>
        <v>0</v>
      </c>
      <c r="Q215" s="6">
        <f t="shared" si="59"/>
        <v>0</v>
      </c>
      <c r="R215" s="6">
        <f t="shared" si="60"/>
        <v>0</v>
      </c>
    </row>
    <row r="216" spans="1:18">
      <c r="A216" s="9">
        <f t="shared" si="49"/>
        <v>42577</v>
      </c>
      <c r="B216" s="7" t="str">
        <f t="shared" si="50"/>
        <v>mardi</v>
      </c>
      <c r="C216" s="7" t="str">
        <f t="shared" si="51"/>
        <v>juillet</v>
      </c>
      <c r="D216" s="32" t="str">
        <f t="shared" si="52"/>
        <v/>
      </c>
      <c r="E216" s="32" t="str">
        <f t="shared" si="53"/>
        <v xml:space="preserve"> mar</v>
      </c>
      <c r="F216" s="10">
        <v>0</v>
      </c>
      <c r="G216" s="10"/>
      <c r="H216" s="8">
        <f t="shared" si="54"/>
        <v>0</v>
      </c>
      <c r="I216" s="8">
        <f t="shared" si="55"/>
        <v>0</v>
      </c>
      <c r="J216" s="8">
        <f>IF(AND(F216&gt;=G216,F216&lt;=DBN,F216&lt;&gt;0,G216&lt;&gt;0),(MOD(FDN-DBN,1)-IF(G216&lt;=FDN,FDN-G216)+IF(F216&lt;=FDN,FDN-F216))*24,IF(AND(F216&gt;=G216,F216&gt;DBN,F216&lt;&gt;0,G216&lt;&gt;0),(MOD(FDN-DBNt,1)-(F216-DBN)+IF(G216&gt;=DBN,G216-DBN)-IF(F216&lt;FDN,FDN-G216))*24,IF(AND(F216&lt;G216,ISNUMBER(F216),G216&lt;&gt;0),(IF(AND(F216&lt;=FDN,G216&lt;=FDN),G216-F216)+IF(AND(F216&lt;=FDN,G216&gt;FDN),FDN-F216)+IF(G216&gt;=DBN,G216-F216-IF(F216&lt;=DBN,DBN-F216)))*24,0)))</f>
        <v>0</v>
      </c>
      <c r="K216" s="10"/>
      <c r="L216" s="10"/>
      <c r="M216" s="8">
        <f t="shared" si="56"/>
        <v>0</v>
      </c>
      <c r="N216" s="8">
        <f t="shared" si="57"/>
        <v>0</v>
      </c>
      <c r="O216" s="8">
        <f>IF(AND(K216&gt;=L216,K216&lt;=DBN,K216&lt;&gt;0,L216&lt;&gt;0),(MOD(FDN-DBN,1)-IF(L216&lt;=FDN,FDN-L216)+IF(K216&lt;=FDN,FDN-K216))*24,IF(AND(K216&gt;=L216,K216&gt;DBN,K216&lt;&gt;0,L216&lt;&gt;0),(MOD(FDN-DBNt,1)-(K216-DBN)+IF(L216&gt;=DBN,L216-DBN)-IF(K216&lt;FDN,FDN-L216))*24,IF(AND(K216&lt;L216,ISNUMBER(K216),L216&lt;&gt;0),(IF(AND(K216&lt;=FDN,L216&lt;=FDN),L216-K216)+IF(AND(K216&lt;=FDN,L216&gt;FDN),FDN-K216)+IF(L216&gt;=DBN,L216-K216-IF(K216&lt;=DBN,DBN-K216)))*24,0)))</f>
        <v>0</v>
      </c>
      <c r="P216" s="6">
        <f t="shared" si="58"/>
        <v>0</v>
      </c>
      <c r="Q216" s="6">
        <f t="shared" si="59"/>
        <v>0</v>
      </c>
      <c r="R216" s="6">
        <f t="shared" si="60"/>
        <v>0</v>
      </c>
    </row>
    <row r="217" spans="1:18">
      <c r="A217" s="9">
        <f t="shared" si="49"/>
        <v>42578</v>
      </c>
      <c r="B217" s="7" t="str">
        <f t="shared" si="50"/>
        <v>mercredi</v>
      </c>
      <c r="C217" s="7" t="str">
        <f t="shared" si="51"/>
        <v>juillet</v>
      </c>
      <c r="D217" s="32" t="str">
        <f t="shared" si="52"/>
        <v/>
      </c>
      <c r="E217" s="32" t="str">
        <f t="shared" si="53"/>
        <v xml:space="preserve"> mer</v>
      </c>
      <c r="F217" s="10">
        <v>0</v>
      </c>
      <c r="G217" s="10"/>
      <c r="H217" s="8">
        <f t="shared" si="54"/>
        <v>0</v>
      </c>
      <c r="I217" s="8">
        <f t="shared" si="55"/>
        <v>0</v>
      </c>
      <c r="J217" s="8">
        <f>IF(AND(F217&gt;=G217,F217&lt;=DBN,F217&lt;&gt;0,G217&lt;&gt;0),(MOD(FDN-DBN,1)-IF(G217&lt;=FDN,FDN-G217)+IF(F217&lt;=FDN,FDN-F217))*24,IF(AND(F217&gt;=G217,F217&gt;DBN,F217&lt;&gt;0,G217&lt;&gt;0),(MOD(FDN-DBNt,1)-(F217-DBN)+IF(G217&gt;=DBN,G217-DBN)-IF(F217&lt;FDN,FDN-G217))*24,IF(AND(F217&lt;G217,ISNUMBER(F217),G217&lt;&gt;0),(IF(AND(F217&lt;=FDN,G217&lt;=FDN),G217-F217)+IF(AND(F217&lt;=FDN,G217&gt;FDN),FDN-F217)+IF(G217&gt;=DBN,G217-F217-IF(F217&lt;=DBN,DBN-F217)))*24,0)))</f>
        <v>0</v>
      </c>
      <c r="K217" s="10"/>
      <c r="L217" s="10"/>
      <c r="M217" s="8">
        <f t="shared" si="56"/>
        <v>0</v>
      </c>
      <c r="N217" s="8">
        <f t="shared" si="57"/>
        <v>0</v>
      </c>
      <c r="O217" s="8">
        <f>IF(AND(K217&gt;=L217,K217&lt;=DBN,K217&lt;&gt;0,L217&lt;&gt;0),(MOD(FDN-DBN,1)-IF(L217&lt;=FDN,FDN-L217)+IF(K217&lt;=FDN,FDN-K217))*24,IF(AND(K217&gt;=L217,K217&gt;DBN,K217&lt;&gt;0,L217&lt;&gt;0),(MOD(FDN-DBNt,1)-(K217-DBN)+IF(L217&gt;=DBN,L217-DBN)-IF(K217&lt;FDN,FDN-L217))*24,IF(AND(K217&lt;L217,ISNUMBER(K217),L217&lt;&gt;0),(IF(AND(K217&lt;=FDN,L217&lt;=FDN),L217-K217)+IF(AND(K217&lt;=FDN,L217&gt;FDN),FDN-K217)+IF(L217&gt;=DBN,L217-K217-IF(K217&lt;=DBN,DBN-K217)))*24,0)))</f>
        <v>0</v>
      </c>
      <c r="P217" s="6">
        <f t="shared" si="58"/>
        <v>0</v>
      </c>
      <c r="Q217" s="6">
        <f t="shared" si="59"/>
        <v>0</v>
      </c>
      <c r="R217" s="6">
        <f t="shared" si="60"/>
        <v>0</v>
      </c>
    </row>
    <row r="218" spans="1:18">
      <c r="A218" s="9">
        <f t="shared" si="49"/>
        <v>42579</v>
      </c>
      <c r="B218" s="7" t="str">
        <f t="shared" si="50"/>
        <v>jeudi</v>
      </c>
      <c r="C218" s="7" t="str">
        <f t="shared" si="51"/>
        <v>juillet</v>
      </c>
      <c r="D218" s="32" t="str">
        <f t="shared" si="52"/>
        <v/>
      </c>
      <c r="E218" s="32" t="str">
        <f t="shared" si="53"/>
        <v xml:space="preserve"> jeu</v>
      </c>
      <c r="F218" s="10">
        <v>0</v>
      </c>
      <c r="G218" s="10"/>
      <c r="H218" s="8">
        <f t="shared" si="54"/>
        <v>0</v>
      </c>
      <c r="I218" s="8">
        <f t="shared" si="55"/>
        <v>0</v>
      </c>
      <c r="J218" s="8">
        <f>IF(AND(F218&gt;=G218,F218&lt;=DBN,F218&lt;&gt;0,G218&lt;&gt;0),(MOD(FDN-DBN,1)-IF(G218&lt;=FDN,FDN-G218)+IF(F218&lt;=FDN,FDN-F218))*24,IF(AND(F218&gt;=G218,F218&gt;DBN,F218&lt;&gt;0,G218&lt;&gt;0),(MOD(FDN-DBNt,1)-(F218-DBN)+IF(G218&gt;=DBN,G218-DBN)-IF(F218&lt;FDN,FDN-G218))*24,IF(AND(F218&lt;G218,ISNUMBER(F218),G218&lt;&gt;0),(IF(AND(F218&lt;=FDN,G218&lt;=FDN),G218-F218)+IF(AND(F218&lt;=FDN,G218&gt;FDN),FDN-F218)+IF(G218&gt;=DBN,G218-F218-IF(F218&lt;=DBN,DBN-F218)))*24,0)))</f>
        <v>0</v>
      </c>
      <c r="K218" s="10"/>
      <c r="L218" s="10"/>
      <c r="M218" s="8">
        <f t="shared" si="56"/>
        <v>0</v>
      </c>
      <c r="N218" s="8">
        <f t="shared" si="57"/>
        <v>0</v>
      </c>
      <c r="O218" s="8">
        <f>IF(AND(K218&gt;=L218,K218&lt;=DBN,K218&lt;&gt;0,L218&lt;&gt;0),(MOD(FDN-DBN,1)-IF(L218&lt;=FDN,FDN-L218)+IF(K218&lt;=FDN,FDN-K218))*24,IF(AND(K218&gt;=L218,K218&gt;DBN,K218&lt;&gt;0,L218&lt;&gt;0),(MOD(FDN-DBNt,1)-(K218-DBN)+IF(L218&gt;=DBN,L218-DBN)-IF(K218&lt;FDN,FDN-L218))*24,IF(AND(K218&lt;L218,ISNUMBER(K218),L218&lt;&gt;0),(IF(AND(K218&lt;=FDN,L218&lt;=FDN),L218-K218)+IF(AND(K218&lt;=FDN,L218&gt;FDN),FDN-K218)+IF(L218&gt;=DBN,L218-K218-IF(K218&lt;=DBN,DBN-K218)))*24,0)))</f>
        <v>0</v>
      </c>
      <c r="P218" s="6">
        <f t="shared" si="58"/>
        <v>0</v>
      </c>
      <c r="Q218" s="6">
        <f t="shared" si="59"/>
        <v>0</v>
      </c>
      <c r="R218" s="6">
        <f t="shared" si="60"/>
        <v>0</v>
      </c>
    </row>
    <row r="219" spans="1:18">
      <c r="A219" s="9">
        <f t="shared" si="49"/>
        <v>42580</v>
      </c>
      <c r="B219" s="7" t="str">
        <f t="shared" si="50"/>
        <v>vendredi</v>
      </c>
      <c r="C219" s="7" t="str">
        <f t="shared" si="51"/>
        <v>juillet</v>
      </c>
      <c r="D219" s="32" t="str">
        <f t="shared" si="52"/>
        <v/>
      </c>
      <c r="E219" s="32" t="str">
        <f t="shared" si="53"/>
        <v xml:space="preserve"> ven</v>
      </c>
      <c r="F219" s="10">
        <v>0</v>
      </c>
      <c r="G219" s="10"/>
      <c r="H219" s="8">
        <f t="shared" si="54"/>
        <v>0</v>
      </c>
      <c r="I219" s="8">
        <f t="shared" si="55"/>
        <v>0</v>
      </c>
      <c r="J219" s="8">
        <f>IF(AND(F219&gt;=G219,F219&lt;=DBN,F219&lt;&gt;0,G219&lt;&gt;0),(MOD(FDN-DBN,1)-IF(G219&lt;=FDN,FDN-G219)+IF(F219&lt;=FDN,FDN-F219))*24,IF(AND(F219&gt;=G219,F219&gt;DBN,F219&lt;&gt;0,G219&lt;&gt;0),(MOD(FDN-DBNt,1)-(F219-DBN)+IF(G219&gt;=DBN,G219-DBN)-IF(F219&lt;FDN,FDN-G219))*24,IF(AND(F219&lt;G219,ISNUMBER(F219),G219&lt;&gt;0),(IF(AND(F219&lt;=FDN,G219&lt;=FDN),G219-F219)+IF(AND(F219&lt;=FDN,G219&gt;FDN),FDN-F219)+IF(G219&gt;=DBN,G219-F219-IF(F219&lt;=DBN,DBN-F219)))*24,0)))</f>
        <v>0</v>
      </c>
      <c r="K219" s="10"/>
      <c r="L219" s="10"/>
      <c r="M219" s="8">
        <f t="shared" si="56"/>
        <v>0</v>
      </c>
      <c r="N219" s="8">
        <f t="shared" si="57"/>
        <v>0</v>
      </c>
      <c r="O219" s="8">
        <f>IF(AND(K219&gt;=L219,K219&lt;=DBN,K219&lt;&gt;0,L219&lt;&gt;0),(MOD(FDN-DBN,1)-IF(L219&lt;=FDN,FDN-L219)+IF(K219&lt;=FDN,FDN-K219))*24,IF(AND(K219&gt;=L219,K219&gt;DBN,K219&lt;&gt;0,L219&lt;&gt;0),(MOD(FDN-DBNt,1)-(K219-DBN)+IF(L219&gt;=DBN,L219-DBN)-IF(K219&lt;FDN,FDN-L219))*24,IF(AND(K219&lt;L219,ISNUMBER(K219),L219&lt;&gt;0),(IF(AND(K219&lt;=FDN,L219&lt;=FDN),L219-K219)+IF(AND(K219&lt;=FDN,L219&gt;FDN),FDN-K219)+IF(L219&gt;=DBN,L219-K219-IF(K219&lt;=DBN,DBN-K219)))*24,0)))</f>
        <v>0</v>
      </c>
      <c r="P219" s="6">
        <f t="shared" si="58"/>
        <v>0</v>
      </c>
      <c r="Q219" s="6">
        <f t="shared" si="59"/>
        <v>0</v>
      </c>
      <c r="R219" s="6">
        <f t="shared" si="60"/>
        <v>0</v>
      </c>
    </row>
    <row r="220" spans="1:18">
      <c r="A220" s="9">
        <f t="shared" si="49"/>
        <v>42581</v>
      </c>
      <c r="B220" s="7" t="str">
        <f t="shared" si="50"/>
        <v>samedi</v>
      </c>
      <c r="C220" s="7" t="str">
        <f t="shared" si="51"/>
        <v>juillet</v>
      </c>
      <c r="D220" s="32" t="str">
        <f t="shared" si="52"/>
        <v/>
      </c>
      <c r="E220" s="32" t="str">
        <f t="shared" si="53"/>
        <v xml:space="preserve"> sam</v>
      </c>
      <c r="F220" s="10">
        <v>0</v>
      </c>
      <c r="G220" s="10"/>
      <c r="H220" s="8">
        <f t="shared" si="54"/>
        <v>0</v>
      </c>
      <c r="I220" s="8">
        <f t="shared" si="55"/>
        <v>0</v>
      </c>
      <c r="J220" s="8">
        <f>IF(AND(F220&gt;=G220,F220&lt;=DBN,F220&lt;&gt;0,G220&lt;&gt;0),(MOD(FDN-DBN,1)-IF(G220&lt;=FDN,FDN-G220)+IF(F220&lt;=FDN,FDN-F220))*24,IF(AND(F220&gt;=G220,F220&gt;DBN,F220&lt;&gt;0,G220&lt;&gt;0),(MOD(FDN-DBNt,1)-(F220-DBN)+IF(G220&gt;=DBN,G220-DBN)-IF(F220&lt;FDN,FDN-G220))*24,IF(AND(F220&lt;G220,ISNUMBER(F220),G220&lt;&gt;0),(IF(AND(F220&lt;=FDN,G220&lt;=FDN),G220-F220)+IF(AND(F220&lt;=FDN,G220&gt;FDN),FDN-F220)+IF(G220&gt;=DBN,G220-F220-IF(F220&lt;=DBN,DBN-F220)))*24,0)))</f>
        <v>0</v>
      </c>
      <c r="K220" s="10"/>
      <c r="L220" s="10"/>
      <c r="M220" s="8">
        <f t="shared" si="56"/>
        <v>0</v>
      </c>
      <c r="N220" s="8">
        <f t="shared" si="57"/>
        <v>0</v>
      </c>
      <c r="O220" s="8">
        <f>IF(AND(K220&gt;=L220,K220&lt;=DBN,K220&lt;&gt;0,L220&lt;&gt;0),(MOD(FDN-DBN,1)-IF(L220&lt;=FDN,FDN-L220)+IF(K220&lt;=FDN,FDN-K220))*24,IF(AND(K220&gt;=L220,K220&gt;DBN,K220&lt;&gt;0,L220&lt;&gt;0),(MOD(FDN-DBNt,1)-(K220-DBN)+IF(L220&gt;=DBN,L220-DBN)-IF(K220&lt;FDN,FDN-L220))*24,IF(AND(K220&lt;L220,ISNUMBER(K220),L220&lt;&gt;0),(IF(AND(K220&lt;=FDN,L220&lt;=FDN),L220-K220)+IF(AND(K220&lt;=FDN,L220&gt;FDN),FDN-K220)+IF(L220&gt;=DBN,L220-K220-IF(K220&lt;=DBN,DBN-K220)))*24,0)))</f>
        <v>0</v>
      </c>
      <c r="P220" s="6">
        <f t="shared" si="58"/>
        <v>0</v>
      </c>
      <c r="Q220" s="6">
        <f t="shared" si="59"/>
        <v>0</v>
      </c>
      <c r="R220" s="6">
        <f t="shared" si="60"/>
        <v>0</v>
      </c>
    </row>
    <row r="221" spans="1:18">
      <c r="A221" s="9">
        <f t="shared" si="49"/>
        <v>42582</v>
      </c>
      <c r="B221" s="7" t="str">
        <f t="shared" si="50"/>
        <v>dimanche</v>
      </c>
      <c r="C221" s="7" t="str">
        <f t="shared" si="51"/>
        <v>juillet</v>
      </c>
      <c r="D221" s="32" t="str">
        <f t="shared" si="52"/>
        <v/>
      </c>
      <c r="E221" s="32" t="str">
        <f t="shared" si="53"/>
        <v xml:space="preserve"> dim</v>
      </c>
      <c r="F221" s="10">
        <v>0</v>
      </c>
      <c r="G221" s="10"/>
      <c r="H221" s="8">
        <f t="shared" si="54"/>
        <v>0</v>
      </c>
      <c r="I221" s="8">
        <f t="shared" si="55"/>
        <v>0</v>
      </c>
      <c r="J221" s="8">
        <f>IF(AND(F221&gt;=G221,F221&lt;=DBN,F221&lt;&gt;0,G221&lt;&gt;0),(MOD(FDN-DBN,1)-IF(G221&lt;=FDN,FDN-G221)+IF(F221&lt;=FDN,FDN-F221))*24,IF(AND(F221&gt;=G221,F221&gt;DBN,F221&lt;&gt;0,G221&lt;&gt;0),(MOD(FDN-DBNt,1)-(F221-DBN)+IF(G221&gt;=DBN,G221-DBN)-IF(F221&lt;FDN,FDN-G221))*24,IF(AND(F221&lt;G221,ISNUMBER(F221),G221&lt;&gt;0),(IF(AND(F221&lt;=FDN,G221&lt;=FDN),G221-F221)+IF(AND(F221&lt;=FDN,G221&gt;FDN),FDN-F221)+IF(G221&gt;=DBN,G221-F221-IF(F221&lt;=DBN,DBN-F221)))*24,0)))</f>
        <v>0</v>
      </c>
      <c r="K221" s="10"/>
      <c r="L221" s="10"/>
      <c r="M221" s="8">
        <f t="shared" si="56"/>
        <v>0</v>
      </c>
      <c r="N221" s="8">
        <f t="shared" si="57"/>
        <v>0</v>
      </c>
      <c r="O221" s="8">
        <f>IF(AND(K221&gt;=L221,K221&lt;=DBN,K221&lt;&gt;0,L221&lt;&gt;0),(MOD(FDN-DBN,1)-IF(L221&lt;=FDN,FDN-L221)+IF(K221&lt;=FDN,FDN-K221))*24,IF(AND(K221&gt;=L221,K221&gt;DBN,K221&lt;&gt;0,L221&lt;&gt;0),(MOD(FDN-DBNt,1)-(K221-DBN)+IF(L221&gt;=DBN,L221-DBN)-IF(K221&lt;FDN,FDN-L221))*24,IF(AND(K221&lt;L221,ISNUMBER(K221),L221&lt;&gt;0),(IF(AND(K221&lt;=FDN,L221&lt;=FDN),L221-K221)+IF(AND(K221&lt;=FDN,L221&gt;FDN),FDN-K221)+IF(L221&gt;=DBN,L221-K221-IF(K221&lt;=DBN,DBN-K221)))*24,0)))</f>
        <v>0</v>
      </c>
      <c r="P221" s="6">
        <f t="shared" si="58"/>
        <v>0</v>
      </c>
      <c r="Q221" s="6">
        <f t="shared" si="59"/>
        <v>0</v>
      </c>
      <c r="R221" s="6">
        <f t="shared" si="60"/>
        <v>0</v>
      </c>
    </row>
    <row r="222" spans="1:18">
      <c r="A222" s="9">
        <f t="shared" si="49"/>
        <v>42583</v>
      </c>
      <c r="B222" s="7" t="str">
        <f t="shared" si="50"/>
        <v>lundi</v>
      </c>
      <c r="C222" s="7" t="str">
        <f t="shared" si="51"/>
        <v>août</v>
      </c>
      <c r="D222" s="32" t="str">
        <f t="shared" si="52"/>
        <v/>
      </c>
      <c r="E222" s="32" t="str">
        <f t="shared" si="53"/>
        <v xml:space="preserve"> lun</v>
      </c>
      <c r="F222" s="10">
        <v>0</v>
      </c>
      <c r="G222" s="10"/>
      <c r="H222" s="8">
        <f t="shared" si="54"/>
        <v>0</v>
      </c>
      <c r="I222" s="8">
        <f t="shared" si="55"/>
        <v>0</v>
      </c>
      <c r="J222" s="8">
        <f>IF(AND(F222&gt;=G222,F222&lt;=DBN,F222&lt;&gt;0,G222&lt;&gt;0),(MOD(FDN-DBN,1)-IF(G222&lt;=FDN,FDN-G222)+IF(F222&lt;=FDN,FDN-F222))*24,IF(AND(F222&gt;=G222,F222&gt;DBN,F222&lt;&gt;0,G222&lt;&gt;0),(MOD(FDN-DBNt,1)-(F222-DBN)+IF(G222&gt;=DBN,G222-DBN)-IF(F222&lt;FDN,FDN-G222))*24,IF(AND(F222&lt;G222,ISNUMBER(F222),G222&lt;&gt;0),(IF(AND(F222&lt;=FDN,G222&lt;=FDN),G222-F222)+IF(AND(F222&lt;=FDN,G222&gt;FDN),FDN-F222)+IF(G222&gt;=DBN,G222-F222-IF(F222&lt;=DBN,DBN-F222)))*24,0)))</f>
        <v>0</v>
      </c>
      <c r="K222" s="10"/>
      <c r="L222" s="10"/>
      <c r="M222" s="8">
        <f t="shared" si="56"/>
        <v>0</v>
      </c>
      <c r="N222" s="8">
        <f t="shared" si="57"/>
        <v>0</v>
      </c>
      <c r="O222" s="8">
        <f>IF(AND(K222&gt;=L222,K222&lt;=DBN,K222&lt;&gt;0,L222&lt;&gt;0),(MOD(FDN-DBN,1)-IF(L222&lt;=FDN,FDN-L222)+IF(K222&lt;=FDN,FDN-K222))*24,IF(AND(K222&gt;=L222,K222&gt;DBN,K222&lt;&gt;0,L222&lt;&gt;0),(MOD(FDN-DBNt,1)-(K222-DBN)+IF(L222&gt;=DBN,L222-DBN)-IF(K222&lt;FDN,FDN-L222))*24,IF(AND(K222&lt;L222,ISNUMBER(K222),L222&lt;&gt;0),(IF(AND(K222&lt;=FDN,L222&lt;=FDN),L222-K222)+IF(AND(K222&lt;=FDN,L222&gt;FDN),FDN-K222)+IF(L222&gt;=DBN,L222-K222-IF(K222&lt;=DBN,DBN-K222)))*24,0)))</f>
        <v>0</v>
      </c>
      <c r="P222" s="6">
        <f t="shared" si="58"/>
        <v>0</v>
      </c>
      <c r="Q222" s="6">
        <f t="shared" si="59"/>
        <v>0</v>
      </c>
      <c r="R222" s="6">
        <f t="shared" si="60"/>
        <v>0</v>
      </c>
    </row>
    <row r="223" spans="1:18">
      <c r="A223" s="9">
        <f t="shared" si="49"/>
        <v>42584</v>
      </c>
      <c r="B223" s="7" t="str">
        <f t="shared" si="50"/>
        <v>mardi</v>
      </c>
      <c r="C223" s="7" t="str">
        <f t="shared" si="51"/>
        <v>août</v>
      </c>
      <c r="D223" s="32" t="str">
        <f t="shared" si="52"/>
        <v/>
      </c>
      <c r="E223" s="32" t="str">
        <f t="shared" si="53"/>
        <v xml:space="preserve"> mar</v>
      </c>
      <c r="F223" s="10">
        <v>0</v>
      </c>
      <c r="G223" s="10"/>
      <c r="H223" s="8">
        <f t="shared" si="54"/>
        <v>0</v>
      </c>
      <c r="I223" s="8">
        <f t="shared" si="55"/>
        <v>0</v>
      </c>
      <c r="J223" s="8">
        <f>IF(AND(F223&gt;=G223,F223&lt;=DBN,F223&lt;&gt;0,G223&lt;&gt;0),(MOD(FDN-DBN,1)-IF(G223&lt;=FDN,FDN-G223)+IF(F223&lt;=FDN,FDN-F223))*24,IF(AND(F223&gt;=G223,F223&gt;DBN,F223&lt;&gt;0,G223&lt;&gt;0),(MOD(FDN-DBNt,1)-(F223-DBN)+IF(G223&gt;=DBN,G223-DBN)-IF(F223&lt;FDN,FDN-G223))*24,IF(AND(F223&lt;G223,ISNUMBER(F223),G223&lt;&gt;0),(IF(AND(F223&lt;=FDN,G223&lt;=FDN),G223-F223)+IF(AND(F223&lt;=FDN,G223&gt;FDN),FDN-F223)+IF(G223&gt;=DBN,G223-F223-IF(F223&lt;=DBN,DBN-F223)))*24,0)))</f>
        <v>0</v>
      </c>
      <c r="K223" s="10"/>
      <c r="L223" s="10"/>
      <c r="M223" s="8">
        <f t="shared" si="56"/>
        <v>0</v>
      </c>
      <c r="N223" s="8">
        <f t="shared" si="57"/>
        <v>0</v>
      </c>
      <c r="O223" s="8">
        <f>IF(AND(K223&gt;=L223,K223&lt;=DBN,K223&lt;&gt;0,L223&lt;&gt;0),(MOD(FDN-DBN,1)-IF(L223&lt;=FDN,FDN-L223)+IF(K223&lt;=FDN,FDN-K223))*24,IF(AND(K223&gt;=L223,K223&gt;DBN,K223&lt;&gt;0,L223&lt;&gt;0),(MOD(FDN-DBNt,1)-(K223-DBN)+IF(L223&gt;=DBN,L223-DBN)-IF(K223&lt;FDN,FDN-L223))*24,IF(AND(K223&lt;L223,ISNUMBER(K223),L223&lt;&gt;0),(IF(AND(K223&lt;=FDN,L223&lt;=FDN),L223-K223)+IF(AND(K223&lt;=FDN,L223&gt;FDN),FDN-K223)+IF(L223&gt;=DBN,L223-K223-IF(K223&lt;=DBN,DBN-K223)))*24,0)))</f>
        <v>0</v>
      </c>
      <c r="P223" s="6">
        <f t="shared" si="58"/>
        <v>0</v>
      </c>
      <c r="Q223" s="6">
        <f t="shared" si="59"/>
        <v>0</v>
      </c>
      <c r="R223" s="6">
        <f t="shared" si="60"/>
        <v>0</v>
      </c>
    </row>
    <row r="224" spans="1:18">
      <c r="A224" s="9">
        <f t="shared" si="49"/>
        <v>42585</v>
      </c>
      <c r="B224" s="7" t="str">
        <f t="shared" si="50"/>
        <v>mercredi</v>
      </c>
      <c r="C224" s="7" t="str">
        <f t="shared" si="51"/>
        <v>août</v>
      </c>
      <c r="D224" s="32" t="str">
        <f t="shared" si="52"/>
        <v/>
      </c>
      <c r="E224" s="32" t="str">
        <f t="shared" si="53"/>
        <v xml:space="preserve"> mer</v>
      </c>
      <c r="F224" s="10">
        <v>0</v>
      </c>
      <c r="G224" s="10"/>
      <c r="H224" s="8">
        <f t="shared" si="54"/>
        <v>0</v>
      </c>
      <c r="I224" s="8">
        <f t="shared" si="55"/>
        <v>0</v>
      </c>
      <c r="J224" s="8">
        <f>IF(AND(F224&gt;=G224,F224&lt;=DBN,F224&lt;&gt;0,G224&lt;&gt;0),(MOD(FDN-DBN,1)-IF(G224&lt;=FDN,FDN-G224)+IF(F224&lt;=FDN,FDN-F224))*24,IF(AND(F224&gt;=G224,F224&gt;DBN,F224&lt;&gt;0,G224&lt;&gt;0),(MOD(FDN-DBNt,1)-(F224-DBN)+IF(G224&gt;=DBN,G224-DBN)-IF(F224&lt;FDN,FDN-G224))*24,IF(AND(F224&lt;G224,ISNUMBER(F224),G224&lt;&gt;0),(IF(AND(F224&lt;=FDN,G224&lt;=FDN),G224-F224)+IF(AND(F224&lt;=FDN,G224&gt;FDN),FDN-F224)+IF(G224&gt;=DBN,G224-F224-IF(F224&lt;=DBN,DBN-F224)))*24,0)))</f>
        <v>0</v>
      </c>
      <c r="K224" s="10"/>
      <c r="L224" s="10"/>
      <c r="M224" s="8">
        <f t="shared" si="56"/>
        <v>0</v>
      </c>
      <c r="N224" s="8">
        <f t="shared" si="57"/>
        <v>0</v>
      </c>
      <c r="O224" s="8">
        <f>IF(AND(K224&gt;=L224,K224&lt;=DBN,K224&lt;&gt;0,L224&lt;&gt;0),(MOD(FDN-DBN,1)-IF(L224&lt;=FDN,FDN-L224)+IF(K224&lt;=FDN,FDN-K224))*24,IF(AND(K224&gt;=L224,K224&gt;DBN,K224&lt;&gt;0,L224&lt;&gt;0),(MOD(FDN-DBNt,1)-(K224-DBN)+IF(L224&gt;=DBN,L224-DBN)-IF(K224&lt;FDN,FDN-L224))*24,IF(AND(K224&lt;L224,ISNUMBER(K224),L224&lt;&gt;0),(IF(AND(K224&lt;=FDN,L224&lt;=FDN),L224-K224)+IF(AND(K224&lt;=FDN,L224&gt;FDN),FDN-K224)+IF(L224&gt;=DBN,L224-K224-IF(K224&lt;=DBN,DBN-K224)))*24,0)))</f>
        <v>0</v>
      </c>
      <c r="P224" s="6">
        <f t="shared" si="58"/>
        <v>0</v>
      </c>
      <c r="Q224" s="6">
        <f t="shared" si="59"/>
        <v>0</v>
      </c>
      <c r="R224" s="6">
        <f t="shared" si="60"/>
        <v>0</v>
      </c>
    </row>
    <row r="225" spans="1:18">
      <c r="A225" s="9">
        <f t="shared" si="49"/>
        <v>42586</v>
      </c>
      <c r="B225" s="7" t="str">
        <f t="shared" si="50"/>
        <v>jeudi</v>
      </c>
      <c r="C225" s="7" t="str">
        <f t="shared" si="51"/>
        <v>août</v>
      </c>
      <c r="D225" s="32" t="str">
        <f t="shared" si="52"/>
        <v/>
      </c>
      <c r="E225" s="32" t="str">
        <f t="shared" si="53"/>
        <v xml:space="preserve"> jeu</v>
      </c>
      <c r="F225" s="10">
        <v>0</v>
      </c>
      <c r="G225" s="10"/>
      <c r="H225" s="8">
        <f t="shared" si="54"/>
        <v>0</v>
      </c>
      <c r="I225" s="8">
        <f t="shared" si="55"/>
        <v>0</v>
      </c>
      <c r="J225" s="8">
        <f>IF(AND(F225&gt;=G225,F225&lt;=DBN,F225&lt;&gt;0,G225&lt;&gt;0),(MOD(FDN-DBN,1)-IF(G225&lt;=FDN,FDN-G225)+IF(F225&lt;=FDN,FDN-F225))*24,IF(AND(F225&gt;=G225,F225&gt;DBN,F225&lt;&gt;0,G225&lt;&gt;0),(MOD(FDN-DBNt,1)-(F225-DBN)+IF(G225&gt;=DBN,G225-DBN)-IF(F225&lt;FDN,FDN-G225))*24,IF(AND(F225&lt;G225,ISNUMBER(F225),G225&lt;&gt;0),(IF(AND(F225&lt;=FDN,G225&lt;=FDN),G225-F225)+IF(AND(F225&lt;=FDN,G225&gt;FDN),FDN-F225)+IF(G225&gt;=DBN,G225-F225-IF(F225&lt;=DBN,DBN-F225)))*24,0)))</f>
        <v>0</v>
      </c>
      <c r="K225" s="10"/>
      <c r="L225" s="10"/>
      <c r="M225" s="8">
        <f t="shared" si="56"/>
        <v>0</v>
      </c>
      <c r="N225" s="8">
        <f t="shared" si="57"/>
        <v>0</v>
      </c>
      <c r="O225" s="8">
        <f>IF(AND(K225&gt;=L225,K225&lt;=DBN,K225&lt;&gt;0,L225&lt;&gt;0),(MOD(FDN-DBN,1)-IF(L225&lt;=FDN,FDN-L225)+IF(K225&lt;=FDN,FDN-K225))*24,IF(AND(K225&gt;=L225,K225&gt;DBN,K225&lt;&gt;0,L225&lt;&gt;0),(MOD(FDN-DBNt,1)-(K225-DBN)+IF(L225&gt;=DBN,L225-DBN)-IF(K225&lt;FDN,FDN-L225))*24,IF(AND(K225&lt;L225,ISNUMBER(K225),L225&lt;&gt;0),(IF(AND(K225&lt;=FDN,L225&lt;=FDN),L225-K225)+IF(AND(K225&lt;=FDN,L225&gt;FDN),FDN-K225)+IF(L225&gt;=DBN,L225-K225-IF(K225&lt;=DBN,DBN-K225)))*24,0)))</f>
        <v>0</v>
      </c>
      <c r="P225" s="6">
        <f t="shared" si="58"/>
        <v>0</v>
      </c>
      <c r="Q225" s="6">
        <f t="shared" si="59"/>
        <v>0</v>
      </c>
      <c r="R225" s="6">
        <f t="shared" si="60"/>
        <v>0</v>
      </c>
    </row>
    <row r="226" spans="1:18">
      <c r="A226" s="9">
        <f t="shared" si="49"/>
        <v>42587</v>
      </c>
      <c r="B226" s="7" t="str">
        <f t="shared" si="50"/>
        <v>vendredi</v>
      </c>
      <c r="C226" s="7" t="str">
        <f t="shared" si="51"/>
        <v>août</v>
      </c>
      <c r="D226" s="32" t="str">
        <f t="shared" si="52"/>
        <v/>
      </c>
      <c r="E226" s="32" t="str">
        <f t="shared" si="53"/>
        <v xml:space="preserve"> ven</v>
      </c>
      <c r="F226" s="10">
        <v>0</v>
      </c>
      <c r="G226" s="10"/>
      <c r="H226" s="8">
        <f t="shared" si="54"/>
        <v>0</v>
      </c>
      <c r="I226" s="8">
        <f t="shared" si="55"/>
        <v>0</v>
      </c>
      <c r="J226" s="8">
        <f>IF(AND(F226&gt;=G226,F226&lt;=DBN,F226&lt;&gt;0,G226&lt;&gt;0),(MOD(FDN-DBN,1)-IF(G226&lt;=FDN,FDN-G226)+IF(F226&lt;=FDN,FDN-F226))*24,IF(AND(F226&gt;=G226,F226&gt;DBN,F226&lt;&gt;0,G226&lt;&gt;0),(MOD(FDN-DBNt,1)-(F226-DBN)+IF(G226&gt;=DBN,G226-DBN)-IF(F226&lt;FDN,FDN-G226))*24,IF(AND(F226&lt;G226,ISNUMBER(F226),G226&lt;&gt;0),(IF(AND(F226&lt;=FDN,G226&lt;=FDN),G226-F226)+IF(AND(F226&lt;=FDN,G226&gt;FDN),FDN-F226)+IF(G226&gt;=DBN,G226-F226-IF(F226&lt;=DBN,DBN-F226)))*24,0)))</f>
        <v>0</v>
      </c>
      <c r="K226" s="10"/>
      <c r="L226" s="10"/>
      <c r="M226" s="8">
        <f t="shared" si="56"/>
        <v>0</v>
      </c>
      <c r="N226" s="8">
        <f t="shared" si="57"/>
        <v>0</v>
      </c>
      <c r="O226" s="8">
        <f>IF(AND(K226&gt;=L226,K226&lt;=DBN,K226&lt;&gt;0,L226&lt;&gt;0),(MOD(FDN-DBN,1)-IF(L226&lt;=FDN,FDN-L226)+IF(K226&lt;=FDN,FDN-K226))*24,IF(AND(K226&gt;=L226,K226&gt;DBN,K226&lt;&gt;0,L226&lt;&gt;0),(MOD(FDN-DBNt,1)-(K226-DBN)+IF(L226&gt;=DBN,L226-DBN)-IF(K226&lt;FDN,FDN-L226))*24,IF(AND(K226&lt;L226,ISNUMBER(K226),L226&lt;&gt;0),(IF(AND(K226&lt;=FDN,L226&lt;=FDN),L226-K226)+IF(AND(K226&lt;=FDN,L226&gt;FDN),FDN-K226)+IF(L226&gt;=DBN,L226-K226-IF(K226&lt;=DBN,DBN-K226)))*24,0)))</f>
        <v>0</v>
      </c>
      <c r="P226" s="6">
        <f t="shared" si="58"/>
        <v>0</v>
      </c>
      <c r="Q226" s="6">
        <f t="shared" si="59"/>
        <v>0</v>
      </c>
      <c r="R226" s="6">
        <f t="shared" si="60"/>
        <v>0</v>
      </c>
    </row>
    <row r="227" spans="1:18">
      <c r="A227" s="9">
        <f t="shared" si="49"/>
        <v>42588</v>
      </c>
      <c r="B227" s="7" t="str">
        <f t="shared" si="50"/>
        <v>samedi</v>
      </c>
      <c r="C227" s="7" t="str">
        <f t="shared" si="51"/>
        <v>août</v>
      </c>
      <c r="D227" s="32" t="str">
        <f t="shared" si="52"/>
        <v/>
      </c>
      <c r="E227" s="32" t="str">
        <f t="shared" si="53"/>
        <v xml:space="preserve"> sam</v>
      </c>
      <c r="F227" s="10">
        <v>0</v>
      </c>
      <c r="G227" s="10"/>
      <c r="H227" s="8">
        <f t="shared" si="54"/>
        <v>0</v>
      </c>
      <c r="I227" s="8">
        <f t="shared" si="55"/>
        <v>0</v>
      </c>
      <c r="J227" s="8">
        <f>IF(AND(F227&gt;=G227,F227&lt;=DBN,F227&lt;&gt;0,G227&lt;&gt;0),(MOD(FDN-DBN,1)-IF(G227&lt;=FDN,FDN-G227)+IF(F227&lt;=FDN,FDN-F227))*24,IF(AND(F227&gt;=G227,F227&gt;DBN,F227&lt;&gt;0,G227&lt;&gt;0),(MOD(FDN-DBNt,1)-(F227-DBN)+IF(G227&gt;=DBN,G227-DBN)-IF(F227&lt;FDN,FDN-G227))*24,IF(AND(F227&lt;G227,ISNUMBER(F227),G227&lt;&gt;0),(IF(AND(F227&lt;=FDN,G227&lt;=FDN),G227-F227)+IF(AND(F227&lt;=FDN,G227&gt;FDN),FDN-F227)+IF(G227&gt;=DBN,G227-F227-IF(F227&lt;=DBN,DBN-F227)))*24,0)))</f>
        <v>0</v>
      </c>
      <c r="K227" s="10"/>
      <c r="L227" s="10"/>
      <c r="M227" s="8">
        <f t="shared" si="56"/>
        <v>0</v>
      </c>
      <c r="N227" s="8">
        <f t="shared" si="57"/>
        <v>0</v>
      </c>
      <c r="O227" s="8">
        <f>IF(AND(K227&gt;=L227,K227&lt;=DBN,K227&lt;&gt;0,L227&lt;&gt;0),(MOD(FDN-DBN,1)-IF(L227&lt;=FDN,FDN-L227)+IF(K227&lt;=FDN,FDN-K227))*24,IF(AND(K227&gt;=L227,K227&gt;DBN,K227&lt;&gt;0,L227&lt;&gt;0),(MOD(FDN-DBNt,1)-(K227-DBN)+IF(L227&gt;=DBN,L227-DBN)-IF(K227&lt;FDN,FDN-L227))*24,IF(AND(K227&lt;L227,ISNUMBER(K227),L227&lt;&gt;0),(IF(AND(K227&lt;=FDN,L227&lt;=FDN),L227-K227)+IF(AND(K227&lt;=FDN,L227&gt;FDN),FDN-K227)+IF(L227&gt;=DBN,L227-K227-IF(K227&lt;=DBN,DBN-K227)))*24,0)))</f>
        <v>0</v>
      </c>
      <c r="P227" s="6">
        <f t="shared" si="58"/>
        <v>0</v>
      </c>
      <c r="Q227" s="6">
        <f t="shared" si="59"/>
        <v>0</v>
      </c>
      <c r="R227" s="6">
        <f t="shared" si="60"/>
        <v>0</v>
      </c>
    </row>
    <row r="228" spans="1:18">
      <c r="A228" s="9">
        <f t="shared" si="49"/>
        <v>42589</v>
      </c>
      <c r="B228" s="7" t="str">
        <f t="shared" si="50"/>
        <v>dimanche</v>
      </c>
      <c r="C228" s="7" t="str">
        <f t="shared" si="51"/>
        <v>août</v>
      </c>
      <c r="D228" s="32" t="str">
        <f t="shared" si="52"/>
        <v/>
      </c>
      <c r="E228" s="32" t="str">
        <f t="shared" si="53"/>
        <v xml:space="preserve"> dim</v>
      </c>
      <c r="F228" s="10">
        <v>0</v>
      </c>
      <c r="G228" s="10"/>
      <c r="H228" s="8">
        <f t="shared" si="54"/>
        <v>0</v>
      </c>
      <c r="I228" s="8">
        <f t="shared" si="55"/>
        <v>0</v>
      </c>
      <c r="J228" s="8">
        <f>IF(AND(F228&gt;=G228,F228&lt;=DBN,F228&lt;&gt;0,G228&lt;&gt;0),(MOD(FDN-DBN,1)-IF(G228&lt;=FDN,FDN-G228)+IF(F228&lt;=FDN,FDN-F228))*24,IF(AND(F228&gt;=G228,F228&gt;DBN,F228&lt;&gt;0,G228&lt;&gt;0),(MOD(FDN-DBNt,1)-(F228-DBN)+IF(G228&gt;=DBN,G228-DBN)-IF(F228&lt;FDN,FDN-G228))*24,IF(AND(F228&lt;G228,ISNUMBER(F228),G228&lt;&gt;0),(IF(AND(F228&lt;=FDN,G228&lt;=FDN),G228-F228)+IF(AND(F228&lt;=FDN,G228&gt;FDN),FDN-F228)+IF(G228&gt;=DBN,G228-F228-IF(F228&lt;=DBN,DBN-F228)))*24,0)))</f>
        <v>0</v>
      </c>
      <c r="K228" s="10"/>
      <c r="L228" s="10"/>
      <c r="M228" s="8">
        <f t="shared" si="56"/>
        <v>0</v>
      </c>
      <c r="N228" s="8">
        <f t="shared" si="57"/>
        <v>0</v>
      </c>
      <c r="O228" s="8">
        <f>IF(AND(K228&gt;=L228,K228&lt;=DBN,K228&lt;&gt;0,L228&lt;&gt;0),(MOD(FDN-DBN,1)-IF(L228&lt;=FDN,FDN-L228)+IF(K228&lt;=FDN,FDN-K228))*24,IF(AND(K228&gt;=L228,K228&gt;DBN,K228&lt;&gt;0,L228&lt;&gt;0),(MOD(FDN-DBNt,1)-(K228-DBN)+IF(L228&gt;=DBN,L228-DBN)-IF(K228&lt;FDN,FDN-L228))*24,IF(AND(K228&lt;L228,ISNUMBER(K228),L228&lt;&gt;0),(IF(AND(K228&lt;=FDN,L228&lt;=FDN),L228-K228)+IF(AND(K228&lt;=FDN,L228&gt;FDN),FDN-K228)+IF(L228&gt;=DBN,L228-K228-IF(K228&lt;=DBN,DBN-K228)))*24,0)))</f>
        <v>0</v>
      </c>
      <c r="P228" s="6">
        <f t="shared" si="58"/>
        <v>0</v>
      </c>
      <c r="Q228" s="6">
        <f t="shared" si="59"/>
        <v>0</v>
      </c>
      <c r="R228" s="6">
        <f t="shared" si="60"/>
        <v>0</v>
      </c>
    </row>
    <row r="229" spans="1:18">
      <c r="A229" s="9">
        <f t="shared" si="49"/>
        <v>42590</v>
      </c>
      <c r="B229" s="7" t="str">
        <f t="shared" si="50"/>
        <v>lundi</v>
      </c>
      <c r="C229" s="7" t="str">
        <f t="shared" si="51"/>
        <v>août</v>
      </c>
      <c r="D229" s="32" t="str">
        <f t="shared" si="52"/>
        <v/>
      </c>
      <c r="E229" s="32" t="str">
        <f t="shared" si="53"/>
        <v xml:space="preserve"> lun</v>
      </c>
      <c r="F229" s="10">
        <v>0</v>
      </c>
      <c r="G229" s="10"/>
      <c r="H229" s="8">
        <f t="shared" si="54"/>
        <v>0</v>
      </c>
      <c r="I229" s="8">
        <f t="shared" si="55"/>
        <v>0</v>
      </c>
      <c r="J229" s="8">
        <f>IF(AND(F229&gt;=G229,F229&lt;=DBN,F229&lt;&gt;0,G229&lt;&gt;0),(MOD(FDN-DBN,1)-IF(G229&lt;=FDN,FDN-G229)+IF(F229&lt;=FDN,FDN-F229))*24,IF(AND(F229&gt;=G229,F229&gt;DBN,F229&lt;&gt;0,G229&lt;&gt;0),(MOD(FDN-DBNt,1)-(F229-DBN)+IF(G229&gt;=DBN,G229-DBN)-IF(F229&lt;FDN,FDN-G229))*24,IF(AND(F229&lt;G229,ISNUMBER(F229),G229&lt;&gt;0),(IF(AND(F229&lt;=FDN,G229&lt;=FDN),G229-F229)+IF(AND(F229&lt;=FDN,G229&gt;FDN),FDN-F229)+IF(G229&gt;=DBN,G229-F229-IF(F229&lt;=DBN,DBN-F229)))*24,0)))</f>
        <v>0</v>
      </c>
      <c r="K229" s="10"/>
      <c r="L229" s="10"/>
      <c r="M229" s="8">
        <f t="shared" si="56"/>
        <v>0</v>
      </c>
      <c r="N229" s="8">
        <f t="shared" si="57"/>
        <v>0</v>
      </c>
      <c r="O229" s="8">
        <f>IF(AND(K229&gt;=L229,K229&lt;=DBN,K229&lt;&gt;0,L229&lt;&gt;0),(MOD(FDN-DBN,1)-IF(L229&lt;=FDN,FDN-L229)+IF(K229&lt;=FDN,FDN-K229))*24,IF(AND(K229&gt;=L229,K229&gt;DBN,K229&lt;&gt;0,L229&lt;&gt;0),(MOD(FDN-DBNt,1)-(K229-DBN)+IF(L229&gt;=DBN,L229-DBN)-IF(K229&lt;FDN,FDN-L229))*24,IF(AND(K229&lt;L229,ISNUMBER(K229),L229&lt;&gt;0),(IF(AND(K229&lt;=FDN,L229&lt;=FDN),L229-K229)+IF(AND(K229&lt;=FDN,L229&gt;FDN),FDN-K229)+IF(L229&gt;=DBN,L229-K229-IF(K229&lt;=DBN,DBN-K229)))*24,0)))</f>
        <v>0</v>
      </c>
      <c r="P229" s="6">
        <f t="shared" si="58"/>
        <v>0</v>
      </c>
      <c r="Q229" s="6">
        <f t="shared" si="59"/>
        <v>0</v>
      </c>
      <c r="R229" s="6">
        <f t="shared" si="60"/>
        <v>0</v>
      </c>
    </row>
    <row r="230" spans="1:18">
      <c r="A230" s="9">
        <f t="shared" si="49"/>
        <v>42591</v>
      </c>
      <c r="B230" s="7" t="str">
        <f t="shared" si="50"/>
        <v>mardi</v>
      </c>
      <c r="C230" s="7" t="str">
        <f t="shared" si="51"/>
        <v>août</v>
      </c>
      <c r="D230" s="32" t="str">
        <f t="shared" si="52"/>
        <v/>
      </c>
      <c r="E230" s="32" t="str">
        <f t="shared" si="53"/>
        <v xml:space="preserve"> mar</v>
      </c>
      <c r="F230" s="10">
        <v>0</v>
      </c>
      <c r="G230" s="10"/>
      <c r="H230" s="8">
        <f t="shared" si="54"/>
        <v>0</v>
      </c>
      <c r="I230" s="8">
        <f t="shared" si="55"/>
        <v>0</v>
      </c>
      <c r="J230" s="8">
        <f>IF(AND(F230&gt;=G230,F230&lt;=DBN,F230&lt;&gt;0,G230&lt;&gt;0),(MOD(FDN-DBN,1)-IF(G230&lt;=FDN,FDN-G230)+IF(F230&lt;=FDN,FDN-F230))*24,IF(AND(F230&gt;=G230,F230&gt;DBN,F230&lt;&gt;0,G230&lt;&gt;0),(MOD(FDN-DBNt,1)-(F230-DBN)+IF(G230&gt;=DBN,G230-DBN)-IF(F230&lt;FDN,FDN-G230))*24,IF(AND(F230&lt;G230,ISNUMBER(F230),G230&lt;&gt;0),(IF(AND(F230&lt;=FDN,G230&lt;=FDN),G230-F230)+IF(AND(F230&lt;=FDN,G230&gt;FDN),FDN-F230)+IF(G230&gt;=DBN,G230-F230-IF(F230&lt;=DBN,DBN-F230)))*24,0)))</f>
        <v>0</v>
      </c>
      <c r="K230" s="10"/>
      <c r="L230" s="10"/>
      <c r="M230" s="8">
        <f t="shared" si="56"/>
        <v>0</v>
      </c>
      <c r="N230" s="8">
        <f t="shared" si="57"/>
        <v>0</v>
      </c>
      <c r="O230" s="8">
        <f>IF(AND(K230&gt;=L230,K230&lt;=DBN,K230&lt;&gt;0,L230&lt;&gt;0),(MOD(FDN-DBN,1)-IF(L230&lt;=FDN,FDN-L230)+IF(K230&lt;=FDN,FDN-K230))*24,IF(AND(K230&gt;=L230,K230&gt;DBN,K230&lt;&gt;0,L230&lt;&gt;0),(MOD(FDN-DBNt,1)-(K230-DBN)+IF(L230&gt;=DBN,L230-DBN)-IF(K230&lt;FDN,FDN-L230))*24,IF(AND(K230&lt;L230,ISNUMBER(K230),L230&lt;&gt;0),(IF(AND(K230&lt;=FDN,L230&lt;=FDN),L230-K230)+IF(AND(K230&lt;=FDN,L230&gt;FDN),FDN-K230)+IF(L230&gt;=DBN,L230-K230-IF(K230&lt;=DBN,DBN-K230)))*24,0)))</f>
        <v>0</v>
      </c>
      <c r="P230" s="6">
        <f t="shared" si="58"/>
        <v>0</v>
      </c>
      <c r="Q230" s="6">
        <f t="shared" si="59"/>
        <v>0</v>
      </c>
      <c r="R230" s="6">
        <f t="shared" si="60"/>
        <v>0</v>
      </c>
    </row>
    <row r="231" spans="1:18">
      <c r="A231" s="9">
        <f t="shared" si="49"/>
        <v>42592</v>
      </c>
      <c r="B231" s="7" t="str">
        <f t="shared" si="50"/>
        <v>mercredi</v>
      </c>
      <c r="C231" s="7" t="str">
        <f t="shared" si="51"/>
        <v>août</v>
      </c>
      <c r="D231" s="32" t="str">
        <f t="shared" si="52"/>
        <v/>
      </c>
      <c r="E231" s="32" t="str">
        <f t="shared" si="53"/>
        <v xml:space="preserve"> mer</v>
      </c>
      <c r="F231" s="10">
        <v>0</v>
      </c>
      <c r="G231" s="10"/>
      <c r="H231" s="8">
        <f t="shared" si="54"/>
        <v>0</v>
      </c>
      <c r="I231" s="8">
        <f t="shared" si="55"/>
        <v>0</v>
      </c>
      <c r="J231" s="8">
        <f>IF(AND(F231&gt;=G231,F231&lt;=DBN,F231&lt;&gt;0,G231&lt;&gt;0),(MOD(FDN-DBN,1)-IF(G231&lt;=FDN,FDN-G231)+IF(F231&lt;=FDN,FDN-F231))*24,IF(AND(F231&gt;=G231,F231&gt;DBN,F231&lt;&gt;0,G231&lt;&gt;0),(MOD(FDN-DBNt,1)-(F231-DBN)+IF(G231&gt;=DBN,G231-DBN)-IF(F231&lt;FDN,FDN-G231))*24,IF(AND(F231&lt;G231,ISNUMBER(F231),G231&lt;&gt;0),(IF(AND(F231&lt;=FDN,G231&lt;=FDN),G231-F231)+IF(AND(F231&lt;=FDN,G231&gt;FDN),FDN-F231)+IF(G231&gt;=DBN,G231-F231-IF(F231&lt;=DBN,DBN-F231)))*24,0)))</f>
        <v>0</v>
      </c>
      <c r="K231" s="10"/>
      <c r="L231" s="10"/>
      <c r="M231" s="8">
        <f t="shared" si="56"/>
        <v>0</v>
      </c>
      <c r="N231" s="8">
        <f t="shared" si="57"/>
        <v>0</v>
      </c>
      <c r="O231" s="8">
        <f>IF(AND(K231&gt;=L231,K231&lt;=DBN,K231&lt;&gt;0,L231&lt;&gt;0),(MOD(FDN-DBN,1)-IF(L231&lt;=FDN,FDN-L231)+IF(K231&lt;=FDN,FDN-K231))*24,IF(AND(K231&gt;=L231,K231&gt;DBN,K231&lt;&gt;0,L231&lt;&gt;0),(MOD(FDN-DBNt,1)-(K231-DBN)+IF(L231&gt;=DBN,L231-DBN)-IF(K231&lt;FDN,FDN-L231))*24,IF(AND(K231&lt;L231,ISNUMBER(K231),L231&lt;&gt;0),(IF(AND(K231&lt;=FDN,L231&lt;=FDN),L231-K231)+IF(AND(K231&lt;=FDN,L231&gt;FDN),FDN-K231)+IF(L231&gt;=DBN,L231-K231-IF(K231&lt;=DBN,DBN-K231)))*24,0)))</f>
        <v>0</v>
      </c>
      <c r="P231" s="6">
        <f t="shared" si="58"/>
        <v>0</v>
      </c>
      <c r="Q231" s="6">
        <f t="shared" si="59"/>
        <v>0</v>
      </c>
      <c r="R231" s="6">
        <f t="shared" si="60"/>
        <v>0</v>
      </c>
    </row>
    <row r="232" spans="1:18">
      <c r="A232" s="9">
        <f t="shared" si="49"/>
        <v>42593</v>
      </c>
      <c r="B232" s="7" t="str">
        <f t="shared" si="50"/>
        <v>jeudi</v>
      </c>
      <c r="C232" s="7" t="str">
        <f t="shared" si="51"/>
        <v>août</v>
      </c>
      <c r="D232" s="32" t="str">
        <f t="shared" si="52"/>
        <v/>
      </c>
      <c r="E232" s="32" t="str">
        <f t="shared" si="53"/>
        <v xml:space="preserve"> jeu</v>
      </c>
      <c r="F232" s="10">
        <v>0</v>
      </c>
      <c r="G232" s="10"/>
      <c r="H232" s="8">
        <f t="shared" si="54"/>
        <v>0</v>
      </c>
      <c r="I232" s="8">
        <f t="shared" si="55"/>
        <v>0</v>
      </c>
      <c r="J232" s="8">
        <f>IF(AND(F232&gt;=G232,F232&lt;=DBN,F232&lt;&gt;0,G232&lt;&gt;0),(MOD(FDN-DBN,1)-IF(G232&lt;=FDN,FDN-G232)+IF(F232&lt;=FDN,FDN-F232))*24,IF(AND(F232&gt;=G232,F232&gt;DBN,F232&lt;&gt;0,G232&lt;&gt;0),(MOD(FDN-DBNt,1)-(F232-DBN)+IF(G232&gt;=DBN,G232-DBN)-IF(F232&lt;FDN,FDN-G232))*24,IF(AND(F232&lt;G232,ISNUMBER(F232),G232&lt;&gt;0),(IF(AND(F232&lt;=FDN,G232&lt;=FDN),G232-F232)+IF(AND(F232&lt;=FDN,G232&gt;FDN),FDN-F232)+IF(G232&gt;=DBN,G232-F232-IF(F232&lt;=DBN,DBN-F232)))*24,0)))</f>
        <v>0</v>
      </c>
      <c r="K232" s="10"/>
      <c r="L232" s="10"/>
      <c r="M232" s="8">
        <f t="shared" si="56"/>
        <v>0</v>
      </c>
      <c r="N232" s="8">
        <f t="shared" si="57"/>
        <v>0</v>
      </c>
      <c r="O232" s="8">
        <f>IF(AND(K232&gt;=L232,K232&lt;=DBN,K232&lt;&gt;0,L232&lt;&gt;0),(MOD(FDN-DBN,1)-IF(L232&lt;=FDN,FDN-L232)+IF(K232&lt;=FDN,FDN-K232))*24,IF(AND(K232&gt;=L232,K232&gt;DBN,K232&lt;&gt;0,L232&lt;&gt;0),(MOD(FDN-DBNt,1)-(K232-DBN)+IF(L232&gt;=DBN,L232-DBN)-IF(K232&lt;FDN,FDN-L232))*24,IF(AND(K232&lt;L232,ISNUMBER(K232),L232&lt;&gt;0),(IF(AND(K232&lt;=FDN,L232&lt;=FDN),L232-K232)+IF(AND(K232&lt;=FDN,L232&gt;FDN),FDN-K232)+IF(L232&gt;=DBN,L232-K232-IF(K232&lt;=DBN,DBN-K232)))*24,0)))</f>
        <v>0</v>
      </c>
      <c r="P232" s="6">
        <f t="shared" si="58"/>
        <v>0</v>
      </c>
      <c r="Q232" s="6">
        <f t="shared" si="59"/>
        <v>0</v>
      </c>
      <c r="R232" s="6">
        <f t="shared" si="60"/>
        <v>0</v>
      </c>
    </row>
    <row r="233" spans="1:18">
      <c r="A233" s="9">
        <f t="shared" si="49"/>
        <v>42594</v>
      </c>
      <c r="B233" s="7" t="str">
        <f t="shared" si="50"/>
        <v>vendredi</v>
      </c>
      <c r="C233" s="7" t="str">
        <f t="shared" si="51"/>
        <v>août</v>
      </c>
      <c r="D233" s="32" t="str">
        <f t="shared" si="52"/>
        <v/>
      </c>
      <c r="E233" s="32" t="str">
        <f t="shared" si="53"/>
        <v xml:space="preserve"> ven</v>
      </c>
      <c r="F233" s="10">
        <v>0</v>
      </c>
      <c r="G233" s="10"/>
      <c r="H233" s="8">
        <f t="shared" si="54"/>
        <v>0</v>
      </c>
      <c r="I233" s="8">
        <f t="shared" si="55"/>
        <v>0</v>
      </c>
      <c r="J233" s="8">
        <f>IF(AND(F233&gt;=G233,F233&lt;=DBN,F233&lt;&gt;0,G233&lt;&gt;0),(MOD(FDN-DBN,1)-IF(G233&lt;=FDN,FDN-G233)+IF(F233&lt;=FDN,FDN-F233))*24,IF(AND(F233&gt;=G233,F233&gt;DBN,F233&lt;&gt;0,G233&lt;&gt;0),(MOD(FDN-DBNt,1)-(F233-DBN)+IF(G233&gt;=DBN,G233-DBN)-IF(F233&lt;FDN,FDN-G233))*24,IF(AND(F233&lt;G233,ISNUMBER(F233),G233&lt;&gt;0),(IF(AND(F233&lt;=FDN,G233&lt;=FDN),G233-F233)+IF(AND(F233&lt;=FDN,G233&gt;FDN),FDN-F233)+IF(G233&gt;=DBN,G233-F233-IF(F233&lt;=DBN,DBN-F233)))*24,0)))</f>
        <v>0</v>
      </c>
      <c r="K233" s="10"/>
      <c r="L233" s="10"/>
      <c r="M233" s="8">
        <f t="shared" si="56"/>
        <v>0</v>
      </c>
      <c r="N233" s="8">
        <f t="shared" si="57"/>
        <v>0</v>
      </c>
      <c r="O233" s="8">
        <f>IF(AND(K233&gt;=L233,K233&lt;=DBN,K233&lt;&gt;0,L233&lt;&gt;0),(MOD(FDN-DBN,1)-IF(L233&lt;=FDN,FDN-L233)+IF(K233&lt;=FDN,FDN-K233))*24,IF(AND(K233&gt;=L233,K233&gt;DBN,K233&lt;&gt;0,L233&lt;&gt;0),(MOD(FDN-DBNt,1)-(K233-DBN)+IF(L233&gt;=DBN,L233-DBN)-IF(K233&lt;FDN,FDN-L233))*24,IF(AND(K233&lt;L233,ISNUMBER(K233),L233&lt;&gt;0),(IF(AND(K233&lt;=FDN,L233&lt;=FDN),L233-K233)+IF(AND(K233&lt;=FDN,L233&gt;FDN),FDN-K233)+IF(L233&gt;=DBN,L233-K233-IF(K233&lt;=DBN,DBN-K233)))*24,0)))</f>
        <v>0</v>
      </c>
      <c r="P233" s="6">
        <f t="shared" si="58"/>
        <v>0</v>
      </c>
      <c r="Q233" s="6">
        <f t="shared" si="59"/>
        <v>0</v>
      </c>
      <c r="R233" s="6">
        <f t="shared" si="60"/>
        <v>0</v>
      </c>
    </row>
    <row r="234" spans="1:18">
      <c r="A234" s="9">
        <f t="shared" si="49"/>
        <v>42595</v>
      </c>
      <c r="B234" s="7" t="str">
        <f t="shared" si="50"/>
        <v>samedi</v>
      </c>
      <c r="C234" s="7" t="str">
        <f t="shared" si="51"/>
        <v>août</v>
      </c>
      <c r="D234" s="32" t="str">
        <f t="shared" si="52"/>
        <v/>
      </c>
      <c r="E234" s="32" t="str">
        <f t="shared" si="53"/>
        <v xml:space="preserve"> sam</v>
      </c>
      <c r="F234" s="10">
        <v>0</v>
      </c>
      <c r="G234" s="10"/>
      <c r="H234" s="8">
        <f t="shared" si="54"/>
        <v>0</v>
      </c>
      <c r="I234" s="8">
        <f t="shared" si="55"/>
        <v>0</v>
      </c>
      <c r="J234" s="8">
        <f>IF(AND(F234&gt;=G234,F234&lt;=DBN,F234&lt;&gt;0,G234&lt;&gt;0),(MOD(FDN-DBN,1)-IF(G234&lt;=FDN,FDN-G234)+IF(F234&lt;=FDN,FDN-F234))*24,IF(AND(F234&gt;=G234,F234&gt;DBN,F234&lt;&gt;0,G234&lt;&gt;0),(MOD(FDN-DBNt,1)-(F234-DBN)+IF(G234&gt;=DBN,G234-DBN)-IF(F234&lt;FDN,FDN-G234))*24,IF(AND(F234&lt;G234,ISNUMBER(F234),G234&lt;&gt;0),(IF(AND(F234&lt;=FDN,G234&lt;=FDN),G234-F234)+IF(AND(F234&lt;=FDN,G234&gt;FDN),FDN-F234)+IF(G234&gt;=DBN,G234-F234-IF(F234&lt;=DBN,DBN-F234)))*24,0)))</f>
        <v>0</v>
      </c>
      <c r="K234" s="10"/>
      <c r="L234" s="10"/>
      <c r="M234" s="8">
        <f t="shared" si="56"/>
        <v>0</v>
      </c>
      <c r="N234" s="8">
        <f t="shared" si="57"/>
        <v>0</v>
      </c>
      <c r="O234" s="8">
        <f>IF(AND(K234&gt;=L234,K234&lt;=DBN,K234&lt;&gt;0,L234&lt;&gt;0),(MOD(FDN-DBN,1)-IF(L234&lt;=FDN,FDN-L234)+IF(K234&lt;=FDN,FDN-K234))*24,IF(AND(K234&gt;=L234,K234&gt;DBN,K234&lt;&gt;0,L234&lt;&gt;0),(MOD(FDN-DBNt,1)-(K234-DBN)+IF(L234&gt;=DBN,L234-DBN)-IF(K234&lt;FDN,FDN-L234))*24,IF(AND(K234&lt;L234,ISNUMBER(K234),L234&lt;&gt;0),(IF(AND(K234&lt;=FDN,L234&lt;=FDN),L234-K234)+IF(AND(K234&lt;=FDN,L234&gt;FDN),FDN-K234)+IF(L234&gt;=DBN,L234-K234-IF(K234&lt;=DBN,DBN-K234)))*24,0)))</f>
        <v>0</v>
      </c>
      <c r="P234" s="6">
        <f t="shared" si="58"/>
        <v>0</v>
      </c>
      <c r="Q234" s="6">
        <f t="shared" si="59"/>
        <v>0</v>
      </c>
      <c r="R234" s="6">
        <f t="shared" si="60"/>
        <v>0</v>
      </c>
    </row>
    <row r="235" spans="1:18">
      <c r="A235" s="9">
        <f t="shared" si="49"/>
        <v>42596</v>
      </c>
      <c r="B235" s="7" t="str">
        <f t="shared" si="50"/>
        <v>dimanche</v>
      </c>
      <c r="C235" s="7" t="str">
        <f t="shared" si="51"/>
        <v>août</v>
      </c>
      <c r="D235" s="32" t="str">
        <f t="shared" si="52"/>
        <v/>
      </c>
      <c r="E235" s="32" t="str">
        <f t="shared" si="53"/>
        <v xml:space="preserve"> dim</v>
      </c>
      <c r="F235" s="10">
        <v>0</v>
      </c>
      <c r="G235" s="10"/>
      <c r="H235" s="8">
        <f t="shared" si="54"/>
        <v>0</v>
      </c>
      <c r="I235" s="8">
        <f t="shared" si="55"/>
        <v>0</v>
      </c>
      <c r="J235" s="8">
        <f>IF(AND(F235&gt;=G235,F235&lt;=DBN,F235&lt;&gt;0,G235&lt;&gt;0),(MOD(FDN-DBN,1)-IF(G235&lt;=FDN,FDN-G235)+IF(F235&lt;=FDN,FDN-F235))*24,IF(AND(F235&gt;=G235,F235&gt;DBN,F235&lt;&gt;0,G235&lt;&gt;0),(MOD(FDN-DBNt,1)-(F235-DBN)+IF(G235&gt;=DBN,G235-DBN)-IF(F235&lt;FDN,FDN-G235))*24,IF(AND(F235&lt;G235,ISNUMBER(F235),G235&lt;&gt;0),(IF(AND(F235&lt;=FDN,G235&lt;=FDN),G235-F235)+IF(AND(F235&lt;=FDN,G235&gt;FDN),FDN-F235)+IF(G235&gt;=DBN,G235-F235-IF(F235&lt;=DBN,DBN-F235)))*24,0)))</f>
        <v>0</v>
      </c>
      <c r="K235" s="10"/>
      <c r="L235" s="10"/>
      <c r="M235" s="8">
        <f t="shared" si="56"/>
        <v>0</v>
      </c>
      <c r="N235" s="8">
        <f t="shared" si="57"/>
        <v>0</v>
      </c>
      <c r="O235" s="8">
        <f>IF(AND(K235&gt;=L235,K235&lt;=DBN,K235&lt;&gt;0,L235&lt;&gt;0),(MOD(FDN-DBN,1)-IF(L235&lt;=FDN,FDN-L235)+IF(K235&lt;=FDN,FDN-K235))*24,IF(AND(K235&gt;=L235,K235&gt;DBN,K235&lt;&gt;0,L235&lt;&gt;0),(MOD(FDN-DBNt,1)-(K235-DBN)+IF(L235&gt;=DBN,L235-DBN)-IF(K235&lt;FDN,FDN-L235))*24,IF(AND(K235&lt;L235,ISNUMBER(K235),L235&lt;&gt;0),(IF(AND(K235&lt;=FDN,L235&lt;=FDN),L235-K235)+IF(AND(K235&lt;=FDN,L235&gt;FDN),FDN-K235)+IF(L235&gt;=DBN,L235-K235-IF(K235&lt;=DBN,DBN-K235)))*24,0)))</f>
        <v>0</v>
      </c>
      <c r="P235" s="6">
        <f t="shared" si="58"/>
        <v>0</v>
      </c>
      <c r="Q235" s="6">
        <f t="shared" si="59"/>
        <v>0</v>
      </c>
      <c r="R235" s="6">
        <f t="shared" si="60"/>
        <v>0</v>
      </c>
    </row>
    <row r="236" spans="1:18">
      <c r="A236" s="9">
        <f t="shared" si="49"/>
        <v>42597</v>
      </c>
      <c r="B236" s="7" t="str">
        <f t="shared" si="50"/>
        <v>lundi</v>
      </c>
      <c r="C236" s="7" t="str">
        <f t="shared" si="51"/>
        <v>août</v>
      </c>
      <c r="D236" s="32" t="str">
        <f t="shared" si="52"/>
        <v>F</v>
      </c>
      <c r="E236" s="32" t="str">
        <f t="shared" si="53"/>
        <v>F lun</v>
      </c>
      <c r="F236" s="10">
        <v>0</v>
      </c>
      <c r="G236" s="10"/>
      <c r="H236" s="8">
        <f t="shared" si="54"/>
        <v>0</v>
      </c>
      <c r="I236" s="8">
        <f t="shared" si="55"/>
        <v>0</v>
      </c>
      <c r="J236" s="8">
        <f>IF(AND(F236&gt;=G236,F236&lt;=DBN,F236&lt;&gt;0,G236&lt;&gt;0),(MOD(FDN-DBN,1)-IF(G236&lt;=FDN,FDN-G236)+IF(F236&lt;=FDN,FDN-F236))*24,IF(AND(F236&gt;=G236,F236&gt;DBN,F236&lt;&gt;0,G236&lt;&gt;0),(MOD(FDN-DBNt,1)-(F236-DBN)+IF(G236&gt;=DBN,G236-DBN)-IF(F236&lt;FDN,FDN-G236))*24,IF(AND(F236&lt;G236,ISNUMBER(F236),G236&lt;&gt;0),(IF(AND(F236&lt;=FDN,G236&lt;=FDN),G236-F236)+IF(AND(F236&lt;=FDN,G236&gt;FDN),FDN-F236)+IF(G236&gt;=DBN,G236-F236-IF(F236&lt;=DBN,DBN-F236)))*24,0)))</f>
        <v>0</v>
      </c>
      <c r="K236" s="10"/>
      <c r="L236" s="10"/>
      <c r="M236" s="8">
        <f t="shared" si="56"/>
        <v>0</v>
      </c>
      <c r="N236" s="8">
        <f t="shared" si="57"/>
        <v>0</v>
      </c>
      <c r="O236" s="8">
        <f>IF(AND(K236&gt;=L236,K236&lt;=DBN,K236&lt;&gt;0,L236&lt;&gt;0),(MOD(FDN-DBN,1)-IF(L236&lt;=FDN,FDN-L236)+IF(K236&lt;=FDN,FDN-K236))*24,IF(AND(K236&gt;=L236,K236&gt;DBN,K236&lt;&gt;0,L236&lt;&gt;0),(MOD(FDN-DBNt,1)-(K236-DBN)+IF(L236&gt;=DBN,L236-DBN)-IF(K236&lt;FDN,FDN-L236))*24,IF(AND(K236&lt;L236,ISNUMBER(K236),L236&lt;&gt;0),(IF(AND(K236&lt;=FDN,L236&lt;=FDN),L236-K236)+IF(AND(K236&lt;=FDN,L236&gt;FDN),FDN-K236)+IF(L236&gt;=DBN,L236-K236-IF(K236&lt;=DBN,DBN-K236)))*24,0)))</f>
        <v>0</v>
      </c>
      <c r="P236" s="6">
        <f t="shared" si="58"/>
        <v>0</v>
      </c>
      <c r="Q236" s="6">
        <f t="shared" si="59"/>
        <v>0</v>
      </c>
      <c r="R236" s="6">
        <f t="shared" si="60"/>
        <v>0</v>
      </c>
    </row>
    <row r="237" spans="1:18">
      <c r="A237" s="9">
        <f t="shared" si="49"/>
        <v>42598</v>
      </c>
      <c r="B237" s="7" t="str">
        <f t="shared" si="50"/>
        <v>mardi</v>
      </c>
      <c r="C237" s="7" t="str">
        <f t="shared" si="51"/>
        <v>août</v>
      </c>
      <c r="D237" s="32" t="str">
        <f t="shared" si="52"/>
        <v/>
      </c>
      <c r="E237" s="32" t="str">
        <f t="shared" si="53"/>
        <v xml:space="preserve"> mar</v>
      </c>
      <c r="F237" s="10">
        <v>0</v>
      </c>
      <c r="G237" s="10"/>
      <c r="H237" s="8">
        <f t="shared" si="54"/>
        <v>0</v>
      </c>
      <c r="I237" s="8">
        <f t="shared" si="55"/>
        <v>0</v>
      </c>
      <c r="J237" s="8">
        <f>IF(AND(F237&gt;=G237,F237&lt;=DBN,F237&lt;&gt;0,G237&lt;&gt;0),(MOD(FDN-DBN,1)-IF(G237&lt;=FDN,FDN-G237)+IF(F237&lt;=FDN,FDN-F237))*24,IF(AND(F237&gt;=G237,F237&gt;DBN,F237&lt;&gt;0,G237&lt;&gt;0),(MOD(FDN-DBNt,1)-(F237-DBN)+IF(G237&gt;=DBN,G237-DBN)-IF(F237&lt;FDN,FDN-G237))*24,IF(AND(F237&lt;G237,ISNUMBER(F237),G237&lt;&gt;0),(IF(AND(F237&lt;=FDN,G237&lt;=FDN),G237-F237)+IF(AND(F237&lt;=FDN,G237&gt;FDN),FDN-F237)+IF(G237&gt;=DBN,G237-F237-IF(F237&lt;=DBN,DBN-F237)))*24,0)))</f>
        <v>0</v>
      </c>
      <c r="K237" s="10"/>
      <c r="L237" s="10"/>
      <c r="M237" s="8">
        <f t="shared" si="56"/>
        <v>0</v>
      </c>
      <c r="N237" s="8">
        <f t="shared" si="57"/>
        <v>0</v>
      </c>
      <c r="O237" s="8">
        <f>IF(AND(K237&gt;=L237,K237&lt;=DBN,K237&lt;&gt;0,L237&lt;&gt;0),(MOD(FDN-DBN,1)-IF(L237&lt;=FDN,FDN-L237)+IF(K237&lt;=FDN,FDN-K237))*24,IF(AND(K237&gt;=L237,K237&gt;DBN,K237&lt;&gt;0,L237&lt;&gt;0),(MOD(FDN-DBNt,1)-(K237-DBN)+IF(L237&gt;=DBN,L237-DBN)-IF(K237&lt;FDN,FDN-L237))*24,IF(AND(K237&lt;L237,ISNUMBER(K237),L237&lt;&gt;0),(IF(AND(K237&lt;=FDN,L237&lt;=FDN),L237-K237)+IF(AND(K237&lt;=FDN,L237&gt;FDN),FDN-K237)+IF(L237&gt;=DBN,L237-K237-IF(K237&lt;=DBN,DBN-K237)))*24,0)))</f>
        <v>0</v>
      </c>
      <c r="P237" s="6">
        <f t="shared" si="58"/>
        <v>0</v>
      </c>
      <c r="Q237" s="6">
        <f t="shared" si="59"/>
        <v>0</v>
      </c>
      <c r="R237" s="6">
        <f t="shared" si="60"/>
        <v>0</v>
      </c>
    </row>
    <row r="238" spans="1:18">
      <c r="A238" s="9">
        <f t="shared" si="49"/>
        <v>42599</v>
      </c>
      <c r="B238" s="7" t="str">
        <f t="shared" si="50"/>
        <v>mercredi</v>
      </c>
      <c r="C238" s="7" t="str">
        <f t="shared" si="51"/>
        <v>août</v>
      </c>
      <c r="D238" s="32" t="str">
        <f t="shared" si="52"/>
        <v/>
      </c>
      <c r="E238" s="32" t="str">
        <f t="shared" si="53"/>
        <v xml:space="preserve"> mer</v>
      </c>
      <c r="F238" s="10">
        <v>0</v>
      </c>
      <c r="G238" s="10"/>
      <c r="H238" s="8">
        <f t="shared" si="54"/>
        <v>0</v>
      </c>
      <c r="I238" s="8">
        <f t="shared" si="55"/>
        <v>0</v>
      </c>
      <c r="J238" s="8">
        <f>IF(AND(F238&gt;=G238,F238&lt;=DBN,F238&lt;&gt;0,G238&lt;&gt;0),(MOD(FDN-DBN,1)-IF(G238&lt;=FDN,FDN-G238)+IF(F238&lt;=FDN,FDN-F238))*24,IF(AND(F238&gt;=G238,F238&gt;DBN,F238&lt;&gt;0,G238&lt;&gt;0),(MOD(FDN-DBNt,1)-(F238-DBN)+IF(G238&gt;=DBN,G238-DBN)-IF(F238&lt;FDN,FDN-G238))*24,IF(AND(F238&lt;G238,ISNUMBER(F238),G238&lt;&gt;0),(IF(AND(F238&lt;=FDN,G238&lt;=FDN),G238-F238)+IF(AND(F238&lt;=FDN,G238&gt;FDN),FDN-F238)+IF(G238&gt;=DBN,G238-F238-IF(F238&lt;=DBN,DBN-F238)))*24,0)))</f>
        <v>0</v>
      </c>
      <c r="K238" s="10"/>
      <c r="L238" s="10"/>
      <c r="M238" s="8">
        <f t="shared" si="56"/>
        <v>0</v>
      </c>
      <c r="N238" s="8">
        <f t="shared" si="57"/>
        <v>0</v>
      </c>
      <c r="O238" s="8">
        <f>IF(AND(K238&gt;=L238,K238&lt;=DBN,K238&lt;&gt;0,L238&lt;&gt;0),(MOD(FDN-DBN,1)-IF(L238&lt;=FDN,FDN-L238)+IF(K238&lt;=FDN,FDN-K238))*24,IF(AND(K238&gt;=L238,K238&gt;DBN,K238&lt;&gt;0,L238&lt;&gt;0),(MOD(FDN-DBNt,1)-(K238-DBN)+IF(L238&gt;=DBN,L238-DBN)-IF(K238&lt;FDN,FDN-L238))*24,IF(AND(K238&lt;L238,ISNUMBER(K238),L238&lt;&gt;0),(IF(AND(K238&lt;=FDN,L238&lt;=FDN),L238-K238)+IF(AND(K238&lt;=FDN,L238&gt;FDN),FDN-K238)+IF(L238&gt;=DBN,L238-K238-IF(K238&lt;=DBN,DBN-K238)))*24,0)))</f>
        <v>0</v>
      </c>
      <c r="P238" s="6">
        <f t="shared" si="58"/>
        <v>0</v>
      </c>
      <c r="Q238" s="6">
        <f t="shared" si="59"/>
        <v>0</v>
      </c>
      <c r="R238" s="6">
        <f t="shared" si="60"/>
        <v>0</v>
      </c>
    </row>
    <row r="239" spans="1:18">
      <c r="A239" s="9">
        <f t="shared" si="49"/>
        <v>42600</v>
      </c>
      <c r="B239" s="7" t="str">
        <f t="shared" si="50"/>
        <v>jeudi</v>
      </c>
      <c r="C239" s="7" t="str">
        <f t="shared" si="51"/>
        <v>août</v>
      </c>
      <c r="D239" s="32" t="str">
        <f t="shared" si="52"/>
        <v/>
      </c>
      <c r="E239" s="32" t="str">
        <f t="shared" si="53"/>
        <v xml:space="preserve"> jeu</v>
      </c>
      <c r="F239" s="10">
        <v>0</v>
      </c>
      <c r="G239" s="10"/>
      <c r="H239" s="8">
        <f t="shared" si="54"/>
        <v>0</v>
      </c>
      <c r="I239" s="8">
        <f t="shared" si="55"/>
        <v>0</v>
      </c>
      <c r="J239" s="8">
        <f>IF(AND(F239&gt;=G239,F239&lt;=DBN,F239&lt;&gt;0,G239&lt;&gt;0),(MOD(FDN-DBN,1)-IF(G239&lt;=FDN,FDN-G239)+IF(F239&lt;=FDN,FDN-F239))*24,IF(AND(F239&gt;=G239,F239&gt;DBN,F239&lt;&gt;0,G239&lt;&gt;0),(MOD(FDN-DBNt,1)-(F239-DBN)+IF(G239&gt;=DBN,G239-DBN)-IF(F239&lt;FDN,FDN-G239))*24,IF(AND(F239&lt;G239,ISNUMBER(F239),G239&lt;&gt;0),(IF(AND(F239&lt;=FDN,G239&lt;=FDN),G239-F239)+IF(AND(F239&lt;=FDN,G239&gt;FDN),FDN-F239)+IF(G239&gt;=DBN,G239-F239-IF(F239&lt;=DBN,DBN-F239)))*24,0)))</f>
        <v>0</v>
      </c>
      <c r="K239" s="10"/>
      <c r="L239" s="10"/>
      <c r="M239" s="8">
        <f t="shared" si="56"/>
        <v>0</v>
      </c>
      <c r="N239" s="8">
        <f t="shared" si="57"/>
        <v>0</v>
      </c>
      <c r="O239" s="8">
        <f>IF(AND(K239&gt;=L239,K239&lt;=DBN,K239&lt;&gt;0,L239&lt;&gt;0),(MOD(FDN-DBN,1)-IF(L239&lt;=FDN,FDN-L239)+IF(K239&lt;=FDN,FDN-K239))*24,IF(AND(K239&gt;=L239,K239&gt;DBN,K239&lt;&gt;0,L239&lt;&gt;0),(MOD(FDN-DBNt,1)-(K239-DBN)+IF(L239&gt;=DBN,L239-DBN)-IF(K239&lt;FDN,FDN-L239))*24,IF(AND(K239&lt;L239,ISNUMBER(K239),L239&lt;&gt;0),(IF(AND(K239&lt;=FDN,L239&lt;=FDN),L239-K239)+IF(AND(K239&lt;=FDN,L239&gt;FDN),FDN-K239)+IF(L239&gt;=DBN,L239-K239-IF(K239&lt;=DBN,DBN-K239)))*24,0)))</f>
        <v>0</v>
      </c>
      <c r="P239" s="6">
        <f t="shared" si="58"/>
        <v>0</v>
      </c>
      <c r="Q239" s="6">
        <f t="shared" si="59"/>
        <v>0</v>
      </c>
      <c r="R239" s="6">
        <f t="shared" si="60"/>
        <v>0</v>
      </c>
    </row>
    <row r="240" spans="1:18">
      <c r="A240" s="9">
        <f t="shared" si="49"/>
        <v>42601</v>
      </c>
      <c r="B240" s="7" t="str">
        <f t="shared" si="50"/>
        <v>vendredi</v>
      </c>
      <c r="C240" s="7" t="str">
        <f t="shared" si="51"/>
        <v>août</v>
      </c>
      <c r="D240" s="32" t="str">
        <f t="shared" si="52"/>
        <v/>
      </c>
      <c r="E240" s="32" t="str">
        <f t="shared" si="53"/>
        <v xml:space="preserve"> ven</v>
      </c>
      <c r="F240" s="10">
        <v>0</v>
      </c>
      <c r="G240" s="10"/>
      <c r="H240" s="8">
        <f t="shared" si="54"/>
        <v>0</v>
      </c>
      <c r="I240" s="8">
        <f t="shared" si="55"/>
        <v>0</v>
      </c>
      <c r="J240" s="8">
        <f>IF(AND(F240&gt;=G240,F240&lt;=DBN,F240&lt;&gt;0,G240&lt;&gt;0),(MOD(FDN-DBN,1)-IF(G240&lt;=FDN,FDN-G240)+IF(F240&lt;=FDN,FDN-F240))*24,IF(AND(F240&gt;=G240,F240&gt;DBN,F240&lt;&gt;0,G240&lt;&gt;0),(MOD(FDN-DBNt,1)-(F240-DBN)+IF(G240&gt;=DBN,G240-DBN)-IF(F240&lt;FDN,FDN-G240))*24,IF(AND(F240&lt;G240,ISNUMBER(F240),G240&lt;&gt;0),(IF(AND(F240&lt;=FDN,G240&lt;=FDN),G240-F240)+IF(AND(F240&lt;=FDN,G240&gt;FDN),FDN-F240)+IF(G240&gt;=DBN,G240-F240-IF(F240&lt;=DBN,DBN-F240)))*24,0)))</f>
        <v>0</v>
      </c>
      <c r="K240" s="10"/>
      <c r="L240" s="10"/>
      <c r="M240" s="8">
        <f t="shared" si="56"/>
        <v>0</v>
      </c>
      <c r="N240" s="8">
        <f t="shared" si="57"/>
        <v>0</v>
      </c>
      <c r="O240" s="8">
        <f>IF(AND(K240&gt;=L240,K240&lt;=DBN,K240&lt;&gt;0,L240&lt;&gt;0),(MOD(FDN-DBN,1)-IF(L240&lt;=FDN,FDN-L240)+IF(K240&lt;=FDN,FDN-K240))*24,IF(AND(K240&gt;=L240,K240&gt;DBN,K240&lt;&gt;0,L240&lt;&gt;0),(MOD(FDN-DBNt,1)-(K240-DBN)+IF(L240&gt;=DBN,L240-DBN)-IF(K240&lt;FDN,FDN-L240))*24,IF(AND(K240&lt;L240,ISNUMBER(K240),L240&lt;&gt;0),(IF(AND(K240&lt;=FDN,L240&lt;=FDN),L240-K240)+IF(AND(K240&lt;=FDN,L240&gt;FDN),FDN-K240)+IF(L240&gt;=DBN,L240-K240-IF(K240&lt;=DBN,DBN-K240)))*24,0)))</f>
        <v>0</v>
      </c>
      <c r="P240" s="6">
        <f t="shared" si="58"/>
        <v>0</v>
      </c>
      <c r="Q240" s="6">
        <f t="shared" si="59"/>
        <v>0</v>
      </c>
      <c r="R240" s="6">
        <f t="shared" si="60"/>
        <v>0</v>
      </c>
    </row>
    <row r="241" spans="1:18">
      <c r="A241" s="9">
        <f t="shared" si="49"/>
        <v>42602</v>
      </c>
      <c r="B241" s="7" t="str">
        <f t="shared" si="50"/>
        <v>samedi</v>
      </c>
      <c r="C241" s="7" t="str">
        <f t="shared" si="51"/>
        <v>août</v>
      </c>
      <c r="D241" s="32" t="str">
        <f t="shared" si="52"/>
        <v/>
      </c>
      <c r="E241" s="32" t="str">
        <f t="shared" si="53"/>
        <v xml:space="preserve"> sam</v>
      </c>
      <c r="F241" s="10">
        <v>0</v>
      </c>
      <c r="G241" s="10"/>
      <c r="H241" s="8">
        <f t="shared" si="54"/>
        <v>0</v>
      </c>
      <c r="I241" s="8">
        <f t="shared" si="55"/>
        <v>0</v>
      </c>
      <c r="J241" s="8">
        <f>IF(AND(F241&gt;=G241,F241&lt;=DBN,F241&lt;&gt;0,G241&lt;&gt;0),(MOD(FDN-DBN,1)-IF(G241&lt;=FDN,FDN-G241)+IF(F241&lt;=FDN,FDN-F241))*24,IF(AND(F241&gt;=G241,F241&gt;DBN,F241&lt;&gt;0,G241&lt;&gt;0),(MOD(FDN-DBNt,1)-(F241-DBN)+IF(G241&gt;=DBN,G241-DBN)-IF(F241&lt;FDN,FDN-G241))*24,IF(AND(F241&lt;G241,ISNUMBER(F241),G241&lt;&gt;0),(IF(AND(F241&lt;=FDN,G241&lt;=FDN),G241-F241)+IF(AND(F241&lt;=FDN,G241&gt;FDN),FDN-F241)+IF(G241&gt;=DBN,G241-F241-IF(F241&lt;=DBN,DBN-F241)))*24,0)))</f>
        <v>0</v>
      </c>
      <c r="K241" s="10"/>
      <c r="L241" s="10"/>
      <c r="M241" s="8">
        <f t="shared" si="56"/>
        <v>0</v>
      </c>
      <c r="N241" s="8">
        <f t="shared" si="57"/>
        <v>0</v>
      </c>
      <c r="O241" s="8">
        <f>IF(AND(K241&gt;=L241,K241&lt;=DBN,K241&lt;&gt;0,L241&lt;&gt;0),(MOD(FDN-DBN,1)-IF(L241&lt;=FDN,FDN-L241)+IF(K241&lt;=FDN,FDN-K241))*24,IF(AND(K241&gt;=L241,K241&gt;DBN,K241&lt;&gt;0,L241&lt;&gt;0),(MOD(FDN-DBNt,1)-(K241-DBN)+IF(L241&gt;=DBN,L241-DBN)-IF(K241&lt;FDN,FDN-L241))*24,IF(AND(K241&lt;L241,ISNUMBER(K241),L241&lt;&gt;0),(IF(AND(K241&lt;=FDN,L241&lt;=FDN),L241-K241)+IF(AND(K241&lt;=FDN,L241&gt;FDN),FDN-K241)+IF(L241&gt;=DBN,L241-K241-IF(K241&lt;=DBN,DBN-K241)))*24,0)))</f>
        <v>0</v>
      </c>
      <c r="P241" s="6">
        <f t="shared" si="58"/>
        <v>0</v>
      </c>
      <c r="Q241" s="6">
        <f t="shared" si="59"/>
        <v>0</v>
      </c>
      <c r="R241" s="6">
        <f t="shared" si="60"/>
        <v>0</v>
      </c>
    </row>
    <row r="242" spans="1:18">
      <c r="A242" s="9">
        <f t="shared" si="49"/>
        <v>42603</v>
      </c>
      <c r="B242" s="7" t="str">
        <f t="shared" si="50"/>
        <v>dimanche</v>
      </c>
      <c r="C242" s="7" t="str">
        <f t="shared" si="51"/>
        <v>août</v>
      </c>
      <c r="D242" s="32" t="str">
        <f t="shared" si="52"/>
        <v/>
      </c>
      <c r="E242" s="32" t="str">
        <f t="shared" si="53"/>
        <v xml:space="preserve"> dim</v>
      </c>
      <c r="F242" s="10">
        <v>0</v>
      </c>
      <c r="G242" s="10"/>
      <c r="H242" s="8">
        <f t="shared" si="54"/>
        <v>0</v>
      </c>
      <c r="I242" s="8">
        <f t="shared" si="55"/>
        <v>0</v>
      </c>
      <c r="J242" s="8">
        <f>IF(AND(F242&gt;=G242,F242&lt;=DBN,F242&lt;&gt;0,G242&lt;&gt;0),(MOD(FDN-DBN,1)-IF(G242&lt;=FDN,FDN-G242)+IF(F242&lt;=FDN,FDN-F242))*24,IF(AND(F242&gt;=G242,F242&gt;DBN,F242&lt;&gt;0,G242&lt;&gt;0),(MOD(FDN-DBNt,1)-(F242-DBN)+IF(G242&gt;=DBN,G242-DBN)-IF(F242&lt;FDN,FDN-G242))*24,IF(AND(F242&lt;G242,ISNUMBER(F242),G242&lt;&gt;0),(IF(AND(F242&lt;=FDN,G242&lt;=FDN),G242-F242)+IF(AND(F242&lt;=FDN,G242&gt;FDN),FDN-F242)+IF(G242&gt;=DBN,G242-F242-IF(F242&lt;=DBN,DBN-F242)))*24,0)))</f>
        <v>0</v>
      </c>
      <c r="K242" s="10"/>
      <c r="L242" s="10"/>
      <c r="M242" s="8">
        <f t="shared" si="56"/>
        <v>0</v>
      </c>
      <c r="N242" s="8">
        <f t="shared" si="57"/>
        <v>0</v>
      </c>
      <c r="O242" s="8">
        <f>IF(AND(K242&gt;=L242,K242&lt;=DBN,K242&lt;&gt;0,L242&lt;&gt;0),(MOD(FDN-DBN,1)-IF(L242&lt;=FDN,FDN-L242)+IF(K242&lt;=FDN,FDN-K242))*24,IF(AND(K242&gt;=L242,K242&gt;DBN,K242&lt;&gt;0,L242&lt;&gt;0),(MOD(FDN-DBNt,1)-(K242-DBN)+IF(L242&gt;=DBN,L242-DBN)-IF(K242&lt;FDN,FDN-L242))*24,IF(AND(K242&lt;L242,ISNUMBER(K242),L242&lt;&gt;0),(IF(AND(K242&lt;=FDN,L242&lt;=FDN),L242-K242)+IF(AND(K242&lt;=FDN,L242&gt;FDN),FDN-K242)+IF(L242&gt;=DBN,L242-K242-IF(K242&lt;=DBN,DBN-K242)))*24,0)))</f>
        <v>0</v>
      </c>
      <c r="P242" s="6">
        <f t="shared" si="58"/>
        <v>0</v>
      </c>
      <c r="Q242" s="6">
        <f t="shared" si="59"/>
        <v>0</v>
      </c>
      <c r="R242" s="6">
        <f t="shared" si="60"/>
        <v>0</v>
      </c>
    </row>
    <row r="243" spans="1:18">
      <c r="A243" s="9">
        <f t="shared" si="49"/>
        <v>42604</v>
      </c>
      <c r="B243" s="7" t="str">
        <f t="shared" si="50"/>
        <v>lundi</v>
      </c>
      <c r="C243" s="7" t="str">
        <f t="shared" si="51"/>
        <v>août</v>
      </c>
      <c r="D243" s="32" t="str">
        <f t="shared" si="52"/>
        <v/>
      </c>
      <c r="E243" s="32" t="str">
        <f t="shared" si="53"/>
        <v xml:space="preserve"> lun</v>
      </c>
      <c r="F243" s="10">
        <v>0</v>
      </c>
      <c r="G243" s="10"/>
      <c r="H243" s="8">
        <f t="shared" si="54"/>
        <v>0</v>
      </c>
      <c r="I243" s="8">
        <f t="shared" si="55"/>
        <v>0</v>
      </c>
      <c r="J243" s="8">
        <f>IF(AND(F243&gt;=G243,F243&lt;=DBN,F243&lt;&gt;0,G243&lt;&gt;0),(MOD(FDN-DBN,1)-IF(G243&lt;=FDN,FDN-G243)+IF(F243&lt;=FDN,FDN-F243))*24,IF(AND(F243&gt;=G243,F243&gt;DBN,F243&lt;&gt;0,G243&lt;&gt;0),(MOD(FDN-DBNt,1)-(F243-DBN)+IF(G243&gt;=DBN,G243-DBN)-IF(F243&lt;FDN,FDN-G243))*24,IF(AND(F243&lt;G243,ISNUMBER(F243),G243&lt;&gt;0),(IF(AND(F243&lt;=FDN,G243&lt;=FDN),G243-F243)+IF(AND(F243&lt;=FDN,G243&gt;FDN),FDN-F243)+IF(G243&gt;=DBN,G243-F243-IF(F243&lt;=DBN,DBN-F243)))*24,0)))</f>
        <v>0</v>
      </c>
      <c r="K243" s="10"/>
      <c r="L243" s="10"/>
      <c r="M243" s="8">
        <f t="shared" si="56"/>
        <v>0</v>
      </c>
      <c r="N243" s="8">
        <f t="shared" si="57"/>
        <v>0</v>
      </c>
      <c r="O243" s="8">
        <f>IF(AND(K243&gt;=L243,K243&lt;=DBN,K243&lt;&gt;0,L243&lt;&gt;0),(MOD(FDN-DBN,1)-IF(L243&lt;=FDN,FDN-L243)+IF(K243&lt;=FDN,FDN-K243))*24,IF(AND(K243&gt;=L243,K243&gt;DBN,K243&lt;&gt;0,L243&lt;&gt;0),(MOD(FDN-DBNt,1)-(K243-DBN)+IF(L243&gt;=DBN,L243-DBN)-IF(K243&lt;FDN,FDN-L243))*24,IF(AND(K243&lt;L243,ISNUMBER(K243),L243&lt;&gt;0),(IF(AND(K243&lt;=FDN,L243&lt;=FDN),L243-K243)+IF(AND(K243&lt;=FDN,L243&gt;FDN),FDN-K243)+IF(L243&gt;=DBN,L243-K243-IF(K243&lt;=DBN,DBN-K243)))*24,0)))</f>
        <v>0</v>
      </c>
      <c r="P243" s="6">
        <f t="shared" si="58"/>
        <v>0</v>
      </c>
      <c r="Q243" s="6">
        <f t="shared" si="59"/>
        <v>0</v>
      </c>
      <c r="R243" s="6">
        <f t="shared" si="60"/>
        <v>0</v>
      </c>
    </row>
    <row r="244" spans="1:18">
      <c r="A244" s="9">
        <f t="shared" si="49"/>
        <v>42605</v>
      </c>
      <c r="B244" s="7" t="str">
        <f t="shared" si="50"/>
        <v>mardi</v>
      </c>
      <c r="C244" s="7" t="str">
        <f t="shared" si="51"/>
        <v>août</v>
      </c>
      <c r="D244" s="32" t="str">
        <f t="shared" si="52"/>
        <v/>
      </c>
      <c r="E244" s="32" t="str">
        <f t="shared" si="53"/>
        <v xml:space="preserve"> mar</v>
      </c>
      <c r="F244" s="10">
        <v>0</v>
      </c>
      <c r="G244" s="10"/>
      <c r="H244" s="8">
        <f t="shared" si="54"/>
        <v>0</v>
      </c>
      <c r="I244" s="8">
        <f t="shared" si="55"/>
        <v>0</v>
      </c>
      <c r="J244" s="8">
        <f>IF(AND(F244&gt;=G244,F244&lt;=DBN,F244&lt;&gt;0,G244&lt;&gt;0),(MOD(FDN-DBN,1)-IF(G244&lt;=FDN,FDN-G244)+IF(F244&lt;=FDN,FDN-F244))*24,IF(AND(F244&gt;=G244,F244&gt;DBN,F244&lt;&gt;0,G244&lt;&gt;0),(MOD(FDN-DBNt,1)-(F244-DBN)+IF(G244&gt;=DBN,G244-DBN)-IF(F244&lt;FDN,FDN-G244))*24,IF(AND(F244&lt;G244,ISNUMBER(F244),G244&lt;&gt;0),(IF(AND(F244&lt;=FDN,G244&lt;=FDN),G244-F244)+IF(AND(F244&lt;=FDN,G244&gt;FDN),FDN-F244)+IF(G244&gt;=DBN,G244-F244-IF(F244&lt;=DBN,DBN-F244)))*24,0)))</f>
        <v>0</v>
      </c>
      <c r="K244" s="10"/>
      <c r="L244" s="10"/>
      <c r="M244" s="8">
        <f t="shared" si="56"/>
        <v>0</v>
      </c>
      <c r="N244" s="8">
        <f t="shared" si="57"/>
        <v>0</v>
      </c>
      <c r="O244" s="8">
        <f>IF(AND(K244&gt;=L244,K244&lt;=DBN,K244&lt;&gt;0,L244&lt;&gt;0),(MOD(FDN-DBN,1)-IF(L244&lt;=FDN,FDN-L244)+IF(K244&lt;=FDN,FDN-K244))*24,IF(AND(K244&gt;=L244,K244&gt;DBN,K244&lt;&gt;0,L244&lt;&gt;0),(MOD(FDN-DBNt,1)-(K244-DBN)+IF(L244&gt;=DBN,L244-DBN)-IF(K244&lt;FDN,FDN-L244))*24,IF(AND(K244&lt;L244,ISNUMBER(K244),L244&lt;&gt;0),(IF(AND(K244&lt;=FDN,L244&lt;=FDN),L244-K244)+IF(AND(K244&lt;=FDN,L244&gt;FDN),FDN-K244)+IF(L244&gt;=DBN,L244-K244-IF(K244&lt;=DBN,DBN-K244)))*24,0)))</f>
        <v>0</v>
      </c>
      <c r="P244" s="6">
        <f t="shared" si="58"/>
        <v>0</v>
      </c>
      <c r="Q244" s="6">
        <f t="shared" si="59"/>
        <v>0</v>
      </c>
      <c r="R244" s="6">
        <f t="shared" si="60"/>
        <v>0</v>
      </c>
    </row>
    <row r="245" spans="1:18">
      <c r="A245" s="9">
        <f t="shared" si="49"/>
        <v>42606</v>
      </c>
      <c r="B245" s="7" t="str">
        <f t="shared" si="50"/>
        <v>mercredi</v>
      </c>
      <c r="C245" s="7" t="str">
        <f t="shared" si="51"/>
        <v>août</v>
      </c>
      <c r="D245" s="32" t="str">
        <f t="shared" si="52"/>
        <v/>
      </c>
      <c r="E245" s="32" t="str">
        <f t="shared" si="53"/>
        <v xml:space="preserve"> mer</v>
      </c>
      <c r="F245" s="10">
        <v>0</v>
      </c>
      <c r="G245" s="10"/>
      <c r="H245" s="8">
        <f t="shared" si="54"/>
        <v>0</v>
      </c>
      <c r="I245" s="8">
        <f t="shared" si="55"/>
        <v>0</v>
      </c>
      <c r="J245" s="8">
        <f>IF(AND(F245&gt;=G245,F245&lt;=DBN,F245&lt;&gt;0,G245&lt;&gt;0),(MOD(FDN-DBN,1)-IF(G245&lt;=FDN,FDN-G245)+IF(F245&lt;=FDN,FDN-F245))*24,IF(AND(F245&gt;=G245,F245&gt;DBN,F245&lt;&gt;0,G245&lt;&gt;0),(MOD(FDN-DBNt,1)-(F245-DBN)+IF(G245&gt;=DBN,G245-DBN)-IF(F245&lt;FDN,FDN-G245))*24,IF(AND(F245&lt;G245,ISNUMBER(F245),G245&lt;&gt;0),(IF(AND(F245&lt;=FDN,G245&lt;=FDN),G245-F245)+IF(AND(F245&lt;=FDN,G245&gt;FDN),FDN-F245)+IF(G245&gt;=DBN,G245-F245-IF(F245&lt;=DBN,DBN-F245)))*24,0)))</f>
        <v>0</v>
      </c>
      <c r="K245" s="10"/>
      <c r="L245" s="10"/>
      <c r="M245" s="8">
        <f t="shared" si="56"/>
        <v>0</v>
      </c>
      <c r="N245" s="8">
        <f t="shared" si="57"/>
        <v>0</v>
      </c>
      <c r="O245" s="8">
        <f>IF(AND(K245&gt;=L245,K245&lt;=DBN,K245&lt;&gt;0,L245&lt;&gt;0),(MOD(FDN-DBN,1)-IF(L245&lt;=FDN,FDN-L245)+IF(K245&lt;=FDN,FDN-K245))*24,IF(AND(K245&gt;=L245,K245&gt;DBN,K245&lt;&gt;0,L245&lt;&gt;0),(MOD(FDN-DBNt,1)-(K245-DBN)+IF(L245&gt;=DBN,L245-DBN)-IF(K245&lt;FDN,FDN-L245))*24,IF(AND(K245&lt;L245,ISNUMBER(K245),L245&lt;&gt;0),(IF(AND(K245&lt;=FDN,L245&lt;=FDN),L245-K245)+IF(AND(K245&lt;=FDN,L245&gt;FDN),FDN-K245)+IF(L245&gt;=DBN,L245-K245-IF(K245&lt;=DBN,DBN-K245)))*24,0)))</f>
        <v>0</v>
      </c>
      <c r="P245" s="6">
        <f t="shared" si="58"/>
        <v>0</v>
      </c>
      <c r="Q245" s="6">
        <f t="shared" si="59"/>
        <v>0</v>
      </c>
      <c r="R245" s="6">
        <f t="shared" si="60"/>
        <v>0</v>
      </c>
    </row>
    <row r="246" spans="1:18">
      <c r="A246" s="9">
        <f t="shared" si="49"/>
        <v>42607</v>
      </c>
      <c r="B246" s="7" t="str">
        <f t="shared" si="50"/>
        <v>jeudi</v>
      </c>
      <c r="C246" s="7" t="str">
        <f t="shared" si="51"/>
        <v>août</v>
      </c>
      <c r="D246" s="32" t="str">
        <f t="shared" si="52"/>
        <v/>
      </c>
      <c r="E246" s="32" t="str">
        <f t="shared" si="53"/>
        <v xml:space="preserve"> jeu</v>
      </c>
      <c r="F246" s="10">
        <v>0</v>
      </c>
      <c r="G246" s="10"/>
      <c r="H246" s="8">
        <f t="shared" si="54"/>
        <v>0</v>
      </c>
      <c r="I246" s="8">
        <f t="shared" si="55"/>
        <v>0</v>
      </c>
      <c r="J246" s="8">
        <f>IF(AND(F246&gt;=G246,F246&lt;=DBN,F246&lt;&gt;0,G246&lt;&gt;0),(MOD(FDN-DBN,1)-IF(G246&lt;=FDN,FDN-G246)+IF(F246&lt;=FDN,FDN-F246))*24,IF(AND(F246&gt;=G246,F246&gt;DBN,F246&lt;&gt;0,G246&lt;&gt;0),(MOD(FDN-DBNt,1)-(F246-DBN)+IF(G246&gt;=DBN,G246-DBN)-IF(F246&lt;FDN,FDN-G246))*24,IF(AND(F246&lt;G246,ISNUMBER(F246),G246&lt;&gt;0),(IF(AND(F246&lt;=FDN,G246&lt;=FDN),G246-F246)+IF(AND(F246&lt;=FDN,G246&gt;FDN),FDN-F246)+IF(G246&gt;=DBN,G246-F246-IF(F246&lt;=DBN,DBN-F246)))*24,0)))</f>
        <v>0</v>
      </c>
      <c r="K246" s="10"/>
      <c r="L246" s="10"/>
      <c r="M246" s="8">
        <f t="shared" si="56"/>
        <v>0</v>
      </c>
      <c r="N246" s="8">
        <f t="shared" si="57"/>
        <v>0</v>
      </c>
      <c r="O246" s="8">
        <f>IF(AND(K246&gt;=L246,K246&lt;=DBN,K246&lt;&gt;0,L246&lt;&gt;0),(MOD(FDN-DBN,1)-IF(L246&lt;=FDN,FDN-L246)+IF(K246&lt;=FDN,FDN-K246))*24,IF(AND(K246&gt;=L246,K246&gt;DBN,K246&lt;&gt;0,L246&lt;&gt;0),(MOD(FDN-DBNt,1)-(K246-DBN)+IF(L246&gt;=DBN,L246-DBN)-IF(K246&lt;FDN,FDN-L246))*24,IF(AND(K246&lt;L246,ISNUMBER(K246),L246&lt;&gt;0),(IF(AND(K246&lt;=FDN,L246&lt;=FDN),L246-K246)+IF(AND(K246&lt;=FDN,L246&gt;FDN),FDN-K246)+IF(L246&gt;=DBN,L246-K246-IF(K246&lt;=DBN,DBN-K246)))*24,0)))</f>
        <v>0</v>
      </c>
      <c r="P246" s="6">
        <f t="shared" si="58"/>
        <v>0</v>
      </c>
      <c r="Q246" s="6">
        <f t="shared" si="59"/>
        <v>0</v>
      </c>
      <c r="R246" s="6">
        <f t="shared" si="60"/>
        <v>0</v>
      </c>
    </row>
    <row r="247" spans="1:18">
      <c r="A247" s="9">
        <f t="shared" si="49"/>
        <v>42608</v>
      </c>
      <c r="B247" s="7" t="str">
        <f t="shared" si="50"/>
        <v>vendredi</v>
      </c>
      <c r="C247" s="7" t="str">
        <f t="shared" si="51"/>
        <v>août</v>
      </c>
      <c r="D247" s="32" t="str">
        <f t="shared" si="52"/>
        <v/>
      </c>
      <c r="E247" s="32" t="str">
        <f t="shared" si="53"/>
        <v xml:space="preserve"> ven</v>
      </c>
      <c r="F247" s="10">
        <v>0</v>
      </c>
      <c r="G247" s="10"/>
      <c r="H247" s="8">
        <f t="shared" si="54"/>
        <v>0</v>
      </c>
      <c r="I247" s="8">
        <f t="shared" si="55"/>
        <v>0</v>
      </c>
      <c r="J247" s="8">
        <f>IF(AND(F247&gt;=G247,F247&lt;=DBN,F247&lt;&gt;0,G247&lt;&gt;0),(MOD(FDN-DBN,1)-IF(G247&lt;=FDN,FDN-G247)+IF(F247&lt;=FDN,FDN-F247))*24,IF(AND(F247&gt;=G247,F247&gt;DBN,F247&lt;&gt;0,G247&lt;&gt;0),(MOD(FDN-DBNt,1)-(F247-DBN)+IF(G247&gt;=DBN,G247-DBN)-IF(F247&lt;FDN,FDN-G247))*24,IF(AND(F247&lt;G247,ISNUMBER(F247),G247&lt;&gt;0),(IF(AND(F247&lt;=FDN,G247&lt;=FDN),G247-F247)+IF(AND(F247&lt;=FDN,G247&gt;FDN),FDN-F247)+IF(G247&gt;=DBN,G247-F247-IF(F247&lt;=DBN,DBN-F247)))*24,0)))</f>
        <v>0</v>
      </c>
      <c r="K247" s="10"/>
      <c r="L247" s="10"/>
      <c r="M247" s="8">
        <f t="shared" si="56"/>
        <v>0</v>
      </c>
      <c r="N247" s="8">
        <f t="shared" si="57"/>
        <v>0</v>
      </c>
      <c r="O247" s="8">
        <f>IF(AND(K247&gt;=L247,K247&lt;=DBN,K247&lt;&gt;0,L247&lt;&gt;0),(MOD(FDN-DBN,1)-IF(L247&lt;=FDN,FDN-L247)+IF(K247&lt;=FDN,FDN-K247))*24,IF(AND(K247&gt;=L247,K247&gt;DBN,K247&lt;&gt;0,L247&lt;&gt;0),(MOD(FDN-DBNt,1)-(K247-DBN)+IF(L247&gt;=DBN,L247-DBN)-IF(K247&lt;FDN,FDN-L247))*24,IF(AND(K247&lt;L247,ISNUMBER(K247),L247&lt;&gt;0),(IF(AND(K247&lt;=FDN,L247&lt;=FDN),L247-K247)+IF(AND(K247&lt;=FDN,L247&gt;FDN),FDN-K247)+IF(L247&gt;=DBN,L247-K247-IF(K247&lt;=DBN,DBN-K247)))*24,0)))</f>
        <v>0</v>
      </c>
      <c r="P247" s="6">
        <f t="shared" si="58"/>
        <v>0</v>
      </c>
      <c r="Q247" s="6">
        <f t="shared" si="59"/>
        <v>0</v>
      </c>
      <c r="R247" s="6">
        <f t="shared" si="60"/>
        <v>0</v>
      </c>
    </row>
    <row r="248" spans="1:18">
      <c r="A248" s="9">
        <f t="shared" si="49"/>
        <v>42609</v>
      </c>
      <c r="B248" s="7" t="str">
        <f t="shared" si="50"/>
        <v>samedi</v>
      </c>
      <c r="C248" s="7" t="str">
        <f t="shared" si="51"/>
        <v>août</v>
      </c>
      <c r="D248" s="32" t="str">
        <f t="shared" si="52"/>
        <v/>
      </c>
      <c r="E248" s="32" t="str">
        <f t="shared" si="53"/>
        <v xml:space="preserve"> sam</v>
      </c>
      <c r="F248" s="10">
        <v>0</v>
      </c>
      <c r="G248" s="10"/>
      <c r="H248" s="8">
        <f t="shared" si="54"/>
        <v>0</v>
      </c>
      <c r="I248" s="8">
        <f t="shared" si="55"/>
        <v>0</v>
      </c>
      <c r="J248" s="8">
        <f>IF(AND(F248&gt;=G248,F248&lt;=DBN,F248&lt;&gt;0,G248&lt;&gt;0),(MOD(FDN-DBN,1)-IF(G248&lt;=FDN,FDN-G248)+IF(F248&lt;=FDN,FDN-F248))*24,IF(AND(F248&gt;=G248,F248&gt;DBN,F248&lt;&gt;0,G248&lt;&gt;0),(MOD(FDN-DBNt,1)-(F248-DBN)+IF(G248&gt;=DBN,G248-DBN)-IF(F248&lt;FDN,FDN-G248))*24,IF(AND(F248&lt;G248,ISNUMBER(F248),G248&lt;&gt;0),(IF(AND(F248&lt;=FDN,G248&lt;=FDN),G248-F248)+IF(AND(F248&lt;=FDN,G248&gt;FDN),FDN-F248)+IF(G248&gt;=DBN,G248-F248-IF(F248&lt;=DBN,DBN-F248)))*24,0)))</f>
        <v>0</v>
      </c>
      <c r="K248" s="10"/>
      <c r="L248" s="10"/>
      <c r="M248" s="8">
        <f t="shared" si="56"/>
        <v>0</v>
      </c>
      <c r="N248" s="8">
        <f t="shared" si="57"/>
        <v>0</v>
      </c>
      <c r="O248" s="8">
        <f>IF(AND(K248&gt;=L248,K248&lt;=DBN,K248&lt;&gt;0,L248&lt;&gt;0),(MOD(FDN-DBN,1)-IF(L248&lt;=FDN,FDN-L248)+IF(K248&lt;=FDN,FDN-K248))*24,IF(AND(K248&gt;=L248,K248&gt;DBN,K248&lt;&gt;0,L248&lt;&gt;0),(MOD(FDN-DBNt,1)-(K248-DBN)+IF(L248&gt;=DBN,L248-DBN)-IF(K248&lt;FDN,FDN-L248))*24,IF(AND(K248&lt;L248,ISNUMBER(K248),L248&lt;&gt;0),(IF(AND(K248&lt;=FDN,L248&lt;=FDN),L248-K248)+IF(AND(K248&lt;=FDN,L248&gt;FDN),FDN-K248)+IF(L248&gt;=DBN,L248-K248-IF(K248&lt;=DBN,DBN-K248)))*24,0)))</f>
        <v>0</v>
      </c>
      <c r="P248" s="6">
        <f t="shared" si="58"/>
        <v>0</v>
      </c>
      <c r="Q248" s="6">
        <f t="shared" si="59"/>
        <v>0</v>
      </c>
      <c r="R248" s="6">
        <f t="shared" si="60"/>
        <v>0</v>
      </c>
    </row>
    <row r="249" spans="1:18">
      <c r="A249" s="9">
        <f t="shared" si="49"/>
        <v>42610</v>
      </c>
      <c r="B249" s="7" t="str">
        <f t="shared" si="50"/>
        <v>dimanche</v>
      </c>
      <c r="C249" s="7" t="str">
        <f t="shared" si="51"/>
        <v>août</v>
      </c>
      <c r="D249" s="32" t="str">
        <f t="shared" si="52"/>
        <v/>
      </c>
      <c r="E249" s="32" t="str">
        <f t="shared" si="53"/>
        <v xml:space="preserve"> dim</v>
      </c>
      <c r="F249" s="10">
        <v>0</v>
      </c>
      <c r="G249" s="10"/>
      <c r="H249" s="8">
        <f t="shared" si="54"/>
        <v>0</v>
      </c>
      <c r="I249" s="8">
        <f t="shared" si="55"/>
        <v>0</v>
      </c>
      <c r="J249" s="8">
        <f>IF(AND(F249&gt;=G249,F249&lt;=DBN,F249&lt;&gt;0,G249&lt;&gt;0),(MOD(FDN-DBN,1)-IF(G249&lt;=FDN,FDN-G249)+IF(F249&lt;=FDN,FDN-F249))*24,IF(AND(F249&gt;=G249,F249&gt;DBN,F249&lt;&gt;0,G249&lt;&gt;0),(MOD(FDN-DBNt,1)-(F249-DBN)+IF(G249&gt;=DBN,G249-DBN)-IF(F249&lt;FDN,FDN-G249))*24,IF(AND(F249&lt;G249,ISNUMBER(F249),G249&lt;&gt;0),(IF(AND(F249&lt;=FDN,G249&lt;=FDN),G249-F249)+IF(AND(F249&lt;=FDN,G249&gt;FDN),FDN-F249)+IF(G249&gt;=DBN,G249-F249-IF(F249&lt;=DBN,DBN-F249)))*24,0)))</f>
        <v>0</v>
      </c>
      <c r="K249" s="10"/>
      <c r="L249" s="10"/>
      <c r="M249" s="8">
        <f t="shared" si="56"/>
        <v>0</v>
      </c>
      <c r="N249" s="8">
        <f t="shared" si="57"/>
        <v>0</v>
      </c>
      <c r="O249" s="8">
        <f>IF(AND(K249&gt;=L249,K249&lt;=DBN,K249&lt;&gt;0,L249&lt;&gt;0),(MOD(FDN-DBN,1)-IF(L249&lt;=FDN,FDN-L249)+IF(K249&lt;=FDN,FDN-K249))*24,IF(AND(K249&gt;=L249,K249&gt;DBN,K249&lt;&gt;0,L249&lt;&gt;0),(MOD(FDN-DBNt,1)-(K249-DBN)+IF(L249&gt;=DBN,L249-DBN)-IF(K249&lt;FDN,FDN-L249))*24,IF(AND(K249&lt;L249,ISNUMBER(K249),L249&lt;&gt;0),(IF(AND(K249&lt;=FDN,L249&lt;=FDN),L249-K249)+IF(AND(K249&lt;=FDN,L249&gt;FDN),FDN-K249)+IF(L249&gt;=DBN,L249-K249-IF(K249&lt;=DBN,DBN-K249)))*24,0)))</f>
        <v>0</v>
      </c>
      <c r="P249" s="6">
        <f t="shared" si="58"/>
        <v>0</v>
      </c>
      <c r="Q249" s="6">
        <f t="shared" si="59"/>
        <v>0</v>
      </c>
      <c r="R249" s="6">
        <f t="shared" si="60"/>
        <v>0</v>
      </c>
    </row>
    <row r="250" spans="1:18">
      <c r="A250" s="9">
        <f t="shared" si="49"/>
        <v>42611</v>
      </c>
      <c r="B250" s="7" t="str">
        <f t="shared" si="50"/>
        <v>lundi</v>
      </c>
      <c r="C250" s="7" t="str">
        <f t="shared" si="51"/>
        <v>août</v>
      </c>
      <c r="D250" s="32" t="str">
        <f t="shared" si="52"/>
        <v/>
      </c>
      <c r="E250" s="32" t="str">
        <f t="shared" si="53"/>
        <v xml:space="preserve"> lun</v>
      </c>
      <c r="F250" s="10">
        <v>0</v>
      </c>
      <c r="G250" s="10"/>
      <c r="H250" s="8">
        <f t="shared" si="54"/>
        <v>0</v>
      </c>
      <c r="I250" s="8">
        <f t="shared" si="55"/>
        <v>0</v>
      </c>
      <c r="J250" s="8">
        <f>IF(AND(F250&gt;=G250,F250&lt;=DBN,F250&lt;&gt;0,G250&lt;&gt;0),(MOD(FDN-DBN,1)-IF(G250&lt;=FDN,FDN-G250)+IF(F250&lt;=FDN,FDN-F250))*24,IF(AND(F250&gt;=G250,F250&gt;DBN,F250&lt;&gt;0,G250&lt;&gt;0),(MOD(FDN-DBNt,1)-(F250-DBN)+IF(G250&gt;=DBN,G250-DBN)-IF(F250&lt;FDN,FDN-G250))*24,IF(AND(F250&lt;G250,ISNUMBER(F250),G250&lt;&gt;0),(IF(AND(F250&lt;=FDN,G250&lt;=FDN),G250-F250)+IF(AND(F250&lt;=FDN,G250&gt;FDN),FDN-F250)+IF(G250&gt;=DBN,G250-F250-IF(F250&lt;=DBN,DBN-F250)))*24,0)))</f>
        <v>0</v>
      </c>
      <c r="K250" s="10"/>
      <c r="L250" s="10"/>
      <c r="M250" s="8">
        <f t="shared" si="56"/>
        <v>0</v>
      </c>
      <c r="N250" s="8">
        <f t="shared" si="57"/>
        <v>0</v>
      </c>
      <c r="O250" s="8">
        <f>IF(AND(K250&gt;=L250,K250&lt;=DBN,K250&lt;&gt;0,L250&lt;&gt;0),(MOD(FDN-DBN,1)-IF(L250&lt;=FDN,FDN-L250)+IF(K250&lt;=FDN,FDN-K250))*24,IF(AND(K250&gt;=L250,K250&gt;DBN,K250&lt;&gt;0,L250&lt;&gt;0),(MOD(FDN-DBNt,1)-(K250-DBN)+IF(L250&gt;=DBN,L250-DBN)-IF(K250&lt;FDN,FDN-L250))*24,IF(AND(K250&lt;L250,ISNUMBER(K250),L250&lt;&gt;0),(IF(AND(K250&lt;=FDN,L250&lt;=FDN),L250-K250)+IF(AND(K250&lt;=FDN,L250&gt;FDN),FDN-K250)+IF(L250&gt;=DBN,L250-K250-IF(K250&lt;=DBN,DBN-K250)))*24,0)))</f>
        <v>0</v>
      </c>
      <c r="P250" s="6">
        <f t="shared" si="58"/>
        <v>0</v>
      </c>
      <c r="Q250" s="6">
        <f t="shared" si="59"/>
        <v>0</v>
      </c>
      <c r="R250" s="6">
        <f t="shared" si="60"/>
        <v>0</v>
      </c>
    </row>
    <row r="251" spans="1:18">
      <c r="A251" s="9">
        <f t="shared" si="49"/>
        <v>42612</v>
      </c>
      <c r="B251" s="7" t="str">
        <f t="shared" si="50"/>
        <v>mardi</v>
      </c>
      <c r="C251" s="7" t="str">
        <f t="shared" si="51"/>
        <v>août</v>
      </c>
      <c r="D251" s="32" t="str">
        <f t="shared" si="52"/>
        <v/>
      </c>
      <c r="E251" s="32" t="str">
        <f t="shared" si="53"/>
        <v xml:space="preserve"> mar</v>
      </c>
      <c r="F251" s="10">
        <v>0</v>
      </c>
      <c r="G251" s="10"/>
      <c r="H251" s="8">
        <f t="shared" si="54"/>
        <v>0</v>
      </c>
      <c r="I251" s="8">
        <f t="shared" si="55"/>
        <v>0</v>
      </c>
      <c r="J251" s="8">
        <f>IF(AND(F251&gt;=G251,F251&lt;=DBN,F251&lt;&gt;0,G251&lt;&gt;0),(MOD(FDN-DBN,1)-IF(G251&lt;=FDN,FDN-G251)+IF(F251&lt;=FDN,FDN-F251))*24,IF(AND(F251&gt;=G251,F251&gt;DBN,F251&lt;&gt;0,G251&lt;&gt;0),(MOD(FDN-DBNt,1)-(F251-DBN)+IF(G251&gt;=DBN,G251-DBN)-IF(F251&lt;FDN,FDN-G251))*24,IF(AND(F251&lt;G251,ISNUMBER(F251),G251&lt;&gt;0),(IF(AND(F251&lt;=FDN,G251&lt;=FDN),G251-F251)+IF(AND(F251&lt;=FDN,G251&gt;FDN),FDN-F251)+IF(G251&gt;=DBN,G251-F251-IF(F251&lt;=DBN,DBN-F251)))*24,0)))</f>
        <v>0</v>
      </c>
      <c r="K251" s="10"/>
      <c r="L251" s="10"/>
      <c r="M251" s="8">
        <f t="shared" si="56"/>
        <v>0</v>
      </c>
      <c r="N251" s="8">
        <f t="shared" si="57"/>
        <v>0</v>
      </c>
      <c r="O251" s="8">
        <f>IF(AND(K251&gt;=L251,K251&lt;=DBN,K251&lt;&gt;0,L251&lt;&gt;0),(MOD(FDN-DBN,1)-IF(L251&lt;=FDN,FDN-L251)+IF(K251&lt;=FDN,FDN-K251))*24,IF(AND(K251&gt;=L251,K251&gt;DBN,K251&lt;&gt;0,L251&lt;&gt;0),(MOD(FDN-DBNt,1)-(K251-DBN)+IF(L251&gt;=DBN,L251-DBN)-IF(K251&lt;FDN,FDN-L251))*24,IF(AND(K251&lt;L251,ISNUMBER(K251),L251&lt;&gt;0),(IF(AND(K251&lt;=FDN,L251&lt;=FDN),L251-K251)+IF(AND(K251&lt;=FDN,L251&gt;FDN),FDN-K251)+IF(L251&gt;=DBN,L251-K251-IF(K251&lt;=DBN,DBN-K251)))*24,0)))</f>
        <v>0</v>
      </c>
      <c r="P251" s="6">
        <f t="shared" si="58"/>
        <v>0</v>
      </c>
      <c r="Q251" s="6">
        <f t="shared" si="59"/>
        <v>0</v>
      </c>
      <c r="R251" s="6">
        <f t="shared" si="60"/>
        <v>0</v>
      </c>
    </row>
    <row r="252" spans="1:18">
      <c r="A252" s="9">
        <f t="shared" si="49"/>
        <v>42613</v>
      </c>
      <c r="B252" s="7" t="str">
        <f t="shared" si="50"/>
        <v>mercredi</v>
      </c>
      <c r="C252" s="7" t="str">
        <f t="shared" si="51"/>
        <v>août</v>
      </c>
      <c r="D252" s="32" t="str">
        <f t="shared" si="52"/>
        <v/>
      </c>
      <c r="E252" s="32" t="str">
        <f t="shared" si="53"/>
        <v xml:space="preserve"> mer</v>
      </c>
      <c r="F252" s="10">
        <v>0</v>
      </c>
      <c r="G252" s="10"/>
      <c r="H252" s="8">
        <f t="shared" si="54"/>
        <v>0</v>
      </c>
      <c r="I252" s="8">
        <f t="shared" si="55"/>
        <v>0</v>
      </c>
      <c r="J252" s="8">
        <f>IF(AND(F252&gt;=G252,F252&lt;=DBN,F252&lt;&gt;0,G252&lt;&gt;0),(MOD(FDN-DBN,1)-IF(G252&lt;=FDN,FDN-G252)+IF(F252&lt;=FDN,FDN-F252))*24,IF(AND(F252&gt;=G252,F252&gt;DBN,F252&lt;&gt;0,G252&lt;&gt;0),(MOD(FDN-DBNt,1)-(F252-DBN)+IF(G252&gt;=DBN,G252-DBN)-IF(F252&lt;FDN,FDN-G252))*24,IF(AND(F252&lt;G252,ISNUMBER(F252),G252&lt;&gt;0),(IF(AND(F252&lt;=FDN,G252&lt;=FDN),G252-F252)+IF(AND(F252&lt;=FDN,G252&gt;FDN),FDN-F252)+IF(G252&gt;=DBN,G252-F252-IF(F252&lt;=DBN,DBN-F252)))*24,0)))</f>
        <v>0</v>
      </c>
      <c r="K252" s="10"/>
      <c r="L252" s="10"/>
      <c r="M252" s="8">
        <f t="shared" si="56"/>
        <v>0</v>
      </c>
      <c r="N252" s="8">
        <f t="shared" si="57"/>
        <v>0</v>
      </c>
      <c r="O252" s="8">
        <f>IF(AND(K252&gt;=L252,K252&lt;=DBN,K252&lt;&gt;0,L252&lt;&gt;0),(MOD(FDN-DBN,1)-IF(L252&lt;=FDN,FDN-L252)+IF(K252&lt;=FDN,FDN-K252))*24,IF(AND(K252&gt;=L252,K252&gt;DBN,K252&lt;&gt;0,L252&lt;&gt;0),(MOD(FDN-DBNt,1)-(K252-DBN)+IF(L252&gt;=DBN,L252-DBN)-IF(K252&lt;FDN,FDN-L252))*24,IF(AND(K252&lt;L252,ISNUMBER(K252),L252&lt;&gt;0),(IF(AND(K252&lt;=FDN,L252&lt;=FDN),L252-K252)+IF(AND(K252&lt;=FDN,L252&gt;FDN),FDN-K252)+IF(L252&gt;=DBN,L252-K252-IF(K252&lt;=DBN,DBN-K252)))*24,0)))</f>
        <v>0</v>
      </c>
      <c r="P252" s="6">
        <f t="shared" si="58"/>
        <v>0</v>
      </c>
      <c r="Q252" s="6">
        <f t="shared" si="59"/>
        <v>0</v>
      </c>
      <c r="R252" s="6">
        <f t="shared" si="60"/>
        <v>0</v>
      </c>
    </row>
    <row r="253" spans="1:18">
      <c r="A253" s="9">
        <f t="shared" si="49"/>
        <v>42614</v>
      </c>
      <c r="B253" s="7" t="str">
        <f t="shared" si="50"/>
        <v>jeudi</v>
      </c>
      <c r="C253" s="7" t="str">
        <f t="shared" si="51"/>
        <v>septembre</v>
      </c>
      <c r="D253" s="32" t="str">
        <f t="shared" si="52"/>
        <v/>
      </c>
      <c r="E253" s="32" t="str">
        <f t="shared" si="53"/>
        <v xml:space="preserve"> jeu</v>
      </c>
      <c r="F253" s="10">
        <v>0</v>
      </c>
      <c r="G253" s="10"/>
      <c r="H253" s="8">
        <f t="shared" si="54"/>
        <v>0</v>
      </c>
      <c r="I253" s="8">
        <f t="shared" si="55"/>
        <v>0</v>
      </c>
      <c r="J253" s="8">
        <f>IF(AND(F253&gt;=G253,F253&lt;=DBN,F253&lt;&gt;0,G253&lt;&gt;0),(MOD(FDN-DBN,1)-IF(G253&lt;=FDN,FDN-G253)+IF(F253&lt;=FDN,FDN-F253))*24,IF(AND(F253&gt;=G253,F253&gt;DBN,F253&lt;&gt;0,G253&lt;&gt;0),(MOD(FDN-DBNt,1)-(F253-DBN)+IF(G253&gt;=DBN,G253-DBN)-IF(F253&lt;FDN,FDN-G253))*24,IF(AND(F253&lt;G253,ISNUMBER(F253),G253&lt;&gt;0),(IF(AND(F253&lt;=FDN,G253&lt;=FDN),G253-F253)+IF(AND(F253&lt;=FDN,G253&gt;FDN),FDN-F253)+IF(G253&gt;=DBN,G253-F253-IF(F253&lt;=DBN,DBN-F253)))*24,0)))</f>
        <v>0</v>
      </c>
      <c r="K253" s="10"/>
      <c r="L253" s="10"/>
      <c r="M253" s="8">
        <f t="shared" si="56"/>
        <v>0</v>
      </c>
      <c r="N253" s="8">
        <f t="shared" si="57"/>
        <v>0</v>
      </c>
      <c r="O253" s="8">
        <f>IF(AND(K253&gt;=L253,K253&lt;=DBN,K253&lt;&gt;0,L253&lt;&gt;0),(MOD(FDN-DBN,1)-IF(L253&lt;=FDN,FDN-L253)+IF(K253&lt;=FDN,FDN-K253))*24,IF(AND(K253&gt;=L253,K253&gt;DBN,K253&lt;&gt;0,L253&lt;&gt;0),(MOD(FDN-DBNt,1)-(K253-DBN)+IF(L253&gt;=DBN,L253-DBN)-IF(K253&lt;FDN,FDN-L253))*24,IF(AND(K253&lt;L253,ISNUMBER(K253),L253&lt;&gt;0),(IF(AND(K253&lt;=FDN,L253&lt;=FDN),L253-K253)+IF(AND(K253&lt;=FDN,L253&gt;FDN),FDN-K253)+IF(L253&gt;=DBN,L253-K253-IF(K253&lt;=DBN,DBN-K253)))*24,0)))</f>
        <v>0</v>
      </c>
      <c r="P253" s="6">
        <f t="shared" si="58"/>
        <v>0</v>
      </c>
      <c r="Q253" s="6">
        <f t="shared" si="59"/>
        <v>0</v>
      </c>
      <c r="R253" s="6">
        <f t="shared" si="60"/>
        <v>0</v>
      </c>
    </row>
    <row r="254" spans="1:18">
      <c r="A254" s="9">
        <f t="shared" si="49"/>
        <v>42615</v>
      </c>
      <c r="B254" s="7" t="str">
        <f t="shared" si="50"/>
        <v>vendredi</v>
      </c>
      <c r="C254" s="7" t="str">
        <f t="shared" si="51"/>
        <v>septembre</v>
      </c>
      <c r="D254" s="32" t="str">
        <f t="shared" si="52"/>
        <v/>
      </c>
      <c r="E254" s="32" t="str">
        <f t="shared" si="53"/>
        <v xml:space="preserve"> ven</v>
      </c>
      <c r="F254" s="10">
        <v>0</v>
      </c>
      <c r="G254" s="10"/>
      <c r="H254" s="8">
        <f t="shared" si="54"/>
        <v>0</v>
      </c>
      <c r="I254" s="8">
        <f t="shared" si="55"/>
        <v>0</v>
      </c>
      <c r="J254" s="8">
        <f>IF(AND(F254&gt;=G254,F254&lt;=DBN,F254&lt;&gt;0,G254&lt;&gt;0),(MOD(FDN-DBN,1)-IF(G254&lt;=FDN,FDN-G254)+IF(F254&lt;=FDN,FDN-F254))*24,IF(AND(F254&gt;=G254,F254&gt;DBN,F254&lt;&gt;0,G254&lt;&gt;0),(MOD(FDN-DBNt,1)-(F254-DBN)+IF(G254&gt;=DBN,G254-DBN)-IF(F254&lt;FDN,FDN-G254))*24,IF(AND(F254&lt;G254,ISNUMBER(F254),G254&lt;&gt;0),(IF(AND(F254&lt;=FDN,G254&lt;=FDN),G254-F254)+IF(AND(F254&lt;=FDN,G254&gt;FDN),FDN-F254)+IF(G254&gt;=DBN,G254-F254-IF(F254&lt;=DBN,DBN-F254)))*24,0)))</f>
        <v>0</v>
      </c>
      <c r="K254" s="10"/>
      <c r="L254" s="10"/>
      <c r="M254" s="8">
        <f t="shared" si="56"/>
        <v>0</v>
      </c>
      <c r="N254" s="8">
        <f t="shared" si="57"/>
        <v>0</v>
      </c>
      <c r="O254" s="8">
        <f>IF(AND(K254&gt;=L254,K254&lt;=DBN,K254&lt;&gt;0,L254&lt;&gt;0),(MOD(FDN-DBN,1)-IF(L254&lt;=FDN,FDN-L254)+IF(K254&lt;=FDN,FDN-K254))*24,IF(AND(K254&gt;=L254,K254&gt;DBN,K254&lt;&gt;0,L254&lt;&gt;0),(MOD(FDN-DBNt,1)-(K254-DBN)+IF(L254&gt;=DBN,L254-DBN)-IF(K254&lt;FDN,FDN-L254))*24,IF(AND(K254&lt;L254,ISNUMBER(K254),L254&lt;&gt;0),(IF(AND(K254&lt;=FDN,L254&lt;=FDN),L254-K254)+IF(AND(K254&lt;=FDN,L254&gt;FDN),FDN-K254)+IF(L254&gt;=DBN,L254-K254-IF(K254&lt;=DBN,DBN-K254)))*24,0)))</f>
        <v>0</v>
      </c>
      <c r="P254" s="6">
        <f t="shared" si="58"/>
        <v>0</v>
      </c>
      <c r="Q254" s="6">
        <f t="shared" si="59"/>
        <v>0</v>
      </c>
      <c r="R254" s="6">
        <f t="shared" si="60"/>
        <v>0</v>
      </c>
    </row>
    <row r="255" spans="1:18">
      <c r="A255" s="9">
        <f t="shared" si="49"/>
        <v>42616</v>
      </c>
      <c r="B255" s="7" t="str">
        <f t="shared" si="50"/>
        <v>samedi</v>
      </c>
      <c r="C255" s="7" t="str">
        <f t="shared" si="51"/>
        <v>septembre</v>
      </c>
      <c r="D255" s="32" t="str">
        <f t="shared" si="52"/>
        <v/>
      </c>
      <c r="E255" s="32" t="str">
        <f t="shared" si="53"/>
        <v xml:space="preserve"> sam</v>
      </c>
      <c r="F255" s="10">
        <v>0</v>
      </c>
      <c r="G255" s="10"/>
      <c r="H255" s="8">
        <f t="shared" si="54"/>
        <v>0</v>
      </c>
      <c r="I255" s="8">
        <f t="shared" si="55"/>
        <v>0</v>
      </c>
      <c r="J255" s="8">
        <f>IF(AND(F255&gt;=G255,F255&lt;=DBN,F255&lt;&gt;0,G255&lt;&gt;0),(MOD(FDN-DBN,1)-IF(G255&lt;=FDN,FDN-G255)+IF(F255&lt;=FDN,FDN-F255))*24,IF(AND(F255&gt;=G255,F255&gt;DBN,F255&lt;&gt;0,G255&lt;&gt;0),(MOD(FDN-DBNt,1)-(F255-DBN)+IF(G255&gt;=DBN,G255-DBN)-IF(F255&lt;FDN,FDN-G255))*24,IF(AND(F255&lt;G255,ISNUMBER(F255),G255&lt;&gt;0),(IF(AND(F255&lt;=FDN,G255&lt;=FDN),G255-F255)+IF(AND(F255&lt;=FDN,G255&gt;FDN),FDN-F255)+IF(G255&gt;=DBN,G255-F255-IF(F255&lt;=DBN,DBN-F255)))*24,0)))</f>
        <v>0</v>
      </c>
      <c r="K255" s="10"/>
      <c r="L255" s="10"/>
      <c r="M255" s="8">
        <f t="shared" si="56"/>
        <v>0</v>
      </c>
      <c r="N255" s="8">
        <f t="shared" si="57"/>
        <v>0</v>
      </c>
      <c r="O255" s="8">
        <f>IF(AND(K255&gt;=L255,K255&lt;=DBN,K255&lt;&gt;0,L255&lt;&gt;0),(MOD(FDN-DBN,1)-IF(L255&lt;=FDN,FDN-L255)+IF(K255&lt;=FDN,FDN-K255))*24,IF(AND(K255&gt;=L255,K255&gt;DBN,K255&lt;&gt;0,L255&lt;&gt;0),(MOD(FDN-DBNt,1)-(K255-DBN)+IF(L255&gt;=DBN,L255-DBN)-IF(K255&lt;FDN,FDN-L255))*24,IF(AND(K255&lt;L255,ISNUMBER(K255),L255&lt;&gt;0),(IF(AND(K255&lt;=FDN,L255&lt;=FDN),L255-K255)+IF(AND(K255&lt;=FDN,L255&gt;FDN),FDN-K255)+IF(L255&gt;=DBN,L255-K255-IF(K255&lt;=DBN,DBN-K255)))*24,0)))</f>
        <v>0</v>
      </c>
      <c r="P255" s="6">
        <f t="shared" si="58"/>
        <v>0</v>
      </c>
      <c r="Q255" s="6">
        <f t="shared" si="59"/>
        <v>0</v>
      </c>
      <c r="R255" s="6">
        <f t="shared" si="60"/>
        <v>0</v>
      </c>
    </row>
    <row r="256" spans="1:18">
      <c r="A256" s="9">
        <f t="shared" si="49"/>
        <v>42617</v>
      </c>
      <c r="B256" s="7" t="str">
        <f t="shared" si="50"/>
        <v>dimanche</v>
      </c>
      <c r="C256" s="7" t="str">
        <f t="shared" si="51"/>
        <v>septembre</v>
      </c>
      <c r="D256" s="32" t="str">
        <f t="shared" si="52"/>
        <v/>
      </c>
      <c r="E256" s="32" t="str">
        <f t="shared" si="53"/>
        <v xml:space="preserve"> dim</v>
      </c>
      <c r="F256" s="10">
        <v>0</v>
      </c>
      <c r="G256" s="10"/>
      <c r="H256" s="8">
        <f t="shared" si="54"/>
        <v>0</v>
      </c>
      <c r="I256" s="8">
        <f t="shared" si="55"/>
        <v>0</v>
      </c>
      <c r="J256" s="8">
        <f>IF(AND(F256&gt;=G256,F256&lt;=DBN,F256&lt;&gt;0,G256&lt;&gt;0),(MOD(FDN-DBN,1)-IF(G256&lt;=FDN,FDN-G256)+IF(F256&lt;=FDN,FDN-F256))*24,IF(AND(F256&gt;=G256,F256&gt;DBN,F256&lt;&gt;0,G256&lt;&gt;0),(MOD(FDN-DBNt,1)-(F256-DBN)+IF(G256&gt;=DBN,G256-DBN)-IF(F256&lt;FDN,FDN-G256))*24,IF(AND(F256&lt;G256,ISNUMBER(F256),G256&lt;&gt;0),(IF(AND(F256&lt;=FDN,G256&lt;=FDN),G256-F256)+IF(AND(F256&lt;=FDN,G256&gt;FDN),FDN-F256)+IF(G256&gt;=DBN,G256-F256-IF(F256&lt;=DBN,DBN-F256)))*24,0)))</f>
        <v>0</v>
      </c>
      <c r="K256" s="10"/>
      <c r="L256" s="10"/>
      <c r="M256" s="8">
        <f t="shared" si="56"/>
        <v>0</v>
      </c>
      <c r="N256" s="8">
        <f t="shared" si="57"/>
        <v>0</v>
      </c>
      <c r="O256" s="8">
        <f>IF(AND(K256&gt;=L256,K256&lt;=DBN,K256&lt;&gt;0,L256&lt;&gt;0),(MOD(FDN-DBN,1)-IF(L256&lt;=FDN,FDN-L256)+IF(K256&lt;=FDN,FDN-K256))*24,IF(AND(K256&gt;=L256,K256&gt;DBN,K256&lt;&gt;0,L256&lt;&gt;0),(MOD(FDN-DBNt,1)-(K256-DBN)+IF(L256&gt;=DBN,L256-DBN)-IF(K256&lt;FDN,FDN-L256))*24,IF(AND(K256&lt;L256,ISNUMBER(K256),L256&lt;&gt;0),(IF(AND(K256&lt;=FDN,L256&lt;=FDN),L256-K256)+IF(AND(K256&lt;=FDN,L256&gt;FDN),FDN-K256)+IF(L256&gt;=DBN,L256-K256-IF(K256&lt;=DBN,DBN-K256)))*24,0)))</f>
        <v>0</v>
      </c>
      <c r="P256" s="6">
        <f t="shared" si="58"/>
        <v>0</v>
      </c>
      <c r="Q256" s="6">
        <f t="shared" si="59"/>
        <v>0</v>
      </c>
      <c r="R256" s="6">
        <f t="shared" si="60"/>
        <v>0</v>
      </c>
    </row>
    <row r="257" spans="1:18">
      <c r="A257" s="9">
        <f t="shared" si="49"/>
        <v>42618</v>
      </c>
      <c r="B257" s="7" t="str">
        <f t="shared" si="50"/>
        <v>lundi</v>
      </c>
      <c r="C257" s="7" t="str">
        <f t="shared" si="51"/>
        <v>septembre</v>
      </c>
      <c r="D257" s="32" t="str">
        <f t="shared" si="52"/>
        <v/>
      </c>
      <c r="E257" s="32" t="str">
        <f t="shared" si="53"/>
        <v xml:space="preserve"> lun</v>
      </c>
      <c r="F257" s="10">
        <v>0</v>
      </c>
      <c r="G257" s="10"/>
      <c r="H257" s="8">
        <f t="shared" si="54"/>
        <v>0</v>
      </c>
      <c r="I257" s="8">
        <f t="shared" si="55"/>
        <v>0</v>
      </c>
      <c r="J257" s="8">
        <f>IF(AND(F257&gt;=G257,F257&lt;=DBN,F257&lt;&gt;0,G257&lt;&gt;0),(MOD(FDN-DBN,1)-IF(G257&lt;=FDN,FDN-G257)+IF(F257&lt;=FDN,FDN-F257))*24,IF(AND(F257&gt;=G257,F257&gt;DBN,F257&lt;&gt;0,G257&lt;&gt;0),(MOD(FDN-DBNt,1)-(F257-DBN)+IF(G257&gt;=DBN,G257-DBN)-IF(F257&lt;FDN,FDN-G257))*24,IF(AND(F257&lt;G257,ISNUMBER(F257),G257&lt;&gt;0),(IF(AND(F257&lt;=FDN,G257&lt;=FDN),G257-F257)+IF(AND(F257&lt;=FDN,G257&gt;FDN),FDN-F257)+IF(G257&gt;=DBN,G257-F257-IF(F257&lt;=DBN,DBN-F257)))*24,0)))</f>
        <v>0</v>
      </c>
      <c r="K257" s="10"/>
      <c r="L257" s="10"/>
      <c r="M257" s="8">
        <f t="shared" si="56"/>
        <v>0</v>
      </c>
      <c r="N257" s="8">
        <f t="shared" si="57"/>
        <v>0</v>
      </c>
      <c r="O257" s="8">
        <f>IF(AND(K257&gt;=L257,K257&lt;=DBN,K257&lt;&gt;0,L257&lt;&gt;0),(MOD(FDN-DBN,1)-IF(L257&lt;=FDN,FDN-L257)+IF(K257&lt;=FDN,FDN-K257))*24,IF(AND(K257&gt;=L257,K257&gt;DBN,K257&lt;&gt;0,L257&lt;&gt;0),(MOD(FDN-DBNt,1)-(K257-DBN)+IF(L257&gt;=DBN,L257-DBN)-IF(K257&lt;FDN,FDN-L257))*24,IF(AND(K257&lt;L257,ISNUMBER(K257),L257&lt;&gt;0),(IF(AND(K257&lt;=FDN,L257&lt;=FDN),L257-K257)+IF(AND(K257&lt;=FDN,L257&gt;FDN),FDN-K257)+IF(L257&gt;=DBN,L257-K257-IF(K257&lt;=DBN,DBN-K257)))*24,0)))</f>
        <v>0</v>
      </c>
      <c r="P257" s="6">
        <f t="shared" si="58"/>
        <v>0</v>
      </c>
      <c r="Q257" s="6">
        <f t="shared" si="59"/>
        <v>0</v>
      </c>
      <c r="R257" s="6">
        <f t="shared" si="60"/>
        <v>0</v>
      </c>
    </row>
    <row r="258" spans="1:18">
      <c r="A258" s="9">
        <f t="shared" si="49"/>
        <v>42619</v>
      </c>
      <c r="B258" s="7" t="str">
        <f t="shared" si="50"/>
        <v>mardi</v>
      </c>
      <c r="C258" s="7" t="str">
        <f t="shared" si="51"/>
        <v>septembre</v>
      </c>
      <c r="D258" s="32" t="str">
        <f t="shared" si="52"/>
        <v/>
      </c>
      <c r="E258" s="32" t="str">
        <f t="shared" si="53"/>
        <v xml:space="preserve"> mar</v>
      </c>
      <c r="F258" s="10">
        <v>0</v>
      </c>
      <c r="G258" s="10"/>
      <c r="H258" s="8">
        <f t="shared" si="54"/>
        <v>0</v>
      </c>
      <c r="I258" s="8">
        <f t="shared" si="55"/>
        <v>0</v>
      </c>
      <c r="J258" s="8">
        <f>IF(AND(F258&gt;=G258,F258&lt;=DBN,F258&lt;&gt;0,G258&lt;&gt;0),(MOD(FDN-DBN,1)-IF(G258&lt;=FDN,FDN-G258)+IF(F258&lt;=FDN,FDN-F258))*24,IF(AND(F258&gt;=G258,F258&gt;DBN,F258&lt;&gt;0,G258&lt;&gt;0),(MOD(FDN-DBNt,1)-(F258-DBN)+IF(G258&gt;=DBN,G258-DBN)-IF(F258&lt;FDN,FDN-G258))*24,IF(AND(F258&lt;G258,ISNUMBER(F258),G258&lt;&gt;0),(IF(AND(F258&lt;=FDN,G258&lt;=FDN),G258-F258)+IF(AND(F258&lt;=FDN,G258&gt;FDN),FDN-F258)+IF(G258&gt;=DBN,G258-F258-IF(F258&lt;=DBN,DBN-F258)))*24,0)))</f>
        <v>0</v>
      </c>
      <c r="K258" s="10"/>
      <c r="L258" s="10"/>
      <c r="M258" s="8">
        <f t="shared" si="56"/>
        <v>0</v>
      </c>
      <c r="N258" s="8">
        <f t="shared" si="57"/>
        <v>0</v>
      </c>
      <c r="O258" s="8">
        <f>IF(AND(K258&gt;=L258,K258&lt;=DBN,K258&lt;&gt;0,L258&lt;&gt;0),(MOD(FDN-DBN,1)-IF(L258&lt;=FDN,FDN-L258)+IF(K258&lt;=FDN,FDN-K258))*24,IF(AND(K258&gt;=L258,K258&gt;DBN,K258&lt;&gt;0,L258&lt;&gt;0),(MOD(FDN-DBNt,1)-(K258-DBN)+IF(L258&gt;=DBN,L258-DBN)-IF(K258&lt;FDN,FDN-L258))*24,IF(AND(K258&lt;L258,ISNUMBER(K258),L258&lt;&gt;0),(IF(AND(K258&lt;=FDN,L258&lt;=FDN),L258-K258)+IF(AND(K258&lt;=FDN,L258&gt;FDN),FDN-K258)+IF(L258&gt;=DBN,L258-K258-IF(K258&lt;=DBN,DBN-K258)))*24,0)))</f>
        <v>0</v>
      </c>
      <c r="P258" s="6">
        <f t="shared" si="58"/>
        <v>0</v>
      </c>
      <c r="Q258" s="6">
        <f t="shared" si="59"/>
        <v>0</v>
      </c>
      <c r="R258" s="6">
        <f t="shared" si="60"/>
        <v>0</v>
      </c>
    </row>
    <row r="259" spans="1:18">
      <c r="A259" s="9">
        <f t="shared" si="49"/>
        <v>42620</v>
      </c>
      <c r="B259" s="7" t="str">
        <f t="shared" si="50"/>
        <v>mercredi</v>
      </c>
      <c r="C259" s="7" t="str">
        <f t="shared" si="51"/>
        <v>septembre</v>
      </c>
      <c r="D259" s="32" t="str">
        <f t="shared" si="52"/>
        <v/>
      </c>
      <c r="E259" s="32" t="str">
        <f t="shared" si="53"/>
        <v xml:space="preserve"> mer</v>
      </c>
      <c r="F259" s="10">
        <v>0</v>
      </c>
      <c r="G259" s="10"/>
      <c r="H259" s="8">
        <f t="shared" si="54"/>
        <v>0</v>
      </c>
      <c r="I259" s="8">
        <f t="shared" si="55"/>
        <v>0</v>
      </c>
      <c r="J259" s="8">
        <f>IF(AND(F259&gt;=G259,F259&lt;=DBN,F259&lt;&gt;0,G259&lt;&gt;0),(MOD(FDN-DBN,1)-IF(G259&lt;=FDN,FDN-G259)+IF(F259&lt;=FDN,FDN-F259))*24,IF(AND(F259&gt;=G259,F259&gt;DBN,F259&lt;&gt;0,G259&lt;&gt;0),(MOD(FDN-DBNt,1)-(F259-DBN)+IF(G259&gt;=DBN,G259-DBN)-IF(F259&lt;FDN,FDN-G259))*24,IF(AND(F259&lt;G259,ISNUMBER(F259),G259&lt;&gt;0),(IF(AND(F259&lt;=FDN,G259&lt;=FDN),G259-F259)+IF(AND(F259&lt;=FDN,G259&gt;FDN),FDN-F259)+IF(G259&gt;=DBN,G259-F259-IF(F259&lt;=DBN,DBN-F259)))*24,0)))</f>
        <v>0</v>
      </c>
      <c r="K259" s="10"/>
      <c r="L259" s="10"/>
      <c r="M259" s="8">
        <f t="shared" si="56"/>
        <v>0</v>
      </c>
      <c r="N259" s="8">
        <f t="shared" si="57"/>
        <v>0</v>
      </c>
      <c r="O259" s="8">
        <f>IF(AND(K259&gt;=L259,K259&lt;=DBN,K259&lt;&gt;0,L259&lt;&gt;0),(MOD(FDN-DBN,1)-IF(L259&lt;=FDN,FDN-L259)+IF(K259&lt;=FDN,FDN-K259))*24,IF(AND(K259&gt;=L259,K259&gt;DBN,K259&lt;&gt;0,L259&lt;&gt;0),(MOD(FDN-DBNt,1)-(K259-DBN)+IF(L259&gt;=DBN,L259-DBN)-IF(K259&lt;FDN,FDN-L259))*24,IF(AND(K259&lt;L259,ISNUMBER(K259),L259&lt;&gt;0),(IF(AND(K259&lt;=FDN,L259&lt;=FDN),L259-K259)+IF(AND(K259&lt;=FDN,L259&gt;FDN),FDN-K259)+IF(L259&gt;=DBN,L259-K259-IF(K259&lt;=DBN,DBN-K259)))*24,0)))</f>
        <v>0</v>
      </c>
      <c r="P259" s="6">
        <f t="shared" si="58"/>
        <v>0</v>
      </c>
      <c r="Q259" s="6">
        <f t="shared" si="59"/>
        <v>0</v>
      </c>
      <c r="R259" s="6">
        <f t="shared" si="60"/>
        <v>0</v>
      </c>
    </row>
    <row r="260" spans="1:18">
      <c r="A260" s="9">
        <f t="shared" si="49"/>
        <v>42621</v>
      </c>
      <c r="B260" s="7" t="str">
        <f t="shared" si="50"/>
        <v>jeudi</v>
      </c>
      <c r="C260" s="7" t="str">
        <f t="shared" si="51"/>
        <v>septembre</v>
      </c>
      <c r="D260" s="32" t="str">
        <f t="shared" si="52"/>
        <v/>
      </c>
      <c r="E260" s="32" t="str">
        <f t="shared" si="53"/>
        <v xml:space="preserve"> jeu</v>
      </c>
      <c r="F260" s="10">
        <v>0</v>
      </c>
      <c r="G260" s="10"/>
      <c r="H260" s="8">
        <f t="shared" si="54"/>
        <v>0</v>
      </c>
      <c r="I260" s="8">
        <f t="shared" si="55"/>
        <v>0</v>
      </c>
      <c r="J260" s="8">
        <f>IF(AND(F260&gt;=G260,F260&lt;=DBN,F260&lt;&gt;0,G260&lt;&gt;0),(MOD(FDN-DBN,1)-IF(G260&lt;=FDN,FDN-G260)+IF(F260&lt;=FDN,FDN-F260))*24,IF(AND(F260&gt;=G260,F260&gt;DBN,F260&lt;&gt;0,G260&lt;&gt;0),(MOD(FDN-DBNt,1)-(F260-DBN)+IF(G260&gt;=DBN,G260-DBN)-IF(F260&lt;FDN,FDN-G260))*24,IF(AND(F260&lt;G260,ISNUMBER(F260),G260&lt;&gt;0),(IF(AND(F260&lt;=FDN,G260&lt;=FDN),G260-F260)+IF(AND(F260&lt;=FDN,G260&gt;FDN),FDN-F260)+IF(G260&gt;=DBN,G260-F260-IF(F260&lt;=DBN,DBN-F260)))*24,0)))</f>
        <v>0</v>
      </c>
      <c r="K260" s="10"/>
      <c r="L260" s="10"/>
      <c r="M260" s="8">
        <f t="shared" si="56"/>
        <v>0</v>
      </c>
      <c r="N260" s="8">
        <f t="shared" si="57"/>
        <v>0</v>
      </c>
      <c r="O260" s="8">
        <f>IF(AND(K260&gt;=L260,K260&lt;=DBN,K260&lt;&gt;0,L260&lt;&gt;0),(MOD(FDN-DBN,1)-IF(L260&lt;=FDN,FDN-L260)+IF(K260&lt;=FDN,FDN-K260))*24,IF(AND(K260&gt;=L260,K260&gt;DBN,K260&lt;&gt;0,L260&lt;&gt;0),(MOD(FDN-DBNt,1)-(K260-DBN)+IF(L260&gt;=DBN,L260-DBN)-IF(K260&lt;FDN,FDN-L260))*24,IF(AND(K260&lt;L260,ISNUMBER(K260),L260&lt;&gt;0),(IF(AND(K260&lt;=FDN,L260&lt;=FDN),L260-K260)+IF(AND(K260&lt;=FDN,L260&gt;FDN),FDN-K260)+IF(L260&gt;=DBN,L260-K260-IF(K260&lt;=DBN,DBN-K260)))*24,0)))</f>
        <v>0</v>
      </c>
      <c r="P260" s="6">
        <f t="shared" si="58"/>
        <v>0</v>
      </c>
      <c r="Q260" s="6">
        <f t="shared" si="59"/>
        <v>0</v>
      </c>
      <c r="R260" s="6">
        <f t="shared" si="60"/>
        <v>0</v>
      </c>
    </row>
    <row r="261" spans="1:18">
      <c r="A261" s="9">
        <f t="shared" si="49"/>
        <v>42622</v>
      </c>
      <c r="B261" s="7" t="str">
        <f t="shared" si="50"/>
        <v>vendredi</v>
      </c>
      <c r="C261" s="7" t="str">
        <f t="shared" si="51"/>
        <v>septembre</v>
      </c>
      <c r="D261" s="32" t="str">
        <f t="shared" si="52"/>
        <v/>
      </c>
      <c r="E261" s="32" t="str">
        <f t="shared" si="53"/>
        <v xml:space="preserve"> ven</v>
      </c>
      <c r="F261" s="10">
        <v>0</v>
      </c>
      <c r="G261" s="10"/>
      <c r="H261" s="8">
        <f t="shared" si="54"/>
        <v>0</v>
      </c>
      <c r="I261" s="8">
        <f t="shared" si="55"/>
        <v>0</v>
      </c>
      <c r="J261" s="8">
        <f>IF(AND(F261&gt;=G261,F261&lt;=DBN,F261&lt;&gt;0,G261&lt;&gt;0),(MOD(FDN-DBN,1)-IF(G261&lt;=FDN,FDN-G261)+IF(F261&lt;=FDN,FDN-F261))*24,IF(AND(F261&gt;=G261,F261&gt;DBN,F261&lt;&gt;0,G261&lt;&gt;0),(MOD(FDN-DBNt,1)-(F261-DBN)+IF(G261&gt;=DBN,G261-DBN)-IF(F261&lt;FDN,FDN-G261))*24,IF(AND(F261&lt;G261,ISNUMBER(F261),G261&lt;&gt;0),(IF(AND(F261&lt;=FDN,G261&lt;=FDN),G261-F261)+IF(AND(F261&lt;=FDN,G261&gt;FDN),FDN-F261)+IF(G261&gt;=DBN,G261-F261-IF(F261&lt;=DBN,DBN-F261)))*24,0)))</f>
        <v>0</v>
      </c>
      <c r="K261" s="10"/>
      <c r="L261" s="10"/>
      <c r="M261" s="8">
        <f t="shared" si="56"/>
        <v>0</v>
      </c>
      <c r="N261" s="8">
        <f t="shared" si="57"/>
        <v>0</v>
      </c>
      <c r="O261" s="8">
        <f>IF(AND(K261&gt;=L261,K261&lt;=DBN,K261&lt;&gt;0,L261&lt;&gt;0),(MOD(FDN-DBN,1)-IF(L261&lt;=FDN,FDN-L261)+IF(K261&lt;=FDN,FDN-K261))*24,IF(AND(K261&gt;=L261,K261&gt;DBN,K261&lt;&gt;0,L261&lt;&gt;0),(MOD(FDN-DBNt,1)-(K261-DBN)+IF(L261&gt;=DBN,L261-DBN)-IF(K261&lt;FDN,FDN-L261))*24,IF(AND(K261&lt;L261,ISNUMBER(K261),L261&lt;&gt;0),(IF(AND(K261&lt;=FDN,L261&lt;=FDN),L261-K261)+IF(AND(K261&lt;=FDN,L261&gt;FDN),FDN-K261)+IF(L261&gt;=DBN,L261-K261-IF(K261&lt;=DBN,DBN-K261)))*24,0)))</f>
        <v>0</v>
      </c>
      <c r="P261" s="6">
        <f t="shared" si="58"/>
        <v>0</v>
      </c>
      <c r="Q261" s="6">
        <f t="shared" si="59"/>
        <v>0</v>
      </c>
      <c r="R261" s="6">
        <f t="shared" si="60"/>
        <v>0</v>
      </c>
    </row>
    <row r="262" spans="1:18">
      <c r="A262" s="9">
        <f t="shared" si="49"/>
        <v>42623</v>
      </c>
      <c r="B262" s="7" t="str">
        <f t="shared" si="50"/>
        <v>samedi</v>
      </c>
      <c r="C262" s="7" t="str">
        <f t="shared" si="51"/>
        <v>septembre</v>
      </c>
      <c r="D262" s="32" t="str">
        <f t="shared" si="52"/>
        <v/>
      </c>
      <c r="E262" s="32" t="str">
        <f t="shared" si="53"/>
        <v xml:space="preserve"> sam</v>
      </c>
      <c r="F262" s="10">
        <v>0</v>
      </c>
      <c r="G262" s="10"/>
      <c r="H262" s="8">
        <f t="shared" si="54"/>
        <v>0</v>
      </c>
      <c r="I262" s="8">
        <f t="shared" si="55"/>
        <v>0</v>
      </c>
      <c r="J262" s="8">
        <f>IF(AND(F262&gt;=G262,F262&lt;=DBN,F262&lt;&gt;0,G262&lt;&gt;0),(MOD(FDN-DBN,1)-IF(G262&lt;=FDN,FDN-G262)+IF(F262&lt;=FDN,FDN-F262))*24,IF(AND(F262&gt;=G262,F262&gt;DBN,F262&lt;&gt;0,G262&lt;&gt;0),(MOD(FDN-DBNt,1)-(F262-DBN)+IF(G262&gt;=DBN,G262-DBN)-IF(F262&lt;FDN,FDN-G262))*24,IF(AND(F262&lt;G262,ISNUMBER(F262),G262&lt;&gt;0),(IF(AND(F262&lt;=FDN,G262&lt;=FDN),G262-F262)+IF(AND(F262&lt;=FDN,G262&gt;FDN),FDN-F262)+IF(G262&gt;=DBN,G262-F262-IF(F262&lt;=DBN,DBN-F262)))*24,0)))</f>
        <v>0</v>
      </c>
      <c r="K262" s="10"/>
      <c r="L262" s="10"/>
      <c r="M262" s="8">
        <f t="shared" si="56"/>
        <v>0</v>
      </c>
      <c r="N262" s="8">
        <f t="shared" si="57"/>
        <v>0</v>
      </c>
      <c r="O262" s="8">
        <f>IF(AND(K262&gt;=L262,K262&lt;=DBN,K262&lt;&gt;0,L262&lt;&gt;0),(MOD(FDN-DBN,1)-IF(L262&lt;=FDN,FDN-L262)+IF(K262&lt;=FDN,FDN-K262))*24,IF(AND(K262&gt;=L262,K262&gt;DBN,K262&lt;&gt;0,L262&lt;&gt;0),(MOD(FDN-DBNt,1)-(K262-DBN)+IF(L262&gt;=DBN,L262-DBN)-IF(K262&lt;FDN,FDN-L262))*24,IF(AND(K262&lt;L262,ISNUMBER(K262),L262&lt;&gt;0),(IF(AND(K262&lt;=FDN,L262&lt;=FDN),L262-K262)+IF(AND(K262&lt;=FDN,L262&gt;FDN),FDN-K262)+IF(L262&gt;=DBN,L262-K262-IF(K262&lt;=DBN,DBN-K262)))*24,0)))</f>
        <v>0</v>
      </c>
      <c r="P262" s="6">
        <f t="shared" si="58"/>
        <v>0</v>
      </c>
      <c r="Q262" s="6">
        <f t="shared" si="59"/>
        <v>0</v>
      </c>
      <c r="R262" s="6">
        <f t="shared" si="60"/>
        <v>0</v>
      </c>
    </row>
    <row r="263" spans="1:18">
      <c r="A263" s="9">
        <f t="shared" si="49"/>
        <v>42624</v>
      </c>
      <c r="B263" s="7" t="str">
        <f t="shared" si="50"/>
        <v>dimanche</v>
      </c>
      <c r="C263" s="7" t="str">
        <f t="shared" si="51"/>
        <v>septembre</v>
      </c>
      <c r="D263" s="32" t="str">
        <f t="shared" si="52"/>
        <v/>
      </c>
      <c r="E263" s="32" t="str">
        <f t="shared" si="53"/>
        <v xml:space="preserve"> dim</v>
      </c>
      <c r="F263" s="10">
        <v>0</v>
      </c>
      <c r="G263" s="10"/>
      <c r="H263" s="8">
        <f t="shared" si="54"/>
        <v>0</v>
      </c>
      <c r="I263" s="8">
        <f t="shared" si="55"/>
        <v>0</v>
      </c>
      <c r="J263" s="8">
        <f>IF(AND(F263&gt;=G263,F263&lt;=DBN,F263&lt;&gt;0,G263&lt;&gt;0),(MOD(FDN-DBN,1)-IF(G263&lt;=FDN,FDN-G263)+IF(F263&lt;=FDN,FDN-F263))*24,IF(AND(F263&gt;=G263,F263&gt;DBN,F263&lt;&gt;0,G263&lt;&gt;0),(MOD(FDN-DBNt,1)-(F263-DBN)+IF(G263&gt;=DBN,G263-DBN)-IF(F263&lt;FDN,FDN-G263))*24,IF(AND(F263&lt;G263,ISNUMBER(F263),G263&lt;&gt;0),(IF(AND(F263&lt;=FDN,G263&lt;=FDN),G263-F263)+IF(AND(F263&lt;=FDN,G263&gt;FDN),FDN-F263)+IF(G263&gt;=DBN,G263-F263-IF(F263&lt;=DBN,DBN-F263)))*24,0)))</f>
        <v>0</v>
      </c>
      <c r="K263" s="10"/>
      <c r="L263" s="10"/>
      <c r="M263" s="8">
        <f t="shared" si="56"/>
        <v>0</v>
      </c>
      <c r="N263" s="8">
        <f t="shared" si="57"/>
        <v>0</v>
      </c>
      <c r="O263" s="8">
        <f>IF(AND(K263&gt;=L263,K263&lt;=DBN,K263&lt;&gt;0,L263&lt;&gt;0),(MOD(FDN-DBN,1)-IF(L263&lt;=FDN,FDN-L263)+IF(K263&lt;=FDN,FDN-K263))*24,IF(AND(K263&gt;=L263,K263&gt;DBN,K263&lt;&gt;0,L263&lt;&gt;0),(MOD(FDN-DBNt,1)-(K263-DBN)+IF(L263&gt;=DBN,L263-DBN)-IF(K263&lt;FDN,FDN-L263))*24,IF(AND(K263&lt;L263,ISNUMBER(K263),L263&lt;&gt;0),(IF(AND(K263&lt;=FDN,L263&lt;=FDN),L263-K263)+IF(AND(K263&lt;=FDN,L263&gt;FDN),FDN-K263)+IF(L263&gt;=DBN,L263-K263-IF(K263&lt;=DBN,DBN-K263)))*24,0)))</f>
        <v>0</v>
      </c>
      <c r="P263" s="6">
        <f t="shared" si="58"/>
        <v>0</v>
      </c>
      <c r="Q263" s="6">
        <f t="shared" si="59"/>
        <v>0</v>
      </c>
      <c r="R263" s="6">
        <f t="shared" si="60"/>
        <v>0</v>
      </c>
    </row>
    <row r="264" spans="1:18">
      <c r="A264" s="9">
        <f t="shared" si="49"/>
        <v>42625</v>
      </c>
      <c r="B264" s="7" t="str">
        <f t="shared" si="50"/>
        <v>lundi</v>
      </c>
      <c r="C264" s="7" t="str">
        <f t="shared" si="51"/>
        <v>septembre</v>
      </c>
      <c r="D264" s="32" t="str">
        <f t="shared" si="52"/>
        <v/>
      </c>
      <c r="E264" s="32" t="str">
        <f t="shared" si="53"/>
        <v xml:space="preserve"> lun</v>
      </c>
      <c r="F264" s="10">
        <v>0</v>
      </c>
      <c r="G264" s="10"/>
      <c r="H264" s="8">
        <f t="shared" si="54"/>
        <v>0</v>
      </c>
      <c r="I264" s="8">
        <f t="shared" si="55"/>
        <v>0</v>
      </c>
      <c r="J264" s="8">
        <f>IF(AND(F264&gt;=G264,F264&lt;=DBN,F264&lt;&gt;0,G264&lt;&gt;0),(MOD(FDN-DBN,1)-IF(G264&lt;=FDN,FDN-G264)+IF(F264&lt;=FDN,FDN-F264))*24,IF(AND(F264&gt;=G264,F264&gt;DBN,F264&lt;&gt;0,G264&lt;&gt;0),(MOD(FDN-DBNt,1)-(F264-DBN)+IF(G264&gt;=DBN,G264-DBN)-IF(F264&lt;FDN,FDN-G264))*24,IF(AND(F264&lt;G264,ISNUMBER(F264),G264&lt;&gt;0),(IF(AND(F264&lt;=FDN,G264&lt;=FDN),G264-F264)+IF(AND(F264&lt;=FDN,G264&gt;FDN),FDN-F264)+IF(G264&gt;=DBN,G264-F264-IF(F264&lt;=DBN,DBN-F264)))*24,0)))</f>
        <v>0</v>
      </c>
      <c r="K264" s="10"/>
      <c r="L264" s="10"/>
      <c r="M264" s="8">
        <f t="shared" si="56"/>
        <v>0</v>
      </c>
      <c r="N264" s="8">
        <f t="shared" si="57"/>
        <v>0</v>
      </c>
      <c r="O264" s="8">
        <f>IF(AND(K264&gt;=L264,K264&lt;=DBN,K264&lt;&gt;0,L264&lt;&gt;0),(MOD(FDN-DBN,1)-IF(L264&lt;=FDN,FDN-L264)+IF(K264&lt;=FDN,FDN-K264))*24,IF(AND(K264&gt;=L264,K264&gt;DBN,K264&lt;&gt;0,L264&lt;&gt;0),(MOD(FDN-DBNt,1)-(K264-DBN)+IF(L264&gt;=DBN,L264-DBN)-IF(K264&lt;FDN,FDN-L264))*24,IF(AND(K264&lt;L264,ISNUMBER(K264),L264&lt;&gt;0),(IF(AND(K264&lt;=FDN,L264&lt;=FDN),L264-K264)+IF(AND(K264&lt;=FDN,L264&gt;FDN),FDN-K264)+IF(L264&gt;=DBN,L264-K264-IF(K264&lt;=DBN,DBN-K264)))*24,0)))</f>
        <v>0</v>
      </c>
      <c r="P264" s="6">
        <f t="shared" si="58"/>
        <v>0</v>
      </c>
      <c r="Q264" s="6">
        <f t="shared" si="59"/>
        <v>0</v>
      </c>
      <c r="R264" s="6">
        <f t="shared" si="60"/>
        <v>0</v>
      </c>
    </row>
    <row r="265" spans="1:18">
      <c r="A265" s="9">
        <f t="shared" si="49"/>
        <v>42626</v>
      </c>
      <c r="B265" s="7" t="str">
        <f t="shared" si="50"/>
        <v>mardi</v>
      </c>
      <c r="C265" s="7" t="str">
        <f t="shared" si="51"/>
        <v>septembre</v>
      </c>
      <c r="D265" s="32" t="str">
        <f t="shared" si="52"/>
        <v/>
      </c>
      <c r="E265" s="32" t="str">
        <f t="shared" si="53"/>
        <v xml:space="preserve"> mar</v>
      </c>
      <c r="F265" s="10">
        <v>0</v>
      </c>
      <c r="G265" s="10"/>
      <c r="H265" s="8">
        <f t="shared" si="54"/>
        <v>0</v>
      </c>
      <c r="I265" s="8">
        <f t="shared" si="55"/>
        <v>0</v>
      </c>
      <c r="J265" s="8">
        <f>IF(AND(F265&gt;=G265,F265&lt;=DBN,F265&lt;&gt;0,G265&lt;&gt;0),(MOD(FDN-DBN,1)-IF(G265&lt;=FDN,FDN-G265)+IF(F265&lt;=FDN,FDN-F265))*24,IF(AND(F265&gt;=G265,F265&gt;DBN,F265&lt;&gt;0,G265&lt;&gt;0),(MOD(FDN-DBNt,1)-(F265-DBN)+IF(G265&gt;=DBN,G265-DBN)-IF(F265&lt;FDN,FDN-G265))*24,IF(AND(F265&lt;G265,ISNUMBER(F265),G265&lt;&gt;0),(IF(AND(F265&lt;=FDN,G265&lt;=FDN),G265-F265)+IF(AND(F265&lt;=FDN,G265&gt;FDN),FDN-F265)+IF(G265&gt;=DBN,G265-F265-IF(F265&lt;=DBN,DBN-F265)))*24,0)))</f>
        <v>0</v>
      </c>
      <c r="K265" s="10"/>
      <c r="L265" s="10"/>
      <c r="M265" s="8">
        <f t="shared" si="56"/>
        <v>0</v>
      </c>
      <c r="N265" s="8">
        <f t="shared" si="57"/>
        <v>0</v>
      </c>
      <c r="O265" s="8">
        <f>IF(AND(K265&gt;=L265,K265&lt;=DBN,K265&lt;&gt;0,L265&lt;&gt;0),(MOD(FDN-DBN,1)-IF(L265&lt;=FDN,FDN-L265)+IF(K265&lt;=FDN,FDN-K265))*24,IF(AND(K265&gt;=L265,K265&gt;DBN,K265&lt;&gt;0,L265&lt;&gt;0),(MOD(FDN-DBNt,1)-(K265-DBN)+IF(L265&gt;=DBN,L265-DBN)-IF(K265&lt;FDN,FDN-L265))*24,IF(AND(K265&lt;L265,ISNUMBER(K265),L265&lt;&gt;0),(IF(AND(K265&lt;=FDN,L265&lt;=FDN),L265-K265)+IF(AND(K265&lt;=FDN,L265&gt;FDN),FDN-K265)+IF(L265&gt;=DBN,L265-K265-IF(K265&lt;=DBN,DBN-K265)))*24,0)))</f>
        <v>0</v>
      </c>
      <c r="P265" s="6">
        <f t="shared" si="58"/>
        <v>0</v>
      </c>
      <c r="Q265" s="6">
        <f t="shared" si="59"/>
        <v>0</v>
      </c>
      <c r="R265" s="6">
        <f t="shared" si="60"/>
        <v>0</v>
      </c>
    </row>
    <row r="266" spans="1:18">
      <c r="A266" s="9">
        <f t="shared" si="49"/>
        <v>42627</v>
      </c>
      <c r="B266" s="7" t="str">
        <f t="shared" si="50"/>
        <v>mercredi</v>
      </c>
      <c r="C266" s="7" t="str">
        <f t="shared" si="51"/>
        <v>septembre</v>
      </c>
      <c r="D266" s="32" t="str">
        <f t="shared" si="52"/>
        <v/>
      </c>
      <c r="E266" s="32" t="str">
        <f t="shared" si="53"/>
        <v xml:space="preserve"> mer</v>
      </c>
      <c r="F266" s="10">
        <v>0</v>
      </c>
      <c r="G266" s="10"/>
      <c r="H266" s="8">
        <f t="shared" si="54"/>
        <v>0</v>
      </c>
      <c r="I266" s="8">
        <f t="shared" si="55"/>
        <v>0</v>
      </c>
      <c r="J266" s="8">
        <f>IF(AND(F266&gt;=G266,F266&lt;=DBN,F266&lt;&gt;0,G266&lt;&gt;0),(MOD(FDN-DBN,1)-IF(G266&lt;=FDN,FDN-G266)+IF(F266&lt;=FDN,FDN-F266))*24,IF(AND(F266&gt;=G266,F266&gt;DBN,F266&lt;&gt;0,G266&lt;&gt;0),(MOD(FDN-DBNt,1)-(F266-DBN)+IF(G266&gt;=DBN,G266-DBN)-IF(F266&lt;FDN,FDN-G266))*24,IF(AND(F266&lt;G266,ISNUMBER(F266),G266&lt;&gt;0),(IF(AND(F266&lt;=FDN,G266&lt;=FDN),G266-F266)+IF(AND(F266&lt;=FDN,G266&gt;FDN),FDN-F266)+IF(G266&gt;=DBN,G266-F266-IF(F266&lt;=DBN,DBN-F266)))*24,0)))</f>
        <v>0</v>
      </c>
      <c r="K266" s="10"/>
      <c r="L266" s="10"/>
      <c r="M266" s="8">
        <f t="shared" si="56"/>
        <v>0</v>
      </c>
      <c r="N266" s="8">
        <f t="shared" si="57"/>
        <v>0</v>
      </c>
      <c r="O266" s="8">
        <f>IF(AND(K266&gt;=L266,K266&lt;=DBN,K266&lt;&gt;0,L266&lt;&gt;0),(MOD(FDN-DBN,1)-IF(L266&lt;=FDN,FDN-L266)+IF(K266&lt;=FDN,FDN-K266))*24,IF(AND(K266&gt;=L266,K266&gt;DBN,K266&lt;&gt;0,L266&lt;&gt;0),(MOD(FDN-DBNt,1)-(K266-DBN)+IF(L266&gt;=DBN,L266-DBN)-IF(K266&lt;FDN,FDN-L266))*24,IF(AND(K266&lt;L266,ISNUMBER(K266),L266&lt;&gt;0),(IF(AND(K266&lt;=FDN,L266&lt;=FDN),L266-K266)+IF(AND(K266&lt;=FDN,L266&gt;FDN),FDN-K266)+IF(L266&gt;=DBN,L266-K266-IF(K266&lt;=DBN,DBN-K266)))*24,0)))</f>
        <v>0</v>
      </c>
      <c r="P266" s="6">
        <f t="shared" si="58"/>
        <v>0</v>
      </c>
      <c r="Q266" s="6">
        <f t="shared" si="59"/>
        <v>0</v>
      </c>
      <c r="R266" s="6">
        <f t="shared" si="60"/>
        <v>0</v>
      </c>
    </row>
    <row r="267" spans="1:18">
      <c r="A267" s="9">
        <f t="shared" si="49"/>
        <v>42628</v>
      </c>
      <c r="B267" s="7" t="str">
        <f t="shared" si="50"/>
        <v>jeudi</v>
      </c>
      <c r="C267" s="7" t="str">
        <f t="shared" si="51"/>
        <v>septembre</v>
      </c>
      <c r="D267" s="32" t="str">
        <f t="shared" si="52"/>
        <v/>
      </c>
      <c r="E267" s="32" t="str">
        <f t="shared" si="53"/>
        <v xml:space="preserve"> jeu</v>
      </c>
      <c r="F267" s="10">
        <v>0</v>
      </c>
      <c r="G267" s="10"/>
      <c r="H267" s="8">
        <f t="shared" si="54"/>
        <v>0</v>
      </c>
      <c r="I267" s="8">
        <f t="shared" si="55"/>
        <v>0</v>
      </c>
      <c r="J267" s="8">
        <f>IF(AND(F267&gt;=G267,F267&lt;=DBN,F267&lt;&gt;0,G267&lt;&gt;0),(MOD(FDN-DBN,1)-IF(G267&lt;=FDN,FDN-G267)+IF(F267&lt;=FDN,FDN-F267))*24,IF(AND(F267&gt;=G267,F267&gt;DBN,F267&lt;&gt;0,G267&lt;&gt;0),(MOD(FDN-DBNt,1)-(F267-DBN)+IF(G267&gt;=DBN,G267-DBN)-IF(F267&lt;FDN,FDN-G267))*24,IF(AND(F267&lt;G267,ISNUMBER(F267),G267&lt;&gt;0),(IF(AND(F267&lt;=FDN,G267&lt;=FDN),G267-F267)+IF(AND(F267&lt;=FDN,G267&gt;FDN),FDN-F267)+IF(G267&gt;=DBN,G267-F267-IF(F267&lt;=DBN,DBN-F267)))*24,0)))</f>
        <v>0</v>
      </c>
      <c r="K267" s="10"/>
      <c r="L267" s="10"/>
      <c r="M267" s="8">
        <f t="shared" si="56"/>
        <v>0</v>
      </c>
      <c r="N267" s="8">
        <f t="shared" si="57"/>
        <v>0</v>
      </c>
      <c r="O267" s="8">
        <f>IF(AND(K267&gt;=L267,K267&lt;=DBN,K267&lt;&gt;0,L267&lt;&gt;0),(MOD(FDN-DBN,1)-IF(L267&lt;=FDN,FDN-L267)+IF(K267&lt;=FDN,FDN-K267))*24,IF(AND(K267&gt;=L267,K267&gt;DBN,K267&lt;&gt;0,L267&lt;&gt;0),(MOD(FDN-DBNt,1)-(K267-DBN)+IF(L267&gt;=DBN,L267-DBN)-IF(K267&lt;FDN,FDN-L267))*24,IF(AND(K267&lt;L267,ISNUMBER(K267),L267&lt;&gt;0),(IF(AND(K267&lt;=FDN,L267&lt;=FDN),L267-K267)+IF(AND(K267&lt;=FDN,L267&gt;FDN),FDN-K267)+IF(L267&gt;=DBN,L267-K267-IF(K267&lt;=DBN,DBN-K267)))*24,0)))</f>
        <v>0</v>
      </c>
      <c r="P267" s="6">
        <f t="shared" si="58"/>
        <v>0</v>
      </c>
      <c r="Q267" s="6">
        <f t="shared" si="59"/>
        <v>0</v>
      </c>
      <c r="R267" s="6">
        <f t="shared" si="60"/>
        <v>0</v>
      </c>
    </row>
    <row r="268" spans="1:18">
      <c r="A268" s="9">
        <f t="shared" si="49"/>
        <v>42629</v>
      </c>
      <c r="B268" s="7" t="str">
        <f t="shared" si="50"/>
        <v>vendredi</v>
      </c>
      <c r="C268" s="7" t="str">
        <f t="shared" si="51"/>
        <v>septembre</v>
      </c>
      <c r="D268" s="32" t="str">
        <f t="shared" si="52"/>
        <v/>
      </c>
      <c r="E268" s="32" t="str">
        <f t="shared" si="53"/>
        <v xml:space="preserve"> ven</v>
      </c>
      <c r="F268" s="10">
        <v>0</v>
      </c>
      <c r="G268" s="10"/>
      <c r="H268" s="8">
        <f t="shared" si="54"/>
        <v>0</v>
      </c>
      <c r="I268" s="8">
        <f t="shared" si="55"/>
        <v>0</v>
      </c>
      <c r="J268" s="8">
        <f>IF(AND(F268&gt;=G268,F268&lt;=DBN,F268&lt;&gt;0,G268&lt;&gt;0),(MOD(FDN-DBN,1)-IF(G268&lt;=FDN,FDN-G268)+IF(F268&lt;=FDN,FDN-F268))*24,IF(AND(F268&gt;=G268,F268&gt;DBN,F268&lt;&gt;0,G268&lt;&gt;0),(MOD(FDN-DBNt,1)-(F268-DBN)+IF(G268&gt;=DBN,G268-DBN)-IF(F268&lt;FDN,FDN-G268))*24,IF(AND(F268&lt;G268,ISNUMBER(F268),G268&lt;&gt;0),(IF(AND(F268&lt;=FDN,G268&lt;=FDN),G268-F268)+IF(AND(F268&lt;=FDN,G268&gt;FDN),FDN-F268)+IF(G268&gt;=DBN,G268-F268-IF(F268&lt;=DBN,DBN-F268)))*24,0)))</f>
        <v>0</v>
      </c>
      <c r="K268" s="10"/>
      <c r="L268" s="10"/>
      <c r="M268" s="8">
        <f t="shared" si="56"/>
        <v>0</v>
      </c>
      <c r="N268" s="8">
        <f t="shared" si="57"/>
        <v>0</v>
      </c>
      <c r="O268" s="8">
        <f>IF(AND(K268&gt;=L268,K268&lt;=DBN,K268&lt;&gt;0,L268&lt;&gt;0),(MOD(FDN-DBN,1)-IF(L268&lt;=FDN,FDN-L268)+IF(K268&lt;=FDN,FDN-K268))*24,IF(AND(K268&gt;=L268,K268&gt;DBN,K268&lt;&gt;0,L268&lt;&gt;0),(MOD(FDN-DBNt,1)-(K268-DBN)+IF(L268&gt;=DBN,L268-DBN)-IF(K268&lt;FDN,FDN-L268))*24,IF(AND(K268&lt;L268,ISNUMBER(K268),L268&lt;&gt;0),(IF(AND(K268&lt;=FDN,L268&lt;=FDN),L268-K268)+IF(AND(K268&lt;=FDN,L268&gt;FDN),FDN-K268)+IF(L268&gt;=DBN,L268-K268-IF(K268&lt;=DBN,DBN-K268)))*24,0)))</f>
        <v>0</v>
      </c>
      <c r="P268" s="6">
        <f t="shared" si="58"/>
        <v>0</v>
      </c>
      <c r="Q268" s="6">
        <f t="shared" si="59"/>
        <v>0</v>
      </c>
      <c r="R268" s="6">
        <f t="shared" si="60"/>
        <v>0</v>
      </c>
    </row>
    <row r="269" spans="1:18">
      <c r="A269" s="9">
        <f t="shared" si="49"/>
        <v>42630</v>
      </c>
      <c r="B269" s="7" t="str">
        <f t="shared" si="50"/>
        <v>samedi</v>
      </c>
      <c r="C269" s="7" t="str">
        <f t="shared" si="51"/>
        <v>septembre</v>
      </c>
      <c r="D269" s="32" t="str">
        <f t="shared" si="52"/>
        <v/>
      </c>
      <c r="E269" s="32" t="str">
        <f t="shared" si="53"/>
        <v xml:space="preserve"> sam</v>
      </c>
      <c r="F269" s="10">
        <v>0</v>
      </c>
      <c r="G269" s="10"/>
      <c r="H269" s="8">
        <f t="shared" si="54"/>
        <v>0</v>
      </c>
      <c r="I269" s="8">
        <f t="shared" si="55"/>
        <v>0</v>
      </c>
      <c r="J269" s="8">
        <f>IF(AND(F269&gt;=G269,F269&lt;=DBN,F269&lt;&gt;0,G269&lt;&gt;0),(MOD(FDN-DBN,1)-IF(G269&lt;=FDN,FDN-G269)+IF(F269&lt;=FDN,FDN-F269))*24,IF(AND(F269&gt;=G269,F269&gt;DBN,F269&lt;&gt;0,G269&lt;&gt;0),(MOD(FDN-DBNt,1)-(F269-DBN)+IF(G269&gt;=DBN,G269-DBN)-IF(F269&lt;FDN,FDN-G269))*24,IF(AND(F269&lt;G269,ISNUMBER(F269),G269&lt;&gt;0),(IF(AND(F269&lt;=FDN,G269&lt;=FDN),G269-F269)+IF(AND(F269&lt;=FDN,G269&gt;FDN),FDN-F269)+IF(G269&gt;=DBN,G269-F269-IF(F269&lt;=DBN,DBN-F269)))*24,0)))</f>
        <v>0</v>
      </c>
      <c r="K269" s="10"/>
      <c r="L269" s="10"/>
      <c r="M269" s="8">
        <f t="shared" si="56"/>
        <v>0</v>
      </c>
      <c r="N269" s="8">
        <f t="shared" si="57"/>
        <v>0</v>
      </c>
      <c r="O269" s="8">
        <f>IF(AND(K269&gt;=L269,K269&lt;=DBN,K269&lt;&gt;0,L269&lt;&gt;0),(MOD(FDN-DBN,1)-IF(L269&lt;=FDN,FDN-L269)+IF(K269&lt;=FDN,FDN-K269))*24,IF(AND(K269&gt;=L269,K269&gt;DBN,K269&lt;&gt;0,L269&lt;&gt;0),(MOD(FDN-DBNt,1)-(K269-DBN)+IF(L269&gt;=DBN,L269-DBN)-IF(K269&lt;FDN,FDN-L269))*24,IF(AND(K269&lt;L269,ISNUMBER(K269),L269&lt;&gt;0),(IF(AND(K269&lt;=FDN,L269&lt;=FDN),L269-K269)+IF(AND(K269&lt;=FDN,L269&gt;FDN),FDN-K269)+IF(L269&gt;=DBN,L269-K269-IF(K269&lt;=DBN,DBN-K269)))*24,0)))</f>
        <v>0</v>
      </c>
      <c r="P269" s="6">
        <f t="shared" si="58"/>
        <v>0</v>
      </c>
      <c r="Q269" s="6">
        <f t="shared" si="59"/>
        <v>0</v>
      </c>
      <c r="R269" s="6">
        <f t="shared" si="60"/>
        <v>0</v>
      </c>
    </row>
    <row r="270" spans="1:18">
      <c r="A270" s="9">
        <f t="shared" ref="A270:A333" si="61">DATE(YEAR(A269),MONTH(A269),DAY(A269)+1)</f>
        <v>42631</v>
      </c>
      <c r="B270" s="7" t="str">
        <f t="shared" si="50"/>
        <v>dimanche</v>
      </c>
      <c r="C270" s="7" t="str">
        <f t="shared" si="51"/>
        <v>septembre</v>
      </c>
      <c r="D270" s="32" t="str">
        <f t="shared" si="52"/>
        <v/>
      </c>
      <c r="E270" s="32" t="str">
        <f t="shared" si="53"/>
        <v xml:space="preserve"> dim</v>
      </c>
      <c r="F270" s="10">
        <v>0</v>
      </c>
      <c r="G270" s="10"/>
      <c r="H270" s="8">
        <f t="shared" si="54"/>
        <v>0</v>
      </c>
      <c r="I270" s="8">
        <f t="shared" si="55"/>
        <v>0</v>
      </c>
      <c r="J270" s="8">
        <f>IF(AND(F270&gt;=G270,F270&lt;=DBN,F270&lt;&gt;0,G270&lt;&gt;0),(MOD(FDN-DBN,1)-IF(G270&lt;=FDN,FDN-G270)+IF(F270&lt;=FDN,FDN-F270))*24,IF(AND(F270&gt;=G270,F270&gt;DBN,F270&lt;&gt;0,G270&lt;&gt;0),(MOD(FDN-DBNt,1)-(F270-DBN)+IF(G270&gt;=DBN,G270-DBN)-IF(F270&lt;FDN,FDN-G270))*24,IF(AND(F270&lt;G270,ISNUMBER(F270),G270&lt;&gt;0),(IF(AND(F270&lt;=FDN,G270&lt;=FDN),G270-F270)+IF(AND(F270&lt;=FDN,G270&gt;FDN),FDN-F270)+IF(G270&gt;=DBN,G270-F270-IF(F270&lt;=DBN,DBN-F270)))*24,0)))</f>
        <v>0</v>
      </c>
      <c r="K270" s="10"/>
      <c r="L270" s="10"/>
      <c r="M270" s="8">
        <f t="shared" si="56"/>
        <v>0</v>
      </c>
      <c r="N270" s="8">
        <f t="shared" si="57"/>
        <v>0</v>
      </c>
      <c r="O270" s="8">
        <f>IF(AND(K270&gt;=L270,K270&lt;=DBN,K270&lt;&gt;0,L270&lt;&gt;0),(MOD(FDN-DBN,1)-IF(L270&lt;=FDN,FDN-L270)+IF(K270&lt;=FDN,FDN-K270))*24,IF(AND(K270&gt;=L270,K270&gt;DBN,K270&lt;&gt;0,L270&lt;&gt;0),(MOD(FDN-DBNt,1)-(K270-DBN)+IF(L270&gt;=DBN,L270-DBN)-IF(K270&lt;FDN,FDN-L270))*24,IF(AND(K270&lt;L270,ISNUMBER(K270),L270&lt;&gt;0),(IF(AND(K270&lt;=FDN,L270&lt;=FDN),L270-K270)+IF(AND(K270&lt;=FDN,L270&gt;FDN),FDN-K270)+IF(L270&gt;=DBN,L270-K270-IF(K270&lt;=DBN,DBN-K270)))*24,0)))</f>
        <v>0</v>
      </c>
      <c r="P270" s="6">
        <f t="shared" si="58"/>
        <v>0</v>
      </c>
      <c r="Q270" s="6">
        <f t="shared" si="59"/>
        <v>0</v>
      </c>
      <c r="R270" s="6">
        <f t="shared" si="60"/>
        <v>0</v>
      </c>
    </row>
    <row r="271" spans="1:18">
      <c r="A271" s="9">
        <f t="shared" si="61"/>
        <v>42632</v>
      </c>
      <c r="B271" s="7" t="str">
        <f t="shared" si="50"/>
        <v>lundi</v>
      </c>
      <c r="C271" s="7" t="str">
        <f t="shared" si="51"/>
        <v>septembre</v>
      </c>
      <c r="D271" s="32" t="str">
        <f t="shared" si="52"/>
        <v/>
      </c>
      <c r="E271" s="32" t="str">
        <f t="shared" si="53"/>
        <v xml:space="preserve"> lun</v>
      </c>
      <c r="F271" s="10">
        <v>0</v>
      </c>
      <c r="G271" s="10"/>
      <c r="H271" s="8">
        <f t="shared" si="54"/>
        <v>0</v>
      </c>
      <c r="I271" s="8">
        <f t="shared" si="55"/>
        <v>0</v>
      </c>
      <c r="J271" s="8">
        <f>IF(AND(F271&gt;=G271,F271&lt;=DBN,F271&lt;&gt;0,G271&lt;&gt;0),(MOD(FDN-DBN,1)-IF(G271&lt;=FDN,FDN-G271)+IF(F271&lt;=FDN,FDN-F271))*24,IF(AND(F271&gt;=G271,F271&gt;DBN,F271&lt;&gt;0,G271&lt;&gt;0),(MOD(FDN-DBNt,1)-(F271-DBN)+IF(G271&gt;=DBN,G271-DBN)-IF(F271&lt;FDN,FDN-G271))*24,IF(AND(F271&lt;G271,ISNUMBER(F271),G271&lt;&gt;0),(IF(AND(F271&lt;=FDN,G271&lt;=FDN),G271-F271)+IF(AND(F271&lt;=FDN,G271&gt;FDN),FDN-F271)+IF(G271&gt;=DBN,G271-F271-IF(F271&lt;=DBN,DBN-F271)))*24,0)))</f>
        <v>0</v>
      </c>
      <c r="K271" s="10"/>
      <c r="L271" s="10"/>
      <c r="M271" s="8">
        <f t="shared" si="56"/>
        <v>0</v>
      </c>
      <c r="N271" s="8">
        <f t="shared" si="57"/>
        <v>0</v>
      </c>
      <c r="O271" s="8">
        <f>IF(AND(K271&gt;=L271,K271&lt;=DBN,K271&lt;&gt;0,L271&lt;&gt;0),(MOD(FDN-DBN,1)-IF(L271&lt;=FDN,FDN-L271)+IF(K271&lt;=FDN,FDN-K271))*24,IF(AND(K271&gt;=L271,K271&gt;DBN,K271&lt;&gt;0,L271&lt;&gt;0),(MOD(FDN-DBNt,1)-(K271-DBN)+IF(L271&gt;=DBN,L271-DBN)-IF(K271&lt;FDN,FDN-L271))*24,IF(AND(K271&lt;L271,ISNUMBER(K271),L271&lt;&gt;0),(IF(AND(K271&lt;=FDN,L271&lt;=FDN),L271-K271)+IF(AND(K271&lt;=FDN,L271&gt;FDN),FDN-K271)+IF(L271&gt;=DBN,L271-K271-IF(K271&lt;=DBN,DBN-K271)))*24,0)))</f>
        <v>0</v>
      </c>
      <c r="P271" s="6">
        <f t="shared" si="58"/>
        <v>0</v>
      </c>
      <c r="Q271" s="6">
        <f t="shared" si="59"/>
        <v>0</v>
      </c>
      <c r="R271" s="6">
        <f t="shared" si="60"/>
        <v>0</v>
      </c>
    </row>
    <row r="272" spans="1:18">
      <c r="A272" s="9">
        <f t="shared" si="61"/>
        <v>42633</v>
      </c>
      <c r="B272" s="7" t="str">
        <f t="shared" ref="B272:B335" si="62">TEXT(A272,"jjjj")</f>
        <v>mardi</v>
      </c>
      <c r="C272" s="7" t="str">
        <f t="shared" ref="C272:C335" si="63">TEXT(A272,"mmmm")</f>
        <v>septembre</v>
      </c>
      <c r="D272" s="32" t="str">
        <f t="shared" ref="D272:D335" si="64">IF(A272=IF(ISNA(VLOOKUP(A272,Jours_fériés,1,0)),"",VLOOKUP(A272,Jours_fériés,1,0)),"F","")</f>
        <v/>
      </c>
      <c r="E272" s="32" t="str">
        <f t="shared" ref="E272:E335" si="65">IF(A272=IF(ISNA(VLOOKUP(A272,Jours_fériés,1,0)),"",VLOOKUP(A272,Jours_fériés,1,0)),"F","")&amp;" "&amp;(TEXT(A272,"jjj"))</f>
        <v xml:space="preserve"> mar</v>
      </c>
      <c r="F272" s="10">
        <v>0</v>
      </c>
      <c r="G272" s="10"/>
      <c r="H272" s="8">
        <f t="shared" ref="H272:H335" si="66">MOD(G272-F272,1)*24</f>
        <v>0</v>
      </c>
      <c r="I272" s="8">
        <f t="shared" ref="I272:I335" si="67">H272-J272</f>
        <v>0</v>
      </c>
      <c r="J272" s="8">
        <f>IF(AND(F272&gt;=G272,F272&lt;=DBN,F272&lt;&gt;0,G272&lt;&gt;0),(MOD(FDN-DBN,1)-IF(G272&lt;=FDN,FDN-G272)+IF(F272&lt;=FDN,FDN-F272))*24,IF(AND(F272&gt;=G272,F272&gt;DBN,F272&lt;&gt;0,G272&lt;&gt;0),(MOD(FDN-DBNt,1)-(F272-DBN)+IF(G272&gt;=DBN,G272-DBN)-IF(F272&lt;FDN,FDN-G272))*24,IF(AND(F272&lt;G272,ISNUMBER(F272),G272&lt;&gt;0),(IF(AND(F272&lt;=FDN,G272&lt;=FDN),G272-F272)+IF(AND(F272&lt;=FDN,G272&gt;FDN),FDN-F272)+IF(G272&gt;=DBN,G272-F272-IF(F272&lt;=DBN,DBN-F272)))*24,0)))</f>
        <v>0</v>
      </c>
      <c r="K272" s="10"/>
      <c r="L272" s="10"/>
      <c r="M272" s="8">
        <f t="shared" ref="M272:M335" si="68">MOD(L272-K272,1)*24</f>
        <v>0</v>
      </c>
      <c r="N272" s="8">
        <f t="shared" ref="N272:N335" si="69">M272-O272</f>
        <v>0</v>
      </c>
      <c r="O272" s="8">
        <f>IF(AND(K272&gt;=L272,K272&lt;=DBN,K272&lt;&gt;0,L272&lt;&gt;0),(MOD(FDN-DBN,1)-IF(L272&lt;=FDN,FDN-L272)+IF(K272&lt;=FDN,FDN-K272))*24,IF(AND(K272&gt;=L272,K272&gt;DBN,K272&lt;&gt;0,L272&lt;&gt;0),(MOD(FDN-DBNt,1)-(K272-DBN)+IF(L272&gt;=DBN,L272-DBN)-IF(K272&lt;FDN,FDN-L272))*24,IF(AND(K272&lt;L272,ISNUMBER(K272),L272&lt;&gt;0),(IF(AND(K272&lt;=FDN,L272&lt;=FDN),L272-K272)+IF(AND(K272&lt;=FDN,L272&gt;FDN),FDN-K272)+IF(L272&gt;=DBN,L272-K272-IF(K272&lt;=DBN,DBN-K272)))*24,0)))</f>
        <v>0</v>
      </c>
      <c r="P272" s="6">
        <f t="shared" ref="P272:P335" si="70">SUM(I272+N272)</f>
        <v>0</v>
      </c>
      <c r="Q272" s="6">
        <f t="shared" ref="Q272:Q335" si="71">SUM(J272+O272)</f>
        <v>0</v>
      </c>
      <c r="R272" s="6">
        <f t="shared" ref="R272:R335" si="72">SUM(I272+J272+N272+O272)</f>
        <v>0</v>
      </c>
    </row>
    <row r="273" spans="1:18">
      <c r="A273" s="9">
        <f t="shared" si="61"/>
        <v>42634</v>
      </c>
      <c r="B273" s="7" t="str">
        <f t="shared" si="62"/>
        <v>mercredi</v>
      </c>
      <c r="C273" s="7" t="str">
        <f t="shared" si="63"/>
        <v>septembre</v>
      </c>
      <c r="D273" s="32" t="str">
        <f t="shared" si="64"/>
        <v/>
      </c>
      <c r="E273" s="32" t="str">
        <f t="shared" si="65"/>
        <v xml:space="preserve"> mer</v>
      </c>
      <c r="F273" s="10">
        <v>0</v>
      </c>
      <c r="G273" s="10"/>
      <c r="H273" s="8">
        <f t="shared" si="66"/>
        <v>0</v>
      </c>
      <c r="I273" s="8">
        <f t="shared" si="67"/>
        <v>0</v>
      </c>
      <c r="J273" s="8">
        <f>IF(AND(F273&gt;=G273,F273&lt;=DBN,F273&lt;&gt;0,G273&lt;&gt;0),(MOD(FDN-DBN,1)-IF(G273&lt;=FDN,FDN-G273)+IF(F273&lt;=FDN,FDN-F273))*24,IF(AND(F273&gt;=G273,F273&gt;DBN,F273&lt;&gt;0,G273&lt;&gt;0),(MOD(FDN-DBNt,1)-(F273-DBN)+IF(G273&gt;=DBN,G273-DBN)-IF(F273&lt;FDN,FDN-G273))*24,IF(AND(F273&lt;G273,ISNUMBER(F273),G273&lt;&gt;0),(IF(AND(F273&lt;=FDN,G273&lt;=FDN),G273-F273)+IF(AND(F273&lt;=FDN,G273&gt;FDN),FDN-F273)+IF(G273&gt;=DBN,G273-F273-IF(F273&lt;=DBN,DBN-F273)))*24,0)))</f>
        <v>0</v>
      </c>
      <c r="K273" s="10"/>
      <c r="L273" s="10"/>
      <c r="M273" s="8">
        <f t="shared" si="68"/>
        <v>0</v>
      </c>
      <c r="N273" s="8">
        <f t="shared" si="69"/>
        <v>0</v>
      </c>
      <c r="O273" s="8">
        <f>IF(AND(K273&gt;=L273,K273&lt;=DBN,K273&lt;&gt;0,L273&lt;&gt;0),(MOD(FDN-DBN,1)-IF(L273&lt;=FDN,FDN-L273)+IF(K273&lt;=FDN,FDN-K273))*24,IF(AND(K273&gt;=L273,K273&gt;DBN,K273&lt;&gt;0,L273&lt;&gt;0),(MOD(FDN-DBNt,1)-(K273-DBN)+IF(L273&gt;=DBN,L273-DBN)-IF(K273&lt;FDN,FDN-L273))*24,IF(AND(K273&lt;L273,ISNUMBER(K273),L273&lt;&gt;0),(IF(AND(K273&lt;=FDN,L273&lt;=FDN),L273-K273)+IF(AND(K273&lt;=FDN,L273&gt;FDN),FDN-K273)+IF(L273&gt;=DBN,L273-K273-IF(K273&lt;=DBN,DBN-K273)))*24,0)))</f>
        <v>0</v>
      </c>
      <c r="P273" s="6">
        <f t="shared" si="70"/>
        <v>0</v>
      </c>
      <c r="Q273" s="6">
        <f t="shared" si="71"/>
        <v>0</v>
      </c>
      <c r="R273" s="6">
        <f t="shared" si="72"/>
        <v>0</v>
      </c>
    </row>
    <row r="274" spans="1:18">
      <c r="A274" s="9">
        <f t="shared" si="61"/>
        <v>42635</v>
      </c>
      <c r="B274" s="7" t="str">
        <f t="shared" si="62"/>
        <v>jeudi</v>
      </c>
      <c r="C274" s="7" t="str">
        <f t="shared" si="63"/>
        <v>septembre</v>
      </c>
      <c r="D274" s="32" t="str">
        <f t="shared" si="64"/>
        <v/>
      </c>
      <c r="E274" s="32" t="str">
        <f t="shared" si="65"/>
        <v xml:space="preserve"> jeu</v>
      </c>
      <c r="F274" s="10">
        <v>0</v>
      </c>
      <c r="G274" s="10"/>
      <c r="H274" s="8">
        <f t="shared" si="66"/>
        <v>0</v>
      </c>
      <c r="I274" s="8">
        <f t="shared" si="67"/>
        <v>0</v>
      </c>
      <c r="J274" s="8">
        <f>IF(AND(F274&gt;=G274,F274&lt;=DBN,F274&lt;&gt;0,G274&lt;&gt;0),(MOD(FDN-DBN,1)-IF(G274&lt;=FDN,FDN-G274)+IF(F274&lt;=FDN,FDN-F274))*24,IF(AND(F274&gt;=G274,F274&gt;DBN,F274&lt;&gt;0,G274&lt;&gt;0),(MOD(FDN-DBNt,1)-(F274-DBN)+IF(G274&gt;=DBN,G274-DBN)-IF(F274&lt;FDN,FDN-G274))*24,IF(AND(F274&lt;G274,ISNUMBER(F274),G274&lt;&gt;0),(IF(AND(F274&lt;=FDN,G274&lt;=FDN),G274-F274)+IF(AND(F274&lt;=FDN,G274&gt;FDN),FDN-F274)+IF(G274&gt;=DBN,G274-F274-IF(F274&lt;=DBN,DBN-F274)))*24,0)))</f>
        <v>0</v>
      </c>
      <c r="K274" s="10"/>
      <c r="L274" s="10"/>
      <c r="M274" s="8">
        <f t="shared" si="68"/>
        <v>0</v>
      </c>
      <c r="N274" s="8">
        <f t="shared" si="69"/>
        <v>0</v>
      </c>
      <c r="O274" s="8">
        <f>IF(AND(K274&gt;=L274,K274&lt;=DBN,K274&lt;&gt;0,L274&lt;&gt;0),(MOD(FDN-DBN,1)-IF(L274&lt;=FDN,FDN-L274)+IF(K274&lt;=FDN,FDN-K274))*24,IF(AND(K274&gt;=L274,K274&gt;DBN,K274&lt;&gt;0,L274&lt;&gt;0),(MOD(FDN-DBNt,1)-(K274-DBN)+IF(L274&gt;=DBN,L274-DBN)-IF(K274&lt;FDN,FDN-L274))*24,IF(AND(K274&lt;L274,ISNUMBER(K274),L274&lt;&gt;0),(IF(AND(K274&lt;=FDN,L274&lt;=FDN),L274-K274)+IF(AND(K274&lt;=FDN,L274&gt;FDN),FDN-K274)+IF(L274&gt;=DBN,L274-K274-IF(K274&lt;=DBN,DBN-K274)))*24,0)))</f>
        <v>0</v>
      </c>
      <c r="P274" s="6">
        <f t="shared" si="70"/>
        <v>0</v>
      </c>
      <c r="Q274" s="6">
        <f t="shared" si="71"/>
        <v>0</v>
      </c>
      <c r="R274" s="6">
        <f t="shared" si="72"/>
        <v>0</v>
      </c>
    </row>
    <row r="275" spans="1:18">
      <c r="A275" s="9">
        <f t="shared" si="61"/>
        <v>42636</v>
      </c>
      <c r="B275" s="7" t="str">
        <f t="shared" si="62"/>
        <v>vendredi</v>
      </c>
      <c r="C275" s="7" t="str">
        <f t="shared" si="63"/>
        <v>septembre</v>
      </c>
      <c r="D275" s="32" t="str">
        <f t="shared" si="64"/>
        <v/>
      </c>
      <c r="E275" s="32" t="str">
        <f t="shared" si="65"/>
        <v xml:space="preserve"> ven</v>
      </c>
      <c r="F275" s="10">
        <v>0</v>
      </c>
      <c r="G275" s="10"/>
      <c r="H275" s="8">
        <f t="shared" si="66"/>
        <v>0</v>
      </c>
      <c r="I275" s="8">
        <f t="shared" si="67"/>
        <v>0</v>
      </c>
      <c r="J275" s="8">
        <f>IF(AND(F275&gt;=G275,F275&lt;=DBN,F275&lt;&gt;0,G275&lt;&gt;0),(MOD(FDN-DBN,1)-IF(G275&lt;=FDN,FDN-G275)+IF(F275&lt;=FDN,FDN-F275))*24,IF(AND(F275&gt;=G275,F275&gt;DBN,F275&lt;&gt;0,G275&lt;&gt;0),(MOD(FDN-DBNt,1)-(F275-DBN)+IF(G275&gt;=DBN,G275-DBN)-IF(F275&lt;FDN,FDN-G275))*24,IF(AND(F275&lt;G275,ISNUMBER(F275),G275&lt;&gt;0),(IF(AND(F275&lt;=FDN,G275&lt;=FDN),G275-F275)+IF(AND(F275&lt;=FDN,G275&gt;FDN),FDN-F275)+IF(G275&gt;=DBN,G275-F275-IF(F275&lt;=DBN,DBN-F275)))*24,0)))</f>
        <v>0</v>
      </c>
      <c r="K275" s="10"/>
      <c r="L275" s="10"/>
      <c r="M275" s="8">
        <f t="shared" si="68"/>
        <v>0</v>
      </c>
      <c r="N275" s="8">
        <f t="shared" si="69"/>
        <v>0</v>
      </c>
      <c r="O275" s="8">
        <f>IF(AND(K275&gt;=L275,K275&lt;=DBN,K275&lt;&gt;0,L275&lt;&gt;0),(MOD(FDN-DBN,1)-IF(L275&lt;=FDN,FDN-L275)+IF(K275&lt;=FDN,FDN-K275))*24,IF(AND(K275&gt;=L275,K275&gt;DBN,K275&lt;&gt;0,L275&lt;&gt;0),(MOD(FDN-DBNt,1)-(K275-DBN)+IF(L275&gt;=DBN,L275-DBN)-IF(K275&lt;FDN,FDN-L275))*24,IF(AND(K275&lt;L275,ISNUMBER(K275),L275&lt;&gt;0),(IF(AND(K275&lt;=FDN,L275&lt;=FDN),L275-K275)+IF(AND(K275&lt;=FDN,L275&gt;FDN),FDN-K275)+IF(L275&gt;=DBN,L275-K275-IF(K275&lt;=DBN,DBN-K275)))*24,0)))</f>
        <v>0</v>
      </c>
      <c r="P275" s="6">
        <f t="shared" si="70"/>
        <v>0</v>
      </c>
      <c r="Q275" s="6">
        <f t="shared" si="71"/>
        <v>0</v>
      </c>
      <c r="R275" s="6">
        <f t="shared" si="72"/>
        <v>0</v>
      </c>
    </row>
    <row r="276" spans="1:18">
      <c r="A276" s="9">
        <f t="shared" si="61"/>
        <v>42637</v>
      </c>
      <c r="B276" s="7" t="str">
        <f t="shared" si="62"/>
        <v>samedi</v>
      </c>
      <c r="C276" s="7" t="str">
        <f t="shared" si="63"/>
        <v>septembre</v>
      </c>
      <c r="D276" s="32" t="str">
        <f t="shared" si="64"/>
        <v/>
      </c>
      <c r="E276" s="32" t="str">
        <f t="shared" si="65"/>
        <v xml:space="preserve"> sam</v>
      </c>
      <c r="F276" s="10">
        <v>0</v>
      </c>
      <c r="G276" s="10"/>
      <c r="H276" s="8">
        <f t="shared" si="66"/>
        <v>0</v>
      </c>
      <c r="I276" s="8">
        <f t="shared" si="67"/>
        <v>0</v>
      </c>
      <c r="J276" s="8">
        <f>IF(AND(F276&gt;=G276,F276&lt;=DBN,F276&lt;&gt;0,G276&lt;&gt;0),(MOD(FDN-DBN,1)-IF(G276&lt;=FDN,FDN-G276)+IF(F276&lt;=FDN,FDN-F276))*24,IF(AND(F276&gt;=G276,F276&gt;DBN,F276&lt;&gt;0,G276&lt;&gt;0),(MOD(FDN-DBNt,1)-(F276-DBN)+IF(G276&gt;=DBN,G276-DBN)-IF(F276&lt;FDN,FDN-G276))*24,IF(AND(F276&lt;G276,ISNUMBER(F276),G276&lt;&gt;0),(IF(AND(F276&lt;=FDN,G276&lt;=FDN),G276-F276)+IF(AND(F276&lt;=FDN,G276&gt;FDN),FDN-F276)+IF(G276&gt;=DBN,G276-F276-IF(F276&lt;=DBN,DBN-F276)))*24,0)))</f>
        <v>0</v>
      </c>
      <c r="K276" s="10"/>
      <c r="L276" s="10"/>
      <c r="M276" s="8">
        <f t="shared" si="68"/>
        <v>0</v>
      </c>
      <c r="N276" s="8">
        <f t="shared" si="69"/>
        <v>0</v>
      </c>
      <c r="O276" s="8">
        <f>IF(AND(K276&gt;=L276,K276&lt;=DBN,K276&lt;&gt;0,L276&lt;&gt;0),(MOD(FDN-DBN,1)-IF(L276&lt;=FDN,FDN-L276)+IF(K276&lt;=FDN,FDN-K276))*24,IF(AND(K276&gt;=L276,K276&gt;DBN,K276&lt;&gt;0,L276&lt;&gt;0),(MOD(FDN-DBNt,1)-(K276-DBN)+IF(L276&gt;=DBN,L276-DBN)-IF(K276&lt;FDN,FDN-L276))*24,IF(AND(K276&lt;L276,ISNUMBER(K276),L276&lt;&gt;0),(IF(AND(K276&lt;=FDN,L276&lt;=FDN),L276-K276)+IF(AND(K276&lt;=FDN,L276&gt;FDN),FDN-K276)+IF(L276&gt;=DBN,L276-K276-IF(K276&lt;=DBN,DBN-K276)))*24,0)))</f>
        <v>0</v>
      </c>
      <c r="P276" s="6">
        <f t="shared" si="70"/>
        <v>0</v>
      </c>
      <c r="Q276" s="6">
        <f t="shared" si="71"/>
        <v>0</v>
      </c>
      <c r="R276" s="6">
        <f t="shared" si="72"/>
        <v>0</v>
      </c>
    </row>
    <row r="277" spans="1:18">
      <c r="A277" s="9">
        <f t="shared" si="61"/>
        <v>42638</v>
      </c>
      <c r="B277" s="7" t="str">
        <f t="shared" si="62"/>
        <v>dimanche</v>
      </c>
      <c r="C277" s="7" t="str">
        <f t="shared" si="63"/>
        <v>septembre</v>
      </c>
      <c r="D277" s="32" t="str">
        <f t="shared" si="64"/>
        <v/>
      </c>
      <c r="E277" s="32" t="str">
        <f t="shared" si="65"/>
        <v xml:space="preserve"> dim</v>
      </c>
      <c r="F277" s="10">
        <v>0</v>
      </c>
      <c r="G277" s="10"/>
      <c r="H277" s="8">
        <f t="shared" si="66"/>
        <v>0</v>
      </c>
      <c r="I277" s="8">
        <f t="shared" si="67"/>
        <v>0</v>
      </c>
      <c r="J277" s="8">
        <f>IF(AND(F277&gt;=G277,F277&lt;=DBN,F277&lt;&gt;0,G277&lt;&gt;0),(MOD(FDN-DBN,1)-IF(G277&lt;=FDN,FDN-G277)+IF(F277&lt;=FDN,FDN-F277))*24,IF(AND(F277&gt;=G277,F277&gt;DBN,F277&lt;&gt;0,G277&lt;&gt;0),(MOD(FDN-DBNt,1)-(F277-DBN)+IF(G277&gt;=DBN,G277-DBN)-IF(F277&lt;FDN,FDN-G277))*24,IF(AND(F277&lt;G277,ISNUMBER(F277),G277&lt;&gt;0),(IF(AND(F277&lt;=FDN,G277&lt;=FDN),G277-F277)+IF(AND(F277&lt;=FDN,G277&gt;FDN),FDN-F277)+IF(G277&gt;=DBN,G277-F277-IF(F277&lt;=DBN,DBN-F277)))*24,0)))</f>
        <v>0</v>
      </c>
      <c r="K277" s="10"/>
      <c r="L277" s="10"/>
      <c r="M277" s="8">
        <f t="shared" si="68"/>
        <v>0</v>
      </c>
      <c r="N277" s="8">
        <f t="shared" si="69"/>
        <v>0</v>
      </c>
      <c r="O277" s="8">
        <f>IF(AND(K277&gt;=L277,K277&lt;=DBN,K277&lt;&gt;0,L277&lt;&gt;0),(MOD(FDN-DBN,1)-IF(L277&lt;=FDN,FDN-L277)+IF(K277&lt;=FDN,FDN-K277))*24,IF(AND(K277&gt;=L277,K277&gt;DBN,K277&lt;&gt;0,L277&lt;&gt;0),(MOD(FDN-DBNt,1)-(K277-DBN)+IF(L277&gt;=DBN,L277-DBN)-IF(K277&lt;FDN,FDN-L277))*24,IF(AND(K277&lt;L277,ISNUMBER(K277),L277&lt;&gt;0),(IF(AND(K277&lt;=FDN,L277&lt;=FDN),L277-K277)+IF(AND(K277&lt;=FDN,L277&gt;FDN),FDN-K277)+IF(L277&gt;=DBN,L277-K277-IF(K277&lt;=DBN,DBN-K277)))*24,0)))</f>
        <v>0</v>
      </c>
      <c r="P277" s="6">
        <f t="shared" si="70"/>
        <v>0</v>
      </c>
      <c r="Q277" s="6">
        <f t="shared" si="71"/>
        <v>0</v>
      </c>
      <c r="R277" s="6">
        <f t="shared" si="72"/>
        <v>0</v>
      </c>
    </row>
    <row r="278" spans="1:18">
      <c r="A278" s="9">
        <f t="shared" si="61"/>
        <v>42639</v>
      </c>
      <c r="B278" s="7" t="str">
        <f t="shared" si="62"/>
        <v>lundi</v>
      </c>
      <c r="C278" s="7" t="str">
        <f t="shared" si="63"/>
        <v>septembre</v>
      </c>
      <c r="D278" s="32" t="str">
        <f t="shared" si="64"/>
        <v/>
      </c>
      <c r="E278" s="32" t="str">
        <f t="shared" si="65"/>
        <v xml:space="preserve"> lun</v>
      </c>
      <c r="F278" s="10">
        <v>0</v>
      </c>
      <c r="G278" s="10"/>
      <c r="H278" s="8">
        <f t="shared" si="66"/>
        <v>0</v>
      </c>
      <c r="I278" s="8">
        <f t="shared" si="67"/>
        <v>0</v>
      </c>
      <c r="J278" s="8">
        <f>IF(AND(F278&gt;=G278,F278&lt;=DBN,F278&lt;&gt;0,G278&lt;&gt;0),(MOD(FDN-DBN,1)-IF(G278&lt;=FDN,FDN-G278)+IF(F278&lt;=FDN,FDN-F278))*24,IF(AND(F278&gt;=G278,F278&gt;DBN,F278&lt;&gt;0,G278&lt;&gt;0),(MOD(FDN-DBNt,1)-(F278-DBN)+IF(G278&gt;=DBN,G278-DBN)-IF(F278&lt;FDN,FDN-G278))*24,IF(AND(F278&lt;G278,ISNUMBER(F278),G278&lt;&gt;0),(IF(AND(F278&lt;=FDN,G278&lt;=FDN),G278-F278)+IF(AND(F278&lt;=FDN,G278&gt;FDN),FDN-F278)+IF(G278&gt;=DBN,G278-F278-IF(F278&lt;=DBN,DBN-F278)))*24,0)))</f>
        <v>0</v>
      </c>
      <c r="K278" s="10"/>
      <c r="L278" s="10"/>
      <c r="M278" s="8">
        <f t="shared" si="68"/>
        <v>0</v>
      </c>
      <c r="N278" s="8">
        <f t="shared" si="69"/>
        <v>0</v>
      </c>
      <c r="O278" s="8">
        <f>IF(AND(K278&gt;=L278,K278&lt;=DBN,K278&lt;&gt;0,L278&lt;&gt;0),(MOD(FDN-DBN,1)-IF(L278&lt;=FDN,FDN-L278)+IF(K278&lt;=FDN,FDN-K278))*24,IF(AND(K278&gt;=L278,K278&gt;DBN,K278&lt;&gt;0,L278&lt;&gt;0),(MOD(FDN-DBNt,1)-(K278-DBN)+IF(L278&gt;=DBN,L278-DBN)-IF(K278&lt;FDN,FDN-L278))*24,IF(AND(K278&lt;L278,ISNUMBER(K278),L278&lt;&gt;0),(IF(AND(K278&lt;=FDN,L278&lt;=FDN),L278-K278)+IF(AND(K278&lt;=FDN,L278&gt;FDN),FDN-K278)+IF(L278&gt;=DBN,L278-K278-IF(K278&lt;=DBN,DBN-K278)))*24,0)))</f>
        <v>0</v>
      </c>
      <c r="P278" s="6">
        <f t="shared" si="70"/>
        <v>0</v>
      </c>
      <c r="Q278" s="6">
        <f t="shared" si="71"/>
        <v>0</v>
      </c>
      <c r="R278" s="6">
        <f t="shared" si="72"/>
        <v>0</v>
      </c>
    </row>
    <row r="279" spans="1:18">
      <c r="A279" s="9">
        <f t="shared" si="61"/>
        <v>42640</v>
      </c>
      <c r="B279" s="7" t="str">
        <f t="shared" si="62"/>
        <v>mardi</v>
      </c>
      <c r="C279" s="7" t="str">
        <f t="shared" si="63"/>
        <v>septembre</v>
      </c>
      <c r="D279" s="32" t="str">
        <f t="shared" si="64"/>
        <v/>
      </c>
      <c r="E279" s="32" t="str">
        <f t="shared" si="65"/>
        <v xml:space="preserve"> mar</v>
      </c>
      <c r="F279" s="10">
        <v>0</v>
      </c>
      <c r="G279" s="10"/>
      <c r="H279" s="8">
        <f t="shared" si="66"/>
        <v>0</v>
      </c>
      <c r="I279" s="8">
        <f t="shared" si="67"/>
        <v>0</v>
      </c>
      <c r="J279" s="8">
        <f>IF(AND(F279&gt;=G279,F279&lt;=DBN,F279&lt;&gt;0,G279&lt;&gt;0),(MOD(FDN-DBN,1)-IF(G279&lt;=FDN,FDN-G279)+IF(F279&lt;=FDN,FDN-F279))*24,IF(AND(F279&gt;=G279,F279&gt;DBN,F279&lt;&gt;0,G279&lt;&gt;0),(MOD(FDN-DBNt,1)-(F279-DBN)+IF(G279&gt;=DBN,G279-DBN)-IF(F279&lt;FDN,FDN-G279))*24,IF(AND(F279&lt;G279,ISNUMBER(F279),G279&lt;&gt;0),(IF(AND(F279&lt;=FDN,G279&lt;=FDN),G279-F279)+IF(AND(F279&lt;=FDN,G279&gt;FDN),FDN-F279)+IF(G279&gt;=DBN,G279-F279-IF(F279&lt;=DBN,DBN-F279)))*24,0)))</f>
        <v>0</v>
      </c>
      <c r="K279" s="10"/>
      <c r="L279" s="10"/>
      <c r="M279" s="8">
        <f t="shared" si="68"/>
        <v>0</v>
      </c>
      <c r="N279" s="8">
        <f t="shared" si="69"/>
        <v>0</v>
      </c>
      <c r="O279" s="8">
        <f>IF(AND(K279&gt;=L279,K279&lt;=DBN,K279&lt;&gt;0,L279&lt;&gt;0),(MOD(FDN-DBN,1)-IF(L279&lt;=FDN,FDN-L279)+IF(K279&lt;=FDN,FDN-K279))*24,IF(AND(K279&gt;=L279,K279&gt;DBN,K279&lt;&gt;0,L279&lt;&gt;0),(MOD(FDN-DBNt,1)-(K279-DBN)+IF(L279&gt;=DBN,L279-DBN)-IF(K279&lt;FDN,FDN-L279))*24,IF(AND(K279&lt;L279,ISNUMBER(K279),L279&lt;&gt;0),(IF(AND(K279&lt;=FDN,L279&lt;=FDN),L279-K279)+IF(AND(K279&lt;=FDN,L279&gt;FDN),FDN-K279)+IF(L279&gt;=DBN,L279-K279-IF(K279&lt;=DBN,DBN-K279)))*24,0)))</f>
        <v>0</v>
      </c>
      <c r="P279" s="6">
        <f t="shared" si="70"/>
        <v>0</v>
      </c>
      <c r="Q279" s="6">
        <f t="shared" si="71"/>
        <v>0</v>
      </c>
      <c r="R279" s="6">
        <f t="shared" si="72"/>
        <v>0</v>
      </c>
    </row>
    <row r="280" spans="1:18">
      <c r="A280" s="9">
        <f t="shared" si="61"/>
        <v>42641</v>
      </c>
      <c r="B280" s="7" t="str">
        <f t="shared" si="62"/>
        <v>mercredi</v>
      </c>
      <c r="C280" s="7" t="str">
        <f t="shared" si="63"/>
        <v>septembre</v>
      </c>
      <c r="D280" s="32" t="str">
        <f t="shared" si="64"/>
        <v/>
      </c>
      <c r="E280" s="32" t="str">
        <f t="shared" si="65"/>
        <v xml:space="preserve"> mer</v>
      </c>
      <c r="F280" s="10">
        <v>0</v>
      </c>
      <c r="G280" s="10"/>
      <c r="H280" s="8">
        <f t="shared" si="66"/>
        <v>0</v>
      </c>
      <c r="I280" s="8">
        <f t="shared" si="67"/>
        <v>0</v>
      </c>
      <c r="J280" s="8">
        <f>IF(AND(F280&gt;=G280,F280&lt;=DBN,F280&lt;&gt;0,G280&lt;&gt;0),(MOD(FDN-DBN,1)-IF(G280&lt;=FDN,FDN-G280)+IF(F280&lt;=FDN,FDN-F280))*24,IF(AND(F280&gt;=G280,F280&gt;DBN,F280&lt;&gt;0,G280&lt;&gt;0),(MOD(FDN-DBNt,1)-(F280-DBN)+IF(G280&gt;=DBN,G280-DBN)-IF(F280&lt;FDN,FDN-G280))*24,IF(AND(F280&lt;G280,ISNUMBER(F280),G280&lt;&gt;0),(IF(AND(F280&lt;=FDN,G280&lt;=FDN),G280-F280)+IF(AND(F280&lt;=FDN,G280&gt;FDN),FDN-F280)+IF(G280&gt;=DBN,G280-F280-IF(F280&lt;=DBN,DBN-F280)))*24,0)))</f>
        <v>0</v>
      </c>
      <c r="K280" s="10"/>
      <c r="L280" s="10"/>
      <c r="M280" s="8">
        <f t="shared" si="68"/>
        <v>0</v>
      </c>
      <c r="N280" s="8">
        <f t="shared" si="69"/>
        <v>0</v>
      </c>
      <c r="O280" s="8">
        <f>IF(AND(K280&gt;=L280,K280&lt;=DBN,K280&lt;&gt;0,L280&lt;&gt;0),(MOD(FDN-DBN,1)-IF(L280&lt;=FDN,FDN-L280)+IF(K280&lt;=FDN,FDN-K280))*24,IF(AND(K280&gt;=L280,K280&gt;DBN,K280&lt;&gt;0,L280&lt;&gt;0),(MOD(FDN-DBNt,1)-(K280-DBN)+IF(L280&gt;=DBN,L280-DBN)-IF(K280&lt;FDN,FDN-L280))*24,IF(AND(K280&lt;L280,ISNUMBER(K280),L280&lt;&gt;0),(IF(AND(K280&lt;=FDN,L280&lt;=FDN),L280-K280)+IF(AND(K280&lt;=FDN,L280&gt;FDN),FDN-K280)+IF(L280&gt;=DBN,L280-K280-IF(K280&lt;=DBN,DBN-K280)))*24,0)))</f>
        <v>0</v>
      </c>
      <c r="P280" s="6">
        <f t="shared" si="70"/>
        <v>0</v>
      </c>
      <c r="Q280" s="6">
        <f t="shared" si="71"/>
        <v>0</v>
      </c>
      <c r="R280" s="6">
        <f t="shared" si="72"/>
        <v>0</v>
      </c>
    </row>
    <row r="281" spans="1:18">
      <c r="A281" s="9">
        <f t="shared" si="61"/>
        <v>42642</v>
      </c>
      <c r="B281" s="7" t="str">
        <f t="shared" si="62"/>
        <v>jeudi</v>
      </c>
      <c r="C281" s="7" t="str">
        <f t="shared" si="63"/>
        <v>septembre</v>
      </c>
      <c r="D281" s="32" t="str">
        <f t="shared" si="64"/>
        <v/>
      </c>
      <c r="E281" s="32" t="str">
        <f t="shared" si="65"/>
        <v xml:space="preserve"> jeu</v>
      </c>
      <c r="F281" s="10">
        <v>0</v>
      </c>
      <c r="G281" s="10"/>
      <c r="H281" s="8">
        <f t="shared" si="66"/>
        <v>0</v>
      </c>
      <c r="I281" s="8">
        <f t="shared" si="67"/>
        <v>0</v>
      </c>
      <c r="J281" s="8">
        <f>IF(AND(F281&gt;=G281,F281&lt;=DBN,F281&lt;&gt;0,G281&lt;&gt;0),(MOD(FDN-DBN,1)-IF(G281&lt;=FDN,FDN-G281)+IF(F281&lt;=FDN,FDN-F281))*24,IF(AND(F281&gt;=G281,F281&gt;DBN,F281&lt;&gt;0,G281&lt;&gt;0),(MOD(FDN-DBNt,1)-(F281-DBN)+IF(G281&gt;=DBN,G281-DBN)-IF(F281&lt;FDN,FDN-G281))*24,IF(AND(F281&lt;G281,ISNUMBER(F281),G281&lt;&gt;0),(IF(AND(F281&lt;=FDN,G281&lt;=FDN),G281-F281)+IF(AND(F281&lt;=FDN,G281&gt;FDN),FDN-F281)+IF(G281&gt;=DBN,G281-F281-IF(F281&lt;=DBN,DBN-F281)))*24,0)))</f>
        <v>0</v>
      </c>
      <c r="K281" s="10"/>
      <c r="L281" s="10"/>
      <c r="M281" s="8">
        <f t="shared" si="68"/>
        <v>0</v>
      </c>
      <c r="N281" s="8">
        <f t="shared" si="69"/>
        <v>0</v>
      </c>
      <c r="O281" s="8">
        <f>IF(AND(K281&gt;=L281,K281&lt;=DBN,K281&lt;&gt;0,L281&lt;&gt;0),(MOD(FDN-DBN,1)-IF(L281&lt;=FDN,FDN-L281)+IF(K281&lt;=FDN,FDN-K281))*24,IF(AND(K281&gt;=L281,K281&gt;DBN,K281&lt;&gt;0,L281&lt;&gt;0),(MOD(FDN-DBNt,1)-(K281-DBN)+IF(L281&gt;=DBN,L281-DBN)-IF(K281&lt;FDN,FDN-L281))*24,IF(AND(K281&lt;L281,ISNUMBER(K281),L281&lt;&gt;0),(IF(AND(K281&lt;=FDN,L281&lt;=FDN),L281-K281)+IF(AND(K281&lt;=FDN,L281&gt;FDN),FDN-K281)+IF(L281&gt;=DBN,L281-K281-IF(K281&lt;=DBN,DBN-K281)))*24,0)))</f>
        <v>0</v>
      </c>
      <c r="P281" s="6">
        <f t="shared" si="70"/>
        <v>0</v>
      </c>
      <c r="Q281" s="6">
        <f t="shared" si="71"/>
        <v>0</v>
      </c>
      <c r="R281" s="6">
        <f t="shared" si="72"/>
        <v>0</v>
      </c>
    </row>
    <row r="282" spans="1:18">
      <c r="A282" s="9">
        <f t="shared" si="61"/>
        <v>42643</v>
      </c>
      <c r="B282" s="7" t="str">
        <f t="shared" si="62"/>
        <v>vendredi</v>
      </c>
      <c r="C282" s="7" t="str">
        <f t="shared" si="63"/>
        <v>septembre</v>
      </c>
      <c r="D282" s="32" t="str">
        <f t="shared" si="64"/>
        <v/>
      </c>
      <c r="E282" s="32" t="str">
        <f t="shared" si="65"/>
        <v xml:space="preserve"> ven</v>
      </c>
      <c r="F282" s="10">
        <v>0</v>
      </c>
      <c r="G282" s="10"/>
      <c r="H282" s="8">
        <f t="shared" si="66"/>
        <v>0</v>
      </c>
      <c r="I282" s="8">
        <f t="shared" si="67"/>
        <v>0</v>
      </c>
      <c r="J282" s="8">
        <f>IF(AND(F282&gt;=G282,F282&lt;=DBN,F282&lt;&gt;0,G282&lt;&gt;0),(MOD(FDN-DBN,1)-IF(G282&lt;=FDN,FDN-G282)+IF(F282&lt;=FDN,FDN-F282))*24,IF(AND(F282&gt;=G282,F282&gt;DBN,F282&lt;&gt;0,G282&lt;&gt;0),(MOD(FDN-DBNt,1)-(F282-DBN)+IF(G282&gt;=DBN,G282-DBN)-IF(F282&lt;FDN,FDN-G282))*24,IF(AND(F282&lt;G282,ISNUMBER(F282),G282&lt;&gt;0),(IF(AND(F282&lt;=FDN,G282&lt;=FDN),G282-F282)+IF(AND(F282&lt;=FDN,G282&gt;FDN),FDN-F282)+IF(G282&gt;=DBN,G282-F282-IF(F282&lt;=DBN,DBN-F282)))*24,0)))</f>
        <v>0</v>
      </c>
      <c r="K282" s="10"/>
      <c r="L282" s="10"/>
      <c r="M282" s="8">
        <f t="shared" si="68"/>
        <v>0</v>
      </c>
      <c r="N282" s="8">
        <f t="shared" si="69"/>
        <v>0</v>
      </c>
      <c r="O282" s="8">
        <f>IF(AND(K282&gt;=L282,K282&lt;=DBN,K282&lt;&gt;0,L282&lt;&gt;0),(MOD(FDN-DBN,1)-IF(L282&lt;=FDN,FDN-L282)+IF(K282&lt;=FDN,FDN-K282))*24,IF(AND(K282&gt;=L282,K282&gt;DBN,K282&lt;&gt;0,L282&lt;&gt;0),(MOD(FDN-DBNt,1)-(K282-DBN)+IF(L282&gt;=DBN,L282-DBN)-IF(K282&lt;FDN,FDN-L282))*24,IF(AND(K282&lt;L282,ISNUMBER(K282),L282&lt;&gt;0),(IF(AND(K282&lt;=FDN,L282&lt;=FDN),L282-K282)+IF(AND(K282&lt;=FDN,L282&gt;FDN),FDN-K282)+IF(L282&gt;=DBN,L282-K282-IF(K282&lt;=DBN,DBN-K282)))*24,0)))</f>
        <v>0</v>
      </c>
      <c r="P282" s="6">
        <f t="shared" si="70"/>
        <v>0</v>
      </c>
      <c r="Q282" s="6">
        <f t="shared" si="71"/>
        <v>0</v>
      </c>
      <c r="R282" s="6">
        <f t="shared" si="72"/>
        <v>0</v>
      </c>
    </row>
    <row r="283" spans="1:18">
      <c r="A283" s="9">
        <f t="shared" si="61"/>
        <v>42644</v>
      </c>
      <c r="B283" s="7" t="str">
        <f t="shared" si="62"/>
        <v>samedi</v>
      </c>
      <c r="C283" s="7" t="str">
        <f t="shared" si="63"/>
        <v>octobre</v>
      </c>
      <c r="D283" s="32" t="str">
        <f t="shared" si="64"/>
        <v/>
      </c>
      <c r="E283" s="32" t="str">
        <f t="shared" si="65"/>
        <v xml:space="preserve"> sam</v>
      </c>
      <c r="F283" s="10">
        <v>0</v>
      </c>
      <c r="G283" s="10"/>
      <c r="H283" s="8">
        <f t="shared" si="66"/>
        <v>0</v>
      </c>
      <c r="I283" s="8">
        <f t="shared" si="67"/>
        <v>0</v>
      </c>
      <c r="J283" s="8">
        <f>IF(AND(F283&gt;=G283,F283&lt;=DBN,F283&lt;&gt;0,G283&lt;&gt;0),(MOD(FDN-DBN,1)-IF(G283&lt;=FDN,FDN-G283)+IF(F283&lt;=FDN,FDN-F283))*24,IF(AND(F283&gt;=G283,F283&gt;DBN,F283&lt;&gt;0,G283&lt;&gt;0),(MOD(FDN-DBNt,1)-(F283-DBN)+IF(G283&gt;=DBN,G283-DBN)-IF(F283&lt;FDN,FDN-G283))*24,IF(AND(F283&lt;G283,ISNUMBER(F283),G283&lt;&gt;0),(IF(AND(F283&lt;=FDN,G283&lt;=FDN),G283-F283)+IF(AND(F283&lt;=FDN,G283&gt;FDN),FDN-F283)+IF(G283&gt;=DBN,G283-F283-IF(F283&lt;=DBN,DBN-F283)))*24,0)))</f>
        <v>0</v>
      </c>
      <c r="K283" s="10"/>
      <c r="L283" s="10"/>
      <c r="M283" s="8">
        <f t="shared" si="68"/>
        <v>0</v>
      </c>
      <c r="N283" s="8">
        <f t="shared" si="69"/>
        <v>0</v>
      </c>
      <c r="O283" s="8">
        <f>IF(AND(K283&gt;=L283,K283&lt;=DBN,K283&lt;&gt;0,L283&lt;&gt;0),(MOD(FDN-DBN,1)-IF(L283&lt;=FDN,FDN-L283)+IF(K283&lt;=FDN,FDN-K283))*24,IF(AND(K283&gt;=L283,K283&gt;DBN,K283&lt;&gt;0,L283&lt;&gt;0),(MOD(FDN-DBNt,1)-(K283-DBN)+IF(L283&gt;=DBN,L283-DBN)-IF(K283&lt;FDN,FDN-L283))*24,IF(AND(K283&lt;L283,ISNUMBER(K283),L283&lt;&gt;0),(IF(AND(K283&lt;=FDN,L283&lt;=FDN),L283-K283)+IF(AND(K283&lt;=FDN,L283&gt;FDN),FDN-K283)+IF(L283&gt;=DBN,L283-K283-IF(K283&lt;=DBN,DBN-K283)))*24,0)))</f>
        <v>0</v>
      </c>
      <c r="P283" s="6">
        <f t="shared" si="70"/>
        <v>0</v>
      </c>
      <c r="Q283" s="6">
        <f t="shared" si="71"/>
        <v>0</v>
      </c>
      <c r="R283" s="6">
        <f t="shared" si="72"/>
        <v>0</v>
      </c>
    </row>
    <row r="284" spans="1:18">
      <c r="A284" s="9">
        <f t="shared" si="61"/>
        <v>42645</v>
      </c>
      <c r="B284" s="7" t="str">
        <f t="shared" si="62"/>
        <v>dimanche</v>
      </c>
      <c r="C284" s="7" t="str">
        <f t="shared" si="63"/>
        <v>octobre</v>
      </c>
      <c r="D284" s="32" t="str">
        <f t="shared" si="64"/>
        <v/>
      </c>
      <c r="E284" s="32" t="str">
        <f t="shared" si="65"/>
        <v xml:space="preserve"> dim</v>
      </c>
      <c r="F284" s="10">
        <v>0</v>
      </c>
      <c r="G284" s="10"/>
      <c r="H284" s="8">
        <f t="shared" si="66"/>
        <v>0</v>
      </c>
      <c r="I284" s="8">
        <f t="shared" si="67"/>
        <v>0</v>
      </c>
      <c r="J284" s="8">
        <f>IF(AND(F284&gt;=G284,F284&lt;=DBN,F284&lt;&gt;0,G284&lt;&gt;0),(MOD(FDN-DBN,1)-IF(G284&lt;=FDN,FDN-G284)+IF(F284&lt;=FDN,FDN-F284))*24,IF(AND(F284&gt;=G284,F284&gt;DBN,F284&lt;&gt;0,G284&lt;&gt;0),(MOD(FDN-DBNt,1)-(F284-DBN)+IF(G284&gt;=DBN,G284-DBN)-IF(F284&lt;FDN,FDN-G284))*24,IF(AND(F284&lt;G284,ISNUMBER(F284),G284&lt;&gt;0),(IF(AND(F284&lt;=FDN,G284&lt;=FDN),G284-F284)+IF(AND(F284&lt;=FDN,G284&gt;FDN),FDN-F284)+IF(G284&gt;=DBN,G284-F284-IF(F284&lt;=DBN,DBN-F284)))*24,0)))</f>
        <v>0</v>
      </c>
      <c r="K284" s="10"/>
      <c r="L284" s="10"/>
      <c r="M284" s="8">
        <f t="shared" si="68"/>
        <v>0</v>
      </c>
      <c r="N284" s="8">
        <f t="shared" si="69"/>
        <v>0</v>
      </c>
      <c r="O284" s="8">
        <f>IF(AND(K284&gt;=L284,K284&lt;=DBN,K284&lt;&gt;0,L284&lt;&gt;0),(MOD(FDN-DBN,1)-IF(L284&lt;=FDN,FDN-L284)+IF(K284&lt;=FDN,FDN-K284))*24,IF(AND(K284&gt;=L284,K284&gt;DBN,K284&lt;&gt;0,L284&lt;&gt;0),(MOD(FDN-DBNt,1)-(K284-DBN)+IF(L284&gt;=DBN,L284-DBN)-IF(K284&lt;FDN,FDN-L284))*24,IF(AND(K284&lt;L284,ISNUMBER(K284),L284&lt;&gt;0),(IF(AND(K284&lt;=FDN,L284&lt;=FDN),L284-K284)+IF(AND(K284&lt;=FDN,L284&gt;FDN),FDN-K284)+IF(L284&gt;=DBN,L284-K284-IF(K284&lt;=DBN,DBN-K284)))*24,0)))</f>
        <v>0</v>
      </c>
      <c r="P284" s="6">
        <f t="shared" si="70"/>
        <v>0</v>
      </c>
      <c r="Q284" s="6">
        <f t="shared" si="71"/>
        <v>0</v>
      </c>
      <c r="R284" s="6">
        <f t="shared" si="72"/>
        <v>0</v>
      </c>
    </row>
    <row r="285" spans="1:18">
      <c r="A285" s="9">
        <f t="shared" si="61"/>
        <v>42646</v>
      </c>
      <c r="B285" s="7" t="str">
        <f t="shared" si="62"/>
        <v>lundi</v>
      </c>
      <c r="C285" s="7" t="str">
        <f t="shared" si="63"/>
        <v>octobre</v>
      </c>
      <c r="D285" s="32" t="str">
        <f t="shared" si="64"/>
        <v/>
      </c>
      <c r="E285" s="32" t="str">
        <f t="shared" si="65"/>
        <v xml:space="preserve"> lun</v>
      </c>
      <c r="F285" s="10">
        <v>0</v>
      </c>
      <c r="G285" s="10"/>
      <c r="H285" s="8">
        <f t="shared" si="66"/>
        <v>0</v>
      </c>
      <c r="I285" s="8">
        <f t="shared" si="67"/>
        <v>0</v>
      </c>
      <c r="J285" s="8">
        <f>IF(AND(F285&gt;=G285,F285&lt;=DBN,F285&lt;&gt;0,G285&lt;&gt;0),(MOD(FDN-DBN,1)-IF(G285&lt;=FDN,FDN-G285)+IF(F285&lt;=FDN,FDN-F285))*24,IF(AND(F285&gt;=G285,F285&gt;DBN,F285&lt;&gt;0,G285&lt;&gt;0),(MOD(FDN-DBNt,1)-(F285-DBN)+IF(G285&gt;=DBN,G285-DBN)-IF(F285&lt;FDN,FDN-G285))*24,IF(AND(F285&lt;G285,ISNUMBER(F285),G285&lt;&gt;0),(IF(AND(F285&lt;=FDN,G285&lt;=FDN),G285-F285)+IF(AND(F285&lt;=FDN,G285&gt;FDN),FDN-F285)+IF(G285&gt;=DBN,G285-F285-IF(F285&lt;=DBN,DBN-F285)))*24,0)))</f>
        <v>0</v>
      </c>
      <c r="K285" s="10"/>
      <c r="L285" s="10"/>
      <c r="M285" s="8">
        <f t="shared" si="68"/>
        <v>0</v>
      </c>
      <c r="N285" s="8">
        <f t="shared" si="69"/>
        <v>0</v>
      </c>
      <c r="O285" s="8">
        <f>IF(AND(K285&gt;=L285,K285&lt;=DBN,K285&lt;&gt;0,L285&lt;&gt;0),(MOD(FDN-DBN,1)-IF(L285&lt;=FDN,FDN-L285)+IF(K285&lt;=FDN,FDN-K285))*24,IF(AND(K285&gt;=L285,K285&gt;DBN,K285&lt;&gt;0,L285&lt;&gt;0),(MOD(FDN-DBNt,1)-(K285-DBN)+IF(L285&gt;=DBN,L285-DBN)-IF(K285&lt;FDN,FDN-L285))*24,IF(AND(K285&lt;L285,ISNUMBER(K285),L285&lt;&gt;0),(IF(AND(K285&lt;=FDN,L285&lt;=FDN),L285-K285)+IF(AND(K285&lt;=FDN,L285&gt;FDN),FDN-K285)+IF(L285&gt;=DBN,L285-K285-IF(K285&lt;=DBN,DBN-K285)))*24,0)))</f>
        <v>0</v>
      </c>
      <c r="P285" s="6">
        <f t="shared" si="70"/>
        <v>0</v>
      </c>
      <c r="Q285" s="6">
        <f t="shared" si="71"/>
        <v>0</v>
      </c>
      <c r="R285" s="6">
        <f t="shared" si="72"/>
        <v>0</v>
      </c>
    </row>
    <row r="286" spans="1:18">
      <c r="A286" s="9">
        <f t="shared" si="61"/>
        <v>42647</v>
      </c>
      <c r="B286" s="7" t="str">
        <f t="shared" si="62"/>
        <v>mardi</v>
      </c>
      <c r="C286" s="7" t="str">
        <f t="shared" si="63"/>
        <v>octobre</v>
      </c>
      <c r="D286" s="32" t="str">
        <f t="shared" si="64"/>
        <v/>
      </c>
      <c r="E286" s="32" t="str">
        <f t="shared" si="65"/>
        <v xml:space="preserve"> mar</v>
      </c>
      <c r="F286" s="10">
        <v>0</v>
      </c>
      <c r="G286" s="10"/>
      <c r="H286" s="8">
        <f t="shared" si="66"/>
        <v>0</v>
      </c>
      <c r="I286" s="8">
        <f t="shared" si="67"/>
        <v>0</v>
      </c>
      <c r="J286" s="8">
        <f>IF(AND(F286&gt;=G286,F286&lt;=DBN,F286&lt;&gt;0,G286&lt;&gt;0),(MOD(FDN-DBN,1)-IF(G286&lt;=FDN,FDN-G286)+IF(F286&lt;=FDN,FDN-F286))*24,IF(AND(F286&gt;=G286,F286&gt;DBN,F286&lt;&gt;0,G286&lt;&gt;0),(MOD(FDN-DBNt,1)-(F286-DBN)+IF(G286&gt;=DBN,G286-DBN)-IF(F286&lt;FDN,FDN-G286))*24,IF(AND(F286&lt;G286,ISNUMBER(F286),G286&lt;&gt;0),(IF(AND(F286&lt;=FDN,G286&lt;=FDN),G286-F286)+IF(AND(F286&lt;=FDN,G286&gt;FDN),FDN-F286)+IF(G286&gt;=DBN,G286-F286-IF(F286&lt;=DBN,DBN-F286)))*24,0)))</f>
        <v>0</v>
      </c>
      <c r="K286" s="10"/>
      <c r="L286" s="10"/>
      <c r="M286" s="8">
        <f t="shared" si="68"/>
        <v>0</v>
      </c>
      <c r="N286" s="8">
        <f t="shared" si="69"/>
        <v>0</v>
      </c>
      <c r="O286" s="8">
        <f>IF(AND(K286&gt;=L286,K286&lt;=DBN,K286&lt;&gt;0,L286&lt;&gt;0),(MOD(FDN-DBN,1)-IF(L286&lt;=FDN,FDN-L286)+IF(K286&lt;=FDN,FDN-K286))*24,IF(AND(K286&gt;=L286,K286&gt;DBN,K286&lt;&gt;0,L286&lt;&gt;0),(MOD(FDN-DBNt,1)-(K286-DBN)+IF(L286&gt;=DBN,L286-DBN)-IF(K286&lt;FDN,FDN-L286))*24,IF(AND(K286&lt;L286,ISNUMBER(K286),L286&lt;&gt;0),(IF(AND(K286&lt;=FDN,L286&lt;=FDN),L286-K286)+IF(AND(K286&lt;=FDN,L286&gt;FDN),FDN-K286)+IF(L286&gt;=DBN,L286-K286-IF(K286&lt;=DBN,DBN-K286)))*24,0)))</f>
        <v>0</v>
      </c>
      <c r="P286" s="6">
        <f t="shared" si="70"/>
        <v>0</v>
      </c>
      <c r="Q286" s="6">
        <f t="shared" si="71"/>
        <v>0</v>
      </c>
      <c r="R286" s="6">
        <f t="shared" si="72"/>
        <v>0</v>
      </c>
    </row>
    <row r="287" spans="1:18">
      <c r="A287" s="9">
        <f t="shared" si="61"/>
        <v>42648</v>
      </c>
      <c r="B287" s="7" t="str">
        <f t="shared" si="62"/>
        <v>mercredi</v>
      </c>
      <c r="C287" s="7" t="str">
        <f t="shared" si="63"/>
        <v>octobre</v>
      </c>
      <c r="D287" s="32" t="str">
        <f t="shared" si="64"/>
        <v/>
      </c>
      <c r="E287" s="32" t="str">
        <f t="shared" si="65"/>
        <v xml:space="preserve"> mer</v>
      </c>
      <c r="F287" s="10">
        <v>0</v>
      </c>
      <c r="G287" s="10"/>
      <c r="H287" s="8">
        <f t="shared" si="66"/>
        <v>0</v>
      </c>
      <c r="I287" s="8">
        <f t="shared" si="67"/>
        <v>0</v>
      </c>
      <c r="J287" s="8">
        <f>IF(AND(F287&gt;=G287,F287&lt;=DBN,F287&lt;&gt;0,G287&lt;&gt;0),(MOD(FDN-DBN,1)-IF(G287&lt;=FDN,FDN-G287)+IF(F287&lt;=FDN,FDN-F287))*24,IF(AND(F287&gt;=G287,F287&gt;DBN,F287&lt;&gt;0,G287&lt;&gt;0),(MOD(FDN-DBNt,1)-(F287-DBN)+IF(G287&gt;=DBN,G287-DBN)-IF(F287&lt;FDN,FDN-G287))*24,IF(AND(F287&lt;G287,ISNUMBER(F287),G287&lt;&gt;0),(IF(AND(F287&lt;=FDN,G287&lt;=FDN),G287-F287)+IF(AND(F287&lt;=FDN,G287&gt;FDN),FDN-F287)+IF(G287&gt;=DBN,G287-F287-IF(F287&lt;=DBN,DBN-F287)))*24,0)))</f>
        <v>0</v>
      </c>
      <c r="K287" s="10"/>
      <c r="L287" s="10"/>
      <c r="M287" s="8">
        <f t="shared" si="68"/>
        <v>0</v>
      </c>
      <c r="N287" s="8">
        <f t="shared" si="69"/>
        <v>0</v>
      </c>
      <c r="O287" s="8">
        <f>IF(AND(K287&gt;=L287,K287&lt;=DBN,K287&lt;&gt;0,L287&lt;&gt;0),(MOD(FDN-DBN,1)-IF(L287&lt;=FDN,FDN-L287)+IF(K287&lt;=FDN,FDN-K287))*24,IF(AND(K287&gt;=L287,K287&gt;DBN,K287&lt;&gt;0,L287&lt;&gt;0),(MOD(FDN-DBNt,1)-(K287-DBN)+IF(L287&gt;=DBN,L287-DBN)-IF(K287&lt;FDN,FDN-L287))*24,IF(AND(K287&lt;L287,ISNUMBER(K287),L287&lt;&gt;0),(IF(AND(K287&lt;=FDN,L287&lt;=FDN),L287-K287)+IF(AND(K287&lt;=FDN,L287&gt;FDN),FDN-K287)+IF(L287&gt;=DBN,L287-K287-IF(K287&lt;=DBN,DBN-K287)))*24,0)))</f>
        <v>0</v>
      </c>
      <c r="P287" s="6">
        <f t="shared" si="70"/>
        <v>0</v>
      </c>
      <c r="Q287" s="6">
        <f t="shared" si="71"/>
        <v>0</v>
      </c>
      <c r="R287" s="6">
        <f t="shared" si="72"/>
        <v>0</v>
      </c>
    </row>
    <row r="288" spans="1:18">
      <c r="A288" s="9">
        <f t="shared" si="61"/>
        <v>42649</v>
      </c>
      <c r="B288" s="7" t="str">
        <f t="shared" si="62"/>
        <v>jeudi</v>
      </c>
      <c r="C288" s="7" t="str">
        <f t="shared" si="63"/>
        <v>octobre</v>
      </c>
      <c r="D288" s="32" t="str">
        <f t="shared" si="64"/>
        <v/>
      </c>
      <c r="E288" s="32" t="str">
        <f t="shared" si="65"/>
        <v xml:space="preserve"> jeu</v>
      </c>
      <c r="F288" s="10">
        <v>0</v>
      </c>
      <c r="G288" s="10"/>
      <c r="H288" s="8">
        <f t="shared" si="66"/>
        <v>0</v>
      </c>
      <c r="I288" s="8">
        <f t="shared" si="67"/>
        <v>0</v>
      </c>
      <c r="J288" s="8">
        <f>IF(AND(F288&gt;=G288,F288&lt;=DBN,F288&lt;&gt;0,G288&lt;&gt;0),(MOD(FDN-DBN,1)-IF(G288&lt;=FDN,FDN-G288)+IF(F288&lt;=FDN,FDN-F288))*24,IF(AND(F288&gt;=G288,F288&gt;DBN,F288&lt;&gt;0,G288&lt;&gt;0),(MOD(FDN-DBNt,1)-(F288-DBN)+IF(G288&gt;=DBN,G288-DBN)-IF(F288&lt;FDN,FDN-G288))*24,IF(AND(F288&lt;G288,ISNUMBER(F288),G288&lt;&gt;0),(IF(AND(F288&lt;=FDN,G288&lt;=FDN),G288-F288)+IF(AND(F288&lt;=FDN,G288&gt;FDN),FDN-F288)+IF(G288&gt;=DBN,G288-F288-IF(F288&lt;=DBN,DBN-F288)))*24,0)))</f>
        <v>0</v>
      </c>
      <c r="K288" s="10"/>
      <c r="L288" s="10"/>
      <c r="M288" s="8">
        <f t="shared" si="68"/>
        <v>0</v>
      </c>
      <c r="N288" s="8">
        <f t="shared" si="69"/>
        <v>0</v>
      </c>
      <c r="O288" s="8">
        <f>IF(AND(K288&gt;=L288,K288&lt;=DBN,K288&lt;&gt;0,L288&lt;&gt;0),(MOD(FDN-DBN,1)-IF(L288&lt;=FDN,FDN-L288)+IF(K288&lt;=FDN,FDN-K288))*24,IF(AND(K288&gt;=L288,K288&gt;DBN,K288&lt;&gt;0,L288&lt;&gt;0),(MOD(FDN-DBNt,1)-(K288-DBN)+IF(L288&gt;=DBN,L288-DBN)-IF(K288&lt;FDN,FDN-L288))*24,IF(AND(K288&lt;L288,ISNUMBER(K288),L288&lt;&gt;0),(IF(AND(K288&lt;=FDN,L288&lt;=FDN),L288-K288)+IF(AND(K288&lt;=FDN,L288&gt;FDN),FDN-K288)+IF(L288&gt;=DBN,L288-K288-IF(K288&lt;=DBN,DBN-K288)))*24,0)))</f>
        <v>0</v>
      </c>
      <c r="P288" s="6">
        <f t="shared" si="70"/>
        <v>0</v>
      </c>
      <c r="Q288" s="6">
        <f t="shared" si="71"/>
        <v>0</v>
      </c>
      <c r="R288" s="6">
        <f t="shared" si="72"/>
        <v>0</v>
      </c>
    </row>
    <row r="289" spans="1:18">
      <c r="A289" s="9">
        <f t="shared" si="61"/>
        <v>42650</v>
      </c>
      <c r="B289" s="7" t="str">
        <f t="shared" si="62"/>
        <v>vendredi</v>
      </c>
      <c r="C289" s="7" t="str">
        <f t="shared" si="63"/>
        <v>octobre</v>
      </c>
      <c r="D289" s="32" t="str">
        <f t="shared" si="64"/>
        <v/>
      </c>
      <c r="E289" s="32" t="str">
        <f t="shared" si="65"/>
        <v xml:space="preserve"> ven</v>
      </c>
      <c r="F289" s="10">
        <v>0</v>
      </c>
      <c r="G289" s="10"/>
      <c r="H289" s="8">
        <f t="shared" si="66"/>
        <v>0</v>
      </c>
      <c r="I289" s="8">
        <f t="shared" si="67"/>
        <v>0</v>
      </c>
      <c r="J289" s="8">
        <f>IF(AND(F289&gt;=G289,F289&lt;=DBN,F289&lt;&gt;0,G289&lt;&gt;0),(MOD(FDN-DBN,1)-IF(G289&lt;=FDN,FDN-G289)+IF(F289&lt;=FDN,FDN-F289))*24,IF(AND(F289&gt;=G289,F289&gt;DBN,F289&lt;&gt;0,G289&lt;&gt;0),(MOD(FDN-DBNt,1)-(F289-DBN)+IF(G289&gt;=DBN,G289-DBN)-IF(F289&lt;FDN,FDN-G289))*24,IF(AND(F289&lt;G289,ISNUMBER(F289),G289&lt;&gt;0),(IF(AND(F289&lt;=FDN,G289&lt;=FDN),G289-F289)+IF(AND(F289&lt;=FDN,G289&gt;FDN),FDN-F289)+IF(G289&gt;=DBN,G289-F289-IF(F289&lt;=DBN,DBN-F289)))*24,0)))</f>
        <v>0</v>
      </c>
      <c r="K289" s="10"/>
      <c r="L289" s="10"/>
      <c r="M289" s="8">
        <f t="shared" si="68"/>
        <v>0</v>
      </c>
      <c r="N289" s="8">
        <f t="shared" si="69"/>
        <v>0</v>
      </c>
      <c r="O289" s="8">
        <f>IF(AND(K289&gt;=L289,K289&lt;=DBN,K289&lt;&gt;0,L289&lt;&gt;0),(MOD(FDN-DBN,1)-IF(L289&lt;=FDN,FDN-L289)+IF(K289&lt;=FDN,FDN-K289))*24,IF(AND(K289&gt;=L289,K289&gt;DBN,K289&lt;&gt;0,L289&lt;&gt;0),(MOD(FDN-DBNt,1)-(K289-DBN)+IF(L289&gt;=DBN,L289-DBN)-IF(K289&lt;FDN,FDN-L289))*24,IF(AND(K289&lt;L289,ISNUMBER(K289),L289&lt;&gt;0),(IF(AND(K289&lt;=FDN,L289&lt;=FDN),L289-K289)+IF(AND(K289&lt;=FDN,L289&gt;FDN),FDN-K289)+IF(L289&gt;=DBN,L289-K289-IF(K289&lt;=DBN,DBN-K289)))*24,0)))</f>
        <v>0</v>
      </c>
      <c r="P289" s="6">
        <f t="shared" si="70"/>
        <v>0</v>
      </c>
      <c r="Q289" s="6">
        <f t="shared" si="71"/>
        <v>0</v>
      </c>
      <c r="R289" s="6">
        <f t="shared" si="72"/>
        <v>0</v>
      </c>
    </row>
    <row r="290" spans="1:18">
      <c r="A290" s="9">
        <f t="shared" si="61"/>
        <v>42651</v>
      </c>
      <c r="B290" s="7" t="str">
        <f t="shared" si="62"/>
        <v>samedi</v>
      </c>
      <c r="C290" s="7" t="str">
        <f t="shared" si="63"/>
        <v>octobre</v>
      </c>
      <c r="D290" s="32" t="str">
        <f t="shared" si="64"/>
        <v/>
      </c>
      <c r="E290" s="32" t="str">
        <f t="shared" si="65"/>
        <v xml:space="preserve"> sam</v>
      </c>
      <c r="F290" s="10">
        <v>0</v>
      </c>
      <c r="G290" s="10"/>
      <c r="H290" s="8">
        <f t="shared" si="66"/>
        <v>0</v>
      </c>
      <c r="I290" s="8">
        <f t="shared" si="67"/>
        <v>0</v>
      </c>
      <c r="J290" s="8">
        <f>IF(AND(F290&gt;=G290,F290&lt;=DBN,F290&lt;&gt;0,G290&lt;&gt;0),(MOD(FDN-DBN,1)-IF(G290&lt;=FDN,FDN-G290)+IF(F290&lt;=FDN,FDN-F290))*24,IF(AND(F290&gt;=G290,F290&gt;DBN,F290&lt;&gt;0,G290&lt;&gt;0),(MOD(FDN-DBNt,1)-(F290-DBN)+IF(G290&gt;=DBN,G290-DBN)-IF(F290&lt;FDN,FDN-G290))*24,IF(AND(F290&lt;G290,ISNUMBER(F290),G290&lt;&gt;0),(IF(AND(F290&lt;=FDN,G290&lt;=FDN),G290-F290)+IF(AND(F290&lt;=FDN,G290&gt;FDN),FDN-F290)+IF(G290&gt;=DBN,G290-F290-IF(F290&lt;=DBN,DBN-F290)))*24,0)))</f>
        <v>0</v>
      </c>
      <c r="K290" s="10"/>
      <c r="L290" s="10"/>
      <c r="M290" s="8">
        <f t="shared" si="68"/>
        <v>0</v>
      </c>
      <c r="N290" s="8">
        <f t="shared" si="69"/>
        <v>0</v>
      </c>
      <c r="O290" s="8">
        <f>IF(AND(K290&gt;=L290,K290&lt;=DBN,K290&lt;&gt;0,L290&lt;&gt;0),(MOD(FDN-DBN,1)-IF(L290&lt;=FDN,FDN-L290)+IF(K290&lt;=FDN,FDN-K290))*24,IF(AND(K290&gt;=L290,K290&gt;DBN,K290&lt;&gt;0,L290&lt;&gt;0),(MOD(FDN-DBNt,1)-(K290-DBN)+IF(L290&gt;=DBN,L290-DBN)-IF(K290&lt;FDN,FDN-L290))*24,IF(AND(K290&lt;L290,ISNUMBER(K290),L290&lt;&gt;0),(IF(AND(K290&lt;=FDN,L290&lt;=FDN),L290-K290)+IF(AND(K290&lt;=FDN,L290&gt;FDN),FDN-K290)+IF(L290&gt;=DBN,L290-K290-IF(K290&lt;=DBN,DBN-K290)))*24,0)))</f>
        <v>0</v>
      </c>
      <c r="P290" s="6">
        <f t="shared" si="70"/>
        <v>0</v>
      </c>
      <c r="Q290" s="6">
        <f t="shared" si="71"/>
        <v>0</v>
      </c>
      <c r="R290" s="6">
        <f t="shared" si="72"/>
        <v>0</v>
      </c>
    </row>
    <row r="291" spans="1:18">
      <c r="A291" s="9">
        <f t="shared" si="61"/>
        <v>42652</v>
      </c>
      <c r="B291" s="7" t="str">
        <f t="shared" si="62"/>
        <v>dimanche</v>
      </c>
      <c r="C291" s="7" t="str">
        <f t="shared" si="63"/>
        <v>octobre</v>
      </c>
      <c r="D291" s="32" t="str">
        <f t="shared" si="64"/>
        <v/>
      </c>
      <c r="E291" s="32" t="str">
        <f t="shared" si="65"/>
        <v xml:space="preserve"> dim</v>
      </c>
      <c r="F291" s="10">
        <v>0</v>
      </c>
      <c r="G291" s="10"/>
      <c r="H291" s="8">
        <f t="shared" si="66"/>
        <v>0</v>
      </c>
      <c r="I291" s="8">
        <f t="shared" si="67"/>
        <v>0</v>
      </c>
      <c r="J291" s="8">
        <f>IF(AND(F291&gt;=G291,F291&lt;=DBN,F291&lt;&gt;0,G291&lt;&gt;0),(MOD(FDN-DBN,1)-IF(G291&lt;=FDN,FDN-G291)+IF(F291&lt;=FDN,FDN-F291))*24,IF(AND(F291&gt;=G291,F291&gt;DBN,F291&lt;&gt;0,G291&lt;&gt;0),(MOD(FDN-DBNt,1)-(F291-DBN)+IF(G291&gt;=DBN,G291-DBN)-IF(F291&lt;FDN,FDN-G291))*24,IF(AND(F291&lt;G291,ISNUMBER(F291),G291&lt;&gt;0),(IF(AND(F291&lt;=FDN,G291&lt;=FDN),G291-F291)+IF(AND(F291&lt;=FDN,G291&gt;FDN),FDN-F291)+IF(G291&gt;=DBN,G291-F291-IF(F291&lt;=DBN,DBN-F291)))*24,0)))</f>
        <v>0</v>
      </c>
      <c r="K291" s="10"/>
      <c r="L291" s="10"/>
      <c r="M291" s="8">
        <f t="shared" si="68"/>
        <v>0</v>
      </c>
      <c r="N291" s="8">
        <f t="shared" si="69"/>
        <v>0</v>
      </c>
      <c r="O291" s="8">
        <f>IF(AND(K291&gt;=L291,K291&lt;=DBN,K291&lt;&gt;0,L291&lt;&gt;0),(MOD(FDN-DBN,1)-IF(L291&lt;=FDN,FDN-L291)+IF(K291&lt;=FDN,FDN-K291))*24,IF(AND(K291&gt;=L291,K291&gt;DBN,K291&lt;&gt;0,L291&lt;&gt;0),(MOD(FDN-DBNt,1)-(K291-DBN)+IF(L291&gt;=DBN,L291-DBN)-IF(K291&lt;FDN,FDN-L291))*24,IF(AND(K291&lt;L291,ISNUMBER(K291),L291&lt;&gt;0),(IF(AND(K291&lt;=FDN,L291&lt;=FDN),L291-K291)+IF(AND(K291&lt;=FDN,L291&gt;FDN),FDN-K291)+IF(L291&gt;=DBN,L291-K291-IF(K291&lt;=DBN,DBN-K291)))*24,0)))</f>
        <v>0</v>
      </c>
      <c r="P291" s="6">
        <f t="shared" si="70"/>
        <v>0</v>
      </c>
      <c r="Q291" s="6">
        <f t="shared" si="71"/>
        <v>0</v>
      </c>
      <c r="R291" s="6">
        <f t="shared" si="72"/>
        <v>0</v>
      </c>
    </row>
    <row r="292" spans="1:18">
      <c r="A292" s="9">
        <f t="shared" si="61"/>
        <v>42653</v>
      </c>
      <c r="B292" s="7" t="str">
        <f t="shared" si="62"/>
        <v>lundi</v>
      </c>
      <c r="C292" s="7" t="str">
        <f t="shared" si="63"/>
        <v>octobre</v>
      </c>
      <c r="D292" s="32" t="str">
        <f t="shared" si="64"/>
        <v/>
      </c>
      <c r="E292" s="32" t="str">
        <f t="shared" si="65"/>
        <v xml:space="preserve"> lun</v>
      </c>
      <c r="F292" s="10">
        <v>0</v>
      </c>
      <c r="G292" s="10"/>
      <c r="H292" s="8">
        <f t="shared" si="66"/>
        <v>0</v>
      </c>
      <c r="I292" s="8">
        <f t="shared" si="67"/>
        <v>0</v>
      </c>
      <c r="J292" s="8">
        <f>IF(AND(F292&gt;=G292,F292&lt;=DBN,F292&lt;&gt;0,G292&lt;&gt;0),(MOD(FDN-DBN,1)-IF(G292&lt;=FDN,FDN-G292)+IF(F292&lt;=FDN,FDN-F292))*24,IF(AND(F292&gt;=G292,F292&gt;DBN,F292&lt;&gt;0,G292&lt;&gt;0),(MOD(FDN-DBNt,1)-(F292-DBN)+IF(G292&gt;=DBN,G292-DBN)-IF(F292&lt;FDN,FDN-G292))*24,IF(AND(F292&lt;G292,ISNUMBER(F292),G292&lt;&gt;0),(IF(AND(F292&lt;=FDN,G292&lt;=FDN),G292-F292)+IF(AND(F292&lt;=FDN,G292&gt;FDN),FDN-F292)+IF(G292&gt;=DBN,G292-F292-IF(F292&lt;=DBN,DBN-F292)))*24,0)))</f>
        <v>0</v>
      </c>
      <c r="K292" s="10"/>
      <c r="L292" s="10"/>
      <c r="M292" s="8">
        <f t="shared" si="68"/>
        <v>0</v>
      </c>
      <c r="N292" s="8">
        <f t="shared" si="69"/>
        <v>0</v>
      </c>
      <c r="O292" s="8">
        <f>IF(AND(K292&gt;=L292,K292&lt;=DBN,K292&lt;&gt;0,L292&lt;&gt;0),(MOD(FDN-DBN,1)-IF(L292&lt;=FDN,FDN-L292)+IF(K292&lt;=FDN,FDN-K292))*24,IF(AND(K292&gt;=L292,K292&gt;DBN,K292&lt;&gt;0,L292&lt;&gt;0),(MOD(FDN-DBNt,1)-(K292-DBN)+IF(L292&gt;=DBN,L292-DBN)-IF(K292&lt;FDN,FDN-L292))*24,IF(AND(K292&lt;L292,ISNUMBER(K292),L292&lt;&gt;0),(IF(AND(K292&lt;=FDN,L292&lt;=FDN),L292-K292)+IF(AND(K292&lt;=FDN,L292&gt;FDN),FDN-K292)+IF(L292&gt;=DBN,L292-K292-IF(K292&lt;=DBN,DBN-K292)))*24,0)))</f>
        <v>0</v>
      </c>
      <c r="P292" s="6">
        <f t="shared" si="70"/>
        <v>0</v>
      </c>
      <c r="Q292" s="6">
        <f t="shared" si="71"/>
        <v>0</v>
      </c>
      <c r="R292" s="6">
        <f t="shared" si="72"/>
        <v>0</v>
      </c>
    </row>
    <row r="293" spans="1:18">
      <c r="A293" s="9">
        <f t="shared" si="61"/>
        <v>42654</v>
      </c>
      <c r="B293" s="7" t="str">
        <f t="shared" si="62"/>
        <v>mardi</v>
      </c>
      <c r="C293" s="7" t="str">
        <f t="shared" si="63"/>
        <v>octobre</v>
      </c>
      <c r="D293" s="32" t="str">
        <f t="shared" si="64"/>
        <v/>
      </c>
      <c r="E293" s="32" t="str">
        <f t="shared" si="65"/>
        <v xml:space="preserve"> mar</v>
      </c>
      <c r="F293" s="10">
        <v>0</v>
      </c>
      <c r="G293" s="10"/>
      <c r="H293" s="8">
        <f t="shared" si="66"/>
        <v>0</v>
      </c>
      <c r="I293" s="8">
        <f t="shared" si="67"/>
        <v>0</v>
      </c>
      <c r="J293" s="8">
        <f>IF(AND(F293&gt;=G293,F293&lt;=DBN,F293&lt;&gt;0,G293&lt;&gt;0),(MOD(FDN-DBN,1)-IF(G293&lt;=FDN,FDN-G293)+IF(F293&lt;=FDN,FDN-F293))*24,IF(AND(F293&gt;=G293,F293&gt;DBN,F293&lt;&gt;0,G293&lt;&gt;0),(MOD(FDN-DBNt,1)-(F293-DBN)+IF(G293&gt;=DBN,G293-DBN)-IF(F293&lt;FDN,FDN-G293))*24,IF(AND(F293&lt;G293,ISNUMBER(F293),G293&lt;&gt;0),(IF(AND(F293&lt;=FDN,G293&lt;=FDN),G293-F293)+IF(AND(F293&lt;=FDN,G293&gt;FDN),FDN-F293)+IF(G293&gt;=DBN,G293-F293-IF(F293&lt;=DBN,DBN-F293)))*24,0)))</f>
        <v>0</v>
      </c>
      <c r="K293" s="10"/>
      <c r="L293" s="10"/>
      <c r="M293" s="8">
        <f t="shared" si="68"/>
        <v>0</v>
      </c>
      <c r="N293" s="8">
        <f t="shared" si="69"/>
        <v>0</v>
      </c>
      <c r="O293" s="8">
        <f>IF(AND(K293&gt;=L293,K293&lt;=DBN,K293&lt;&gt;0,L293&lt;&gt;0),(MOD(FDN-DBN,1)-IF(L293&lt;=FDN,FDN-L293)+IF(K293&lt;=FDN,FDN-K293))*24,IF(AND(K293&gt;=L293,K293&gt;DBN,K293&lt;&gt;0,L293&lt;&gt;0),(MOD(FDN-DBNt,1)-(K293-DBN)+IF(L293&gt;=DBN,L293-DBN)-IF(K293&lt;FDN,FDN-L293))*24,IF(AND(K293&lt;L293,ISNUMBER(K293),L293&lt;&gt;0),(IF(AND(K293&lt;=FDN,L293&lt;=FDN),L293-K293)+IF(AND(K293&lt;=FDN,L293&gt;FDN),FDN-K293)+IF(L293&gt;=DBN,L293-K293-IF(K293&lt;=DBN,DBN-K293)))*24,0)))</f>
        <v>0</v>
      </c>
      <c r="P293" s="6">
        <f t="shared" si="70"/>
        <v>0</v>
      </c>
      <c r="Q293" s="6">
        <f t="shared" si="71"/>
        <v>0</v>
      </c>
      <c r="R293" s="6">
        <f t="shared" si="72"/>
        <v>0</v>
      </c>
    </row>
    <row r="294" spans="1:18">
      <c r="A294" s="9">
        <f t="shared" si="61"/>
        <v>42655</v>
      </c>
      <c r="B294" s="7" t="str">
        <f t="shared" si="62"/>
        <v>mercredi</v>
      </c>
      <c r="C294" s="7" t="str">
        <f t="shared" si="63"/>
        <v>octobre</v>
      </c>
      <c r="D294" s="32" t="str">
        <f t="shared" si="64"/>
        <v/>
      </c>
      <c r="E294" s="32" t="str">
        <f t="shared" si="65"/>
        <v xml:space="preserve"> mer</v>
      </c>
      <c r="F294" s="10">
        <v>0</v>
      </c>
      <c r="G294" s="10"/>
      <c r="H294" s="8">
        <f t="shared" si="66"/>
        <v>0</v>
      </c>
      <c r="I294" s="8">
        <f t="shared" si="67"/>
        <v>0</v>
      </c>
      <c r="J294" s="8">
        <f>IF(AND(F294&gt;=G294,F294&lt;=DBN,F294&lt;&gt;0,G294&lt;&gt;0),(MOD(FDN-DBN,1)-IF(G294&lt;=FDN,FDN-G294)+IF(F294&lt;=FDN,FDN-F294))*24,IF(AND(F294&gt;=G294,F294&gt;DBN,F294&lt;&gt;0,G294&lt;&gt;0),(MOD(FDN-DBNt,1)-(F294-DBN)+IF(G294&gt;=DBN,G294-DBN)-IF(F294&lt;FDN,FDN-G294))*24,IF(AND(F294&lt;G294,ISNUMBER(F294),G294&lt;&gt;0),(IF(AND(F294&lt;=FDN,G294&lt;=FDN),G294-F294)+IF(AND(F294&lt;=FDN,G294&gt;FDN),FDN-F294)+IF(G294&gt;=DBN,G294-F294-IF(F294&lt;=DBN,DBN-F294)))*24,0)))</f>
        <v>0</v>
      </c>
      <c r="K294" s="10"/>
      <c r="L294" s="10"/>
      <c r="M294" s="8">
        <f t="shared" si="68"/>
        <v>0</v>
      </c>
      <c r="N294" s="8">
        <f t="shared" si="69"/>
        <v>0</v>
      </c>
      <c r="O294" s="8">
        <f>IF(AND(K294&gt;=L294,K294&lt;=DBN,K294&lt;&gt;0,L294&lt;&gt;0),(MOD(FDN-DBN,1)-IF(L294&lt;=FDN,FDN-L294)+IF(K294&lt;=FDN,FDN-K294))*24,IF(AND(K294&gt;=L294,K294&gt;DBN,K294&lt;&gt;0,L294&lt;&gt;0),(MOD(FDN-DBNt,1)-(K294-DBN)+IF(L294&gt;=DBN,L294-DBN)-IF(K294&lt;FDN,FDN-L294))*24,IF(AND(K294&lt;L294,ISNUMBER(K294),L294&lt;&gt;0),(IF(AND(K294&lt;=FDN,L294&lt;=FDN),L294-K294)+IF(AND(K294&lt;=FDN,L294&gt;FDN),FDN-K294)+IF(L294&gt;=DBN,L294-K294-IF(K294&lt;=DBN,DBN-K294)))*24,0)))</f>
        <v>0</v>
      </c>
      <c r="P294" s="6">
        <f t="shared" si="70"/>
        <v>0</v>
      </c>
      <c r="Q294" s="6">
        <f t="shared" si="71"/>
        <v>0</v>
      </c>
      <c r="R294" s="6">
        <f t="shared" si="72"/>
        <v>0</v>
      </c>
    </row>
    <row r="295" spans="1:18">
      <c r="A295" s="9">
        <f t="shared" si="61"/>
        <v>42656</v>
      </c>
      <c r="B295" s="7" t="str">
        <f t="shared" si="62"/>
        <v>jeudi</v>
      </c>
      <c r="C295" s="7" t="str">
        <f t="shared" si="63"/>
        <v>octobre</v>
      </c>
      <c r="D295" s="32" t="str">
        <f t="shared" si="64"/>
        <v/>
      </c>
      <c r="E295" s="32" t="str">
        <f t="shared" si="65"/>
        <v xml:space="preserve"> jeu</v>
      </c>
      <c r="F295" s="10">
        <v>0</v>
      </c>
      <c r="G295" s="10"/>
      <c r="H295" s="8">
        <f t="shared" si="66"/>
        <v>0</v>
      </c>
      <c r="I295" s="8">
        <f t="shared" si="67"/>
        <v>0</v>
      </c>
      <c r="J295" s="8">
        <f>IF(AND(F295&gt;=G295,F295&lt;=DBN,F295&lt;&gt;0,G295&lt;&gt;0),(MOD(FDN-DBN,1)-IF(G295&lt;=FDN,FDN-G295)+IF(F295&lt;=FDN,FDN-F295))*24,IF(AND(F295&gt;=G295,F295&gt;DBN,F295&lt;&gt;0,G295&lt;&gt;0),(MOD(FDN-DBNt,1)-(F295-DBN)+IF(G295&gt;=DBN,G295-DBN)-IF(F295&lt;FDN,FDN-G295))*24,IF(AND(F295&lt;G295,ISNUMBER(F295),G295&lt;&gt;0),(IF(AND(F295&lt;=FDN,G295&lt;=FDN),G295-F295)+IF(AND(F295&lt;=FDN,G295&gt;FDN),FDN-F295)+IF(G295&gt;=DBN,G295-F295-IF(F295&lt;=DBN,DBN-F295)))*24,0)))</f>
        <v>0</v>
      </c>
      <c r="K295" s="10"/>
      <c r="L295" s="10"/>
      <c r="M295" s="8">
        <f t="shared" si="68"/>
        <v>0</v>
      </c>
      <c r="N295" s="8">
        <f t="shared" si="69"/>
        <v>0</v>
      </c>
      <c r="O295" s="8">
        <f>IF(AND(K295&gt;=L295,K295&lt;=DBN,K295&lt;&gt;0,L295&lt;&gt;0),(MOD(FDN-DBN,1)-IF(L295&lt;=FDN,FDN-L295)+IF(K295&lt;=FDN,FDN-K295))*24,IF(AND(K295&gt;=L295,K295&gt;DBN,K295&lt;&gt;0,L295&lt;&gt;0),(MOD(FDN-DBNt,1)-(K295-DBN)+IF(L295&gt;=DBN,L295-DBN)-IF(K295&lt;FDN,FDN-L295))*24,IF(AND(K295&lt;L295,ISNUMBER(K295),L295&lt;&gt;0),(IF(AND(K295&lt;=FDN,L295&lt;=FDN),L295-K295)+IF(AND(K295&lt;=FDN,L295&gt;FDN),FDN-K295)+IF(L295&gt;=DBN,L295-K295-IF(K295&lt;=DBN,DBN-K295)))*24,0)))</f>
        <v>0</v>
      </c>
      <c r="P295" s="6">
        <f t="shared" si="70"/>
        <v>0</v>
      </c>
      <c r="Q295" s="6">
        <f t="shared" si="71"/>
        <v>0</v>
      </c>
      <c r="R295" s="6">
        <f t="shared" si="72"/>
        <v>0</v>
      </c>
    </row>
    <row r="296" spans="1:18">
      <c r="A296" s="9">
        <f t="shared" si="61"/>
        <v>42657</v>
      </c>
      <c r="B296" s="7" t="str">
        <f t="shared" si="62"/>
        <v>vendredi</v>
      </c>
      <c r="C296" s="7" t="str">
        <f t="shared" si="63"/>
        <v>octobre</v>
      </c>
      <c r="D296" s="32" t="str">
        <f t="shared" si="64"/>
        <v/>
      </c>
      <c r="E296" s="32" t="str">
        <f t="shared" si="65"/>
        <v xml:space="preserve"> ven</v>
      </c>
      <c r="F296" s="10">
        <v>0</v>
      </c>
      <c r="G296" s="10"/>
      <c r="H296" s="8">
        <f t="shared" si="66"/>
        <v>0</v>
      </c>
      <c r="I296" s="8">
        <f t="shared" si="67"/>
        <v>0</v>
      </c>
      <c r="J296" s="8">
        <f>IF(AND(F296&gt;=G296,F296&lt;=DBN,F296&lt;&gt;0,G296&lt;&gt;0),(MOD(FDN-DBN,1)-IF(G296&lt;=FDN,FDN-G296)+IF(F296&lt;=FDN,FDN-F296))*24,IF(AND(F296&gt;=G296,F296&gt;DBN,F296&lt;&gt;0,G296&lt;&gt;0),(MOD(FDN-DBNt,1)-(F296-DBN)+IF(G296&gt;=DBN,G296-DBN)-IF(F296&lt;FDN,FDN-G296))*24,IF(AND(F296&lt;G296,ISNUMBER(F296),G296&lt;&gt;0),(IF(AND(F296&lt;=FDN,G296&lt;=FDN),G296-F296)+IF(AND(F296&lt;=FDN,G296&gt;FDN),FDN-F296)+IF(G296&gt;=DBN,G296-F296-IF(F296&lt;=DBN,DBN-F296)))*24,0)))</f>
        <v>0</v>
      </c>
      <c r="K296" s="10"/>
      <c r="L296" s="10"/>
      <c r="M296" s="8">
        <f t="shared" si="68"/>
        <v>0</v>
      </c>
      <c r="N296" s="8">
        <f t="shared" si="69"/>
        <v>0</v>
      </c>
      <c r="O296" s="8">
        <f>IF(AND(K296&gt;=L296,K296&lt;=DBN,K296&lt;&gt;0,L296&lt;&gt;0),(MOD(FDN-DBN,1)-IF(L296&lt;=FDN,FDN-L296)+IF(K296&lt;=FDN,FDN-K296))*24,IF(AND(K296&gt;=L296,K296&gt;DBN,K296&lt;&gt;0,L296&lt;&gt;0),(MOD(FDN-DBNt,1)-(K296-DBN)+IF(L296&gt;=DBN,L296-DBN)-IF(K296&lt;FDN,FDN-L296))*24,IF(AND(K296&lt;L296,ISNUMBER(K296),L296&lt;&gt;0),(IF(AND(K296&lt;=FDN,L296&lt;=FDN),L296-K296)+IF(AND(K296&lt;=FDN,L296&gt;FDN),FDN-K296)+IF(L296&gt;=DBN,L296-K296-IF(K296&lt;=DBN,DBN-K296)))*24,0)))</f>
        <v>0</v>
      </c>
      <c r="P296" s="6">
        <f t="shared" si="70"/>
        <v>0</v>
      </c>
      <c r="Q296" s="6">
        <f t="shared" si="71"/>
        <v>0</v>
      </c>
      <c r="R296" s="6">
        <f t="shared" si="72"/>
        <v>0</v>
      </c>
    </row>
    <row r="297" spans="1:18">
      <c r="A297" s="9">
        <f t="shared" si="61"/>
        <v>42658</v>
      </c>
      <c r="B297" s="7" t="str">
        <f t="shared" si="62"/>
        <v>samedi</v>
      </c>
      <c r="C297" s="7" t="str">
        <f t="shared" si="63"/>
        <v>octobre</v>
      </c>
      <c r="D297" s="32" t="str">
        <f t="shared" si="64"/>
        <v/>
      </c>
      <c r="E297" s="32" t="str">
        <f t="shared" si="65"/>
        <v xml:space="preserve"> sam</v>
      </c>
      <c r="F297" s="10">
        <v>0</v>
      </c>
      <c r="G297" s="10"/>
      <c r="H297" s="8">
        <f t="shared" si="66"/>
        <v>0</v>
      </c>
      <c r="I297" s="8">
        <f t="shared" si="67"/>
        <v>0</v>
      </c>
      <c r="J297" s="8">
        <f>IF(AND(F297&gt;=G297,F297&lt;=DBN,F297&lt;&gt;0,G297&lt;&gt;0),(MOD(FDN-DBN,1)-IF(G297&lt;=FDN,FDN-G297)+IF(F297&lt;=FDN,FDN-F297))*24,IF(AND(F297&gt;=G297,F297&gt;DBN,F297&lt;&gt;0,G297&lt;&gt;0),(MOD(FDN-DBNt,1)-(F297-DBN)+IF(G297&gt;=DBN,G297-DBN)-IF(F297&lt;FDN,FDN-G297))*24,IF(AND(F297&lt;G297,ISNUMBER(F297),G297&lt;&gt;0),(IF(AND(F297&lt;=FDN,G297&lt;=FDN),G297-F297)+IF(AND(F297&lt;=FDN,G297&gt;FDN),FDN-F297)+IF(G297&gt;=DBN,G297-F297-IF(F297&lt;=DBN,DBN-F297)))*24,0)))</f>
        <v>0</v>
      </c>
      <c r="K297" s="10"/>
      <c r="L297" s="10"/>
      <c r="M297" s="8">
        <f t="shared" si="68"/>
        <v>0</v>
      </c>
      <c r="N297" s="8">
        <f t="shared" si="69"/>
        <v>0</v>
      </c>
      <c r="O297" s="8">
        <f>IF(AND(K297&gt;=L297,K297&lt;=DBN,K297&lt;&gt;0,L297&lt;&gt;0),(MOD(FDN-DBN,1)-IF(L297&lt;=FDN,FDN-L297)+IF(K297&lt;=FDN,FDN-K297))*24,IF(AND(K297&gt;=L297,K297&gt;DBN,K297&lt;&gt;0,L297&lt;&gt;0),(MOD(FDN-DBNt,1)-(K297-DBN)+IF(L297&gt;=DBN,L297-DBN)-IF(K297&lt;FDN,FDN-L297))*24,IF(AND(K297&lt;L297,ISNUMBER(K297),L297&lt;&gt;0),(IF(AND(K297&lt;=FDN,L297&lt;=FDN),L297-K297)+IF(AND(K297&lt;=FDN,L297&gt;FDN),FDN-K297)+IF(L297&gt;=DBN,L297-K297-IF(K297&lt;=DBN,DBN-K297)))*24,0)))</f>
        <v>0</v>
      </c>
      <c r="P297" s="6">
        <f t="shared" si="70"/>
        <v>0</v>
      </c>
      <c r="Q297" s="6">
        <f t="shared" si="71"/>
        <v>0</v>
      </c>
      <c r="R297" s="6">
        <f t="shared" si="72"/>
        <v>0</v>
      </c>
    </row>
    <row r="298" spans="1:18">
      <c r="A298" s="9">
        <f t="shared" si="61"/>
        <v>42659</v>
      </c>
      <c r="B298" s="7" t="str">
        <f t="shared" si="62"/>
        <v>dimanche</v>
      </c>
      <c r="C298" s="7" t="str">
        <f t="shared" si="63"/>
        <v>octobre</v>
      </c>
      <c r="D298" s="32" t="str">
        <f t="shared" si="64"/>
        <v/>
      </c>
      <c r="E298" s="32" t="str">
        <f t="shared" si="65"/>
        <v xml:space="preserve"> dim</v>
      </c>
      <c r="F298" s="10">
        <v>0</v>
      </c>
      <c r="G298" s="10"/>
      <c r="H298" s="8">
        <f t="shared" si="66"/>
        <v>0</v>
      </c>
      <c r="I298" s="8">
        <f t="shared" si="67"/>
        <v>0</v>
      </c>
      <c r="J298" s="8">
        <f>IF(AND(F298&gt;=G298,F298&lt;=DBN,F298&lt;&gt;0,G298&lt;&gt;0),(MOD(FDN-DBN,1)-IF(G298&lt;=FDN,FDN-G298)+IF(F298&lt;=FDN,FDN-F298))*24,IF(AND(F298&gt;=G298,F298&gt;DBN,F298&lt;&gt;0,G298&lt;&gt;0),(MOD(FDN-DBNt,1)-(F298-DBN)+IF(G298&gt;=DBN,G298-DBN)-IF(F298&lt;FDN,FDN-G298))*24,IF(AND(F298&lt;G298,ISNUMBER(F298),G298&lt;&gt;0),(IF(AND(F298&lt;=FDN,G298&lt;=FDN),G298-F298)+IF(AND(F298&lt;=FDN,G298&gt;FDN),FDN-F298)+IF(G298&gt;=DBN,G298-F298-IF(F298&lt;=DBN,DBN-F298)))*24,0)))</f>
        <v>0</v>
      </c>
      <c r="K298" s="10"/>
      <c r="L298" s="10"/>
      <c r="M298" s="8">
        <f t="shared" si="68"/>
        <v>0</v>
      </c>
      <c r="N298" s="8">
        <f t="shared" si="69"/>
        <v>0</v>
      </c>
      <c r="O298" s="8">
        <f>IF(AND(K298&gt;=L298,K298&lt;=DBN,K298&lt;&gt;0,L298&lt;&gt;0),(MOD(FDN-DBN,1)-IF(L298&lt;=FDN,FDN-L298)+IF(K298&lt;=FDN,FDN-K298))*24,IF(AND(K298&gt;=L298,K298&gt;DBN,K298&lt;&gt;0,L298&lt;&gt;0),(MOD(FDN-DBNt,1)-(K298-DBN)+IF(L298&gt;=DBN,L298-DBN)-IF(K298&lt;FDN,FDN-L298))*24,IF(AND(K298&lt;L298,ISNUMBER(K298),L298&lt;&gt;0),(IF(AND(K298&lt;=FDN,L298&lt;=FDN),L298-K298)+IF(AND(K298&lt;=FDN,L298&gt;FDN),FDN-K298)+IF(L298&gt;=DBN,L298-K298-IF(K298&lt;=DBN,DBN-K298)))*24,0)))</f>
        <v>0</v>
      </c>
      <c r="P298" s="6">
        <f t="shared" si="70"/>
        <v>0</v>
      </c>
      <c r="Q298" s="6">
        <f t="shared" si="71"/>
        <v>0</v>
      </c>
      <c r="R298" s="6">
        <f t="shared" si="72"/>
        <v>0</v>
      </c>
    </row>
    <row r="299" spans="1:18">
      <c r="A299" s="9">
        <f t="shared" si="61"/>
        <v>42660</v>
      </c>
      <c r="B299" s="7" t="str">
        <f t="shared" si="62"/>
        <v>lundi</v>
      </c>
      <c r="C299" s="7" t="str">
        <f t="shared" si="63"/>
        <v>octobre</v>
      </c>
      <c r="D299" s="32" t="str">
        <f t="shared" si="64"/>
        <v/>
      </c>
      <c r="E299" s="32" t="str">
        <f t="shared" si="65"/>
        <v xml:space="preserve"> lun</v>
      </c>
      <c r="F299" s="10">
        <v>0</v>
      </c>
      <c r="G299" s="10"/>
      <c r="H299" s="8">
        <f t="shared" si="66"/>
        <v>0</v>
      </c>
      <c r="I299" s="8">
        <f t="shared" si="67"/>
        <v>0</v>
      </c>
      <c r="J299" s="8">
        <f>IF(AND(F299&gt;=G299,F299&lt;=DBN,F299&lt;&gt;0,G299&lt;&gt;0),(MOD(FDN-DBN,1)-IF(G299&lt;=FDN,FDN-G299)+IF(F299&lt;=FDN,FDN-F299))*24,IF(AND(F299&gt;=G299,F299&gt;DBN,F299&lt;&gt;0,G299&lt;&gt;0),(MOD(FDN-DBNt,1)-(F299-DBN)+IF(G299&gt;=DBN,G299-DBN)-IF(F299&lt;FDN,FDN-G299))*24,IF(AND(F299&lt;G299,ISNUMBER(F299),G299&lt;&gt;0),(IF(AND(F299&lt;=FDN,G299&lt;=FDN),G299-F299)+IF(AND(F299&lt;=FDN,G299&gt;FDN),FDN-F299)+IF(G299&gt;=DBN,G299-F299-IF(F299&lt;=DBN,DBN-F299)))*24,0)))</f>
        <v>0</v>
      </c>
      <c r="K299" s="10"/>
      <c r="L299" s="10"/>
      <c r="M299" s="8">
        <f t="shared" si="68"/>
        <v>0</v>
      </c>
      <c r="N299" s="8">
        <f t="shared" si="69"/>
        <v>0</v>
      </c>
      <c r="O299" s="8">
        <f>IF(AND(K299&gt;=L299,K299&lt;=DBN,K299&lt;&gt;0,L299&lt;&gt;0),(MOD(FDN-DBN,1)-IF(L299&lt;=FDN,FDN-L299)+IF(K299&lt;=FDN,FDN-K299))*24,IF(AND(K299&gt;=L299,K299&gt;DBN,K299&lt;&gt;0,L299&lt;&gt;0),(MOD(FDN-DBNt,1)-(K299-DBN)+IF(L299&gt;=DBN,L299-DBN)-IF(K299&lt;FDN,FDN-L299))*24,IF(AND(K299&lt;L299,ISNUMBER(K299),L299&lt;&gt;0),(IF(AND(K299&lt;=FDN,L299&lt;=FDN),L299-K299)+IF(AND(K299&lt;=FDN,L299&gt;FDN),FDN-K299)+IF(L299&gt;=DBN,L299-K299-IF(K299&lt;=DBN,DBN-K299)))*24,0)))</f>
        <v>0</v>
      </c>
      <c r="P299" s="6">
        <f t="shared" si="70"/>
        <v>0</v>
      </c>
      <c r="Q299" s="6">
        <f t="shared" si="71"/>
        <v>0</v>
      </c>
      <c r="R299" s="6">
        <f t="shared" si="72"/>
        <v>0</v>
      </c>
    </row>
    <row r="300" spans="1:18">
      <c r="A300" s="9">
        <f t="shared" si="61"/>
        <v>42661</v>
      </c>
      <c r="B300" s="7" t="str">
        <f t="shared" si="62"/>
        <v>mardi</v>
      </c>
      <c r="C300" s="7" t="str">
        <f t="shared" si="63"/>
        <v>octobre</v>
      </c>
      <c r="D300" s="32" t="str">
        <f t="shared" si="64"/>
        <v/>
      </c>
      <c r="E300" s="32" t="str">
        <f t="shared" si="65"/>
        <v xml:space="preserve"> mar</v>
      </c>
      <c r="F300" s="10">
        <v>0</v>
      </c>
      <c r="G300" s="10"/>
      <c r="H300" s="8">
        <f t="shared" si="66"/>
        <v>0</v>
      </c>
      <c r="I300" s="8">
        <f t="shared" si="67"/>
        <v>0</v>
      </c>
      <c r="J300" s="8">
        <f>IF(AND(F300&gt;=G300,F300&lt;=DBN,F300&lt;&gt;0,G300&lt;&gt;0),(MOD(FDN-DBN,1)-IF(G300&lt;=FDN,FDN-G300)+IF(F300&lt;=FDN,FDN-F300))*24,IF(AND(F300&gt;=G300,F300&gt;DBN,F300&lt;&gt;0,G300&lt;&gt;0),(MOD(FDN-DBNt,1)-(F300-DBN)+IF(G300&gt;=DBN,G300-DBN)-IF(F300&lt;FDN,FDN-G300))*24,IF(AND(F300&lt;G300,ISNUMBER(F300),G300&lt;&gt;0),(IF(AND(F300&lt;=FDN,G300&lt;=FDN),G300-F300)+IF(AND(F300&lt;=FDN,G300&gt;FDN),FDN-F300)+IF(G300&gt;=DBN,G300-F300-IF(F300&lt;=DBN,DBN-F300)))*24,0)))</f>
        <v>0</v>
      </c>
      <c r="K300" s="10"/>
      <c r="L300" s="10"/>
      <c r="M300" s="8">
        <f t="shared" si="68"/>
        <v>0</v>
      </c>
      <c r="N300" s="8">
        <f t="shared" si="69"/>
        <v>0</v>
      </c>
      <c r="O300" s="8">
        <f>IF(AND(K300&gt;=L300,K300&lt;=DBN,K300&lt;&gt;0,L300&lt;&gt;0),(MOD(FDN-DBN,1)-IF(L300&lt;=FDN,FDN-L300)+IF(K300&lt;=FDN,FDN-K300))*24,IF(AND(K300&gt;=L300,K300&gt;DBN,K300&lt;&gt;0,L300&lt;&gt;0),(MOD(FDN-DBNt,1)-(K300-DBN)+IF(L300&gt;=DBN,L300-DBN)-IF(K300&lt;FDN,FDN-L300))*24,IF(AND(K300&lt;L300,ISNUMBER(K300),L300&lt;&gt;0),(IF(AND(K300&lt;=FDN,L300&lt;=FDN),L300-K300)+IF(AND(K300&lt;=FDN,L300&gt;FDN),FDN-K300)+IF(L300&gt;=DBN,L300-K300-IF(K300&lt;=DBN,DBN-K300)))*24,0)))</f>
        <v>0</v>
      </c>
      <c r="P300" s="6">
        <f t="shared" si="70"/>
        <v>0</v>
      </c>
      <c r="Q300" s="6">
        <f t="shared" si="71"/>
        <v>0</v>
      </c>
      <c r="R300" s="6">
        <f t="shared" si="72"/>
        <v>0</v>
      </c>
    </row>
    <row r="301" spans="1:18">
      <c r="A301" s="9">
        <f t="shared" si="61"/>
        <v>42662</v>
      </c>
      <c r="B301" s="7" t="str">
        <f t="shared" si="62"/>
        <v>mercredi</v>
      </c>
      <c r="C301" s="7" t="str">
        <f t="shared" si="63"/>
        <v>octobre</v>
      </c>
      <c r="D301" s="32" t="str">
        <f t="shared" si="64"/>
        <v/>
      </c>
      <c r="E301" s="32" t="str">
        <f t="shared" si="65"/>
        <v xml:space="preserve"> mer</v>
      </c>
      <c r="F301" s="10">
        <v>0</v>
      </c>
      <c r="G301" s="10"/>
      <c r="H301" s="8">
        <f t="shared" si="66"/>
        <v>0</v>
      </c>
      <c r="I301" s="8">
        <f t="shared" si="67"/>
        <v>0</v>
      </c>
      <c r="J301" s="8">
        <f>IF(AND(F301&gt;=G301,F301&lt;=DBN,F301&lt;&gt;0,G301&lt;&gt;0),(MOD(FDN-DBN,1)-IF(G301&lt;=FDN,FDN-G301)+IF(F301&lt;=FDN,FDN-F301))*24,IF(AND(F301&gt;=G301,F301&gt;DBN,F301&lt;&gt;0,G301&lt;&gt;0),(MOD(FDN-DBNt,1)-(F301-DBN)+IF(G301&gt;=DBN,G301-DBN)-IF(F301&lt;FDN,FDN-G301))*24,IF(AND(F301&lt;G301,ISNUMBER(F301),G301&lt;&gt;0),(IF(AND(F301&lt;=FDN,G301&lt;=FDN),G301-F301)+IF(AND(F301&lt;=FDN,G301&gt;FDN),FDN-F301)+IF(G301&gt;=DBN,G301-F301-IF(F301&lt;=DBN,DBN-F301)))*24,0)))</f>
        <v>0</v>
      </c>
      <c r="K301" s="10"/>
      <c r="L301" s="10"/>
      <c r="M301" s="8">
        <f t="shared" si="68"/>
        <v>0</v>
      </c>
      <c r="N301" s="8">
        <f t="shared" si="69"/>
        <v>0</v>
      </c>
      <c r="O301" s="8">
        <f>IF(AND(K301&gt;=L301,K301&lt;=DBN,K301&lt;&gt;0,L301&lt;&gt;0),(MOD(FDN-DBN,1)-IF(L301&lt;=FDN,FDN-L301)+IF(K301&lt;=FDN,FDN-K301))*24,IF(AND(K301&gt;=L301,K301&gt;DBN,K301&lt;&gt;0,L301&lt;&gt;0),(MOD(FDN-DBNt,1)-(K301-DBN)+IF(L301&gt;=DBN,L301-DBN)-IF(K301&lt;FDN,FDN-L301))*24,IF(AND(K301&lt;L301,ISNUMBER(K301),L301&lt;&gt;0),(IF(AND(K301&lt;=FDN,L301&lt;=FDN),L301-K301)+IF(AND(K301&lt;=FDN,L301&gt;FDN),FDN-K301)+IF(L301&gt;=DBN,L301-K301-IF(K301&lt;=DBN,DBN-K301)))*24,0)))</f>
        <v>0</v>
      </c>
      <c r="P301" s="6">
        <f t="shared" si="70"/>
        <v>0</v>
      </c>
      <c r="Q301" s="6">
        <f t="shared" si="71"/>
        <v>0</v>
      </c>
      <c r="R301" s="6">
        <f t="shared" si="72"/>
        <v>0</v>
      </c>
    </row>
    <row r="302" spans="1:18">
      <c r="A302" s="9">
        <f t="shared" si="61"/>
        <v>42663</v>
      </c>
      <c r="B302" s="7" t="str">
        <f t="shared" si="62"/>
        <v>jeudi</v>
      </c>
      <c r="C302" s="7" t="str">
        <f t="shared" si="63"/>
        <v>octobre</v>
      </c>
      <c r="D302" s="32" t="str">
        <f t="shared" si="64"/>
        <v/>
      </c>
      <c r="E302" s="32" t="str">
        <f t="shared" si="65"/>
        <v xml:space="preserve"> jeu</v>
      </c>
      <c r="F302" s="10">
        <v>0</v>
      </c>
      <c r="G302" s="10"/>
      <c r="H302" s="8">
        <f t="shared" si="66"/>
        <v>0</v>
      </c>
      <c r="I302" s="8">
        <f t="shared" si="67"/>
        <v>0</v>
      </c>
      <c r="J302" s="8">
        <f>IF(AND(F302&gt;=G302,F302&lt;=DBN,F302&lt;&gt;0,G302&lt;&gt;0),(MOD(FDN-DBN,1)-IF(G302&lt;=FDN,FDN-G302)+IF(F302&lt;=FDN,FDN-F302))*24,IF(AND(F302&gt;=G302,F302&gt;DBN,F302&lt;&gt;0,G302&lt;&gt;0),(MOD(FDN-DBNt,1)-(F302-DBN)+IF(G302&gt;=DBN,G302-DBN)-IF(F302&lt;FDN,FDN-G302))*24,IF(AND(F302&lt;G302,ISNUMBER(F302),G302&lt;&gt;0),(IF(AND(F302&lt;=FDN,G302&lt;=FDN),G302-F302)+IF(AND(F302&lt;=FDN,G302&gt;FDN),FDN-F302)+IF(G302&gt;=DBN,G302-F302-IF(F302&lt;=DBN,DBN-F302)))*24,0)))</f>
        <v>0</v>
      </c>
      <c r="K302" s="10"/>
      <c r="L302" s="10"/>
      <c r="M302" s="8">
        <f t="shared" si="68"/>
        <v>0</v>
      </c>
      <c r="N302" s="8">
        <f t="shared" si="69"/>
        <v>0</v>
      </c>
      <c r="O302" s="8">
        <f>IF(AND(K302&gt;=L302,K302&lt;=DBN,K302&lt;&gt;0,L302&lt;&gt;0),(MOD(FDN-DBN,1)-IF(L302&lt;=FDN,FDN-L302)+IF(K302&lt;=FDN,FDN-K302))*24,IF(AND(K302&gt;=L302,K302&gt;DBN,K302&lt;&gt;0,L302&lt;&gt;0),(MOD(FDN-DBNt,1)-(K302-DBN)+IF(L302&gt;=DBN,L302-DBN)-IF(K302&lt;FDN,FDN-L302))*24,IF(AND(K302&lt;L302,ISNUMBER(K302),L302&lt;&gt;0),(IF(AND(K302&lt;=FDN,L302&lt;=FDN),L302-K302)+IF(AND(K302&lt;=FDN,L302&gt;FDN),FDN-K302)+IF(L302&gt;=DBN,L302-K302-IF(K302&lt;=DBN,DBN-K302)))*24,0)))</f>
        <v>0</v>
      </c>
      <c r="P302" s="6">
        <f t="shared" si="70"/>
        <v>0</v>
      </c>
      <c r="Q302" s="6">
        <f t="shared" si="71"/>
        <v>0</v>
      </c>
      <c r="R302" s="6">
        <f t="shared" si="72"/>
        <v>0</v>
      </c>
    </row>
    <row r="303" spans="1:18">
      <c r="A303" s="9">
        <f t="shared" si="61"/>
        <v>42664</v>
      </c>
      <c r="B303" s="7" t="str">
        <f t="shared" si="62"/>
        <v>vendredi</v>
      </c>
      <c r="C303" s="7" t="str">
        <f t="shared" si="63"/>
        <v>octobre</v>
      </c>
      <c r="D303" s="32" t="str">
        <f t="shared" si="64"/>
        <v/>
      </c>
      <c r="E303" s="32" t="str">
        <f t="shared" si="65"/>
        <v xml:space="preserve"> ven</v>
      </c>
      <c r="F303" s="10">
        <v>0</v>
      </c>
      <c r="G303" s="10"/>
      <c r="H303" s="8">
        <f t="shared" si="66"/>
        <v>0</v>
      </c>
      <c r="I303" s="8">
        <f t="shared" si="67"/>
        <v>0</v>
      </c>
      <c r="J303" s="8">
        <f>IF(AND(F303&gt;=G303,F303&lt;=DBN,F303&lt;&gt;0,G303&lt;&gt;0),(MOD(FDN-DBN,1)-IF(G303&lt;=FDN,FDN-G303)+IF(F303&lt;=FDN,FDN-F303))*24,IF(AND(F303&gt;=G303,F303&gt;DBN,F303&lt;&gt;0,G303&lt;&gt;0),(MOD(FDN-DBNt,1)-(F303-DBN)+IF(G303&gt;=DBN,G303-DBN)-IF(F303&lt;FDN,FDN-G303))*24,IF(AND(F303&lt;G303,ISNUMBER(F303),G303&lt;&gt;0),(IF(AND(F303&lt;=FDN,G303&lt;=FDN),G303-F303)+IF(AND(F303&lt;=FDN,G303&gt;FDN),FDN-F303)+IF(G303&gt;=DBN,G303-F303-IF(F303&lt;=DBN,DBN-F303)))*24,0)))</f>
        <v>0</v>
      </c>
      <c r="K303" s="10"/>
      <c r="L303" s="10"/>
      <c r="M303" s="8">
        <f t="shared" si="68"/>
        <v>0</v>
      </c>
      <c r="N303" s="8">
        <f t="shared" si="69"/>
        <v>0</v>
      </c>
      <c r="O303" s="8">
        <f>IF(AND(K303&gt;=L303,K303&lt;=DBN,K303&lt;&gt;0,L303&lt;&gt;0),(MOD(FDN-DBN,1)-IF(L303&lt;=FDN,FDN-L303)+IF(K303&lt;=FDN,FDN-K303))*24,IF(AND(K303&gt;=L303,K303&gt;DBN,K303&lt;&gt;0,L303&lt;&gt;0),(MOD(FDN-DBNt,1)-(K303-DBN)+IF(L303&gt;=DBN,L303-DBN)-IF(K303&lt;FDN,FDN-L303))*24,IF(AND(K303&lt;L303,ISNUMBER(K303),L303&lt;&gt;0),(IF(AND(K303&lt;=FDN,L303&lt;=FDN),L303-K303)+IF(AND(K303&lt;=FDN,L303&gt;FDN),FDN-K303)+IF(L303&gt;=DBN,L303-K303-IF(K303&lt;=DBN,DBN-K303)))*24,0)))</f>
        <v>0</v>
      </c>
      <c r="P303" s="6">
        <f t="shared" si="70"/>
        <v>0</v>
      </c>
      <c r="Q303" s="6">
        <f t="shared" si="71"/>
        <v>0</v>
      </c>
      <c r="R303" s="6">
        <f t="shared" si="72"/>
        <v>0</v>
      </c>
    </row>
    <row r="304" spans="1:18">
      <c r="A304" s="9">
        <f t="shared" si="61"/>
        <v>42665</v>
      </c>
      <c r="B304" s="7" t="str">
        <f t="shared" si="62"/>
        <v>samedi</v>
      </c>
      <c r="C304" s="7" t="str">
        <f t="shared" si="63"/>
        <v>octobre</v>
      </c>
      <c r="D304" s="32" t="str">
        <f t="shared" si="64"/>
        <v/>
      </c>
      <c r="E304" s="32" t="str">
        <f t="shared" si="65"/>
        <v xml:space="preserve"> sam</v>
      </c>
      <c r="F304" s="10">
        <v>0</v>
      </c>
      <c r="G304" s="10"/>
      <c r="H304" s="8">
        <f t="shared" si="66"/>
        <v>0</v>
      </c>
      <c r="I304" s="8">
        <f t="shared" si="67"/>
        <v>0</v>
      </c>
      <c r="J304" s="8">
        <f>IF(AND(F304&gt;=G304,F304&lt;=DBN,F304&lt;&gt;0,G304&lt;&gt;0),(MOD(FDN-DBN,1)-IF(G304&lt;=FDN,FDN-G304)+IF(F304&lt;=FDN,FDN-F304))*24,IF(AND(F304&gt;=G304,F304&gt;DBN,F304&lt;&gt;0,G304&lt;&gt;0),(MOD(FDN-DBNt,1)-(F304-DBN)+IF(G304&gt;=DBN,G304-DBN)-IF(F304&lt;FDN,FDN-G304))*24,IF(AND(F304&lt;G304,ISNUMBER(F304),G304&lt;&gt;0),(IF(AND(F304&lt;=FDN,G304&lt;=FDN),G304-F304)+IF(AND(F304&lt;=FDN,G304&gt;FDN),FDN-F304)+IF(G304&gt;=DBN,G304-F304-IF(F304&lt;=DBN,DBN-F304)))*24,0)))</f>
        <v>0</v>
      </c>
      <c r="K304" s="10"/>
      <c r="L304" s="10"/>
      <c r="M304" s="8">
        <f t="shared" si="68"/>
        <v>0</v>
      </c>
      <c r="N304" s="8">
        <f t="shared" si="69"/>
        <v>0</v>
      </c>
      <c r="O304" s="8">
        <f>IF(AND(K304&gt;=L304,K304&lt;=DBN,K304&lt;&gt;0,L304&lt;&gt;0),(MOD(FDN-DBN,1)-IF(L304&lt;=FDN,FDN-L304)+IF(K304&lt;=FDN,FDN-K304))*24,IF(AND(K304&gt;=L304,K304&gt;DBN,K304&lt;&gt;0,L304&lt;&gt;0),(MOD(FDN-DBNt,1)-(K304-DBN)+IF(L304&gt;=DBN,L304-DBN)-IF(K304&lt;FDN,FDN-L304))*24,IF(AND(K304&lt;L304,ISNUMBER(K304),L304&lt;&gt;0),(IF(AND(K304&lt;=FDN,L304&lt;=FDN),L304-K304)+IF(AND(K304&lt;=FDN,L304&gt;FDN),FDN-K304)+IF(L304&gt;=DBN,L304-K304-IF(K304&lt;=DBN,DBN-K304)))*24,0)))</f>
        <v>0</v>
      </c>
      <c r="P304" s="6">
        <f t="shared" si="70"/>
        <v>0</v>
      </c>
      <c r="Q304" s="6">
        <f t="shared" si="71"/>
        <v>0</v>
      </c>
      <c r="R304" s="6">
        <f t="shared" si="72"/>
        <v>0</v>
      </c>
    </row>
    <row r="305" spans="1:18">
      <c r="A305" s="9">
        <f t="shared" si="61"/>
        <v>42666</v>
      </c>
      <c r="B305" s="7" t="str">
        <f t="shared" si="62"/>
        <v>dimanche</v>
      </c>
      <c r="C305" s="7" t="str">
        <f t="shared" si="63"/>
        <v>octobre</v>
      </c>
      <c r="D305" s="32" t="str">
        <f t="shared" si="64"/>
        <v/>
      </c>
      <c r="E305" s="32" t="str">
        <f t="shared" si="65"/>
        <v xml:space="preserve"> dim</v>
      </c>
      <c r="F305" s="10">
        <v>0</v>
      </c>
      <c r="G305" s="10"/>
      <c r="H305" s="8">
        <f t="shared" si="66"/>
        <v>0</v>
      </c>
      <c r="I305" s="8">
        <f t="shared" si="67"/>
        <v>0</v>
      </c>
      <c r="J305" s="8">
        <f>IF(AND(F305&gt;=G305,F305&lt;=DBN,F305&lt;&gt;0,G305&lt;&gt;0),(MOD(FDN-DBN,1)-IF(G305&lt;=FDN,FDN-G305)+IF(F305&lt;=FDN,FDN-F305))*24,IF(AND(F305&gt;=G305,F305&gt;DBN,F305&lt;&gt;0,G305&lt;&gt;0),(MOD(FDN-DBNt,1)-(F305-DBN)+IF(G305&gt;=DBN,G305-DBN)-IF(F305&lt;FDN,FDN-G305))*24,IF(AND(F305&lt;G305,ISNUMBER(F305),G305&lt;&gt;0),(IF(AND(F305&lt;=FDN,G305&lt;=FDN),G305-F305)+IF(AND(F305&lt;=FDN,G305&gt;FDN),FDN-F305)+IF(G305&gt;=DBN,G305-F305-IF(F305&lt;=DBN,DBN-F305)))*24,0)))</f>
        <v>0</v>
      </c>
      <c r="K305" s="10"/>
      <c r="L305" s="10"/>
      <c r="M305" s="8">
        <f t="shared" si="68"/>
        <v>0</v>
      </c>
      <c r="N305" s="8">
        <f t="shared" si="69"/>
        <v>0</v>
      </c>
      <c r="O305" s="8">
        <f>IF(AND(K305&gt;=L305,K305&lt;=DBN,K305&lt;&gt;0,L305&lt;&gt;0),(MOD(FDN-DBN,1)-IF(L305&lt;=FDN,FDN-L305)+IF(K305&lt;=FDN,FDN-K305))*24,IF(AND(K305&gt;=L305,K305&gt;DBN,K305&lt;&gt;0,L305&lt;&gt;0),(MOD(FDN-DBNt,1)-(K305-DBN)+IF(L305&gt;=DBN,L305-DBN)-IF(K305&lt;FDN,FDN-L305))*24,IF(AND(K305&lt;L305,ISNUMBER(K305),L305&lt;&gt;0),(IF(AND(K305&lt;=FDN,L305&lt;=FDN),L305-K305)+IF(AND(K305&lt;=FDN,L305&gt;FDN),FDN-K305)+IF(L305&gt;=DBN,L305-K305-IF(K305&lt;=DBN,DBN-K305)))*24,0)))</f>
        <v>0</v>
      </c>
      <c r="P305" s="6">
        <f t="shared" si="70"/>
        <v>0</v>
      </c>
      <c r="Q305" s="6">
        <f t="shared" si="71"/>
        <v>0</v>
      </c>
      <c r="R305" s="6">
        <f t="shared" si="72"/>
        <v>0</v>
      </c>
    </row>
    <row r="306" spans="1:18">
      <c r="A306" s="9">
        <f t="shared" si="61"/>
        <v>42667</v>
      </c>
      <c r="B306" s="7" t="str">
        <f t="shared" si="62"/>
        <v>lundi</v>
      </c>
      <c r="C306" s="7" t="str">
        <f t="shared" si="63"/>
        <v>octobre</v>
      </c>
      <c r="D306" s="32" t="str">
        <f t="shared" si="64"/>
        <v/>
      </c>
      <c r="E306" s="32" t="str">
        <f t="shared" si="65"/>
        <v xml:space="preserve"> lun</v>
      </c>
      <c r="F306" s="10">
        <v>0</v>
      </c>
      <c r="G306" s="10"/>
      <c r="H306" s="8">
        <f t="shared" si="66"/>
        <v>0</v>
      </c>
      <c r="I306" s="8">
        <f t="shared" si="67"/>
        <v>0</v>
      </c>
      <c r="J306" s="8">
        <f>IF(AND(F306&gt;=G306,F306&lt;=DBN,F306&lt;&gt;0,G306&lt;&gt;0),(MOD(FDN-DBN,1)-IF(G306&lt;=FDN,FDN-G306)+IF(F306&lt;=FDN,FDN-F306))*24,IF(AND(F306&gt;=G306,F306&gt;DBN,F306&lt;&gt;0,G306&lt;&gt;0),(MOD(FDN-DBNt,1)-(F306-DBN)+IF(G306&gt;=DBN,G306-DBN)-IF(F306&lt;FDN,FDN-G306))*24,IF(AND(F306&lt;G306,ISNUMBER(F306),G306&lt;&gt;0),(IF(AND(F306&lt;=FDN,G306&lt;=FDN),G306-F306)+IF(AND(F306&lt;=FDN,G306&gt;FDN),FDN-F306)+IF(G306&gt;=DBN,G306-F306-IF(F306&lt;=DBN,DBN-F306)))*24,0)))</f>
        <v>0</v>
      </c>
      <c r="K306" s="10"/>
      <c r="L306" s="10"/>
      <c r="M306" s="8">
        <f t="shared" si="68"/>
        <v>0</v>
      </c>
      <c r="N306" s="8">
        <f t="shared" si="69"/>
        <v>0</v>
      </c>
      <c r="O306" s="8">
        <f>IF(AND(K306&gt;=L306,K306&lt;=DBN,K306&lt;&gt;0,L306&lt;&gt;0),(MOD(FDN-DBN,1)-IF(L306&lt;=FDN,FDN-L306)+IF(K306&lt;=FDN,FDN-K306))*24,IF(AND(K306&gt;=L306,K306&gt;DBN,K306&lt;&gt;0,L306&lt;&gt;0),(MOD(FDN-DBNt,1)-(K306-DBN)+IF(L306&gt;=DBN,L306-DBN)-IF(K306&lt;FDN,FDN-L306))*24,IF(AND(K306&lt;L306,ISNUMBER(K306),L306&lt;&gt;0),(IF(AND(K306&lt;=FDN,L306&lt;=FDN),L306-K306)+IF(AND(K306&lt;=FDN,L306&gt;FDN),FDN-K306)+IF(L306&gt;=DBN,L306-K306-IF(K306&lt;=DBN,DBN-K306)))*24,0)))</f>
        <v>0</v>
      </c>
      <c r="P306" s="6">
        <f t="shared" si="70"/>
        <v>0</v>
      </c>
      <c r="Q306" s="6">
        <f t="shared" si="71"/>
        <v>0</v>
      </c>
      <c r="R306" s="6">
        <f t="shared" si="72"/>
        <v>0</v>
      </c>
    </row>
    <row r="307" spans="1:18">
      <c r="A307" s="9">
        <f t="shared" si="61"/>
        <v>42668</v>
      </c>
      <c r="B307" s="7" t="str">
        <f t="shared" si="62"/>
        <v>mardi</v>
      </c>
      <c r="C307" s="7" t="str">
        <f t="shared" si="63"/>
        <v>octobre</v>
      </c>
      <c r="D307" s="32" t="str">
        <f t="shared" si="64"/>
        <v/>
      </c>
      <c r="E307" s="32" t="str">
        <f t="shared" si="65"/>
        <v xml:space="preserve"> mar</v>
      </c>
      <c r="F307" s="10">
        <v>0</v>
      </c>
      <c r="G307" s="10"/>
      <c r="H307" s="8">
        <f t="shared" si="66"/>
        <v>0</v>
      </c>
      <c r="I307" s="8">
        <f t="shared" si="67"/>
        <v>0</v>
      </c>
      <c r="J307" s="8">
        <f>IF(AND(F307&gt;=G307,F307&lt;=DBN,F307&lt;&gt;0,G307&lt;&gt;0),(MOD(FDN-DBN,1)-IF(G307&lt;=FDN,FDN-G307)+IF(F307&lt;=FDN,FDN-F307))*24,IF(AND(F307&gt;=G307,F307&gt;DBN,F307&lt;&gt;0,G307&lt;&gt;0),(MOD(FDN-DBNt,1)-(F307-DBN)+IF(G307&gt;=DBN,G307-DBN)-IF(F307&lt;FDN,FDN-G307))*24,IF(AND(F307&lt;G307,ISNUMBER(F307),G307&lt;&gt;0),(IF(AND(F307&lt;=FDN,G307&lt;=FDN),G307-F307)+IF(AND(F307&lt;=FDN,G307&gt;FDN),FDN-F307)+IF(G307&gt;=DBN,G307-F307-IF(F307&lt;=DBN,DBN-F307)))*24,0)))</f>
        <v>0</v>
      </c>
      <c r="K307" s="10"/>
      <c r="L307" s="10"/>
      <c r="M307" s="8">
        <f t="shared" si="68"/>
        <v>0</v>
      </c>
      <c r="N307" s="8">
        <f t="shared" si="69"/>
        <v>0</v>
      </c>
      <c r="O307" s="8">
        <f>IF(AND(K307&gt;=L307,K307&lt;=DBN,K307&lt;&gt;0,L307&lt;&gt;0),(MOD(FDN-DBN,1)-IF(L307&lt;=FDN,FDN-L307)+IF(K307&lt;=FDN,FDN-K307))*24,IF(AND(K307&gt;=L307,K307&gt;DBN,K307&lt;&gt;0,L307&lt;&gt;0),(MOD(FDN-DBNt,1)-(K307-DBN)+IF(L307&gt;=DBN,L307-DBN)-IF(K307&lt;FDN,FDN-L307))*24,IF(AND(K307&lt;L307,ISNUMBER(K307),L307&lt;&gt;0),(IF(AND(K307&lt;=FDN,L307&lt;=FDN),L307-K307)+IF(AND(K307&lt;=FDN,L307&gt;FDN),FDN-K307)+IF(L307&gt;=DBN,L307-K307-IF(K307&lt;=DBN,DBN-K307)))*24,0)))</f>
        <v>0</v>
      </c>
      <c r="P307" s="6">
        <f t="shared" si="70"/>
        <v>0</v>
      </c>
      <c r="Q307" s="6">
        <f t="shared" si="71"/>
        <v>0</v>
      </c>
      <c r="R307" s="6">
        <f t="shared" si="72"/>
        <v>0</v>
      </c>
    </row>
    <row r="308" spans="1:18">
      <c r="A308" s="9">
        <f t="shared" si="61"/>
        <v>42669</v>
      </c>
      <c r="B308" s="7" t="str">
        <f t="shared" si="62"/>
        <v>mercredi</v>
      </c>
      <c r="C308" s="7" t="str">
        <f t="shared" si="63"/>
        <v>octobre</v>
      </c>
      <c r="D308" s="32" t="str">
        <f t="shared" si="64"/>
        <v/>
      </c>
      <c r="E308" s="32" t="str">
        <f t="shared" si="65"/>
        <v xml:space="preserve"> mer</v>
      </c>
      <c r="F308" s="10">
        <v>0</v>
      </c>
      <c r="G308" s="10"/>
      <c r="H308" s="8">
        <f t="shared" si="66"/>
        <v>0</v>
      </c>
      <c r="I308" s="8">
        <f t="shared" si="67"/>
        <v>0</v>
      </c>
      <c r="J308" s="8">
        <f>IF(AND(F308&gt;=G308,F308&lt;=DBN,F308&lt;&gt;0,G308&lt;&gt;0),(MOD(FDN-DBN,1)-IF(G308&lt;=FDN,FDN-G308)+IF(F308&lt;=FDN,FDN-F308))*24,IF(AND(F308&gt;=G308,F308&gt;DBN,F308&lt;&gt;0,G308&lt;&gt;0),(MOD(FDN-DBNt,1)-(F308-DBN)+IF(G308&gt;=DBN,G308-DBN)-IF(F308&lt;FDN,FDN-G308))*24,IF(AND(F308&lt;G308,ISNUMBER(F308),G308&lt;&gt;0),(IF(AND(F308&lt;=FDN,G308&lt;=FDN),G308-F308)+IF(AND(F308&lt;=FDN,G308&gt;FDN),FDN-F308)+IF(G308&gt;=DBN,G308-F308-IF(F308&lt;=DBN,DBN-F308)))*24,0)))</f>
        <v>0</v>
      </c>
      <c r="K308" s="10"/>
      <c r="L308" s="10"/>
      <c r="M308" s="8">
        <f t="shared" si="68"/>
        <v>0</v>
      </c>
      <c r="N308" s="8">
        <f t="shared" si="69"/>
        <v>0</v>
      </c>
      <c r="O308" s="8">
        <f>IF(AND(K308&gt;=L308,K308&lt;=DBN,K308&lt;&gt;0,L308&lt;&gt;0),(MOD(FDN-DBN,1)-IF(L308&lt;=FDN,FDN-L308)+IF(K308&lt;=FDN,FDN-K308))*24,IF(AND(K308&gt;=L308,K308&gt;DBN,K308&lt;&gt;0,L308&lt;&gt;0),(MOD(FDN-DBNt,1)-(K308-DBN)+IF(L308&gt;=DBN,L308-DBN)-IF(K308&lt;FDN,FDN-L308))*24,IF(AND(K308&lt;L308,ISNUMBER(K308),L308&lt;&gt;0),(IF(AND(K308&lt;=FDN,L308&lt;=FDN),L308-K308)+IF(AND(K308&lt;=FDN,L308&gt;FDN),FDN-K308)+IF(L308&gt;=DBN,L308-K308-IF(K308&lt;=DBN,DBN-K308)))*24,0)))</f>
        <v>0</v>
      </c>
      <c r="P308" s="6">
        <f t="shared" si="70"/>
        <v>0</v>
      </c>
      <c r="Q308" s="6">
        <f t="shared" si="71"/>
        <v>0</v>
      </c>
      <c r="R308" s="6">
        <f t="shared" si="72"/>
        <v>0</v>
      </c>
    </row>
    <row r="309" spans="1:18">
      <c r="A309" s="9">
        <f t="shared" si="61"/>
        <v>42670</v>
      </c>
      <c r="B309" s="7" t="str">
        <f t="shared" si="62"/>
        <v>jeudi</v>
      </c>
      <c r="C309" s="7" t="str">
        <f t="shared" si="63"/>
        <v>octobre</v>
      </c>
      <c r="D309" s="32" t="str">
        <f t="shared" si="64"/>
        <v/>
      </c>
      <c r="E309" s="32" t="str">
        <f t="shared" si="65"/>
        <v xml:space="preserve"> jeu</v>
      </c>
      <c r="F309" s="10">
        <v>0</v>
      </c>
      <c r="G309" s="10"/>
      <c r="H309" s="8">
        <f t="shared" si="66"/>
        <v>0</v>
      </c>
      <c r="I309" s="8">
        <f t="shared" si="67"/>
        <v>0</v>
      </c>
      <c r="J309" s="8">
        <f>IF(AND(F309&gt;=G309,F309&lt;=DBN,F309&lt;&gt;0,G309&lt;&gt;0),(MOD(FDN-DBN,1)-IF(G309&lt;=FDN,FDN-G309)+IF(F309&lt;=FDN,FDN-F309))*24,IF(AND(F309&gt;=G309,F309&gt;DBN,F309&lt;&gt;0,G309&lt;&gt;0),(MOD(FDN-DBNt,1)-(F309-DBN)+IF(G309&gt;=DBN,G309-DBN)-IF(F309&lt;FDN,FDN-G309))*24,IF(AND(F309&lt;G309,ISNUMBER(F309),G309&lt;&gt;0),(IF(AND(F309&lt;=FDN,G309&lt;=FDN),G309-F309)+IF(AND(F309&lt;=FDN,G309&gt;FDN),FDN-F309)+IF(G309&gt;=DBN,G309-F309-IF(F309&lt;=DBN,DBN-F309)))*24,0)))</f>
        <v>0</v>
      </c>
      <c r="K309" s="10"/>
      <c r="L309" s="10"/>
      <c r="M309" s="8">
        <f t="shared" si="68"/>
        <v>0</v>
      </c>
      <c r="N309" s="8">
        <f t="shared" si="69"/>
        <v>0</v>
      </c>
      <c r="O309" s="8">
        <f>IF(AND(K309&gt;=L309,K309&lt;=DBN,K309&lt;&gt;0,L309&lt;&gt;0),(MOD(FDN-DBN,1)-IF(L309&lt;=FDN,FDN-L309)+IF(K309&lt;=FDN,FDN-K309))*24,IF(AND(K309&gt;=L309,K309&gt;DBN,K309&lt;&gt;0,L309&lt;&gt;0),(MOD(FDN-DBNt,1)-(K309-DBN)+IF(L309&gt;=DBN,L309-DBN)-IF(K309&lt;FDN,FDN-L309))*24,IF(AND(K309&lt;L309,ISNUMBER(K309),L309&lt;&gt;0),(IF(AND(K309&lt;=FDN,L309&lt;=FDN),L309-K309)+IF(AND(K309&lt;=FDN,L309&gt;FDN),FDN-K309)+IF(L309&gt;=DBN,L309-K309-IF(K309&lt;=DBN,DBN-K309)))*24,0)))</f>
        <v>0</v>
      </c>
      <c r="P309" s="6">
        <f t="shared" si="70"/>
        <v>0</v>
      </c>
      <c r="Q309" s="6">
        <f t="shared" si="71"/>
        <v>0</v>
      </c>
      <c r="R309" s="6">
        <f t="shared" si="72"/>
        <v>0</v>
      </c>
    </row>
    <row r="310" spans="1:18">
      <c r="A310" s="9">
        <f t="shared" si="61"/>
        <v>42671</v>
      </c>
      <c r="B310" s="7" t="str">
        <f t="shared" si="62"/>
        <v>vendredi</v>
      </c>
      <c r="C310" s="7" t="str">
        <f t="shared" si="63"/>
        <v>octobre</v>
      </c>
      <c r="D310" s="32" t="str">
        <f t="shared" si="64"/>
        <v/>
      </c>
      <c r="E310" s="32" t="str">
        <f t="shared" si="65"/>
        <v xml:space="preserve"> ven</v>
      </c>
      <c r="F310" s="10">
        <v>0</v>
      </c>
      <c r="G310" s="10"/>
      <c r="H310" s="8">
        <f t="shared" si="66"/>
        <v>0</v>
      </c>
      <c r="I310" s="8">
        <f t="shared" si="67"/>
        <v>0</v>
      </c>
      <c r="J310" s="8">
        <f>IF(AND(F310&gt;=G310,F310&lt;=DBN,F310&lt;&gt;0,G310&lt;&gt;0),(MOD(FDN-DBN,1)-IF(G310&lt;=FDN,FDN-G310)+IF(F310&lt;=FDN,FDN-F310))*24,IF(AND(F310&gt;=G310,F310&gt;DBN,F310&lt;&gt;0,G310&lt;&gt;0),(MOD(FDN-DBNt,1)-(F310-DBN)+IF(G310&gt;=DBN,G310-DBN)-IF(F310&lt;FDN,FDN-G310))*24,IF(AND(F310&lt;G310,ISNUMBER(F310),G310&lt;&gt;0),(IF(AND(F310&lt;=FDN,G310&lt;=FDN),G310-F310)+IF(AND(F310&lt;=FDN,G310&gt;FDN),FDN-F310)+IF(G310&gt;=DBN,G310-F310-IF(F310&lt;=DBN,DBN-F310)))*24,0)))</f>
        <v>0</v>
      </c>
      <c r="K310" s="10"/>
      <c r="L310" s="10"/>
      <c r="M310" s="8">
        <f t="shared" si="68"/>
        <v>0</v>
      </c>
      <c r="N310" s="8">
        <f t="shared" si="69"/>
        <v>0</v>
      </c>
      <c r="O310" s="8">
        <f>IF(AND(K310&gt;=L310,K310&lt;=DBN,K310&lt;&gt;0,L310&lt;&gt;0),(MOD(FDN-DBN,1)-IF(L310&lt;=FDN,FDN-L310)+IF(K310&lt;=FDN,FDN-K310))*24,IF(AND(K310&gt;=L310,K310&gt;DBN,K310&lt;&gt;0,L310&lt;&gt;0),(MOD(FDN-DBNt,1)-(K310-DBN)+IF(L310&gt;=DBN,L310-DBN)-IF(K310&lt;FDN,FDN-L310))*24,IF(AND(K310&lt;L310,ISNUMBER(K310),L310&lt;&gt;0),(IF(AND(K310&lt;=FDN,L310&lt;=FDN),L310-K310)+IF(AND(K310&lt;=FDN,L310&gt;FDN),FDN-K310)+IF(L310&gt;=DBN,L310-K310-IF(K310&lt;=DBN,DBN-K310)))*24,0)))</f>
        <v>0</v>
      </c>
      <c r="P310" s="6">
        <f t="shared" si="70"/>
        <v>0</v>
      </c>
      <c r="Q310" s="6">
        <f t="shared" si="71"/>
        <v>0</v>
      </c>
      <c r="R310" s="6">
        <f t="shared" si="72"/>
        <v>0</v>
      </c>
    </row>
    <row r="311" spans="1:18">
      <c r="A311" s="9">
        <f t="shared" si="61"/>
        <v>42672</v>
      </c>
      <c r="B311" s="7" t="str">
        <f t="shared" si="62"/>
        <v>samedi</v>
      </c>
      <c r="C311" s="7" t="str">
        <f t="shared" si="63"/>
        <v>octobre</v>
      </c>
      <c r="D311" s="32" t="str">
        <f t="shared" si="64"/>
        <v/>
      </c>
      <c r="E311" s="32" t="str">
        <f t="shared" si="65"/>
        <v xml:space="preserve"> sam</v>
      </c>
      <c r="F311" s="10">
        <v>0</v>
      </c>
      <c r="G311" s="10"/>
      <c r="H311" s="8">
        <f t="shared" si="66"/>
        <v>0</v>
      </c>
      <c r="I311" s="8">
        <f t="shared" si="67"/>
        <v>0</v>
      </c>
      <c r="J311" s="8">
        <f>IF(AND(F311&gt;=G311,F311&lt;=DBN,F311&lt;&gt;0,G311&lt;&gt;0),(MOD(FDN-DBN,1)-IF(G311&lt;=FDN,FDN-G311)+IF(F311&lt;=FDN,FDN-F311))*24,IF(AND(F311&gt;=G311,F311&gt;DBN,F311&lt;&gt;0,G311&lt;&gt;0),(MOD(FDN-DBNt,1)-(F311-DBN)+IF(G311&gt;=DBN,G311-DBN)-IF(F311&lt;FDN,FDN-G311))*24,IF(AND(F311&lt;G311,ISNUMBER(F311),G311&lt;&gt;0),(IF(AND(F311&lt;=FDN,G311&lt;=FDN),G311-F311)+IF(AND(F311&lt;=FDN,G311&gt;FDN),FDN-F311)+IF(G311&gt;=DBN,G311-F311-IF(F311&lt;=DBN,DBN-F311)))*24,0)))</f>
        <v>0</v>
      </c>
      <c r="K311" s="10"/>
      <c r="L311" s="10"/>
      <c r="M311" s="8">
        <f t="shared" si="68"/>
        <v>0</v>
      </c>
      <c r="N311" s="8">
        <f t="shared" si="69"/>
        <v>0</v>
      </c>
      <c r="O311" s="8">
        <f>IF(AND(K311&gt;=L311,K311&lt;=DBN,K311&lt;&gt;0,L311&lt;&gt;0),(MOD(FDN-DBN,1)-IF(L311&lt;=FDN,FDN-L311)+IF(K311&lt;=FDN,FDN-K311))*24,IF(AND(K311&gt;=L311,K311&gt;DBN,K311&lt;&gt;0,L311&lt;&gt;0),(MOD(FDN-DBNt,1)-(K311-DBN)+IF(L311&gt;=DBN,L311-DBN)-IF(K311&lt;FDN,FDN-L311))*24,IF(AND(K311&lt;L311,ISNUMBER(K311),L311&lt;&gt;0),(IF(AND(K311&lt;=FDN,L311&lt;=FDN),L311-K311)+IF(AND(K311&lt;=FDN,L311&gt;FDN),FDN-K311)+IF(L311&gt;=DBN,L311-K311-IF(K311&lt;=DBN,DBN-K311)))*24,0)))</f>
        <v>0</v>
      </c>
      <c r="P311" s="6">
        <f t="shared" si="70"/>
        <v>0</v>
      </c>
      <c r="Q311" s="6">
        <f t="shared" si="71"/>
        <v>0</v>
      </c>
      <c r="R311" s="6">
        <f t="shared" si="72"/>
        <v>0</v>
      </c>
    </row>
    <row r="312" spans="1:18">
      <c r="A312" s="9">
        <f t="shared" si="61"/>
        <v>42673</v>
      </c>
      <c r="B312" s="7" t="str">
        <f t="shared" si="62"/>
        <v>dimanche</v>
      </c>
      <c r="C312" s="7" t="str">
        <f t="shared" si="63"/>
        <v>octobre</v>
      </c>
      <c r="D312" s="32" t="str">
        <f t="shared" si="64"/>
        <v/>
      </c>
      <c r="E312" s="32" t="str">
        <f t="shared" si="65"/>
        <v xml:space="preserve"> dim</v>
      </c>
      <c r="F312" s="10">
        <v>0</v>
      </c>
      <c r="G312" s="10"/>
      <c r="H312" s="8">
        <f t="shared" si="66"/>
        <v>0</v>
      </c>
      <c r="I312" s="8">
        <f t="shared" si="67"/>
        <v>0</v>
      </c>
      <c r="J312" s="8">
        <f>IF(AND(F312&gt;=G312,F312&lt;=DBN,F312&lt;&gt;0,G312&lt;&gt;0),(MOD(FDN-DBN,1)-IF(G312&lt;=FDN,FDN-G312)+IF(F312&lt;=FDN,FDN-F312))*24,IF(AND(F312&gt;=G312,F312&gt;DBN,F312&lt;&gt;0,G312&lt;&gt;0),(MOD(FDN-DBNt,1)-(F312-DBN)+IF(G312&gt;=DBN,G312-DBN)-IF(F312&lt;FDN,FDN-G312))*24,IF(AND(F312&lt;G312,ISNUMBER(F312),G312&lt;&gt;0),(IF(AND(F312&lt;=FDN,G312&lt;=FDN),G312-F312)+IF(AND(F312&lt;=FDN,G312&gt;FDN),FDN-F312)+IF(G312&gt;=DBN,G312-F312-IF(F312&lt;=DBN,DBN-F312)))*24,0)))</f>
        <v>0</v>
      </c>
      <c r="K312" s="10"/>
      <c r="L312" s="10"/>
      <c r="M312" s="8">
        <f t="shared" si="68"/>
        <v>0</v>
      </c>
      <c r="N312" s="8">
        <f t="shared" si="69"/>
        <v>0</v>
      </c>
      <c r="O312" s="8">
        <f>IF(AND(K312&gt;=L312,K312&lt;=DBN,K312&lt;&gt;0,L312&lt;&gt;0),(MOD(FDN-DBN,1)-IF(L312&lt;=FDN,FDN-L312)+IF(K312&lt;=FDN,FDN-K312))*24,IF(AND(K312&gt;=L312,K312&gt;DBN,K312&lt;&gt;0,L312&lt;&gt;0),(MOD(FDN-DBNt,1)-(K312-DBN)+IF(L312&gt;=DBN,L312-DBN)-IF(K312&lt;FDN,FDN-L312))*24,IF(AND(K312&lt;L312,ISNUMBER(K312),L312&lt;&gt;0),(IF(AND(K312&lt;=FDN,L312&lt;=FDN),L312-K312)+IF(AND(K312&lt;=FDN,L312&gt;FDN),FDN-K312)+IF(L312&gt;=DBN,L312-K312-IF(K312&lt;=DBN,DBN-K312)))*24,0)))</f>
        <v>0</v>
      </c>
      <c r="P312" s="6">
        <f t="shared" si="70"/>
        <v>0</v>
      </c>
      <c r="Q312" s="6">
        <f t="shared" si="71"/>
        <v>0</v>
      </c>
      <c r="R312" s="6">
        <f t="shared" si="72"/>
        <v>0</v>
      </c>
    </row>
    <row r="313" spans="1:18">
      <c r="A313" s="9">
        <f t="shared" si="61"/>
        <v>42674</v>
      </c>
      <c r="B313" s="7" t="str">
        <f t="shared" si="62"/>
        <v>lundi</v>
      </c>
      <c r="C313" s="7" t="str">
        <f t="shared" si="63"/>
        <v>octobre</v>
      </c>
      <c r="D313" s="32" t="str">
        <f t="shared" si="64"/>
        <v/>
      </c>
      <c r="E313" s="32" t="str">
        <f t="shared" si="65"/>
        <v xml:space="preserve"> lun</v>
      </c>
      <c r="F313" s="10">
        <v>0</v>
      </c>
      <c r="G313" s="10"/>
      <c r="H313" s="8">
        <f t="shared" si="66"/>
        <v>0</v>
      </c>
      <c r="I313" s="8">
        <f t="shared" si="67"/>
        <v>0</v>
      </c>
      <c r="J313" s="8">
        <f>IF(AND(F313&gt;=G313,F313&lt;=DBN,F313&lt;&gt;0,G313&lt;&gt;0),(MOD(FDN-DBN,1)-IF(G313&lt;=FDN,FDN-G313)+IF(F313&lt;=FDN,FDN-F313))*24,IF(AND(F313&gt;=G313,F313&gt;DBN,F313&lt;&gt;0,G313&lt;&gt;0),(MOD(FDN-DBNt,1)-(F313-DBN)+IF(G313&gt;=DBN,G313-DBN)-IF(F313&lt;FDN,FDN-G313))*24,IF(AND(F313&lt;G313,ISNUMBER(F313),G313&lt;&gt;0),(IF(AND(F313&lt;=FDN,G313&lt;=FDN),G313-F313)+IF(AND(F313&lt;=FDN,G313&gt;FDN),FDN-F313)+IF(G313&gt;=DBN,G313-F313-IF(F313&lt;=DBN,DBN-F313)))*24,0)))</f>
        <v>0</v>
      </c>
      <c r="K313" s="10"/>
      <c r="L313" s="10"/>
      <c r="M313" s="8">
        <f t="shared" si="68"/>
        <v>0</v>
      </c>
      <c r="N313" s="8">
        <f t="shared" si="69"/>
        <v>0</v>
      </c>
      <c r="O313" s="8">
        <f>IF(AND(K313&gt;=L313,K313&lt;=DBN,K313&lt;&gt;0,L313&lt;&gt;0),(MOD(FDN-DBN,1)-IF(L313&lt;=FDN,FDN-L313)+IF(K313&lt;=FDN,FDN-K313))*24,IF(AND(K313&gt;=L313,K313&gt;DBN,K313&lt;&gt;0,L313&lt;&gt;0),(MOD(FDN-DBNt,1)-(K313-DBN)+IF(L313&gt;=DBN,L313-DBN)-IF(K313&lt;FDN,FDN-L313))*24,IF(AND(K313&lt;L313,ISNUMBER(K313),L313&lt;&gt;0),(IF(AND(K313&lt;=FDN,L313&lt;=FDN),L313-K313)+IF(AND(K313&lt;=FDN,L313&gt;FDN),FDN-K313)+IF(L313&gt;=DBN,L313-K313-IF(K313&lt;=DBN,DBN-K313)))*24,0)))</f>
        <v>0</v>
      </c>
      <c r="P313" s="6">
        <f t="shared" si="70"/>
        <v>0</v>
      </c>
      <c r="Q313" s="6">
        <f t="shared" si="71"/>
        <v>0</v>
      </c>
      <c r="R313" s="6">
        <f t="shared" si="72"/>
        <v>0</v>
      </c>
    </row>
    <row r="314" spans="1:18">
      <c r="A314" s="9">
        <f t="shared" si="61"/>
        <v>42675</v>
      </c>
      <c r="B314" s="7" t="str">
        <f t="shared" si="62"/>
        <v>mardi</v>
      </c>
      <c r="C314" s="7" t="str">
        <f t="shared" si="63"/>
        <v>novembre</v>
      </c>
      <c r="D314" s="32" t="str">
        <f t="shared" si="64"/>
        <v>F</v>
      </c>
      <c r="E314" s="32" t="str">
        <f t="shared" si="65"/>
        <v>F mar</v>
      </c>
      <c r="F314" s="10">
        <v>0</v>
      </c>
      <c r="G314" s="10"/>
      <c r="H314" s="8">
        <f t="shared" si="66"/>
        <v>0</v>
      </c>
      <c r="I314" s="8">
        <f t="shared" si="67"/>
        <v>0</v>
      </c>
      <c r="J314" s="8">
        <f>IF(AND(F314&gt;=G314,F314&lt;=DBN,F314&lt;&gt;0,G314&lt;&gt;0),(MOD(FDN-DBN,1)-IF(G314&lt;=FDN,FDN-G314)+IF(F314&lt;=FDN,FDN-F314))*24,IF(AND(F314&gt;=G314,F314&gt;DBN,F314&lt;&gt;0,G314&lt;&gt;0),(MOD(FDN-DBNt,1)-(F314-DBN)+IF(G314&gt;=DBN,G314-DBN)-IF(F314&lt;FDN,FDN-G314))*24,IF(AND(F314&lt;G314,ISNUMBER(F314),G314&lt;&gt;0),(IF(AND(F314&lt;=FDN,G314&lt;=FDN),G314-F314)+IF(AND(F314&lt;=FDN,G314&gt;FDN),FDN-F314)+IF(G314&gt;=DBN,G314-F314-IF(F314&lt;=DBN,DBN-F314)))*24,0)))</f>
        <v>0</v>
      </c>
      <c r="K314" s="10"/>
      <c r="L314" s="10"/>
      <c r="M314" s="8">
        <f t="shared" si="68"/>
        <v>0</v>
      </c>
      <c r="N314" s="8">
        <f t="shared" si="69"/>
        <v>0</v>
      </c>
      <c r="O314" s="8">
        <f>IF(AND(K314&gt;=L314,K314&lt;=DBN,K314&lt;&gt;0,L314&lt;&gt;0),(MOD(FDN-DBN,1)-IF(L314&lt;=FDN,FDN-L314)+IF(K314&lt;=FDN,FDN-K314))*24,IF(AND(K314&gt;=L314,K314&gt;DBN,K314&lt;&gt;0,L314&lt;&gt;0),(MOD(FDN-DBNt,1)-(K314-DBN)+IF(L314&gt;=DBN,L314-DBN)-IF(K314&lt;FDN,FDN-L314))*24,IF(AND(K314&lt;L314,ISNUMBER(K314),L314&lt;&gt;0),(IF(AND(K314&lt;=FDN,L314&lt;=FDN),L314-K314)+IF(AND(K314&lt;=FDN,L314&gt;FDN),FDN-K314)+IF(L314&gt;=DBN,L314-K314-IF(K314&lt;=DBN,DBN-K314)))*24,0)))</f>
        <v>0</v>
      </c>
      <c r="P314" s="6">
        <f t="shared" si="70"/>
        <v>0</v>
      </c>
      <c r="Q314" s="6">
        <f t="shared" si="71"/>
        <v>0</v>
      </c>
      <c r="R314" s="6">
        <f t="shared" si="72"/>
        <v>0</v>
      </c>
    </row>
    <row r="315" spans="1:18">
      <c r="A315" s="9">
        <f t="shared" si="61"/>
        <v>42676</v>
      </c>
      <c r="B315" s="7" t="str">
        <f t="shared" si="62"/>
        <v>mercredi</v>
      </c>
      <c r="C315" s="7" t="str">
        <f t="shared" si="63"/>
        <v>novembre</v>
      </c>
      <c r="D315" s="32" t="str">
        <f t="shared" si="64"/>
        <v/>
      </c>
      <c r="E315" s="32" t="str">
        <f t="shared" si="65"/>
        <v xml:space="preserve"> mer</v>
      </c>
      <c r="F315" s="10">
        <v>0</v>
      </c>
      <c r="G315" s="10"/>
      <c r="H315" s="8">
        <f t="shared" si="66"/>
        <v>0</v>
      </c>
      <c r="I315" s="8">
        <f t="shared" si="67"/>
        <v>0</v>
      </c>
      <c r="J315" s="8">
        <f>IF(AND(F315&gt;=G315,F315&lt;=DBN,F315&lt;&gt;0,G315&lt;&gt;0),(MOD(FDN-DBN,1)-IF(G315&lt;=FDN,FDN-G315)+IF(F315&lt;=FDN,FDN-F315))*24,IF(AND(F315&gt;=G315,F315&gt;DBN,F315&lt;&gt;0,G315&lt;&gt;0),(MOD(FDN-DBNt,1)-(F315-DBN)+IF(G315&gt;=DBN,G315-DBN)-IF(F315&lt;FDN,FDN-G315))*24,IF(AND(F315&lt;G315,ISNUMBER(F315),G315&lt;&gt;0),(IF(AND(F315&lt;=FDN,G315&lt;=FDN),G315-F315)+IF(AND(F315&lt;=FDN,G315&gt;FDN),FDN-F315)+IF(G315&gt;=DBN,G315-F315-IF(F315&lt;=DBN,DBN-F315)))*24,0)))</f>
        <v>0</v>
      </c>
      <c r="K315" s="10"/>
      <c r="L315" s="10"/>
      <c r="M315" s="8">
        <f t="shared" si="68"/>
        <v>0</v>
      </c>
      <c r="N315" s="8">
        <f t="shared" si="69"/>
        <v>0</v>
      </c>
      <c r="O315" s="8">
        <f>IF(AND(K315&gt;=L315,K315&lt;=DBN,K315&lt;&gt;0,L315&lt;&gt;0),(MOD(FDN-DBN,1)-IF(L315&lt;=FDN,FDN-L315)+IF(K315&lt;=FDN,FDN-K315))*24,IF(AND(K315&gt;=L315,K315&gt;DBN,K315&lt;&gt;0,L315&lt;&gt;0),(MOD(FDN-DBNt,1)-(K315-DBN)+IF(L315&gt;=DBN,L315-DBN)-IF(K315&lt;FDN,FDN-L315))*24,IF(AND(K315&lt;L315,ISNUMBER(K315),L315&lt;&gt;0),(IF(AND(K315&lt;=FDN,L315&lt;=FDN),L315-K315)+IF(AND(K315&lt;=FDN,L315&gt;FDN),FDN-K315)+IF(L315&gt;=DBN,L315-K315-IF(K315&lt;=DBN,DBN-K315)))*24,0)))</f>
        <v>0</v>
      </c>
      <c r="P315" s="6">
        <f t="shared" si="70"/>
        <v>0</v>
      </c>
      <c r="Q315" s="6">
        <f t="shared" si="71"/>
        <v>0</v>
      </c>
      <c r="R315" s="6">
        <f t="shared" si="72"/>
        <v>0</v>
      </c>
    </row>
    <row r="316" spans="1:18">
      <c r="A316" s="9">
        <f t="shared" si="61"/>
        <v>42677</v>
      </c>
      <c r="B316" s="7" t="str">
        <f t="shared" si="62"/>
        <v>jeudi</v>
      </c>
      <c r="C316" s="7" t="str">
        <f t="shared" si="63"/>
        <v>novembre</v>
      </c>
      <c r="D316" s="32" t="str">
        <f t="shared" si="64"/>
        <v/>
      </c>
      <c r="E316" s="32" t="str">
        <f t="shared" si="65"/>
        <v xml:space="preserve"> jeu</v>
      </c>
      <c r="F316" s="10">
        <v>0</v>
      </c>
      <c r="G316" s="10"/>
      <c r="H316" s="8">
        <f t="shared" si="66"/>
        <v>0</v>
      </c>
      <c r="I316" s="8">
        <f t="shared" si="67"/>
        <v>0</v>
      </c>
      <c r="J316" s="8">
        <f>IF(AND(F316&gt;=G316,F316&lt;=DBN,F316&lt;&gt;0,G316&lt;&gt;0),(MOD(FDN-DBN,1)-IF(G316&lt;=FDN,FDN-G316)+IF(F316&lt;=FDN,FDN-F316))*24,IF(AND(F316&gt;=G316,F316&gt;DBN,F316&lt;&gt;0,G316&lt;&gt;0),(MOD(FDN-DBNt,1)-(F316-DBN)+IF(G316&gt;=DBN,G316-DBN)-IF(F316&lt;FDN,FDN-G316))*24,IF(AND(F316&lt;G316,ISNUMBER(F316),G316&lt;&gt;0),(IF(AND(F316&lt;=FDN,G316&lt;=FDN),G316-F316)+IF(AND(F316&lt;=FDN,G316&gt;FDN),FDN-F316)+IF(G316&gt;=DBN,G316-F316-IF(F316&lt;=DBN,DBN-F316)))*24,0)))</f>
        <v>0</v>
      </c>
      <c r="K316" s="10"/>
      <c r="L316" s="10"/>
      <c r="M316" s="8">
        <f t="shared" si="68"/>
        <v>0</v>
      </c>
      <c r="N316" s="8">
        <f t="shared" si="69"/>
        <v>0</v>
      </c>
      <c r="O316" s="8">
        <f>IF(AND(K316&gt;=L316,K316&lt;=DBN,K316&lt;&gt;0,L316&lt;&gt;0),(MOD(FDN-DBN,1)-IF(L316&lt;=FDN,FDN-L316)+IF(K316&lt;=FDN,FDN-K316))*24,IF(AND(K316&gt;=L316,K316&gt;DBN,K316&lt;&gt;0,L316&lt;&gt;0),(MOD(FDN-DBNt,1)-(K316-DBN)+IF(L316&gt;=DBN,L316-DBN)-IF(K316&lt;FDN,FDN-L316))*24,IF(AND(K316&lt;L316,ISNUMBER(K316),L316&lt;&gt;0),(IF(AND(K316&lt;=FDN,L316&lt;=FDN),L316-K316)+IF(AND(K316&lt;=FDN,L316&gt;FDN),FDN-K316)+IF(L316&gt;=DBN,L316-K316-IF(K316&lt;=DBN,DBN-K316)))*24,0)))</f>
        <v>0</v>
      </c>
      <c r="P316" s="6">
        <f t="shared" si="70"/>
        <v>0</v>
      </c>
      <c r="Q316" s="6">
        <f t="shared" si="71"/>
        <v>0</v>
      </c>
      <c r="R316" s="6">
        <f t="shared" si="72"/>
        <v>0</v>
      </c>
    </row>
    <row r="317" spans="1:18">
      <c r="A317" s="9">
        <f t="shared" si="61"/>
        <v>42678</v>
      </c>
      <c r="B317" s="7" t="str">
        <f t="shared" si="62"/>
        <v>vendredi</v>
      </c>
      <c r="C317" s="7" t="str">
        <f t="shared" si="63"/>
        <v>novembre</v>
      </c>
      <c r="D317" s="32" t="str">
        <f t="shared" si="64"/>
        <v/>
      </c>
      <c r="E317" s="32" t="str">
        <f t="shared" si="65"/>
        <v xml:space="preserve"> ven</v>
      </c>
      <c r="F317" s="10">
        <v>0</v>
      </c>
      <c r="G317" s="10"/>
      <c r="H317" s="8">
        <f t="shared" si="66"/>
        <v>0</v>
      </c>
      <c r="I317" s="8">
        <f t="shared" si="67"/>
        <v>0</v>
      </c>
      <c r="J317" s="8">
        <f>IF(AND(F317&gt;=G317,F317&lt;=DBN,F317&lt;&gt;0,G317&lt;&gt;0),(MOD(FDN-DBN,1)-IF(G317&lt;=FDN,FDN-G317)+IF(F317&lt;=FDN,FDN-F317))*24,IF(AND(F317&gt;=G317,F317&gt;DBN,F317&lt;&gt;0,G317&lt;&gt;0),(MOD(FDN-DBNt,1)-(F317-DBN)+IF(G317&gt;=DBN,G317-DBN)-IF(F317&lt;FDN,FDN-G317))*24,IF(AND(F317&lt;G317,ISNUMBER(F317),G317&lt;&gt;0),(IF(AND(F317&lt;=FDN,G317&lt;=FDN),G317-F317)+IF(AND(F317&lt;=FDN,G317&gt;FDN),FDN-F317)+IF(G317&gt;=DBN,G317-F317-IF(F317&lt;=DBN,DBN-F317)))*24,0)))</f>
        <v>0</v>
      </c>
      <c r="K317" s="10"/>
      <c r="L317" s="10"/>
      <c r="M317" s="8">
        <f t="shared" si="68"/>
        <v>0</v>
      </c>
      <c r="N317" s="8">
        <f t="shared" si="69"/>
        <v>0</v>
      </c>
      <c r="O317" s="8">
        <f>IF(AND(K317&gt;=L317,K317&lt;=DBN,K317&lt;&gt;0,L317&lt;&gt;0),(MOD(FDN-DBN,1)-IF(L317&lt;=FDN,FDN-L317)+IF(K317&lt;=FDN,FDN-K317))*24,IF(AND(K317&gt;=L317,K317&gt;DBN,K317&lt;&gt;0,L317&lt;&gt;0),(MOD(FDN-DBNt,1)-(K317-DBN)+IF(L317&gt;=DBN,L317-DBN)-IF(K317&lt;FDN,FDN-L317))*24,IF(AND(K317&lt;L317,ISNUMBER(K317),L317&lt;&gt;0),(IF(AND(K317&lt;=FDN,L317&lt;=FDN),L317-K317)+IF(AND(K317&lt;=FDN,L317&gt;FDN),FDN-K317)+IF(L317&gt;=DBN,L317-K317-IF(K317&lt;=DBN,DBN-K317)))*24,0)))</f>
        <v>0</v>
      </c>
      <c r="P317" s="6">
        <f t="shared" si="70"/>
        <v>0</v>
      </c>
      <c r="Q317" s="6">
        <f t="shared" si="71"/>
        <v>0</v>
      </c>
      <c r="R317" s="6">
        <f t="shared" si="72"/>
        <v>0</v>
      </c>
    </row>
    <row r="318" spans="1:18">
      <c r="A318" s="9">
        <f t="shared" si="61"/>
        <v>42679</v>
      </c>
      <c r="B318" s="7" t="str">
        <f t="shared" si="62"/>
        <v>samedi</v>
      </c>
      <c r="C318" s="7" t="str">
        <f t="shared" si="63"/>
        <v>novembre</v>
      </c>
      <c r="D318" s="32" t="str">
        <f t="shared" si="64"/>
        <v/>
      </c>
      <c r="E318" s="32" t="str">
        <f t="shared" si="65"/>
        <v xml:space="preserve"> sam</v>
      </c>
      <c r="F318" s="10">
        <v>0</v>
      </c>
      <c r="G318" s="10"/>
      <c r="H318" s="8">
        <f t="shared" si="66"/>
        <v>0</v>
      </c>
      <c r="I318" s="8">
        <f t="shared" si="67"/>
        <v>0</v>
      </c>
      <c r="J318" s="8">
        <f>IF(AND(F318&gt;=G318,F318&lt;=DBN,F318&lt;&gt;0,G318&lt;&gt;0),(MOD(FDN-DBN,1)-IF(G318&lt;=FDN,FDN-G318)+IF(F318&lt;=FDN,FDN-F318))*24,IF(AND(F318&gt;=G318,F318&gt;DBN,F318&lt;&gt;0,G318&lt;&gt;0),(MOD(FDN-DBNt,1)-(F318-DBN)+IF(G318&gt;=DBN,G318-DBN)-IF(F318&lt;FDN,FDN-G318))*24,IF(AND(F318&lt;G318,ISNUMBER(F318),G318&lt;&gt;0),(IF(AND(F318&lt;=FDN,G318&lt;=FDN),G318-F318)+IF(AND(F318&lt;=FDN,G318&gt;FDN),FDN-F318)+IF(G318&gt;=DBN,G318-F318-IF(F318&lt;=DBN,DBN-F318)))*24,0)))</f>
        <v>0</v>
      </c>
      <c r="K318" s="10"/>
      <c r="L318" s="10"/>
      <c r="M318" s="8">
        <f t="shared" si="68"/>
        <v>0</v>
      </c>
      <c r="N318" s="8">
        <f t="shared" si="69"/>
        <v>0</v>
      </c>
      <c r="O318" s="8">
        <f>IF(AND(K318&gt;=L318,K318&lt;=DBN,K318&lt;&gt;0,L318&lt;&gt;0),(MOD(FDN-DBN,1)-IF(L318&lt;=FDN,FDN-L318)+IF(K318&lt;=FDN,FDN-K318))*24,IF(AND(K318&gt;=L318,K318&gt;DBN,K318&lt;&gt;0,L318&lt;&gt;0),(MOD(FDN-DBNt,1)-(K318-DBN)+IF(L318&gt;=DBN,L318-DBN)-IF(K318&lt;FDN,FDN-L318))*24,IF(AND(K318&lt;L318,ISNUMBER(K318),L318&lt;&gt;0),(IF(AND(K318&lt;=FDN,L318&lt;=FDN),L318-K318)+IF(AND(K318&lt;=FDN,L318&gt;FDN),FDN-K318)+IF(L318&gt;=DBN,L318-K318-IF(K318&lt;=DBN,DBN-K318)))*24,0)))</f>
        <v>0</v>
      </c>
      <c r="P318" s="6">
        <f t="shared" si="70"/>
        <v>0</v>
      </c>
      <c r="Q318" s="6">
        <f t="shared" si="71"/>
        <v>0</v>
      </c>
      <c r="R318" s="6">
        <f t="shared" si="72"/>
        <v>0</v>
      </c>
    </row>
    <row r="319" spans="1:18">
      <c r="A319" s="9">
        <f t="shared" si="61"/>
        <v>42680</v>
      </c>
      <c r="B319" s="7" t="str">
        <f t="shared" si="62"/>
        <v>dimanche</v>
      </c>
      <c r="C319" s="7" t="str">
        <f t="shared" si="63"/>
        <v>novembre</v>
      </c>
      <c r="D319" s="32" t="str">
        <f t="shared" si="64"/>
        <v/>
      </c>
      <c r="E319" s="32" t="str">
        <f t="shared" si="65"/>
        <v xml:space="preserve"> dim</v>
      </c>
      <c r="F319" s="10">
        <v>0</v>
      </c>
      <c r="G319" s="10"/>
      <c r="H319" s="8">
        <f t="shared" si="66"/>
        <v>0</v>
      </c>
      <c r="I319" s="8">
        <f t="shared" si="67"/>
        <v>0</v>
      </c>
      <c r="J319" s="8">
        <f>IF(AND(F319&gt;=G319,F319&lt;=DBN,F319&lt;&gt;0,G319&lt;&gt;0),(MOD(FDN-DBN,1)-IF(G319&lt;=FDN,FDN-G319)+IF(F319&lt;=FDN,FDN-F319))*24,IF(AND(F319&gt;=G319,F319&gt;DBN,F319&lt;&gt;0,G319&lt;&gt;0),(MOD(FDN-DBNt,1)-(F319-DBN)+IF(G319&gt;=DBN,G319-DBN)-IF(F319&lt;FDN,FDN-G319))*24,IF(AND(F319&lt;G319,ISNUMBER(F319),G319&lt;&gt;0),(IF(AND(F319&lt;=FDN,G319&lt;=FDN),G319-F319)+IF(AND(F319&lt;=FDN,G319&gt;FDN),FDN-F319)+IF(G319&gt;=DBN,G319-F319-IF(F319&lt;=DBN,DBN-F319)))*24,0)))</f>
        <v>0</v>
      </c>
      <c r="K319" s="10"/>
      <c r="L319" s="10"/>
      <c r="M319" s="8">
        <f t="shared" si="68"/>
        <v>0</v>
      </c>
      <c r="N319" s="8">
        <f t="shared" si="69"/>
        <v>0</v>
      </c>
      <c r="O319" s="8">
        <f>IF(AND(K319&gt;=L319,K319&lt;=DBN,K319&lt;&gt;0,L319&lt;&gt;0),(MOD(FDN-DBN,1)-IF(L319&lt;=FDN,FDN-L319)+IF(K319&lt;=FDN,FDN-K319))*24,IF(AND(K319&gt;=L319,K319&gt;DBN,K319&lt;&gt;0,L319&lt;&gt;0),(MOD(FDN-DBNt,1)-(K319-DBN)+IF(L319&gt;=DBN,L319-DBN)-IF(K319&lt;FDN,FDN-L319))*24,IF(AND(K319&lt;L319,ISNUMBER(K319),L319&lt;&gt;0),(IF(AND(K319&lt;=FDN,L319&lt;=FDN),L319-K319)+IF(AND(K319&lt;=FDN,L319&gt;FDN),FDN-K319)+IF(L319&gt;=DBN,L319-K319-IF(K319&lt;=DBN,DBN-K319)))*24,0)))</f>
        <v>0</v>
      </c>
      <c r="P319" s="6">
        <f t="shared" si="70"/>
        <v>0</v>
      </c>
      <c r="Q319" s="6">
        <f t="shared" si="71"/>
        <v>0</v>
      </c>
      <c r="R319" s="6">
        <f t="shared" si="72"/>
        <v>0</v>
      </c>
    </row>
    <row r="320" spans="1:18">
      <c r="A320" s="9">
        <f t="shared" si="61"/>
        <v>42681</v>
      </c>
      <c r="B320" s="7" t="str">
        <f t="shared" si="62"/>
        <v>lundi</v>
      </c>
      <c r="C320" s="7" t="str">
        <f t="shared" si="63"/>
        <v>novembre</v>
      </c>
      <c r="D320" s="32" t="str">
        <f t="shared" si="64"/>
        <v/>
      </c>
      <c r="E320" s="32" t="str">
        <f t="shared" si="65"/>
        <v xml:space="preserve"> lun</v>
      </c>
      <c r="F320" s="10">
        <v>0</v>
      </c>
      <c r="G320" s="10"/>
      <c r="H320" s="8">
        <f t="shared" si="66"/>
        <v>0</v>
      </c>
      <c r="I320" s="8">
        <f t="shared" si="67"/>
        <v>0</v>
      </c>
      <c r="J320" s="8">
        <f>IF(AND(F320&gt;=G320,F320&lt;=DBN,F320&lt;&gt;0,G320&lt;&gt;0),(MOD(FDN-DBN,1)-IF(G320&lt;=FDN,FDN-G320)+IF(F320&lt;=FDN,FDN-F320))*24,IF(AND(F320&gt;=G320,F320&gt;DBN,F320&lt;&gt;0,G320&lt;&gt;0),(MOD(FDN-DBNt,1)-(F320-DBN)+IF(G320&gt;=DBN,G320-DBN)-IF(F320&lt;FDN,FDN-G320))*24,IF(AND(F320&lt;G320,ISNUMBER(F320),G320&lt;&gt;0),(IF(AND(F320&lt;=FDN,G320&lt;=FDN),G320-F320)+IF(AND(F320&lt;=FDN,G320&gt;FDN),FDN-F320)+IF(G320&gt;=DBN,G320-F320-IF(F320&lt;=DBN,DBN-F320)))*24,0)))</f>
        <v>0</v>
      </c>
      <c r="K320" s="10"/>
      <c r="L320" s="10"/>
      <c r="M320" s="8">
        <f t="shared" si="68"/>
        <v>0</v>
      </c>
      <c r="N320" s="8">
        <f t="shared" si="69"/>
        <v>0</v>
      </c>
      <c r="O320" s="8">
        <f>IF(AND(K320&gt;=L320,K320&lt;=DBN,K320&lt;&gt;0,L320&lt;&gt;0),(MOD(FDN-DBN,1)-IF(L320&lt;=FDN,FDN-L320)+IF(K320&lt;=FDN,FDN-K320))*24,IF(AND(K320&gt;=L320,K320&gt;DBN,K320&lt;&gt;0,L320&lt;&gt;0),(MOD(FDN-DBNt,1)-(K320-DBN)+IF(L320&gt;=DBN,L320-DBN)-IF(K320&lt;FDN,FDN-L320))*24,IF(AND(K320&lt;L320,ISNUMBER(K320),L320&lt;&gt;0),(IF(AND(K320&lt;=FDN,L320&lt;=FDN),L320-K320)+IF(AND(K320&lt;=FDN,L320&gt;FDN),FDN-K320)+IF(L320&gt;=DBN,L320-K320-IF(K320&lt;=DBN,DBN-K320)))*24,0)))</f>
        <v>0</v>
      </c>
      <c r="P320" s="6">
        <f t="shared" si="70"/>
        <v>0</v>
      </c>
      <c r="Q320" s="6">
        <f t="shared" si="71"/>
        <v>0</v>
      </c>
      <c r="R320" s="6">
        <f t="shared" si="72"/>
        <v>0</v>
      </c>
    </row>
    <row r="321" spans="1:18">
      <c r="A321" s="9">
        <f t="shared" si="61"/>
        <v>42682</v>
      </c>
      <c r="B321" s="7" t="str">
        <f t="shared" si="62"/>
        <v>mardi</v>
      </c>
      <c r="C321" s="7" t="str">
        <f t="shared" si="63"/>
        <v>novembre</v>
      </c>
      <c r="D321" s="32" t="str">
        <f t="shared" si="64"/>
        <v/>
      </c>
      <c r="E321" s="32" t="str">
        <f t="shared" si="65"/>
        <v xml:space="preserve"> mar</v>
      </c>
      <c r="F321" s="10">
        <v>0</v>
      </c>
      <c r="G321" s="10"/>
      <c r="H321" s="8">
        <f t="shared" si="66"/>
        <v>0</v>
      </c>
      <c r="I321" s="8">
        <f t="shared" si="67"/>
        <v>0</v>
      </c>
      <c r="J321" s="8">
        <f>IF(AND(F321&gt;=G321,F321&lt;=DBN,F321&lt;&gt;0,G321&lt;&gt;0),(MOD(FDN-DBN,1)-IF(G321&lt;=FDN,FDN-G321)+IF(F321&lt;=FDN,FDN-F321))*24,IF(AND(F321&gt;=G321,F321&gt;DBN,F321&lt;&gt;0,G321&lt;&gt;0),(MOD(FDN-DBNt,1)-(F321-DBN)+IF(G321&gt;=DBN,G321-DBN)-IF(F321&lt;FDN,FDN-G321))*24,IF(AND(F321&lt;G321,ISNUMBER(F321),G321&lt;&gt;0),(IF(AND(F321&lt;=FDN,G321&lt;=FDN),G321-F321)+IF(AND(F321&lt;=FDN,G321&gt;FDN),FDN-F321)+IF(G321&gt;=DBN,G321-F321-IF(F321&lt;=DBN,DBN-F321)))*24,0)))</f>
        <v>0</v>
      </c>
      <c r="K321" s="10"/>
      <c r="L321" s="10"/>
      <c r="M321" s="8">
        <f t="shared" si="68"/>
        <v>0</v>
      </c>
      <c r="N321" s="8">
        <f t="shared" si="69"/>
        <v>0</v>
      </c>
      <c r="O321" s="8">
        <f>IF(AND(K321&gt;=L321,K321&lt;=DBN,K321&lt;&gt;0,L321&lt;&gt;0),(MOD(FDN-DBN,1)-IF(L321&lt;=FDN,FDN-L321)+IF(K321&lt;=FDN,FDN-K321))*24,IF(AND(K321&gt;=L321,K321&gt;DBN,K321&lt;&gt;0,L321&lt;&gt;0),(MOD(FDN-DBNt,1)-(K321-DBN)+IF(L321&gt;=DBN,L321-DBN)-IF(K321&lt;FDN,FDN-L321))*24,IF(AND(K321&lt;L321,ISNUMBER(K321),L321&lt;&gt;0),(IF(AND(K321&lt;=FDN,L321&lt;=FDN),L321-K321)+IF(AND(K321&lt;=FDN,L321&gt;FDN),FDN-K321)+IF(L321&gt;=DBN,L321-K321-IF(K321&lt;=DBN,DBN-K321)))*24,0)))</f>
        <v>0</v>
      </c>
      <c r="P321" s="6">
        <f t="shared" si="70"/>
        <v>0</v>
      </c>
      <c r="Q321" s="6">
        <f t="shared" si="71"/>
        <v>0</v>
      </c>
      <c r="R321" s="6">
        <f t="shared" si="72"/>
        <v>0</v>
      </c>
    </row>
    <row r="322" spans="1:18">
      <c r="A322" s="9">
        <f t="shared" si="61"/>
        <v>42683</v>
      </c>
      <c r="B322" s="7" t="str">
        <f t="shared" si="62"/>
        <v>mercredi</v>
      </c>
      <c r="C322" s="7" t="str">
        <f t="shared" si="63"/>
        <v>novembre</v>
      </c>
      <c r="D322" s="32" t="str">
        <f t="shared" si="64"/>
        <v/>
      </c>
      <c r="E322" s="32" t="str">
        <f t="shared" si="65"/>
        <v xml:space="preserve"> mer</v>
      </c>
      <c r="F322" s="10">
        <v>0</v>
      </c>
      <c r="G322" s="10"/>
      <c r="H322" s="8">
        <f t="shared" si="66"/>
        <v>0</v>
      </c>
      <c r="I322" s="8">
        <f t="shared" si="67"/>
        <v>0</v>
      </c>
      <c r="J322" s="8">
        <f>IF(AND(F322&gt;=G322,F322&lt;=DBN,F322&lt;&gt;0,G322&lt;&gt;0),(MOD(FDN-DBN,1)-IF(G322&lt;=FDN,FDN-G322)+IF(F322&lt;=FDN,FDN-F322))*24,IF(AND(F322&gt;=G322,F322&gt;DBN,F322&lt;&gt;0,G322&lt;&gt;0),(MOD(FDN-DBNt,1)-(F322-DBN)+IF(G322&gt;=DBN,G322-DBN)-IF(F322&lt;FDN,FDN-G322))*24,IF(AND(F322&lt;G322,ISNUMBER(F322),G322&lt;&gt;0),(IF(AND(F322&lt;=FDN,G322&lt;=FDN),G322-F322)+IF(AND(F322&lt;=FDN,G322&gt;FDN),FDN-F322)+IF(G322&gt;=DBN,G322-F322-IF(F322&lt;=DBN,DBN-F322)))*24,0)))</f>
        <v>0</v>
      </c>
      <c r="K322" s="10"/>
      <c r="L322" s="10"/>
      <c r="M322" s="8">
        <f t="shared" si="68"/>
        <v>0</v>
      </c>
      <c r="N322" s="8">
        <f t="shared" si="69"/>
        <v>0</v>
      </c>
      <c r="O322" s="8">
        <f>IF(AND(K322&gt;=L322,K322&lt;=DBN,K322&lt;&gt;0,L322&lt;&gt;0),(MOD(FDN-DBN,1)-IF(L322&lt;=FDN,FDN-L322)+IF(K322&lt;=FDN,FDN-K322))*24,IF(AND(K322&gt;=L322,K322&gt;DBN,K322&lt;&gt;0,L322&lt;&gt;0),(MOD(FDN-DBNt,1)-(K322-DBN)+IF(L322&gt;=DBN,L322-DBN)-IF(K322&lt;FDN,FDN-L322))*24,IF(AND(K322&lt;L322,ISNUMBER(K322),L322&lt;&gt;0),(IF(AND(K322&lt;=FDN,L322&lt;=FDN),L322-K322)+IF(AND(K322&lt;=FDN,L322&gt;FDN),FDN-K322)+IF(L322&gt;=DBN,L322-K322-IF(K322&lt;=DBN,DBN-K322)))*24,0)))</f>
        <v>0</v>
      </c>
      <c r="P322" s="6">
        <f t="shared" si="70"/>
        <v>0</v>
      </c>
      <c r="Q322" s="6">
        <f t="shared" si="71"/>
        <v>0</v>
      </c>
      <c r="R322" s="6">
        <f t="shared" si="72"/>
        <v>0</v>
      </c>
    </row>
    <row r="323" spans="1:18">
      <c r="A323" s="9">
        <f t="shared" si="61"/>
        <v>42684</v>
      </c>
      <c r="B323" s="7" t="str">
        <f t="shared" si="62"/>
        <v>jeudi</v>
      </c>
      <c r="C323" s="7" t="str">
        <f t="shared" si="63"/>
        <v>novembre</v>
      </c>
      <c r="D323" s="32" t="str">
        <f t="shared" si="64"/>
        <v/>
      </c>
      <c r="E323" s="32" t="str">
        <f t="shared" si="65"/>
        <v xml:space="preserve"> jeu</v>
      </c>
      <c r="F323" s="10">
        <v>0</v>
      </c>
      <c r="G323" s="10"/>
      <c r="H323" s="8">
        <f t="shared" si="66"/>
        <v>0</v>
      </c>
      <c r="I323" s="8">
        <f t="shared" si="67"/>
        <v>0</v>
      </c>
      <c r="J323" s="8">
        <f>IF(AND(F323&gt;=G323,F323&lt;=DBN,F323&lt;&gt;0,G323&lt;&gt;0),(MOD(FDN-DBN,1)-IF(G323&lt;=FDN,FDN-G323)+IF(F323&lt;=FDN,FDN-F323))*24,IF(AND(F323&gt;=G323,F323&gt;DBN,F323&lt;&gt;0,G323&lt;&gt;0),(MOD(FDN-DBNt,1)-(F323-DBN)+IF(G323&gt;=DBN,G323-DBN)-IF(F323&lt;FDN,FDN-G323))*24,IF(AND(F323&lt;G323,ISNUMBER(F323),G323&lt;&gt;0),(IF(AND(F323&lt;=FDN,G323&lt;=FDN),G323-F323)+IF(AND(F323&lt;=FDN,G323&gt;FDN),FDN-F323)+IF(G323&gt;=DBN,G323-F323-IF(F323&lt;=DBN,DBN-F323)))*24,0)))</f>
        <v>0</v>
      </c>
      <c r="K323" s="10"/>
      <c r="L323" s="10"/>
      <c r="M323" s="8">
        <f t="shared" si="68"/>
        <v>0</v>
      </c>
      <c r="N323" s="8">
        <f t="shared" si="69"/>
        <v>0</v>
      </c>
      <c r="O323" s="8">
        <f>IF(AND(K323&gt;=L323,K323&lt;=DBN,K323&lt;&gt;0,L323&lt;&gt;0),(MOD(FDN-DBN,1)-IF(L323&lt;=FDN,FDN-L323)+IF(K323&lt;=FDN,FDN-K323))*24,IF(AND(K323&gt;=L323,K323&gt;DBN,K323&lt;&gt;0,L323&lt;&gt;0),(MOD(FDN-DBNt,1)-(K323-DBN)+IF(L323&gt;=DBN,L323-DBN)-IF(K323&lt;FDN,FDN-L323))*24,IF(AND(K323&lt;L323,ISNUMBER(K323),L323&lt;&gt;0),(IF(AND(K323&lt;=FDN,L323&lt;=FDN),L323-K323)+IF(AND(K323&lt;=FDN,L323&gt;FDN),FDN-K323)+IF(L323&gt;=DBN,L323-K323-IF(K323&lt;=DBN,DBN-K323)))*24,0)))</f>
        <v>0</v>
      </c>
      <c r="P323" s="6">
        <f t="shared" si="70"/>
        <v>0</v>
      </c>
      <c r="Q323" s="6">
        <f t="shared" si="71"/>
        <v>0</v>
      </c>
      <c r="R323" s="6">
        <f t="shared" si="72"/>
        <v>0</v>
      </c>
    </row>
    <row r="324" spans="1:18">
      <c r="A324" s="9">
        <f t="shared" si="61"/>
        <v>42685</v>
      </c>
      <c r="B324" s="7" t="str">
        <f t="shared" si="62"/>
        <v>vendredi</v>
      </c>
      <c r="C324" s="7" t="str">
        <f t="shared" si="63"/>
        <v>novembre</v>
      </c>
      <c r="D324" s="32" t="str">
        <f t="shared" si="64"/>
        <v>F</v>
      </c>
      <c r="E324" s="32" t="str">
        <f t="shared" si="65"/>
        <v>F ven</v>
      </c>
      <c r="F324" s="10">
        <v>0</v>
      </c>
      <c r="G324" s="10"/>
      <c r="H324" s="8">
        <f t="shared" si="66"/>
        <v>0</v>
      </c>
      <c r="I324" s="8">
        <f t="shared" si="67"/>
        <v>0</v>
      </c>
      <c r="J324" s="8">
        <f>IF(AND(F324&gt;=G324,F324&lt;=DBN,F324&lt;&gt;0,G324&lt;&gt;0),(MOD(FDN-DBN,1)-IF(G324&lt;=FDN,FDN-G324)+IF(F324&lt;=FDN,FDN-F324))*24,IF(AND(F324&gt;=G324,F324&gt;DBN,F324&lt;&gt;0,G324&lt;&gt;0),(MOD(FDN-DBNt,1)-(F324-DBN)+IF(G324&gt;=DBN,G324-DBN)-IF(F324&lt;FDN,FDN-G324))*24,IF(AND(F324&lt;G324,ISNUMBER(F324),G324&lt;&gt;0),(IF(AND(F324&lt;=FDN,G324&lt;=FDN),G324-F324)+IF(AND(F324&lt;=FDN,G324&gt;FDN),FDN-F324)+IF(G324&gt;=DBN,G324-F324-IF(F324&lt;=DBN,DBN-F324)))*24,0)))</f>
        <v>0</v>
      </c>
      <c r="K324" s="10"/>
      <c r="L324" s="10"/>
      <c r="M324" s="8">
        <f t="shared" si="68"/>
        <v>0</v>
      </c>
      <c r="N324" s="8">
        <f t="shared" si="69"/>
        <v>0</v>
      </c>
      <c r="O324" s="8">
        <f>IF(AND(K324&gt;=L324,K324&lt;=DBN,K324&lt;&gt;0,L324&lt;&gt;0),(MOD(FDN-DBN,1)-IF(L324&lt;=FDN,FDN-L324)+IF(K324&lt;=FDN,FDN-K324))*24,IF(AND(K324&gt;=L324,K324&gt;DBN,K324&lt;&gt;0,L324&lt;&gt;0),(MOD(FDN-DBNt,1)-(K324-DBN)+IF(L324&gt;=DBN,L324-DBN)-IF(K324&lt;FDN,FDN-L324))*24,IF(AND(K324&lt;L324,ISNUMBER(K324),L324&lt;&gt;0),(IF(AND(K324&lt;=FDN,L324&lt;=FDN),L324-K324)+IF(AND(K324&lt;=FDN,L324&gt;FDN),FDN-K324)+IF(L324&gt;=DBN,L324-K324-IF(K324&lt;=DBN,DBN-K324)))*24,0)))</f>
        <v>0</v>
      </c>
      <c r="P324" s="6">
        <f t="shared" si="70"/>
        <v>0</v>
      </c>
      <c r="Q324" s="6">
        <f t="shared" si="71"/>
        <v>0</v>
      </c>
      <c r="R324" s="6">
        <f t="shared" si="72"/>
        <v>0</v>
      </c>
    </row>
    <row r="325" spans="1:18">
      <c r="A325" s="9">
        <f t="shared" si="61"/>
        <v>42686</v>
      </c>
      <c r="B325" s="7" t="str">
        <f t="shared" si="62"/>
        <v>samedi</v>
      </c>
      <c r="C325" s="7" t="str">
        <f t="shared" si="63"/>
        <v>novembre</v>
      </c>
      <c r="D325" s="32" t="str">
        <f t="shared" si="64"/>
        <v/>
      </c>
      <c r="E325" s="32" t="str">
        <f t="shared" si="65"/>
        <v xml:space="preserve"> sam</v>
      </c>
      <c r="F325" s="10">
        <v>0</v>
      </c>
      <c r="G325" s="10"/>
      <c r="H325" s="8">
        <f t="shared" si="66"/>
        <v>0</v>
      </c>
      <c r="I325" s="8">
        <f t="shared" si="67"/>
        <v>0</v>
      </c>
      <c r="J325" s="8">
        <f>IF(AND(F325&gt;=G325,F325&lt;=DBN,F325&lt;&gt;0,G325&lt;&gt;0),(MOD(FDN-DBN,1)-IF(G325&lt;=FDN,FDN-G325)+IF(F325&lt;=FDN,FDN-F325))*24,IF(AND(F325&gt;=G325,F325&gt;DBN,F325&lt;&gt;0,G325&lt;&gt;0),(MOD(FDN-DBNt,1)-(F325-DBN)+IF(G325&gt;=DBN,G325-DBN)-IF(F325&lt;FDN,FDN-G325))*24,IF(AND(F325&lt;G325,ISNUMBER(F325),G325&lt;&gt;0),(IF(AND(F325&lt;=FDN,G325&lt;=FDN),G325-F325)+IF(AND(F325&lt;=FDN,G325&gt;FDN),FDN-F325)+IF(G325&gt;=DBN,G325-F325-IF(F325&lt;=DBN,DBN-F325)))*24,0)))</f>
        <v>0</v>
      </c>
      <c r="K325" s="10"/>
      <c r="L325" s="10"/>
      <c r="M325" s="8">
        <f t="shared" si="68"/>
        <v>0</v>
      </c>
      <c r="N325" s="8">
        <f t="shared" si="69"/>
        <v>0</v>
      </c>
      <c r="O325" s="8">
        <f>IF(AND(K325&gt;=L325,K325&lt;=DBN,K325&lt;&gt;0,L325&lt;&gt;0),(MOD(FDN-DBN,1)-IF(L325&lt;=FDN,FDN-L325)+IF(K325&lt;=FDN,FDN-K325))*24,IF(AND(K325&gt;=L325,K325&gt;DBN,K325&lt;&gt;0,L325&lt;&gt;0),(MOD(FDN-DBNt,1)-(K325-DBN)+IF(L325&gt;=DBN,L325-DBN)-IF(K325&lt;FDN,FDN-L325))*24,IF(AND(K325&lt;L325,ISNUMBER(K325),L325&lt;&gt;0),(IF(AND(K325&lt;=FDN,L325&lt;=FDN),L325-K325)+IF(AND(K325&lt;=FDN,L325&gt;FDN),FDN-K325)+IF(L325&gt;=DBN,L325-K325-IF(K325&lt;=DBN,DBN-K325)))*24,0)))</f>
        <v>0</v>
      </c>
      <c r="P325" s="6">
        <f t="shared" si="70"/>
        <v>0</v>
      </c>
      <c r="Q325" s="6">
        <f t="shared" si="71"/>
        <v>0</v>
      </c>
      <c r="R325" s="6">
        <f t="shared" si="72"/>
        <v>0</v>
      </c>
    </row>
    <row r="326" spans="1:18">
      <c r="A326" s="9">
        <f t="shared" si="61"/>
        <v>42687</v>
      </c>
      <c r="B326" s="7" t="str">
        <f t="shared" si="62"/>
        <v>dimanche</v>
      </c>
      <c r="C326" s="7" t="str">
        <f t="shared" si="63"/>
        <v>novembre</v>
      </c>
      <c r="D326" s="32" t="str">
        <f t="shared" si="64"/>
        <v/>
      </c>
      <c r="E326" s="32" t="str">
        <f t="shared" si="65"/>
        <v xml:space="preserve"> dim</v>
      </c>
      <c r="F326" s="10">
        <v>0</v>
      </c>
      <c r="G326" s="10"/>
      <c r="H326" s="8">
        <f t="shared" si="66"/>
        <v>0</v>
      </c>
      <c r="I326" s="8">
        <f t="shared" si="67"/>
        <v>0</v>
      </c>
      <c r="J326" s="8">
        <f>IF(AND(F326&gt;=G326,F326&lt;=DBN,F326&lt;&gt;0,G326&lt;&gt;0),(MOD(FDN-DBN,1)-IF(G326&lt;=FDN,FDN-G326)+IF(F326&lt;=FDN,FDN-F326))*24,IF(AND(F326&gt;=G326,F326&gt;DBN,F326&lt;&gt;0,G326&lt;&gt;0),(MOD(FDN-DBNt,1)-(F326-DBN)+IF(G326&gt;=DBN,G326-DBN)-IF(F326&lt;FDN,FDN-G326))*24,IF(AND(F326&lt;G326,ISNUMBER(F326),G326&lt;&gt;0),(IF(AND(F326&lt;=FDN,G326&lt;=FDN),G326-F326)+IF(AND(F326&lt;=FDN,G326&gt;FDN),FDN-F326)+IF(G326&gt;=DBN,G326-F326-IF(F326&lt;=DBN,DBN-F326)))*24,0)))</f>
        <v>0</v>
      </c>
      <c r="K326" s="10"/>
      <c r="L326" s="10"/>
      <c r="M326" s="8">
        <f t="shared" si="68"/>
        <v>0</v>
      </c>
      <c r="N326" s="8">
        <f t="shared" si="69"/>
        <v>0</v>
      </c>
      <c r="O326" s="8">
        <f>IF(AND(K326&gt;=L326,K326&lt;=DBN,K326&lt;&gt;0,L326&lt;&gt;0),(MOD(FDN-DBN,1)-IF(L326&lt;=FDN,FDN-L326)+IF(K326&lt;=FDN,FDN-K326))*24,IF(AND(K326&gt;=L326,K326&gt;DBN,K326&lt;&gt;0,L326&lt;&gt;0),(MOD(FDN-DBNt,1)-(K326-DBN)+IF(L326&gt;=DBN,L326-DBN)-IF(K326&lt;FDN,FDN-L326))*24,IF(AND(K326&lt;L326,ISNUMBER(K326),L326&lt;&gt;0),(IF(AND(K326&lt;=FDN,L326&lt;=FDN),L326-K326)+IF(AND(K326&lt;=FDN,L326&gt;FDN),FDN-K326)+IF(L326&gt;=DBN,L326-K326-IF(K326&lt;=DBN,DBN-K326)))*24,0)))</f>
        <v>0</v>
      </c>
      <c r="P326" s="6">
        <f t="shared" si="70"/>
        <v>0</v>
      </c>
      <c r="Q326" s="6">
        <f t="shared" si="71"/>
        <v>0</v>
      </c>
      <c r="R326" s="6">
        <f t="shared" si="72"/>
        <v>0</v>
      </c>
    </row>
    <row r="327" spans="1:18">
      <c r="A327" s="9">
        <f t="shared" si="61"/>
        <v>42688</v>
      </c>
      <c r="B327" s="7" t="str">
        <f t="shared" si="62"/>
        <v>lundi</v>
      </c>
      <c r="C327" s="7" t="str">
        <f t="shared" si="63"/>
        <v>novembre</v>
      </c>
      <c r="D327" s="32" t="str">
        <f t="shared" si="64"/>
        <v/>
      </c>
      <c r="E327" s="32" t="str">
        <f t="shared" si="65"/>
        <v xml:space="preserve"> lun</v>
      </c>
      <c r="F327" s="10">
        <v>0</v>
      </c>
      <c r="G327" s="10"/>
      <c r="H327" s="8">
        <f t="shared" si="66"/>
        <v>0</v>
      </c>
      <c r="I327" s="8">
        <f t="shared" si="67"/>
        <v>0</v>
      </c>
      <c r="J327" s="8">
        <f>IF(AND(F327&gt;=G327,F327&lt;=DBN,F327&lt;&gt;0,G327&lt;&gt;0),(MOD(FDN-DBN,1)-IF(G327&lt;=FDN,FDN-G327)+IF(F327&lt;=FDN,FDN-F327))*24,IF(AND(F327&gt;=G327,F327&gt;DBN,F327&lt;&gt;0,G327&lt;&gt;0),(MOD(FDN-DBNt,1)-(F327-DBN)+IF(G327&gt;=DBN,G327-DBN)-IF(F327&lt;FDN,FDN-G327))*24,IF(AND(F327&lt;G327,ISNUMBER(F327),G327&lt;&gt;0),(IF(AND(F327&lt;=FDN,G327&lt;=FDN),G327-F327)+IF(AND(F327&lt;=FDN,G327&gt;FDN),FDN-F327)+IF(G327&gt;=DBN,G327-F327-IF(F327&lt;=DBN,DBN-F327)))*24,0)))</f>
        <v>0</v>
      </c>
      <c r="K327" s="10"/>
      <c r="L327" s="10"/>
      <c r="M327" s="8">
        <f t="shared" si="68"/>
        <v>0</v>
      </c>
      <c r="N327" s="8">
        <f t="shared" si="69"/>
        <v>0</v>
      </c>
      <c r="O327" s="8">
        <f>IF(AND(K327&gt;=L327,K327&lt;=DBN,K327&lt;&gt;0,L327&lt;&gt;0),(MOD(FDN-DBN,1)-IF(L327&lt;=FDN,FDN-L327)+IF(K327&lt;=FDN,FDN-K327))*24,IF(AND(K327&gt;=L327,K327&gt;DBN,K327&lt;&gt;0,L327&lt;&gt;0),(MOD(FDN-DBNt,1)-(K327-DBN)+IF(L327&gt;=DBN,L327-DBN)-IF(K327&lt;FDN,FDN-L327))*24,IF(AND(K327&lt;L327,ISNUMBER(K327),L327&lt;&gt;0),(IF(AND(K327&lt;=FDN,L327&lt;=FDN),L327-K327)+IF(AND(K327&lt;=FDN,L327&gt;FDN),FDN-K327)+IF(L327&gt;=DBN,L327-K327-IF(K327&lt;=DBN,DBN-K327)))*24,0)))</f>
        <v>0</v>
      </c>
      <c r="P327" s="6">
        <f t="shared" si="70"/>
        <v>0</v>
      </c>
      <c r="Q327" s="6">
        <f t="shared" si="71"/>
        <v>0</v>
      </c>
      <c r="R327" s="6">
        <f t="shared" si="72"/>
        <v>0</v>
      </c>
    </row>
    <row r="328" spans="1:18">
      <c r="A328" s="9">
        <f t="shared" si="61"/>
        <v>42689</v>
      </c>
      <c r="B328" s="7" t="str">
        <f t="shared" si="62"/>
        <v>mardi</v>
      </c>
      <c r="C328" s="7" t="str">
        <f t="shared" si="63"/>
        <v>novembre</v>
      </c>
      <c r="D328" s="32" t="str">
        <f t="shared" si="64"/>
        <v/>
      </c>
      <c r="E328" s="32" t="str">
        <f t="shared" si="65"/>
        <v xml:space="preserve"> mar</v>
      </c>
      <c r="F328" s="10">
        <v>0</v>
      </c>
      <c r="G328" s="10"/>
      <c r="H328" s="8">
        <f t="shared" si="66"/>
        <v>0</v>
      </c>
      <c r="I328" s="8">
        <f t="shared" si="67"/>
        <v>0</v>
      </c>
      <c r="J328" s="8">
        <f>IF(AND(F328&gt;=G328,F328&lt;=DBN,F328&lt;&gt;0,G328&lt;&gt;0),(MOD(FDN-DBN,1)-IF(G328&lt;=FDN,FDN-G328)+IF(F328&lt;=FDN,FDN-F328))*24,IF(AND(F328&gt;=G328,F328&gt;DBN,F328&lt;&gt;0,G328&lt;&gt;0),(MOD(FDN-DBNt,1)-(F328-DBN)+IF(G328&gt;=DBN,G328-DBN)-IF(F328&lt;FDN,FDN-G328))*24,IF(AND(F328&lt;G328,ISNUMBER(F328),G328&lt;&gt;0),(IF(AND(F328&lt;=FDN,G328&lt;=FDN),G328-F328)+IF(AND(F328&lt;=FDN,G328&gt;FDN),FDN-F328)+IF(G328&gt;=DBN,G328-F328-IF(F328&lt;=DBN,DBN-F328)))*24,0)))</f>
        <v>0</v>
      </c>
      <c r="K328" s="10"/>
      <c r="L328" s="10"/>
      <c r="M328" s="8">
        <f t="shared" si="68"/>
        <v>0</v>
      </c>
      <c r="N328" s="8">
        <f t="shared" si="69"/>
        <v>0</v>
      </c>
      <c r="O328" s="8">
        <f>IF(AND(K328&gt;=L328,K328&lt;=DBN,K328&lt;&gt;0,L328&lt;&gt;0),(MOD(FDN-DBN,1)-IF(L328&lt;=FDN,FDN-L328)+IF(K328&lt;=FDN,FDN-K328))*24,IF(AND(K328&gt;=L328,K328&gt;DBN,K328&lt;&gt;0,L328&lt;&gt;0),(MOD(FDN-DBNt,1)-(K328-DBN)+IF(L328&gt;=DBN,L328-DBN)-IF(K328&lt;FDN,FDN-L328))*24,IF(AND(K328&lt;L328,ISNUMBER(K328),L328&lt;&gt;0),(IF(AND(K328&lt;=FDN,L328&lt;=FDN),L328-K328)+IF(AND(K328&lt;=FDN,L328&gt;FDN),FDN-K328)+IF(L328&gt;=DBN,L328-K328-IF(K328&lt;=DBN,DBN-K328)))*24,0)))</f>
        <v>0</v>
      </c>
      <c r="P328" s="6">
        <f t="shared" si="70"/>
        <v>0</v>
      </c>
      <c r="Q328" s="6">
        <f t="shared" si="71"/>
        <v>0</v>
      </c>
      <c r="R328" s="6">
        <f t="shared" si="72"/>
        <v>0</v>
      </c>
    </row>
    <row r="329" spans="1:18">
      <c r="A329" s="9">
        <f t="shared" si="61"/>
        <v>42690</v>
      </c>
      <c r="B329" s="7" t="str">
        <f t="shared" si="62"/>
        <v>mercredi</v>
      </c>
      <c r="C329" s="7" t="str">
        <f t="shared" si="63"/>
        <v>novembre</v>
      </c>
      <c r="D329" s="32" t="str">
        <f t="shared" si="64"/>
        <v/>
      </c>
      <c r="E329" s="32" t="str">
        <f t="shared" si="65"/>
        <v xml:space="preserve"> mer</v>
      </c>
      <c r="F329" s="10">
        <v>0</v>
      </c>
      <c r="G329" s="10"/>
      <c r="H329" s="8">
        <f t="shared" si="66"/>
        <v>0</v>
      </c>
      <c r="I329" s="8">
        <f t="shared" si="67"/>
        <v>0</v>
      </c>
      <c r="J329" s="8">
        <f>IF(AND(F329&gt;=G329,F329&lt;=DBN,F329&lt;&gt;0,G329&lt;&gt;0),(MOD(FDN-DBN,1)-IF(G329&lt;=FDN,FDN-G329)+IF(F329&lt;=FDN,FDN-F329))*24,IF(AND(F329&gt;=G329,F329&gt;DBN,F329&lt;&gt;0,G329&lt;&gt;0),(MOD(FDN-DBNt,1)-(F329-DBN)+IF(G329&gt;=DBN,G329-DBN)-IF(F329&lt;FDN,FDN-G329))*24,IF(AND(F329&lt;G329,ISNUMBER(F329),G329&lt;&gt;0),(IF(AND(F329&lt;=FDN,G329&lt;=FDN),G329-F329)+IF(AND(F329&lt;=FDN,G329&gt;FDN),FDN-F329)+IF(G329&gt;=DBN,G329-F329-IF(F329&lt;=DBN,DBN-F329)))*24,0)))</f>
        <v>0</v>
      </c>
      <c r="K329" s="10"/>
      <c r="L329" s="10"/>
      <c r="M329" s="8">
        <f t="shared" si="68"/>
        <v>0</v>
      </c>
      <c r="N329" s="8">
        <f t="shared" si="69"/>
        <v>0</v>
      </c>
      <c r="O329" s="8">
        <f>IF(AND(K329&gt;=L329,K329&lt;=DBN,K329&lt;&gt;0,L329&lt;&gt;0),(MOD(FDN-DBN,1)-IF(L329&lt;=FDN,FDN-L329)+IF(K329&lt;=FDN,FDN-K329))*24,IF(AND(K329&gt;=L329,K329&gt;DBN,K329&lt;&gt;0,L329&lt;&gt;0),(MOD(FDN-DBNt,1)-(K329-DBN)+IF(L329&gt;=DBN,L329-DBN)-IF(K329&lt;FDN,FDN-L329))*24,IF(AND(K329&lt;L329,ISNUMBER(K329),L329&lt;&gt;0),(IF(AND(K329&lt;=FDN,L329&lt;=FDN),L329-K329)+IF(AND(K329&lt;=FDN,L329&gt;FDN),FDN-K329)+IF(L329&gt;=DBN,L329-K329-IF(K329&lt;=DBN,DBN-K329)))*24,0)))</f>
        <v>0</v>
      </c>
      <c r="P329" s="6">
        <f t="shared" si="70"/>
        <v>0</v>
      </c>
      <c r="Q329" s="6">
        <f t="shared" si="71"/>
        <v>0</v>
      </c>
      <c r="R329" s="6">
        <f t="shared" si="72"/>
        <v>0</v>
      </c>
    </row>
    <row r="330" spans="1:18">
      <c r="A330" s="9">
        <f t="shared" si="61"/>
        <v>42691</v>
      </c>
      <c r="B330" s="7" t="str">
        <f t="shared" si="62"/>
        <v>jeudi</v>
      </c>
      <c r="C330" s="7" t="str">
        <f t="shared" si="63"/>
        <v>novembre</v>
      </c>
      <c r="D330" s="32" t="str">
        <f t="shared" si="64"/>
        <v/>
      </c>
      <c r="E330" s="32" t="str">
        <f t="shared" si="65"/>
        <v xml:space="preserve"> jeu</v>
      </c>
      <c r="F330" s="10">
        <v>0</v>
      </c>
      <c r="G330" s="10"/>
      <c r="H330" s="8">
        <f t="shared" si="66"/>
        <v>0</v>
      </c>
      <c r="I330" s="8">
        <f t="shared" si="67"/>
        <v>0</v>
      </c>
      <c r="J330" s="8">
        <f>IF(AND(F330&gt;=G330,F330&lt;=DBN,F330&lt;&gt;0,G330&lt;&gt;0),(MOD(FDN-DBN,1)-IF(G330&lt;=FDN,FDN-G330)+IF(F330&lt;=FDN,FDN-F330))*24,IF(AND(F330&gt;=G330,F330&gt;DBN,F330&lt;&gt;0,G330&lt;&gt;0),(MOD(FDN-DBNt,1)-(F330-DBN)+IF(G330&gt;=DBN,G330-DBN)-IF(F330&lt;FDN,FDN-G330))*24,IF(AND(F330&lt;G330,ISNUMBER(F330),G330&lt;&gt;0),(IF(AND(F330&lt;=FDN,G330&lt;=FDN),G330-F330)+IF(AND(F330&lt;=FDN,G330&gt;FDN),FDN-F330)+IF(G330&gt;=DBN,G330-F330-IF(F330&lt;=DBN,DBN-F330)))*24,0)))</f>
        <v>0</v>
      </c>
      <c r="K330" s="10"/>
      <c r="L330" s="10"/>
      <c r="M330" s="8">
        <f t="shared" si="68"/>
        <v>0</v>
      </c>
      <c r="N330" s="8">
        <f t="shared" si="69"/>
        <v>0</v>
      </c>
      <c r="O330" s="8">
        <f>IF(AND(K330&gt;=L330,K330&lt;=DBN,K330&lt;&gt;0,L330&lt;&gt;0),(MOD(FDN-DBN,1)-IF(L330&lt;=FDN,FDN-L330)+IF(K330&lt;=FDN,FDN-K330))*24,IF(AND(K330&gt;=L330,K330&gt;DBN,K330&lt;&gt;0,L330&lt;&gt;0),(MOD(FDN-DBNt,1)-(K330-DBN)+IF(L330&gt;=DBN,L330-DBN)-IF(K330&lt;FDN,FDN-L330))*24,IF(AND(K330&lt;L330,ISNUMBER(K330),L330&lt;&gt;0),(IF(AND(K330&lt;=FDN,L330&lt;=FDN),L330-K330)+IF(AND(K330&lt;=FDN,L330&gt;FDN),FDN-K330)+IF(L330&gt;=DBN,L330-K330-IF(K330&lt;=DBN,DBN-K330)))*24,0)))</f>
        <v>0</v>
      </c>
      <c r="P330" s="6">
        <f t="shared" si="70"/>
        <v>0</v>
      </c>
      <c r="Q330" s="6">
        <f t="shared" si="71"/>
        <v>0</v>
      </c>
      <c r="R330" s="6">
        <f t="shared" si="72"/>
        <v>0</v>
      </c>
    </row>
    <row r="331" spans="1:18">
      <c r="A331" s="9">
        <f t="shared" si="61"/>
        <v>42692</v>
      </c>
      <c r="B331" s="7" t="str">
        <f t="shared" si="62"/>
        <v>vendredi</v>
      </c>
      <c r="C331" s="7" t="str">
        <f t="shared" si="63"/>
        <v>novembre</v>
      </c>
      <c r="D331" s="32" t="str">
        <f t="shared" si="64"/>
        <v/>
      </c>
      <c r="E331" s="32" t="str">
        <f t="shared" si="65"/>
        <v xml:space="preserve"> ven</v>
      </c>
      <c r="F331" s="10">
        <v>0</v>
      </c>
      <c r="G331" s="10"/>
      <c r="H331" s="8">
        <f t="shared" si="66"/>
        <v>0</v>
      </c>
      <c r="I331" s="8">
        <f t="shared" si="67"/>
        <v>0</v>
      </c>
      <c r="J331" s="8">
        <f>IF(AND(F331&gt;=G331,F331&lt;=DBN,F331&lt;&gt;0,G331&lt;&gt;0),(MOD(FDN-DBN,1)-IF(G331&lt;=FDN,FDN-G331)+IF(F331&lt;=FDN,FDN-F331))*24,IF(AND(F331&gt;=G331,F331&gt;DBN,F331&lt;&gt;0,G331&lt;&gt;0),(MOD(FDN-DBNt,1)-(F331-DBN)+IF(G331&gt;=DBN,G331-DBN)-IF(F331&lt;FDN,FDN-G331))*24,IF(AND(F331&lt;G331,ISNUMBER(F331),G331&lt;&gt;0),(IF(AND(F331&lt;=FDN,G331&lt;=FDN),G331-F331)+IF(AND(F331&lt;=FDN,G331&gt;FDN),FDN-F331)+IF(G331&gt;=DBN,G331-F331-IF(F331&lt;=DBN,DBN-F331)))*24,0)))</f>
        <v>0</v>
      </c>
      <c r="K331" s="10"/>
      <c r="L331" s="10"/>
      <c r="M331" s="8">
        <f t="shared" si="68"/>
        <v>0</v>
      </c>
      <c r="N331" s="8">
        <f t="shared" si="69"/>
        <v>0</v>
      </c>
      <c r="O331" s="8">
        <f>IF(AND(K331&gt;=L331,K331&lt;=DBN,K331&lt;&gt;0,L331&lt;&gt;0),(MOD(FDN-DBN,1)-IF(L331&lt;=FDN,FDN-L331)+IF(K331&lt;=FDN,FDN-K331))*24,IF(AND(K331&gt;=L331,K331&gt;DBN,K331&lt;&gt;0,L331&lt;&gt;0),(MOD(FDN-DBNt,1)-(K331-DBN)+IF(L331&gt;=DBN,L331-DBN)-IF(K331&lt;FDN,FDN-L331))*24,IF(AND(K331&lt;L331,ISNUMBER(K331),L331&lt;&gt;0),(IF(AND(K331&lt;=FDN,L331&lt;=FDN),L331-K331)+IF(AND(K331&lt;=FDN,L331&gt;FDN),FDN-K331)+IF(L331&gt;=DBN,L331-K331-IF(K331&lt;=DBN,DBN-K331)))*24,0)))</f>
        <v>0</v>
      </c>
      <c r="P331" s="6">
        <f t="shared" si="70"/>
        <v>0</v>
      </c>
      <c r="Q331" s="6">
        <f t="shared" si="71"/>
        <v>0</v>
      </c>
      <c r="R331" s="6">
        <f t="shared" si="72"/>
        <v>0</v>
      </c>
    </row>
    <row r="332" spans="1:18">
      <c r="A332" s="9">
        <f t="shared" si="61"/>
        <v>42693</v>
      </c>
      <c r="B332" s="7" t="str">
        <f t="shared" si="62"/>
        <v>samedi</v>
      </c>
      <c r="C332" s="7" t="str">
        <f t="shared" si="63"/>
        <v>novembre</v>
      </c>
      <c r="D332" s="32" t="str">
        <f t="shared" si="64"/>
        <v/>
      </c>
      <c r="E332" s="32" t="str">
        <f t="shared" si="65"/>
        <v xml:space="preserve"> sam</v>
      </c>
      <c r="F332" s="10">
        <v>0</v>
      </c>
      <c r="G332" s="10"/>
      <c r="H332" s="8">
        <f t="shared" si="66"/>
        <v>0</v>
      </c>
      <c r="I332" s="8">
        <f t="shared" si="67"/>
        <v>0</v>
      </c>
      <c r="J332" s="8">
        <f>IF(AND(F332&gt;=G332,F332&lt;=DBN,F332&lt;&gt;0,G332&lt;&gt;0),(MOD(FDN-DBN,1)-IF(G332&lt;=FDN,FDN-G332)+IF(F332&lt;=FDN,FDN-F332))*24,IF(AND(F332&gt;=G332,F332&gt;DBN,F332&lt;&gt;0,G332&lt;&gt;0),(MOD(FDN-DBNt,1)-(F332-DBN)+IF(G332&gt;=DBN,G332-DBN)-IF(F332&lt;FDN,FDN-G332))*24,IF(AND(F332&lt;G332,ISNUMBER(F332),G332&lt;&gt;0),(IF(AND(F332&lt;=FDN,G332&lt;=FDN),G332-F332)+IF(AND(F332&lt;=FDN,G332&gt;FDN),FDN-F332)+IF(G332&gt;=DBN,G332-F332-IF(F332&lt;=DBN,DBN-F332)))*24,0)))</f>
        <v>0</v>
      </c>
      <c r="K332" s="10"/>
      <c r="L332" s="10"/>
      <c r="M332" s="8">
        <f t="shared" si="68"/>
        <v>0</v>
      </c>
      <c r="N332" s="8">
        <f t="shared" si="69"/>
        <v>0</v>
      </c>
      <c r="O332" s="8">
        <f>IF(AND(K332&gt;=L332,K332&lt;=DBN,K332&lt;&gt;0,L332&lt;&gt;0),(MOD(FDN-DBN,1)-IF(L332&lt;=FDN,FDN-L332)+IF(K332&lt;=FDN,FDN-K332))*24,IF(AND(K332&gt;=L332,K332&gt;DBN,K332&lt;&gt;0,L332&lt;&gt;0),(MOD(FDN-DBNt,1)-(K332-DBN)+IF(L332&gt;=DBN,L332-DBN)-IF(K332&lt;FDN,FDN-L332))*24,IF(AND(K332&lt;L332,ISNUMBER(K332),L332&lt;&gt;0),(IF(AND(K332&lt;=FDN,L332&lt;=FDN),L332-K332)+IF(AND(K332&lt;=FDN,L332&gt;FDN),FDN-K332)+IF(L332&gt;=DBN,L332-K332-IF(K332&lt;=DBN,DBN-K332)))*24,0)))</f>
        <v>0</v>
      </c>
      <c r="P332" s="6">
        <f t="shared" si="70"/>
        <v>0</v>
      </c>
      <c r="Q332" s="6">
        <f t="shared" si="71"/>
        <v>0</v>
      </c>
      <c r="R332" s="6">
        <f t="shared" si="72"/>
        <v>0</v>
      </c>
    </row>
    <row r="333" spans="1:18">
      <c r="A333" s="9">
        <f t="shared" si="61"/>
        <v>42694</v>
      </c>
      <c r="B333" s="7" t="str">
        <f t="shared" si="62"/>
        <v>dimanche</v>
      </c>
      <c r="C333" s="7" t="str">
        <f t="shared" si="63"/>
        <v>novembre</v>
      </c>
      <c r="D333" s="32" t="str">
        <f t="shared" si="64"/>
        <v/>
      </c>
      <c r="E333" s="32" t="str">
        <f t="shared" si="65"/>
        <v xml:space="preserve"> dim</v>
      </c>
      <c r="F333" s="10">
        <v>0</v>
      </c>
      <c r="G333" s="10"/>
      <c r="H333" s="8">
        <f t="shared" si="66"/>
        <v>0</v>
      </c>
      <c r="I333" s="8">
        <f t="shared" si="67"/>
        <v>0</v>
      </c>
      <c r="J333" s="8">
        <f>IF(AND(F333&gt;=G333,F333&lt;=DBN,F333&lt;&gt;0,G333&lt;&gt;0),(MOD(FDN-DBN,1)-IF(G333&lt;=FDN,FDN-G333)+IF(F333&lt;=FDN,FDN-F333))*24,IF(AND(F333&gt;=G333,F333&gt;DBN,F333&lt;&gt;0,G333&lt;&gt;0),(MOD(FDN-DBNt,1)-(F333-DBN)+IF(G333&gt;=DBN,G333-DBN)-IF(F333&lt;FDN,FDN-G333))*24,IF(AND(F333&lt;G333,ISNUMBER(F333),G333&lt;&gt;0),(IF(AND(F333&lt;=FDN,G333&lt;=FDN),G333-F333)+IF(AND(F333&lt;=FDN,G333&gt;FDN),FDN-F333)+IF(G333&gt;=DBN,G333-F333-IF(F333&lt;=DBN,DBN-F333)))*24,0)))</f>
        <v>0</v>
      </c>
      <c r="K333" s="10"/>
      <c r="L333" s="10"/>
      <c r="M333" s="8">
        <f t="shared" si="68"/>
        <v>0</v>
      </c>
      <c r="N333" s="8">
        <f t="shared" si="69"/>
        <v>0</v>
      </c>
      <c r="O333" s="8">
        <f>IF(AND(K333&gt;=L333,K333&lt;=DBN,K333&lt;&gt;0,L333&lt;&gt;0),(MOD(FDN-DBN,1)-IF(L333&lt;=FDN,FDN-L333)+IF(K333&lt;=FDN,FDN-K333))*24,IF(AND(K333&gt;=L333,K333&gt;DBN,K333&lt;&gt;0,L333&lt;&gt;0),(MOD(FDN-DBNt,1)-(K333-DBN)+IF(L333&gt;=DBN,L333-DBN)-IF(K333&lt;FDN,FDN-L333))*24,IF(AND(K333&lt;L333,ISNUMBER(K333),L333&lt;&gt;0),(IF(AND(K333&lt;=FDN,L333&lt;=FDN),L333-K333)+IF(AND(K333&lt;=FDN,L333&gt;FDN),FDN-K333)+IF(L333&gt;=DBN,L333-K333-IF(K333&lt;=DBN,DBN-K333)))*24,0)))</f>
        <v>0</v>
      </c>
      <c r="P333" s="6">
        <f t="shared" si="70"/>
        <v>0</v>
      </c>
      <c r="Q333" s="6">
        <f t="shared" si="71"/>
        <v>0</v>
      </c>
      <c r="R333" s="6">
        <f t="shared" si="72"/>
        <v>0</v>
      </c>
    </row>
    <row r="334" spans="1:18">
      <c r="A334" s="9">
        <f t="shared" ref="A334:A374" si="73">DATE(YEAR(A333),MONTH(A333),DAY(A333)+1)</f>
        <v>42695</v>
      </c>
      <c r="B334" s="7" t="str">
        <f t="shared" si="62"/>
        <v>lundi</v>
      </c>
      <c r="C334" s="7" t="str">
        <f t="shared" si="63"/>
        <v>novembre</v>
      </c>
      <c r="D334" s="32" t="str">
        <f t="shared" si="64"/>
        <v/>
      </c>
      <c r="E334" s="32" t="str">
        <f t="shared" si="65"/>
        <v xml:space="preserve"> lun</v>
      </c>
      <c r="F334" s="10">
        <v>0</v>
      </c>
      <c r="G334" s="10"/>
      <c r="H334" s="8">
        <f t="shared" si="66"/>
        <v>0</v>
      </c>
      <c r="I334" s="8">
        <f t="shared" si="67"/>
        <v>0</v>
      </c>
      <c r="J334" s="8">
        <f>IF(AND(F334&gt;=G334,F334&lt;=DBN,F334&lt;&gt;0,G334&lt;&gt;0),(MOD(FDN-DBN,1)-IF(G334&lt;=FDN,FDN-G334)+IF(F334&lt;=FDN,FDN-F334))*24,IF(AND(F334&gt;=G334,F334&gt;DBN,F334&lt;&gt;0,G334&lt;&gt;0),(MOD(FDN-DBNt,1)-(F334-DBN)+IF(G334&gt;=DBN,G334-DBN)-IF(F334&lt;FDN,FDN-G334))*24,IF(AND(F334&lt;G334,ISNUMBER(F334),G334&lt;&gt;0),(IF(AND(F334&lt;=FDN,G334&lt;=FDN),G334-F334)+IF(AND(F334&lt;=FDN,G334&gt;FDN),FDN-F334)+IF(G334&gt;=DBN,G334-F334-IF(F334&lt;=DBN,DBN-F334)))*24,0)))</f>
        <v>0</v>
      </c>
      <c r="K334" s="10"/>
      <c r="L334" s="10"/>
      <c r="M334" s="8">
        <f t="shared" si="68"/>
        <v>0</v>
      </c>
      <c r="N334" s="8">
        <f t="shared" si="69"/>
        <v>0</v>
      </c>
      <c r="O334" s="8">
        <f>IF(AND(K334&gt;=L334,K334&lt;=DBN,K334&lt;&gt;0,L334&lt;&gt;0),(MOD(FDN-DBN,1)-IF(L334&lt;=FDN,FDN-L334)+IF(K334&lt;=FDN,FDN-K334))*24,IF(AND(K334&gt;=L334,K334&gt;DBN,K334&lt;&gt;0,L334&lt;&gt;0),(MOD(FDN-DBNt,1)-(K334-DBN)+IF(L334&gt;=DBN,L334-DBN)-IF(K334&lt;FDN,FDN-L334))*24,IF(AND(K334&lt;L334,ISNUMBER(K334),L334&lt;&gt;0),(IF(AND(K334&lt;=FDN,L334&lt;=FDN),L334-K334)+IF(AND(K334&lt;=FDN,L334&gt;FDN),FDN-K334)+IF(L334&gt;=DBN,L334-K334-IF(K334&lt;=DBN,DBN-K334)))*24,0)))</f>
        <v>0</v>
      </c>
      <c r="P334" s="6">
        <f t="shared" si="70"/>
        <v>0</v>
      </c>
      <c r="Q334" s="6">
        <f t="shared" si="71"/>
        <v>0</v>
      </c>
      <c r="R334" s="6">
        <f t="shared" si="72"/>
        <v>0</v>
      </c>
    </row>
    <row r="335" spans="1:18">
      <c r="A335" s="9">
        <f t="shared" si="73"/>
        <v>42696</v>
      </c>
      <c r="B335" s="7" t="str">
        <f t="shared" si="62"/>
        <v>mardi</v>
      </c>
      <c r="C335" s="7" t="str">
        <f t="shared" si="63"/>
        <v>novembre</v>
      </c>
      <c r="D335" s="32" t="str">
        <f t="shared" si="64"/>
        <v/>
      </c>
      <c r="E335" s="32" t="str">
        <f t="shared" si="65"/>
        <v xml:space="preserve"> mar</v>
      </c>
      <c r="F335" s="10">
        <v>0</v>
      </c>
      <c r="G335" s="10"/>
      <c r="H335" s="8">
        <f t="shared" si="66"/>
        <v>0</v>
      </c>
      <c r="I335" s="8">
        <f t="shared" si="67"/>
        <v>0</v>
      </c>
      <c r="J335" s="8">
        <f>IF(AND(F335&gt;=G335,F335&lt;=DBN,F335&lt;&gt;0,G335&lt;&gt;0),(MOD(FDN-DBN,1)-IF(G335&lt;=FDN,FDN-G335)+IF(F335&lt;=FDN,FDN-F335))*24,IF(AND(F335&gt;=G335,F335&gt;DBN,F335&lt;&gt;0,G335&lt;&gt;0),(MOD(FDN-DBNt,1)-(F335-DBN)+IF(G335&gt;=DBN,G335-DBN)-IF(F335&lt;FDN,FDN-G335))*24,IF(AND(F335&lt;G335,ISNUMBER(F335),G335&lt;&gt;0),(IF(AND(F335&lt;=FDN,G335&lt;=FDN),G335-F335)+IF(AND(F335&lt;=FDN,G335&gt;FDN),FDN-F335)+IF(G335&gt;=DBN,G335-F335-IF(F335&lt;=DBN,DBN-F335)))*24,0)))</f>
        <v>0</v>
      </c>
      <c r="K335" s="10"/>
      <c r="L335" s="10"/>
      <c r="M335" s="8">
        <f t="shared" si="68"/>
        <v>0</v>
      </c>
      <c r="N335" s="8">
        <f t="shared" si="69"/>
        <v>0</v>
      </c>
      <c r="O335" s="8">
        <f>IF(AND(K335&gt;=L335,K335&lt;=DBN,K335&lt;&gt;0,L335&lt;&gt;0),(MOD(FDN-DBN,1)-IF(L335&lt;=FDN,FDN-L335)+IF(K335&lt;=FDN,FDN-K335))*24,IF(AND(K335&gt;=L335,K335&gt;DBN,K335&lt;&gt;0,L335&lt;&gt;0),(MOD(FDN-DBNt,1)-(K335-DBN)+IF(L335&gt;=DBN,L335-DBN)-IF(K335&lt;FDN,FDN-L335))*24,IF(AND(K335&lt;L335,ISNUMBER(K335),L335&lt;&gt;0),(IF(AND(K335&lt;=FDN,L335&lt;=FDN),L335-K335)+IF(AND(K335&lt;=FDN,L335&gt;FDN),FDN-K335)+IF(L335&gt;=DBN,L335-K335-IF(K335&lt;=DBN,DBN-K335)))*24,0)))</f>
        <v>0</v>
      </c>
      <c r="P335" s="6">
        <f t="shared" si="70"/>
        <v>0</v>
      </c>
      <c r="Q335" s="6">
        <f t="shared" si="71"/>
        <v>0</v>
      </c>
      <c r="R335" s="6">
        <f t="shared" si="72"/>
        <v>0</v>
      </c>
    </row>
    <row r="336" spans="1:18">
      <c r="A336" s="9">
        <f t="shared" si="73"/>
        <v>42697</v>
      </c>
      <c r="B336" s="7" t="str">
        <f t="shared" ref="B336:B374" si="74">TEXT(A336,"jjjj")</f>
        <v>mercredi</v>
      </c>
      <c r="C336" s="7" t="str">
        <f t="shared" ref="C336:C374" si="75">TEXT(A336,"mmmm")</f>
        <v>novembre</v>
      </c>
      <c r="D336" s="32" t="str">
        <f t="shared" ref="D336:D374" si="76">IF(A336=IF(ISNA(VLOOKUP(A336,Jours_fériés,1,0)),"",VLOOKUP(A336,Jours_fériés,1,0)),"F","")</f>
        <v/>
      </c>
      <c r="E336" s="32" t="str">
        <f t="shared" ref="E336:E374" si="77">IF(A336=IF(ISNA(VLOOKUP(A336,Jours_fériés,1,0)),"",VLOOKUP(A336,Jours_fériés,1,0)),"F","")&amp;" "&amp;(TEXT(A336,"jjj"))</f>
        <v xml:space="preserve"> mer</v>
      </c>
      <c r="F336" s="10">
        <v>0</v>
      </c>
      <c r="G336" s="10"/>
      <c r="H336" s="8">
        <f t="shared" ref="H336:H374" si="78">MOD(G336-F336,1)*24</f>
        <v>0</v>
      </c>
      <c r="I336" s="8">
        <f t="shared" ref="I336:I374" si="79">H336-J336</f>
        <v>0</v>
      </c>
      <c r="J336" s="8">
        <f>IF(AND(F336&gt;=G336,F336&lt;=DBN,F336&lt;&gt;0,G336&lt;&gt;0),(MOD(FDN-DBN,1)-IF(G336&lt;=FDN,FDN-G336)+IF(F336&lt;=FDN,FDN-F336))*24,IF(AND(F336&gt;=G336,F336&gt;DBN,F336&lt;&gt;0,G336&lt;&gt;0),(MOD(FDN-DBNt,1)-(F336-DBN)+IF(G336&gt;=DBN,G336-DBN)-IF(F336&lt;FDN,FDN-G336))*24,IF(AND(F336&lt;G336,ISNUMBER(F336),G336&lt;&gt;0),(IF(AND(F336&lt;=FDN,G336&lt;=FDN),G336-F336)+IF(AND(F336&lt;=FDN,G336&gt;FDN),FDN-F336)+IF(G336&gt;=DBN,G336-F336-IF(F336&lt;=DBN,DBN-F336)))*24,0)))</f>
        <v>0</v>
      </c>
      <c r="K336" s="10"/>
      <c r="L336" s="10"/>
      <c r="M336" s="8">
        <f t="shared" ref="M336:M374" si="80">MOD(L336-K336,1)*24</f>
        <v>0</v>
      </c>
      <c r="N336" s="8">
        <f t="shared" ref="N336:N374" si="81">M336-O336</f>
        <v>0</v>
      </c>
      <c r="O336" s="8">
        <f>IF(AND(K336&gt;=L336,K336&lt;=DBN,K336&lt;&gt;0,L336&lt;&gt;0),(MOD(FDN-DBN,1)-IF(L336&lt;=FDN,FDN-L336)+IF(K336&lt;=FDN,FDN-K336))*24,IF(AND(K336&gt;=L336,K336&gt;DBN,K336&lt;&gt;0,L336&lt;&gt;0),(MOD(FDN-DBNt,1)-(K336-DBN)+IF(L336&gt;=DBN,L336-DBN)-IF(K336&lt;FDN,FDN-L336))*24,IF(AND(K336&lt;L336,ISNUMBER(K336),L336&lt;&gt;0),(IF(AND(K336&lt;=FDN,L336&lt;=FDN),L336-K336)+IF(AND(K336&lt;=FDN,L336&gt;FDN),FDN-K336)+IF(L336&gt;=DBN,L336-K336-IF(K336&lt;=DBN,DBN-K336)))*24,0)))</f>
        <v>0</v>
      </c>
      <c r="P336" s="6">
        <f t="shared" ref="P336:P374" si="82">SUM(I336+N336)</f>
        <v>0</v>
      </c>
      <c r="Q336" s="6">
        <f t="shared" ref="Q336:Q374" si="83">SUM(J336+O336)</f>
        <v>0</v>
      </c>
      <c r="R336" s="6">
        <f t="shared" ref="R336:R374" si="84">SUM(I336+J336+N336+O336)</f>
        <v>0</v>
      </c>
    </row>
    <row r="337" spans="1:18">
      <c r="A337" s="9">
        <f t="shared" si="73"/>
        <v>42698</v>
      </c>
      <c r="B337" s="7" t="str">
        <f t="shared" si="74"/>
        <v>jeudi</v>
      </c>
      <c r="C337" s="7" t="str">
        <f t="shared" si="75"/>
        <v>novembre</v>
      </c>
      <c r="D337" s="32" t="str">
        <f t="shared" si="76"/>
        <v/>
      </c>
      <c r="E337" s="32" t="str">
        <f t="shared" si="77"/>
        <v xml:space="preserve"> jeu</v>
      </c>
      <c r="F337" s="10">
        <v>0</v>
      </c>
      <c r="G337" s="10"/>
      <c r="H337" s="8">
        <f t="shared" si="78"/>
        <v>0</v>
      </c>
      <c r="I337" s="8">
        <f t="shared" si="79"/>
        <v>0</v>
      </c>
      <c r="J337" s="8">
        <f>IF(AND(F337&gt;=G337,F337&lt;=DBN,F337&lt;&gt;0,G337&lt;&gt;0),(MOD(FDN-DBN,1)-IF(G337&lt;=FDN,FDN-G337)+IF(F337&lt;=FDN,FDN-F337))*24,IF(AND(F337&gt;=G337,F337&gt;DBN,F337&lt;&gt;0,G337&lt;&gt;0),(MOD(FDN-DBNt,1)-(F337-DBN)+IF(G337&gt;=DBN,G337-DBN)-IF(F337&lt;FDN,FDN-G337))*24,IF(AND(F337&lt;G337,ISNUMBER(F337),G337&lt;&gt;0),(IF(AND(F337&lt;=FDN,G337&lt;=FDN),G337-F337)+IF(AND(F337&lt;=FDN,G337&gt;FDN),FDN-F337)+IF(G337&gt;=DBN,G337-F337-IF(F337&lt;=DBN,DBN-F337)))*24,0)))</f>
        <v>0</v>
      </c>
      <c r="K337" s="10"/>
      <c r="L337" s="10"/>
      <c r="M337" s="8">
        <f t="shared" si="80"/>
        <v>0</v>
      </c>
      <c r="N337" s="8">
        <f t="shared" si="81"/>
        <v>0</v>
      </c>
      <c r="O337" s="8">
        <f>IF(AND(K337&gt;=L337,K337&lt;=DBN,K337&lt;&gt;0,L337&lt;&gt;0),(MOD(FDN-DBN,1)-IF(L337&lt;=FDN,FDN-L337)+IF(K337&lt;=FDN,FDN-K337))*24,IF(AND(K337&gt;=L337,K337&gt;DBN,K337&lt;&gt;0,L337&lt;&gt;0),(MOD(FDN-DBNt,1)-(K337-DBN)+IF(L337&gt;=DBN,L337-DBN)-IF(K337&lt;FDN,FDN-L337))*24,IF(AND(K337&lt;L337,ISNUMBER(K337),L337&lt;&gt;0),(IF(AND(K337&lt;=FDN,L337&lt;=FDN),L337-K337)+IF(AND(K337&lt;=FDN,L337&gt;FDN),FDN-K337)+IF(L337&gt;=DBN,L337-K337-IF(K337&lt;=DBN,DBN-K337)))*24,0)))</f>
        <v>0</v>
      </c>
      <c r="P337" s="6">
        <f t="shared" si="82"/>
        <v>0</v>
      </c>
      <c r="Q337" s="6">
        <f t="shared" si="83"/>
        <v>0</v>
      </c>
      <c r="R337" s="6">
        <f t="shared" si="84"/>
        <v>0</v>
      </c>
    </row>
    <row r="338" spans="1:18">
      <c r="A338" s="9">
        <f t="shared" si="73"/>
        <v>42699</v>
      </c>
      <c r="B338" s="7" t="str">
        <f t="shared" si="74"/>
        <v>vendredi</v>
      </c>
      <c r="C338" s="7" t="str">
        <f t="shared" si="75"/>
        <v>novembre</v>
      </c>
      <c r="D338" s="32" t="str">
        <f t="shared" si="76"/>
        <v/>
      </c>
      <c r="E338" s="32" t="str">
        <f t="shared" si="77"/>
        <v xml:space="preserve"> ven</v>
      </c>
      <c r="F338" s="10">
        <v>0</v>
      </c>
      <c r="G338" s="10"/>
      <c r="H338" s="8">
        <f t="shared" si="78"/>
        <v>0</v>
      </c>
      <c r="I338" s="8">
        <f t="shared" si="79"/>
        <v>0</v>
      </c>
      <c r="J338" s="8">
        <f>IF(AND(F338&gt;=G338,F338&lt;=DBN,F338&lt;&gt;0,G338&lt;&gt;0),(MOD(FDN-DBN,1)-IF(G338&lt;=FDN,FDN-G338)+IF(F338&lt;=FDN,FDN-F338))*24,IF(AND(F338&gt;=G338,F338&gt;DBN,F338&lt;&gt;0,G338&lt;&gt;0),(MOD(FDN-DBNt,1)-(F338-DBN)+IF(G338&gt;=DBN,G338-DBN)-IF(F338&lt;FDN,FDN-G338))*24,IF(AND(F338&lt;G338,ISNUMBER(F338),G338&lt;&gt;0),(IF(AND(F338&lt;=FDN,G338&lt;=FDN),G338-F338)+IF(AND(F338&lt;=FDN,G338&gt;FDN),FDN-F338)+IF(G338&gt;=DBN,G338-F338-IF(F338&lt;=DBN,DBN-F338)))*24,0)))</f>
        <v>0</v>
      </c>
      <c r="K338" s="10"/>
      <c r="L338" s="10"/>
      <c r="M338" s="8">
        <f t="shared" si="80"/>
        <v>0</v>
      </c>
      <c r="N338" s="8">
        <f t="shared" si="81"/>
        <v>0</v>
      </c>
      <c r="O338" s="8">
        <f>IF(AND(K338&gt;=L338,K338&lt;=DBN,K338&lt;&gt;0,L338&lt;&gt;0),(MOD(FDN-DBN,1)-IF(L338&lt;=FDN,FDN-L338)+IF(K338&lt;=FDN,FDN-K338))*24,IF(AND(K338&gt;=L338,K338&gt;DBN,K338&lt;&gt;0,L338&lt;&gt;0),(MOD(FDN-DBNt,1)-(K338-DBN)+IF(L338&gt;=DBN,L338-DBN)-IF(K338&lt;FDN,FDN-L338))*24,IF(AND(K338&lt;L338,ISNUMBER(K338),L338&lt;&gt;0),(IF(AND(K338&lt;=FDN,L338&lt;=FDN),L338-K338)+IF(AND(K338&lt;=FDN,L338&gt;FDN),FDN-K338)+IF(L338&gt;=DBN,L338-K338-IF(K338&lt;=DBN,DBN-K338)))*24,0)))</f>
        <v>0</v>
      </c>
      <c r="P338" s="6">
        <f t="shared" si="82"/>
        <v>0</v>
      </c>
      <c r="Q338" s="6">
        <f t="shared" si="83"/>
        <v>0</v>
      </c>
      <c r="R338" s="6">
        <f t="shared" si="84"/>
        <v>0</v>
      </c>
    </row>
    <row r="339" spans="1:18">
      <c r="A339" s="9">
        <f t="shared" si="73"/>
        <v>42700</v>
      </c>
      <c r="B339" s="7" t="str">
        <f t="shared" si="74"/>
        <v>samedi</v>
      </c>
      <c r="C339" s="7" t="str">
        <f t="shared" si="75"/>
        <v>novembre</v>
      </c>
      <c r="D339" s="32" t="str">
        <f t="shared" si="76"/>
        <v/>
      </c>
      <c r="E339" s="32" t="str">
        <f t="shared" si="77"/>
        <v xml:space="preserve"> sam</v>
      </c>
      <c r="F339" s="10">
        <v>0</v>
      </c>
      <c r="G339" s="10"/>
      <c r="H339" s="8">
        <f t="shared" si="78"/>
        <v>0</v>
      </c>
      <c r="I339" s="8">
        <f t="shared" si="79"/>
        <v>0</v>
      </c>
      <c r="J339" s="8">
        <f>IF(AND(F339&gt;=G339,F339&lt;=DBN,F339&lt;&gt;0,G339&lt;&gt;0),(MOD(FDN-DBN,1)-IF(G339&lt;=FDN,FDN-G339)+IF(F339&lt;=FDN,FDN-F339))*24,IF(AND(F339&gt;=G339,F339&gt;DBN,F339&lt;&gt;0,G339&lt;&gt;0),(MOD(FDN-DBNt,1)-(F339-DBN)+IF(G339&gt;=DBN,G339-DBN)-IF(F339&lt;FDN,FDN-G339))*24,IF(AND(F339&lt;G339,ISNUMBER(F339),G339&lt;&gt;0),(IF(AND(F339&lt;=FDN,G339&lt;=FDN),G339-F339)+IF(AND(F339&lt;=FDN,G339&gt;FDN),FDN-F339)+IF(G339&gt;=DBN,G339-F339-IF(F339&lt;=DBN,DBN-F339)))*24,0)))</f>
        <v>0</v>
      </c>
      <c r="K339" s="10"/>
      <c r="L339" s="10"/>
      <c r="M339" s="8">
        <f t="shared" si="80"/>
        <v>0</v>
      </c>
      <c r="N339" s="8">
        <f t="shared" si="81"/>
        <v>0</v>
      </c>
      <c r="O339" s="8">
        <f>IF(AND(K339&gt;=L339,K339&lt;=DBN,K339&lt;&gt;0,L339&lt;&gt;0),(MOD(FDN-DBN,1)-IF(L339&lt;=FDN,FDN-L339)+IF(K339&lt;=FDN,FDN-K339))*24,IF(AND(K339&gt;=L339,K339&gt;DBN,K339&lt;&gt;0,L339&lt;&gt;0),(MOD(FDN-DBNt,1)-(K339-DBN)+IF(L339&gt;=DBN,L339-DBN)-IF(K339&lt;FDN,FDN-L339))*24,IF(AND(K339&lt;L339,ISNUMBER(K339),L339&lt;&gt;0),(IF(AND(K339&lt;=FDN,L339&lt;=FDN),L339-K339)+IF(AND(K339&lt;=FDN,L339&gt;FDN),FDN-K339)+IF(L339&gt;=DBN,L339-K339-IF(K339&lt;=DBN,DBN-K339)))*24,0)))</f>
        <v>0</v>
      </c>
      <c r="P339" s="6">
        <f t="shared" si="82"/>
        <v>0</v>
      </c>
      <c r="Q339" s="6">
        <f t="shared" si="83"/>
        <v>0</v>
      </c>
      <c r="R339" s="6">
        <f t="shared" si="84"/>
        <v>0</v>
      </c>
    </row>
    <row r="340" spans="1:18">
      <c r="A340" s="9">
        <f t="shared" si="73"/>
        <v>42701</v>
      </c>
      <c r="B340" s="7" t="str">
        <f t="shared" si="74"/>
        <v>dimanche</v>
      </c>
      <c r="C340" s="7" t="str">
        <f t="shared" si="75"/>
        <v>novembre</v>
      </c>
      <c r="D340" s="32" t="str">
        <f t="shared" si="76"/>
        <v/>
      </c>
      <c r="E340" s="32" t="str">
        <f t="shared" si="77"/>
        <v xml:space="preserve"> dim</v>
      </c>
      <c r="F340" s="10">
        <v>0</v>
      </c>
      <c r="G340" s="10"/>
      <c r="H340" s="8">
        <f t="shared" si="78"/>
        <v>0</v>
      </c>
      <c r="I340" s="8">
        <f t="shared" si="79"/>
        <v>0</v>
      </c>
      <c r="J340" s="8">
        <f>IF(AND(F340&gt;=G340,F340&lt;=DBN,F340&lt;&gt;0,G340&lt;&gt;0),(MOD(FDN-DBN,1)-IF(G340&lt;=FDN,FDN-G340)+IF(F340&lt;=FDN,FDN-F340))*24,IF(AND(F340&gt;=G340,F340&gt;DBN,F340&lt;&gt;0,G340&lt;&gt;0),(MOD(FDN-DBNt,1)-(F340-DBN)+IF(G340&gt;=DBN,G340-DBN)-IF(F340&lt;FDN,FDN-G340))*24,IF(AND(F340&lt;G340,ISNUMBER(F340),G340&lt;&gt;0),(IF(AND(F340&lt;=FDN,G340&lt;=FDN),G340-F340)+IF(AND(F340&lt;=FDN,G340&gt;FDN),FDN-F340)+IF(G340&gt;=DBN,G340-F340-IF(F340&lt;=DBN,DBN-F340)))*24,0)))</f>
        <v>0</v>
      </c>
      <c r="K340" s="10"/>
      <c r="L340" s="10"/>
      <c r="M340" s="8">
        <f t="shared" si="80"/>
        <v>0</v>
      </c>
      <c r="N340" s="8">
        <f t="shared" si="81"/>
        <v>0</v>
      </c>
      <c r="O340" s="8">
        <f>IF(AND(K340&gt;=L340,K340&lt;=DBN,K340&lt;&gt;0,L340&lt;&gt;0),(MOD(FDN-DBN,1)-IF(L340&lt;=FDN,FDN-L340)+IF(K340&lt;=FDN,FDN-K340))*24,IF(AND(K340&gt;=L340,K340&gt;DBN,K340&lt;&gt;0,L340&lt;&gt;0),(MOD(FDN-DBNt,1)-(K340-DBN)+IF(L340&gt;=DBN,L340-DBN)-IF(K340&lt;FDN,FDN-L340))*24,IF(AND(K340&lt;L340,ISNUMBER(K340),L340&lt;&gt;0),(IF(AND(K340&lt;=FDN,L340&lt;=FDN),L340-K340)+IF(AND(K340&lt;=FDN,L340&gt;FDN),FDN-K340)+IF(L340&gt;=DBN,L340-K340-IF(K340&lt;=DBN,DBN-K340)))*24,0)))</f>
        <v>0</v>
      </c>
      <c r="P340" s="6">
        <f t="shared" si="82"/>
        <v>0</v>
      </c>
      <c r="Q340" s="6">
        <f t="shared" si="83"/>
        <v>0</v>
      </c>
      <c r="R340" s="6">
        <f t="shared" si="84"/>
        <v>0</v>
      </c>
    </row>
    <row r="341" spans="1:18">
      <c r="A341" s="9">
        <f t="shared" si="73"/>
        <v>42702</v>
      </c>
      <c r="B341" s="7" t="str">
        <f t="shared" si="74"/>
        <v>lundi</v>
      </c>
      <c r="C341" s="7" t="str">
        <f t="shared" si="75"/>
        <v>novembre</v>
      </c>
      <c r="D341" s="32" t="str">
        <f t="shared" si="76"/>
        <v/>
      </c>
      <c r="E341" s="32" t="str">
        <f t="shared" si="77"/>
        <v xml:space="preserve"> lun</v>
      </c>
      <c r="F341" s="10">
        <v>0</v>
      </c>
      <c r="G341" s="10"/>
      <c r="H341" s="8">
        <f t="shared" si="78"/>
        <v>0</v>
      </c>
      <c r="I341" s="8">
        <f t="shared" si="79"/>
        <v>0</v>
      </c>
      <c r="J341" s="8">
        <f>IF(AND(F341&gt;=G341,F341&lt;=DBN,F341&lt;&gt;0,G341&lt;&gt;0),(MOD(FDN-DBN,1)-IF(G341&lt;=FDN,FDN-G341)+IF(F341&lt;=FDN,FDN-F341))*24,IF(AND(F341&gt;=G341,F341&gt;DBN,F341&lt;&gt;0,G341&lt;&gt;0),(MOD(FDN-DBNt,1)-(F341-DBN)+IF(G341&gt;=DBN,G341-DBN)-IF(F341&lt;FDN,FDN-G341))*24,IF(AND(F341&lt;G341,ISNUMBER(F341),G341&lt;&gt;0),(IF(AND(F341&lt;=FDN,G341&lt;=FDN),G341-F341)+IF(AND(F341&lt;=FDN,G341&gt;FDN),FDN-F341)+IF(G341&gt;=DBN,G341-F341-IF(F341&lt;=DBN,DBN-F341)))*24,0)))</f>
        <v>0</v>
      </c>
      <c r="K341" s="10"/>
      <c r="L341" s="10"/>
      <c r="M341" s="8">
        <f t="shared" si="80"/>
        <v>0</v>
      </c>
      <c r="N341" s="8">
        <f t="shared" si="81"/>
        <v>0</v>
      </c>
      <c r="O341" s="8">
        <f>IF(AND(K341&gt;=L341,K341&lt;=DBN,K341&lt;&gt;0,L341&lt;&gt;0),(MOD(FDN-DBN,1)-IF(L341&lt;=FDN,FDN-L341)+IF(K341&lt;=FDN,FDN-K341))*24,IF(AND(K341&gt;=L341,K341&gt;DBN,K341&lt;&gt;0,L341&lt;&gt;0),(MOD(FDN-DBNt,1)-(K341-DBN)+IF(L341&gt;=DBN,L341-DBN)-IF(K341&lt;FDN,FDN-L341))*24,IF(AND(K341&lt;L341,ISNUMBER(K341),L341&lt;&gt;0),(IF(AND(K341&lt;=FDN,L341&lt;=FDN),L341-K341)+IF(AND(K341&lt;=FDN,L341&gt;FDN),FDN-K341)+IF(L341&gt;=DBN,L341-K341-IF(K341&lt;=DBN,DBN-K341)))*24,0)))</f>
        <v>0</v>
      </c>
      <c r="P341" s="6">
        <f t="shared" si="82"/>
        <v>0</v>
      </c>
      <c r="Q341" s="6">
        <f t="shared" si="83"/>
        <v>0</v>
      </c>
      <c r="R341" s="6">
        <f t="shared" si="84"/>
        <v>0</v>
      </c>
    </row>
    <row r="342" spans="1:18">
      <c r="A342" s="9">
        <f t="shared" si="73"/>
        <v>42703</v>
      </c>
      <c r="B342" s="7" t="str">
        <f t="shared" si="74"/>
        <v>mardi</v>
      </c>
      <c r="C342" s="7" t="str">
        <f t="shared" si="75"/>
        <v>novembre</v>
      </c>
      <c r="D342" s="32" t="str">
        <f t="shared" si="76"/>
        <v/>
      </c>
      <c r="E342" s="32" t="str">
        <f t="shared" si="77"/>
        <v xml:space="preserve"> mar</v>
      </c>
      <c r="F342" s="10">
        <v>0</v>
      </c>
      <c r="G342" s="10"/>
      <c r="H342" s="8">
        <f t="shared" si="78"/>
        <v>0</v>
      </c>
      <c r="I342" s="8">
        <f t="shared" si="79"/>
        <v>0</v>
      </c>
      <c r="J342" s="8">
        <f>IF(AND(F342&gt;=G342,F342&lt;=DBN,F342&lt;&gt;0,G342&lt;&gt;0),(MOD(FDN-DBN,1)-IF(G342&lt;=FDN,FDN-G342)+IF(F342&lt;=FDN,FDN-F342))*24,IF(AND(F342&gt;=G342,F342&gt;DBN,F342&lt;&gt;0,G342&lt;&gt;0),(MOD(FDN-DBNt,1)-(F342-DBN)+IF(G342&gt;=DBN,G342-DBN)-IF(F342&lt;FDN,FDN-G342))*24,IF(AND(F342&lt;G342,ISNUMBER(F342),G342&lt;&gt;0),(IF(AND(F342&lt;=FDN,G342&lt;=FDN),G342-F342)+IF(AND(F342&lt;=FDN,G342&gt;FDN),FDN-F342)+IF(G342&gt;=DBN,G342-F342-IF(F342&lt;=DBN,DBN-F342)))*24,0)))</f>
        <v>0</v>
      </c>
      <c r="K342" s="10"/>
      <c r="L342" s="10"/>
      <c r="M342" s="8">
        <f t="shared" si="80"/>
        <v>0</v>
      </c>
      <c r="N342" s="8">
        <f t="shared" si="81"/>
        <v>0</v>
      </c>
      <c r="O342" s="8">
        <f>IF(AND(K342&gt;=L342,K342&lt;=DBN,K342&lt;&gt;0,L342&lt;&gt;0),(MOD(FDN-DBN,1)-IF(L342&lt;=FDN,FDN-L342)+IF(K342&lt;=FDN,FDN-K342))*24,IF(AND(K342&gt;=L342,K342&gt;DBN,K342&lt;&gt;0,L342&lt;&gt;0),(MOD(FDN-DBNt,1)-(K342-DBN)+IF(L342&gt;=DBN,L342-DBN)-IF(K342&lt;FDN,FDN-L342))*24,IF(AND(K342&lt;L342,ISNUMBER(K342),L342&lt;&gt;0),(IF(AND(K342&lt;=FDN,L342&lt;=FDN),L342-K342)+IF(AND(K342&lt;=FDN,L342&gt;FDN),FDN-K342)+IF(L342&gt;=DBN,L342-K342-IF(K342&lt;=DBN,DBN-K342)))*24,0)))</f>
        <v>0</v>
      </c>
      <c r="P342" s="6">
        <f t="shared" si="82"/>
        <v>0</v>
      </c>
      <c r="Q342" s="6">
        <f t="shared" si="83"/>
        <v>0</v>
      </c>
      <c r="R342" s="6">
        <f t="shared" si="84"/>
        <v>0</v>
      </c>
    </row>
    <row r="343" spans="1:18">
      <c r="A343" s="9">
        <f t="shared" si="73"/>
        <v>42704</v>
      </c>
      <c r="B343" s="7" t="str">
        <f t="shared" si="74"/>
        <v>mercredi</v>
      </c>
      <c r="C343" s="7" t="str">
        <f t="shared" si="75"/>
        <v>novembre</v>
      </c>
      <c r="D343" s="32" t="str">
        <f t="shared" si="76"/>
        <v/>
      </c>
      <c r="E343" s="32" t="str">
        <f t="shared" si="77"/>
        <v xml:space="preserve"> mer</v>
      </c>
      <c r="F343" s="10">
        <v>0</v>
      </c>
      <c r="G343" s="10"/>
      <c r="H343" s="8">
        <f t="shared" si="78"/>
        <v>0</v>
      </c>
      <c r="I343" s="8">
        <f t="shared" si="79"/>
        <v>0</v>
      </c>
      <c r="J343" s="8">
        <f>IF(AND(F343&gt;=G343,F343&lt;=DBN,F343&lt;&gt;0,G343&lt;&gt;0),(MOD(FDN-DBN,1)-IF(G343&lt;=FDN,FDN-G343)+IF(F343&lt;=FDN,FDN-F343))*24,IF(AND(F343&gt;=G343,F343&gt;DBN,F343&lt;&gt;0,G343&lt;&gt;0),(MOD(FDN-DBNt,1)-(F343-DBN)+IF(G343&gt;=DBN,G343-DBN)-IF(F343&lt;FDN,FDN-G343))*24,IF(AND(F343&lt;G343,ISNUMBER(F343),G343&lt;&gt;0),(IF(AND(F343&lt;=FDN,G343&lt;=FDN),G343-F343)+IF(AND(F343&lt;=FDN,G343&gt;FDN),FDN-F343)+IF(G343&gt;=DBN,G343-F343-IF(F343&lt;=DBN,DBN-F343)))*24,0)))</f>
        <v>0</v>
      </c>
      <c r="K343" s="10"/>
      <c r="L343" s="10"/>
      <c r="M343" s="8">
        <f t="shared" si="80"/>
        <v>0</v>
      </c>
      <c r="N343" s="8">
        <f t="shared" si="81"/>
        <v>0</v>
      </c>
      <c r="O343" s="8">
        <f>IF(AND(K343&gt;=L343,K343&lt;=DBN,K343&lt;&gt;0,L343&lt;&gt;0),(MOD(FDN-DBN,1)-IF(L343&lt;=FDN,FDN-L343)+IF(K343&lt;=FDN,FDN-K343))*24,IF(AND(K343&gt;=L343,K343&gt;DBN,K343&lt;&gt;0,L343&lt;&gt;0),(MOD(FDN-DBNt,1)-(K343-DBN)+IF(L343&gt;=DBN,L343-DBN)-IF(K343&lt;FDN,FDN-L343))*24,IF(AND(K343&lt;L343,ISNUMBER(K343),L343&lt;&gt;0),(IF(AND(K343&lt;=FDN,L343&lt;=FDN),L343-K343)+IF(AND(K343&lt;=FDN,L343&gt;FDN),FDN-K343)+IF(L343&gt;=DBN,L343-K343-IF(K343&lt;=DBN,DBN-K343)))*24,0)))</f>
        <v>0</v>
      </c>
      <c r="P343" s="6">
        <f t="shared" si="82"/>
        <v>0</v>
      </c>
      <c r="Q343" s="6">
        <f t="shared" si="83"/>
        <v>0</v>
      </c>
      <c r="R343" s="6">
        <f t="shared" si="84"/>
        <v>0</v>
      </c>
    </row>
    <row r="344" spans="1:18">
      <c r="A344" s="9">
        <f t="shared" si="73"/>
        <v>42705</v>
      </c>
      <c r="B344" s="7" t="str">
        <f t="shared" si="74"/>
        <v>jeudi</v>
      </c>
      <c r="C344" s="7" t="str">
        <f t="shared" si="75"/>
        <v>décembre</v>
      </c>
      <c r="D344" s="32" t="str">
        <f t="shared" si="76"/>
        <v/>
      </c>
      <c r="E344" s="32" t="str">
        <f t="shared" si="77"/>
        <v xml:space="preserve"> jeu</v>
      </c>
      <c r="F344" s="10">
        <v>0</v>
      </c>
      <c r="G344" s="10"/>
      <c r="H344" s="8">
        <f t="shared" si="78"/>
        <v>0</v>
      </c>
      <c r="I344" s="8">
        <f t="shared" si="79"/>
        <v>0</v>
      </c>
      <c r="J344" s="8">
        <f>IF(AND(F344&gt;=G344,F344&lt;=DBN,F344&lt;&gt;0,G344&lt;&gt;0),(MOD(FDN-DBN,1)-IF(G344&lt;=FDN,FDN-G344)+IF(F344&lt;=FDN,FDN-F344))*24,IF(AND(F344&gt;=G344,F344&gt;DBN,F344&lt;&gt;0,G344&lt;&gt;0),(MOD(FDN-DBNt,1)-(F344-DBN)+IF(G344&gt;=DBN,G344-DBN)-IF(F344&lt;FDN,FDN-G344))*24,IF(AND(F344&lt;G344,ISNUMBER(F344),G344&lt;&gt;0),(IF(AND(F344&lt;=FDN,G344&lt;=FDN),G344-F344)+IF(AND(F344&lt;=FDN,G344&gt;FDN),FDN-F344)+IF(G344&gt;=DBN,G344-F344-IF(F344&lt;=DBN,DBN-F344)))*24,0)))</f>
        <v>0</v>
      </c>
      <c r="K344" s="10"/>
      <c r="L344" s="10"/>
      <c r="M344" s="8">
        <f t="shared" si="80"/>
        <v>0</v>
      </c>
      <c r="N344" s="8">
        <f t="shared" si="81"/>
        <v>0</v>
      </c>
      <c r="O344" s="8">
        <f>IF(AND(K344&gt;=L344,K344&lt;=DBN,K344&lt;&gt;0,L344&lt;&gt;0),(MOD(FDN-DBN,1)-IF(L344&lt;=FDN,FDN-L344)+IF(K344&lt;=FDN,FDN-K344))*24,IF(AND(K344&gt;=L344,K344&gt;DBN,K344&lt;&gt;0,L344&lt;&gt;0),(MOD(FDN-DBNt,1)-(K344-DBN)+IF(L344&gt;=DBN,L344-DBN)-IF(K344&lt;FDN,FDN-L344))*24,IF(AND(K344&lt;L344,ISNUMBER(K344),L344&lt;&gt;0),(IF(AND(K344&lt;=FDN,L344&lt;=FDN),L344-K344)+IF(AND(K344&lt;=FDN,L344&gt;FDN),FDN-K344)+IF(L344&gt;=DBN,L344-K344-IF(K344&lt;=DBN,DBN-K344)))*24,0)))</f>
        <v>0</v>
      </c>
      <c r="P344" s="6">
        <f t="shared" si="82"/>
        <v>0</v>
      </c>
      <c r="Q344" s="6">
        <f t="shared" si="83"/>
        <v>0</v>
      </c>
      <c r="R344" s="6">
        <f t="shared" si="84"/>
        <v>0</v>
      </c>
    </row>
    <row r="345" spans="1:18">
      <c r="A345" s="9">
        <f t="shared" si="73"/>
        <v>42706</v>
      </c>
      <c r="B345" s="7" t="str">
        <f t="shared" si="74"/>
        <v>vendredi</v>
      </c>
      <c r="C345" s="7" t="str">
        <f t="shared" si="75"/>
        <v>décembre</v>
      </c>
      <c r="D345" s="32" t="str">
        <f t="shared" si="76"/>
        <v/>
      </c>
      <c r="E345" s="32" t="str">
        <f t="shared" si="77"/>
        <v xml:space="preserve"> ven</v>
      </c>
      <c r="F345" s="10">
        <v>0</v>
      </c>
      <c r="G345" s="10"/>
      <c r="H345" s="8">
        <f t="shared" si="78"/>
        <v>0</v>
      </c>
      <c r="I345" s="8">
        <f t="shared" si="79"/>
        <v>0</v>
      </c>
      <c r="J345" s="8">
        <f>IF(AND(F345&gt;=G345,F345&lt;=DBN,F345&lt;&gt;0,G345&lt;&gt;0),(MOD(FDN-DBN,1)-IF(G345&lt;=FDN,FDN-G345)+IF(F345&lt;=FDN,FDN-F345))*24,IF(AND(F345&gt;=G345,F345&gt;DBN,F345&lt;&gt;0,G345&lt;&gt;0),(MOD(FDN-DBNt,1)-(F345-DBN)+IF(G345&gt;=DBN,G345-DBN)-IF(F345&lt;FDN,FDN-G345))*24,IF(AND(F345&lt;G345,ISNUMBER(F345),G345&lt;&gt;0),(IF(AND(F345&lt;=FDN,G345&lt;=FDN),G345-F345)+IF(AND(F345&lt;=FDN,G345&gt;FDN),FDN-F345)+IF(G345&gt;=DBN,G345-F345-IF(F345&lt;=DBN,DBN-F345)))*24,0)))</f>
        <v>0</v>
      </c>
      <c r="K345" s="10"/>
      <c r="L345" s="10"/>
      <c r="M345" s="8">
        <f t="shared" si="80"/>
        <v>0</v>
      </c>
      <c r="N345" s="8">
        <f t="shared" si="81"/>
        <v>0</v>
      </c>
      <c r="O345" s="8">
        <f>IF(AND(K345&gt;=L345,K345&lt;=DBN,K345&lt;&gt;0,L345&lt;&gt;0),(MOD(FDN-DBN,1)-IF(L345&lt;=FDN,FDN-L345)+IF(K345&lt;=FDN,FDN-K345))*24,IF(AND(K345&gt;=L345,K345&gt;DBN,K345&lt;&gt;0,L345&lt;&gt;0),(MOD(FDN-DBNt,1)-(K345-DBN)+IF(L345&gt;=DBN,L345-DBN)-IF(K345&lt;FDN,FDN-L345))*24,IF(AND(K345&lt;L345,ISNUMBER(K345),L345&lt;&gt;0),(IF(AND(K345&lt;=FDN,L345&lt;=FDN),L345-K345)+IF(AND(K345&lt;=FDN,L345&gt;FDN),FDN-K345)+IF(L345&gt;=DBN,L345-K345-IF(K345&lt;=DBN,DBN-K345)))*24,0)))</f>
        <v>0</v>
      </c>
      <c r="P345" s="6">
        <f t="shared" si="82"/>
        <v>0</v>
      </c>
      <c r="Q345" s="6">
        <f t="shared" si="83"/>
        <v>0</v>
      </c>
      <c r="R345" s="6">
        <f t="shared" si="84"/>
        <v>0</v>
      </c>
    </row>
    <row r="346" spans="1:18">
      <c r="A346" s="9">
        <f t="shared" si="73"/>
        <v>42707</v>
      </c>
      <c r="B346" s="7" t="str">
        <f t="shared" si="74"/>
        <v>samedi</v>
      </c>
      <c r="C346" s="7" t="str">
        <f t="shared" si="75"/>
        <v>décembre</v>
      </c>
      <c r="D346" s="32" t="str">
        <f t="shared" si="76"/>
        <v/>
      </c>
      <c r="E346" s="32" t="str">
        <f t="shared" si="77"/>
        <v xml:space="preserve"> sam</v>
      </c>
      <c r="F346" s="10">
        <v>0</v>
      </c>
      <c r="G346" s="10"/>
      <c r="H346" s="8">
        <f t="shared" si="78"/>
        <v>0</v>
      </c>
      <c r="I346" s="8">
        <f t="shared" si="79"/>
        <v>0</v>
      </c>
      <c r="J346" s="8">
        <f>IF(AND(F346&gt;=G346,F346&lt;=DBN,F346&lt;&gt;0,G346&lt;&gt;0),(MOD(FDN-DBN,1)-IF(G346&lt;=FDN,FDN-G346)+IF(F346&lt;=FDN,FDN-F346))*24,IF(AND(F346&gt;=G346,F346&gt;DBN,F346&lt;&gt;0,G346&lt;&gt;0),(MOD(FDN-DBNt,1)-(F346-DBN)+IF(G346&gt;=DBN,G346-DBN)-IF(F346&lt;FDN,FDN-G346))*24,IF(AND(F346&lt;G346,ISNUMBER(F346),G346&lt;&gt;0),(IF(AND(F346&lt;=FDN,G346&lt;=FDN),G346-F346)+IF(AND(F346&lt;=FDN,G346&gt;FDN),FDN-F346)+IF(G346&gt;=DBN,G346-F346-IF(F346&lt;=DBN,DBN-F346)))*24,0)))</f>
        <v>0</v>
      </c>
      <c r="K346" s="10"/>
      <c r="L346" s="10"/>
      <c r="M346" s="8">
        <f t="shared" si="80"/>
        <v>0</v>
      </c>
      <c r="N346" s="8">
        <f t="shared" si="81"/>
        <v>0</v>
      </c>
      <c r="O346" s="8">
        <f>IF(AND(K346&gt;=L346,K346&lt;=DBN,K346&lt;&gt;0,L346&lt;&gt;0),(MOD(FDN-DBN,1)-IF(L346&lt;=FDN,FDN-L346)+IF(K346&lt;=FDN,FDN-K346))*24,IF(AND(K346&gt;=L346,K346&gt;DBN,K346&lt;&gt;0,L346&lt;&gt;0),(MOD(FDN-DBNt,1)-(K346-DBN)+IF(L346&gt;=DBN,L346-DBN)-IF(K346&lt;FDN,FDN-L346))*24,IF(AND(K346&lt;L346,ISNUMBER(K346),L346&lt;&gt;0),(IF(AND(K346&lt;=FDN,L346&lt;=FDN),L346-K346)+IF(AND(K346&lt;=FDN,L346&gt;FDN),FDN-K346)+IF(L346&gt;=DBN,L346-K346-IF(K346&lt;=DBN,DBN-K346)))*24,0)))</f>
        <v>0</v>
      </c>
      <c r="P346" s="6">
        <f t="shared" si="82"/>
        <v>0</v>
      </c>
      <c r="Q346" s="6">
        <f t="shared" si="83"/>
        <v>0</v>
      </c>
      <c r="R346" s="6">
        <f t="shared" si="84"/>
        <v>0</v>
      </c>
    </row>
    <row r="347" spans="1:18">
      <c r="A347" s="9">
        <f t="shared" si="73"/>
        <v>42708</v>
      </c>
      <c r="B347" s="7" t="str">
        <f t="shared" si="74"/>
        <v>dimanche</v>
      </c>
      <c r="C347" s="7" t="str">
        <f t="shared" si="75"/>
        <v>décembre</v>
      </c>
      <c r="D347" s="32" t="str">
        <f t="shared" si="76"/>
        <v/>
      </c>
      <c r="E347" s="32" t="str">
        <f t="shared" si="77"/>
        <v xml:space="preserve"> dim</v>
      </c>
      <c r="F347" s="10">
        <v>0</v>
      </c>
      <c r="G347" s="10"/>
      <c r="H347" s="8">
        <f t="shared" si="78"/>
        <v>0</v>
      </c>
      <c r="I347" s="8">
        <f t="shared" si="79"/>
        <v>0</v>
      </c>
      <c r="J347" s="8">
        <f>IF(AND(F347&gt;=G347,F347&lt;=DBN,F347&lt;&gt;0,G347&lt;&gt;0),(MOD(FDN-DBN,1)-IF(G347&lt;=FDN,FDN-G347)+IF(F347&lt;=FDN,FDN-F347))*24,IF(AND(F347&gt;=G347,F347&gt;DBN,F347&lt;&gt;0,G347&lt;&gt;0),(MOD(FDN-DBNt,1)-(F347-DBN)+IF(G347&gt;=DBN,G347-DBN)-IF(F347&lt;FDN,FDN-G347))*24,IF(AND(F347&lt;G347,ISNUMBER(F347),G347&lt;&gt;0),(IF(AND(F347&lt;=FDN,G347&lt;=FDN),G347-F347)+IF(AND(F347&lt;=FDN,G347&gt;FDN),FDN-F347)+IF(G347&gt;=DBN,G347-F347-IF(F347&lt;=DBN,DBN-F347)))*24,0)))</f>
        <v>0</v>
      </c>
      <c r="K347" s="10"/>
      <c r="L347" s="10"/>
      <c r="M347" s="8">
        <f t="shared" si="80"/>
        <v>0</v>
      </c>
      <c r="N347" s="8">
        <f t="shared" si="81"/>
        <v>0</v>
      </c>
      <c r="O347" s="8">
        <f>IF(AND(K347&gt;=L347,K347&lt;=DBN,K347&lt;&gt;0,L347&lt;&gt;0),(MOD(FDN-DBN,1)-IF(L347&lt;=FDN,FDN-L347)+IF(K347&lt;=FDN,FDN-K347))*24,IF(AND(K347&gt;=L347,K347&gt;DBN,K347&lt;&gt;0,L347&lt;&gt;0),(MOD(FDN-DBNt,1)-(K347-DBN)+IF(L347&gt;=DBN,L347-DBN)-IF(K347&lt;FDN,FDN-L347))*24,IF(AND(K347&lt;L347,ISNUMBER(K347),L347&lt;&gt;0),(IF(AND(K347&lt;=FDN,L347&lt;=FDN),L347-K347)+IF(AND(K347&lt;=FDN,L347&gt;FDN),FDN-K347)+IF(L347&gt;=DBN,L347-K347-IF(K347&lt;=DBN,DBN-K347)))*24,0)))</f>
        <v>0</v>
      </c>
      <c r="P347" s="6">
        <f t="shared" si="82"/>
        <v>0</v>
      </c>
      <c r="Q347" s="6">
        <f t="shared" si="83"/>
        <v>0</v>
      </c>
      <c r="R347" s="6">
        <f t="shared" si="84"/>
        <v>0</v>
      </c>
    </row>
    <row r="348" spans="1:18">
      <c r="A348" s="9">
        <f t="shared" si="73"/>
        <v>42709</v>
      </c>
      <c r="B348" s="7" t="str">
        <f t="shared" si="74"/>
        <v>lundi</v>
      </c>
      <c r="C348" s="7" t="str">
        <f t="shared" si="75"/>
        <v>décembre</v>
      </c>
      <c r="D348" s="32" t="str">
        <f t="shared" si="76"/>
        <v/>
      </c>
      <c r="E348" s="32" t="str">
        <f t="shared" si="77"/>
        <v xml:space="preserve"> lun</v>
      </c>
      <c r="F348" s="10">
        <v>0</v>
      </c>
      <c r="G348" s="10"/>
      <c r="H348" s="8">
        <f t="shared" si="78"/>
        <v>0</v>
      </c>
      <c r="I348" s="8">
        <f t="shared" si="79"/>
        <v>0</v>
      </c>
      <c r="J348" s="8">
        <f>IF(AND(F348&gt;=G348,F348&lt;=DBN,F348&lt;&gt;0,G348&lt;&gt;0),(MOD(FDN-DBN,1)-IF(G348&lt;=FDN,FDN-G348)+IF(F348&lt;=FDN,FDN-F348))*24,IF(AND(F348&gt;=G348,F348&gt;DBN,F348&lt;&gt;0,G348&lt;&gt;0),(MOD(FDN-DBNt,1)-(F348-DBN)+IF(G348&gt;=DBN,G348-DBN)-IF(F348&lt;FDN,FDN-G348))*24,IF(AND(F348&lt;G348,ISNUMBER(F348),G348&lt;&gt;0),(IF(AND(F348&lt;=FDN,G348&lt;=FDN),G348-F348)+IF(AND(F348&lt;=FDN,G348&gt;FDN),FDN-F348)+IF(G348&gt;=DBN,G348-F348-IF(F348&lt;=DBN,DBN-F348)))*24,0)))</f>
        <v>0</v>
      </c>
      <c r="K348" s="10"/>
      <c r="L348" s="10"/>
      <c r="M348" s="8">
        <f t="shared" si="80"/>
        <v>0</v>
      </c>
      <c r="N348" s="8">
        <f t="shared" si="81"/>
        <v>0</v>
      </c>
      <c r="O348" s="8">
        <f>IF(AND(K348&gt;=L348,K348&lt;=DBN,K348&lt;&gt;0,L348&lt;&gt;0),(MOD(FDN-DBN,1)-IF(L348&lt;=FDN,FDN-L348)+IF(K348&lt;=FDN,FDN-K348))*24,IF(AND(K348&gt;=L348,K348&gt;DBN,K348&lt;&gt;0,L348&lt;&gt;0),(MOD(FDN-DBNt,1)-(K348-DBN)+IF(L348&gt;=DBN,L348-DBN)-IF(K348&lt;FDN,FDN-L348))*24,IF(AND(K348&lt;L348,ISNUMBER(K348),L348&lt;&gt;0),(IF(AND(K348&lt;=FDN,L348&lt;=FDN),L348-K348)+IF(AND(K348&lt;=FDN,L348&gt;FDN),FDN-K348)+IF(L348&gt;=DBN,L348-K348-IF(K348&lt;=DBN,DBN-K348)))*24,0)))</f>
        <v>0</v>
      </c>
      <c r="P348" s="6">
        <f t="shared" si="82"/>
        <v>0</v>
      </c>
      <c r="Q348" s="6">
        <f t="shared" si="83"/>
        <v>0</v>
      </c>
      <c r="R348" s="6">
        <f t="shared" si="84"/>
        <v>0</v>
      </c>
    </row>
    <row r="349" spans="1:18">
      <c r="A349" s="9">
        <f t="shared" si="73"/>
        <v>42710</v>
      </c>
      <c r="B349" s="7" t="str">
        <f t="shared" si="74"/>
        <v>mardi</v>
      </c>
      <c r="C349" s="7" t="str">
        <f t="shared" si="75"/>
        <v>décembre</v>
      </c>
      <c r="D349" s="32" t="str">
        <f t="shared" si="76"/>
        <v/>
      </c>
      <c r="E349" s="32" t="str">
        <f t="shared" si="77"/>
        <v xml:space="preserve"> mar</v>
      </c>
      <c r="F349" s="10">
        <v>0</v>
      </c>
      <c r="G349" s="10"/>
      <c r="H349" s="8">
        <f t="shared" si="78"/>
        <v>0</v>
      </c>
      <c r="I349" s="8">
        <f t="shared" si="79"/>
        <v>0</v>
      </c>
      <c r="J349" s="8">
        <f>IF(AND(F349&gt;=G349,F349&lt;=DBN,F349&lt;&gt;0,G349&lt;&gt;0),(MOD(FDN-DBN,1)-IF(G349&lt;=FDN,FDN-G349)+IF(F349&lt;=FDN,FDN-F349))*24,IF(AND(F349&gt;=G349,F349&gt;DBN,F349&lt;&gt;0,G349&lt;&gt;0),(MOD(FDN-DBNt,1)-(F349-DBN)+IF(G349&gt;=DBN,G349-DBN)-IF(F349&lt;FDN,FDN-G349))*24,IF(AND(F349&lt;G349,ISNUMBER(F349),G349&lt;&gt;0),(IF(AND(F349&lt;=FDN,G349&lt;=FDN),G349-F349)+IF(AND(F349&lt;=FDN,G349&gt;FDN),FDN-F349)+IF(G349&gt;=DBN,G349-F349-IF(F349&lt;=DBN,DBN-F349)))*24,0)))</f>
        <v>0</v>
      </c>
      <c r="K349" s="10"/>
      <c r="L349" s="10"/>
      <c r="M349" s="8">
        <f t="shared" si="80"/>
        <v>0</v>
      </c>
      <c r="N349" s="8">
        <f t="shared" si="81"/>
        <v>0</v>
      </c>
      <c r="O349" s="8">
        <f>IF(AND(K349&gt;=L349,K349&lt;=DBN,K349&lt;&gt;0,L349&lt;&gt;0),(MOD(FDN-DBN,1)-IF(L349&lt;=FDN,FDN-L349)+IF(K349&lt;=FDN,FDN-K349))*24,IF(AND(K349&gt;=L349,K349&gt;DBN,K349&lt;&gt;0,L349&lt;&gt;0),(MOD(FDN-DBNt,1)-(K349-DBN)+IF(L349&gt;=DBN,L349-DBN)-IF(K349&lt;FDN,FDN-L349))*24,IF(AND(K349&lt;L349,ISNUMBER(K349),L349&lt;&gt;0),(IF(AND(K349&lt;=FDN,L349&lt;=FDN),L349-K349)+IF(AND(K349&lt;=FDN,L349&gt;FDN),FDN-K349)+IF(L349&gt;=DBN,L349-K349-IF(K349&lt;=DBN,DBN-K349)))*24,0)))</f>
        <v>0</v>
      </c>
      <c r="P349" s="6">
        <f t="shared" si="82"/>
        <v>0</v>
      </c>
      <c r="Q349" s="6">
        <f t="shared" si="83"/>
        <v>0</v>
      </c>
      <c r="R349" s="6">
        <f t="shared" si="84"/>
        <v>0</v>
      </c>
    </row>
    <row r="350" spans="1:18">
      <c r="A350" s="9">
        <f t="shared" si="73"/>
        <v>42711</v>
      </c>
      <c r="B350" s="7" t="str">
        <f t="shared" si="74"/>
        <v>mercredi</v>
      </c>
      <c r="C350" s="7" t="str">
        <f t="shared" si="75"/>
        <v>décembre</v>
      </c>
      <c r="D350" s="32" t="str">
        <f t="shared" si="76"/>
        <v/>
      </c>
      <c r="E350" s="32" t="str">
        <f t="shared" si="77"/>
        <v xml:space="preserve"> mer</v>
      </c>
      <c r="F350" s="10">
        <v>0</v>
      </c>
      <c r="G350" s="10"/>
      <c r="H350" s="8">
        <f t="shared" si="78"/>
        <v>0</v>
      </c>
      <c r="I350" s="8">
        <f t="shared" si="79"/>
        <v>0</v>
      </c>
      <c r="J350" s="8">
        <f>IF(AND(F350&gt;=G350,F350&lt;=DBN,F350&lt;&gt;0,G350&lt;&gt;0),(MOD(FDN-DBN,1)-IF(G350&lt;=FDN,FDN-G350)+IF(F350&lt;=FDN,FDN-F350))*24,IF(AND(F350&gt;=G350,F350&gt;DBN,F350&lt;&gt;0,G350&lt;&gt;0),(MOD(FDN-DBNt,1)-(F350-DBN)+IF(G350&gt;=DBN,G350-DBN)-IF(F350&lt;FDN,FDN-G350))*24,IF(AND(F350&lt;G350,ISNUMBER(F350),G350&lt;&gt;0),(IF(AND(F350&lt;=FDN,G350&lt;=FDN),G350-F350)+IF(AND(F350&lt;=FDN,G350&gt;FDN),FDN-F350)+IF(G350&gt;=DBN,G350-F350-IF(F350&lt;=DBN,DBN-F350)))*24,0)))</f>
        <v>0</v>
      </c>
      <c r="K350" s="10"/>
      <c r="L350" s="10"/>
      <c r="M350" s="8">
        <f t="shared" si="80"/>
        <v>0</v>
      </c>
      <c r="N350" s="8">
        <f t="shared" si="81"/>
        <v>0</v>
      </c>
      <c r="O350" s="8">
        <f>IF(AND(K350&gt;=L350,K350&lt;=DBN,K350&lt;&gt;0,L350&lt;&gt;0),(MOD(FDN-DBN,1)-IF(L350&lt;=FDN,FDN-L350)+IF(K350&lt;=FDN,FDN-K350))*24,IF(AND(K350&gt;=L350,K350&gt;DBN,K350&lt;&gt;0,L350&lt;&gt;0),(MOD(FDN-DBNt,1)-(K350-DBN)+IF(L350&gt;=DBN,L350-DBN)-IF(K350&lt;FDN,FDN-L350))*24,IF(AND(K350&lt;L350,ISNUMBER(K350),L350&lt;&gt;0),(IF(AND(K350&lt;=FDN,L350&lt;=FDN),L350-K350)+IF(AND(K350&lt;=FDN,L350&gt;FDN),FDN-K350)+IF(L350&gt;=DBN,L350-K350-IF(K350&lt;=DBN,DBN-K350)))*24,0)))</f>
        <v>0</v>
      </c>
      <c r="P350" s="6">
        <f t="shared" si="82"/>
        <v>0</v>
      </c>
      <c r="Q350" s="6">
        <f t="shared" si="83"/>
        <v>0</v>
      </c>
      <c r="R350" s="6">
        <f t="shared" si="84"/>
        <v>0</v>
      </c>
    </row>
    <row r="351" spans="1:18">
      <c r="A351" s="9">
        <f t="shared" si="73"/>
        <v>42712</v>
      </c>
      <c r="B351" s="7" t="str">
        <f t="shared" si="74"/>
        <v>jeudi</v>
      </c>
      <c r="C351" s="7" t="str">
        <f t="shared" si="75"/>
        <v>décembre</v>
      </c>
      <c r="D351" s="32" t="str">
        <f t="shared" si="76"/>
        <v/>
      </c>
      <c r="E351" s="32" t="str">
        <f t="shared" si="77"/>
        <v xml:space="preserve"> jeu</v>
      </c>
      <c r="F351" s="10">
        <v>0</v>
      </c>
      <c r="G351" s="10"/>
      <c r="H351" s="8">
        <f t="shared" si="78"/>
        <v>0</v>
      </c>
      <c r="I351" s="8">
        <f t="shared" si="79"/>
        <v>0</v>
      </c>
      <c r="J351" s="8">
        <f>IF(AND(F351&gt;=G351,F351&lt;=DBN,F351&lt;&gt;0,G351&lt;&gt;0),(MOD(FDN-DBN,1)-IF(G351&lt;=FDN,FDN-G351)+IF(F351&lt;=FDN,FDN-F351))*24,IF(AND(F351&gt;=G351,F351&gt;DBN,F351&lt;&gt;0,G351&lt;&gt;0),(MOD(FDN-DBNt,1)-(F351-DBN)+IF(G351&gt;=DBN,G351-DBN)-IF(F351&lt;FDN,FDN-G351))*24,IF(AND(F351&lt;G351,ISNUMBER(F351),G351&lt;&gt;0),(IF(AND(F351&lt;=FDN,G351&lt;=FDN),G351-F351)+IF(AND(F351&lt;=FDN,G351&gt;FDN),FDN-F351)+IF(G351&gt;=DBN,G351-F351-IF(F351&lt;=DBN,DBN-F351)))*24,0)))</f>
        <v>0</v>
      </c>
      <c r="K351" s="10"/>
      <c r="L351" s="10"/>
      <c r="M351" s="8">
        <f t="shared" si="80"/>
        <v>0</v>
      </c>
      <c r="N351" s="8">
        <f t="shared" si="81"/>
        <v>0</v>
      </c>
      <c r="O351" s="8">
        <f>IF(AND(K351&gt;=L351,K351&lt;=DBN,K351&lt;&gt;0,L351&lt;&gt;0),(MOD(FDN-DBN,1)-IF(L351&lt;=FDN,FDN-L351)+IF(K351&lt;=FDN,FDN-K351))*24,IF(AND(K351&gt;=L351,K351&gt;DBN,K351&lt;&gt;0,L351&lt;&gt;0),(MOD(FDN-DBNt,1)-(K351-DBN)+IF(L351&gt;=DBN,L351-DBN)-IF(K351&lt;FDN,FDN-L351))*24,IF(AND(K351&lt;L351,ISNUMBER(K351),L351&lt;&gt;0),(IF(AND(K351&lt;=FDN,L351&lt;=FDN),L351-K351)+IF(AND(K351&lt;=FDN,L351&gt;FDN),FDN-K351)+IF(L351&gt;=DBN,L351-K351-IF(K351&lt;=DBN,DBN-K351)))*24,0)))</f>
        <v>0</v>
      </c>
      <c r="P351" s="6">
        <f t="shared" si="82"/>
        <v>0</v>
      </c>
      <c r="Q351" s="6">
        <f t="shared" si="83"/>
        <v>0</v>
      </c>
      <c r="R351" s="6">
        <f t="shared" si="84"/>
        <v>0</v>
      </c>
    </row>
    <row r="352" spans="1:18">
      <c r="A352" s="9">
        <f t="shared" si="73"/>
        <v>42713</v>
      </c>
      <c r="B352" s="7" t="str">
        <f t="shared" si="74"/>
        <v>vendredi</v>
      </c>
      <c r="C352" s="7" t="str">
        <f t="shared" si="75"/>
        <v>décembre</v>
      </c>
      <c r="D352" s="32" t="str">
        <f t="shared" si="76"/>
        <v/>
      </c>
      <c r="E352" s="32" t="str">
        <f t="shared" si="77"/>
        <v xml:space="preserve"> ven</v>
      </c>
      <c r="F352" s="10">
        <v>0</v>
      </c>
      <c r="G352" s="10"/>
      <c r="H352" s="8">
        <f t="shared" si="78"/>
        <v>0</v>
      </c>
      <c r="I352" s="8">
        <f t="shared" si="79"/>
        <v>0</v>
      </c>
      <c r="J352" s="8">
        <f>IF(AND(F352&gt;=G352,F352&lt;=DBN,F352&lt;&gt;0,G352&lt;&gt;0),(MOD(FDN-DBN,1)-IF(G352&lt;=FDN,FDN-G352)+IF(F352&lt;=FDN,FDN-F352))*24,IF(AND(F352&gt;=G352,F352&gt;DBN,F352&lt;&gt;0,G352&lt;&gt;0),(MOD(FDN-DBNt,1)-(F352-DBN)+IF(G352&gt;=DBN,G352-DBN)-IF(F352&lt;FDN,FDN-G352))*24,IF(AND(F352&lt;G352,ISNUMBER(F352),G352&lt;&gt;0),(IF(AND(F352&lt;=FDN,G352&lt;=FDN),G352-F352)+IF(AND(F352&lt;=FDN,G352&gt;FDN),FDN-F352)+IF(G352&gt;=DBN,G352-F352-IF(F352&lt;=DBN,DBN-F352)))*24,0)))</f>
        <v>0</v>
      </c>
      <c r="K352" s="10"/>
      <c r="L352" s="10"/>
      <c r="M352" s="8">
        <f t="shared" si="80"/>
        <v>0</v>
      </c>
      <c r="N352" s="8">
        <f t="shared" si="81"/>
        <v>0</v>
      </c>
      <c r="O352" s="8">
        <f>IF(AND(K352&gt;=L352,K352&lt;=DBN,K352&lt;&gt;0,L352&lt;&gt;0),(MOD(FDN-DBN,1)-IF(L352&lt;=FDN,FDN-L352)+IF(K352&lt;=FDN,FDN-K352))*24,IF(AND(K352&gt;=L352,K352&gt;DBN,K352&lt;&gt;0,L352&lt;&gt;0),(MOD(FDN-DBNt,1)-(K352-DBN)+IF(L352&gt;=DBN,L352-DBN)-IF(K352&lt;FDN,FDN-L352))*24,IF(AND(K352&lt;L352,ISNUMBER(K352),L352&lt;&gt;0),(IF(AND(K352&lt;=FDN,L352&lt;=FDN),L352-K352)+IF(AND(K352&lt;=FDN,L352&gt;FDN),FDN-K352)+IF(L352&gt;=DBN,L352-K352-IF(K352&lt;=DBN,DBN-K352)))*24,0)))</f>
        <v>0</v>
      </c>
      <c r="P352" s="6">
        <f t="shared" si="82"/>
        <v>0</v>
      </c>
      <c r="Q352" s="6">
        <f t="shared" si="83"/>
        <v>0</v>
      </c>
      <c r="R352" s="6">
        <f t="shared" si="84"/>
        <v>0</v>
      </c>
    </row>
    <row r="353" spans="1:18">
      <c r="A353" s="9">
        <f t="shared" si="73"/>
        <v>42714</v>
      </c>
      <c r="B353" s="7" t="str">
        <f t="shared" si="74"/>
        <v>samedi</v>
      </c>
      <c r="C353" s="7" t="str">
        <f t="shared" si="75"/>
        <v>décembre</v>
      </c>
      <c r="D353" s="32" t="str">
        <f t="shared" si="76"/>
        <v/>
      </c>
      <c r="E353" s="32" t="str">
        <f t="shared" si="77"/>
        <v xml:space="preserve"> sam</v>
      </c>
      <c r="F353" s="10">
        <v>0</v>
      </c>
      <c r="G353" s="10"/>
      <c r="H353" s="8">
        <f t="shared" si="78"/>
        <v>0</v>
      </c>
      <c r="I353" s="8">
        <f t="shared" si="79"/>
        <v>0</v>
      </c>
      <c r="J353" s="8">
        <f>IF(AND(F353&gt;=G353,F353&lt;=DBN,F353&lt;&gt;0,G353&lt;&gt;0),(MOD(FDN-DBN,1)-IF(G353&lt;=FDN,FDN-G353)+IF(F353&lt;=FDN,FDN-F353))*24,IF(AND(F353&gt;=G353,F353&gt;DBN,F353&lt;&gt;0,G353&lt;&gt;0),(MOD(FDN-DBNt,1)-(F353-DBN)+IF(G353&gt;=DBN,G353-DBN)-IF(F353&lt;FDN,FDN-G353))*24,IF(AND(F353&lt;G353,ISNUMBER(F353),G353&lt;&gt;0),(IF(AND(F353&lt;=FDN,G353&lt;=FDN),G353-F353)+IF(AND(F353&lt;=FDN,G353&gt;FDN),FDN-F353)+IF(G353&gt;=DBN,G353-F353-IF(F353&lt;=DBN,DBN-F353)))*24,0)))</f>
        <v>0</v>
      </c>
      <c r="K353" s="10"/>
      <c r="L353" s="10"/>
      <c r="M353" s="8">
        <f t="shared" si="80"/>
        <v>0</v>
      </c>
      <c r="N353" s="8">
        <f t="shared" si="81"/>
        <v>0</v>
      </c>
      <c r="O353" s="8">
        <f>IF(AND(K353&gt;=L353,K353&lt;=DBN,K353&lt;&gt;0,L353&lt;&gt;0),(MOD(FDN-DBN,1)-IF(L353&lt;=FDN,FDN-L353)+IF(K353&lt;=FDN,FDN-K353))*24,IF(AND(K353&gt;=L353,K353&gt;DBN,K353&lt;&gt;0,L353&lt;&gt;0),(MOD(FDN-DBNt,1)-(K353-DBN)+IF(L353&gt;=DBN,L353-DBN)-IF(K353&lt;FDN,FDN-L353))*24,IF(AND(K353&lt;L353,ISNUMBER(K353),L353&lt;&gt;0),(IF(AND(K353&lt;=FDN,L353&lt;=FDN),L353-K353)+IF(AND(K353&lt;=FDN,L353&gt;FDN),FDN-K353)+IF(L353&gt;=DBN,L353-K353-IF(K353&lt;=DBN,DBN-K353)))*24,0)))</f>
        <v>0</v>
      </c>
      <c r="P353" s="6">
        <f t="shared" si="82"/>
        <v>0</v>
      </c>
      <c r="Q353" s="6">
        <f t="shared" si="83"/>
        <v>0</v>
      </c>
      <c r="R353" s="6">
        <f t="shared" si="84"/>
        <v>0</v>
      </c>
    </row>
    <row r="354" spans="1:18">
      <c r="A354" s="9">
        <f t="shared" si="73"/>
        <v>42715</v>
      </c>
      <c r="B354" s="7" t="str">
        <f t="shared" si="74"/>
        <v>dimanche</v>
      </c>
      <c r="C354" s="7" t="str">
        <f t="shared" si="75"/>
        <v>décembre</v>
      </c>
      <c r="D354" s="32" t="str">
        <f t="shared" si="76"/>
        <v/>
      </c>
      <c r="E354" s="32" t="str">
        <f t="shared" si="77"/>
        <v xml:space="preserve"> dim</v>
      </c>
      <c r="F354" s="10">
        <v>0</v>
      </c>
      <c r="G354" s="10"/>
      <c r="H354" s="8">
        <f t="shared" si="78"/>
        <v>0</v>
      </c>
      <c r="I354" s="8">
        <f t="shared" si="79"/>
        <v>0</v>
      </c>
      <c r="J354" s="8">
        <f>IF(AND(F354&gt;=G354,F354&lt;=DBN,F354&lt;&gt;0,G354&lt;&gt;0),(MOD(FDN-DBN,1)-IF(G354&lt;=FDN,FDN-G354)+IF(F354&lt;=FDN,FDN-F354))*24,IF(AND(F354&gt;=G354,F354&gt;DBN,F354&lt;&gt;0,G354&lt;&gt;0),(MOD(FDN-DBNt,1)-(F354-DBN)+IF(G354&gt;=DBN,G354-DBN)-IF(F354&lt;FDN,FDN-G354))*24,IF(AND(F354&lt;G354,ISNUMBER(F354),G354&lt;&gt;0),(IF(AND(F354&lt;=FDN,G354&lt;=FDN),G354-F354)+IF(AND(F354&lt;=FDN,G354&gt;FDN),FDN-F354)+IF(G354&gt;=DBN,G354-F354-IF(F354&lt;=DBN,DBN-F354)))*24,0)))</f>
        <v>0</v>
      </c>
      <c r="K354" s="10"/>
      <c r="L354" s="10"/>
      <c r="M354" s="8">
        <f t="shared" si="80"/>
        <v>0</v>
      </c>
      <c r="N354" s="8">
        <f t="shared" si="81"/>
        <v>0</v>
      </c>
      <c r="O354" s="8">
        <f>IF(AND(K354&gt;=L354,K354&lt;=DBN,K354&lt;&gt;0,L354&lt;&gt;0),(MOD(FDN-DBN,1)-IF(L354&lt;=FDN,FDN-L354)+IF(K354&lt;=FDN,FDN-K354))*24,IF(AND(K354&gt;=L354,K354&gt;DBN,K354&lt;&gt;0,L354&lt;&gt;0),(MOD(FDN-DBNt,1)-(K354-DBN)+IF(L354&gt;=DBN,L354-DBN)-IF(K354&lt;FDN,FDN-L354))*24,IF(AND(K354&lt;L354,ISNUMBER(K354),L354&lt;&gt;0),(IF(AND(K354&lt;=FDN,L354&lt;=FDN),L354-K354)+IF(AND(K354&lt;=FDN,L354&gt;FDN),FDN-K354)+IF(L354&gt;=DBN,L354-K354-IF(K354&lt;=DBN,DBN-K354)))*24,0)))</f>
        <v>0</v>
      </c>
      <c r="P354" s="6">
        <f t="shared" si="82"/>
        <v>0</v>
      </c>
      <c r="Q354" s="6">
        <f t="shared" si="83"/>
        <v>0</v>
      </c>
      <c r="R354" s="6">
        <f t="shared" si="84"/>
        <v>0</v>
      </c>
    </row>
    <row r="355" spans="1:18">
      <c r="A355" s="9">
        <f t="shared" si="73"/>
        <v>42716</v>
      </c>
      <c r="B355" s="7" t="str">
        <f t="shared" si="74"/>
        <v>lundi</v>
      </c>
      <c r="C355" s="7" t="str">
        <f t="shared" si="75"/>
        <v>décembre</v>
      </c>
      <c r="D355" s="32" t="str">
        <f t="shared" si="76"/>
        <v/>
      </c>
      <c r="E355" s="32" t="str">
        <f t="shared" si="77"/>
        <v xml:space="preserve"> lun</v>
      </c>
      <c r="F355" s="10">
        <v>0</v>
      </c>
      <c r="G355" s="10"/>
      <c r="H355" s="8">
        <f t="shared" si="78"/>
        <v>0</v>
      </c>
      <c r="I355" s="8">
        <f t="shared" si="79"/>
        <v>0</v>
      </c>
      <c r="J355" s="8">
        <f>IF(AND(F355&gt;=G355,F355&lt;=DBN,F355&lt;&gt;0,G355&lt;&gt;0),(MOD(FDN-DBN,1)-IF(G355&lt;=FDN,FDN-G355)+IF(F355&lt;=FDN,FDN-F355))*24,IF(AND(F355&gt;=G355,F355&gt;DBN,F355&lt;&gt;0,G355&lt;&gt;0),(MOD(FDN-DBNt,1)-(F355-DBN)+IF(G355&gt;=DBN,G355-DBN)-IF(F355&lt;FDN,FDN-G355))*24,IF(AND(F355&lt;G355,ISNUMBER(F355),G355&lt;&gt;0),(IF(AND(F355&lt;=FDN,G355&lt;=FDN),G355-F355)+IF(AND(F355&lt;=FDN,G355&gt;FDN),FDN-F355)+IF(G355&gt;=DBN,G355-F355-IF(F355&lt;=DBN,DBN-F355)))*24,0)))</f>
        <v>0</v>
      </c>
      <c r="K355" s="10"/>
      <c r="L355" s="10"/>
      <c r="M355" s="8">
        <f t="shared" si="80"/>
        <v>0</v>
      </c>
      <c r="N355" s="8">
        <f t="shared" si="81"/>
        <v>0</v>
      </c>
      <c r="O355" s="8">
        <f>IF(AND(K355&gt;=L355,K355&lt;=DBN,K355&lt;&gt;0,L355&lt;&gt;0),(MOD(FDN-DBN,1)-IF(L355&lt;=FDN,FDN-L355)+IF(K355&lt;=FDN,FDN-K355))*24,IF(AND(K355&gt;=L355,K355&gt;DBN,K355&lt;&gt;0,L355&lt;&gt;0),(MOD(FDN-DBNt,1)-(K355-DBN)+IF(L355&gt;=DBN,L355-DBN)-IF(K355&lt;FDN,FDN-L355))*24,IF(AND(K355&lt;L355,ISNUMBER(K355),L355&lt;&gt;0),(IF(AND(K355&lt;=FDN,L355&lt;=FDN),L355-K355)+IF(AND(K355&lt;=FDN,L355&gt;FDN),FDN-K355)+IF(L355&gt;=DBN,L355-K355-IF(K355&lt;=DBN,DBN-K355)))*24,0)))</f>
        <v>0</v>
      </c>
      <c r="P355" s="6">
        <f t="shared" si="82"/>
        <v>0</v>
      </c>
      <c r="Q355" s="6">
        <f t="shared" si="83"/>
        <v>0</v>
      </c>
      <c r="R355" s="6">
        <f t="shared" si="84"/>
        <v>0</v>
      </c>
    </row>
    <row r="356" spans="1:18">
      <c r="A356" s="9">
        <f t="shared" si="73"/>
        <v>42717</v>
      </c>
      <c r="B356" s="7" t="str">
        <f t="shared" si="74"/>
        <v>mardi</v>
      </c>
      <c r="C356" s="7" t="str">
        <f t="shared" si="75"/>
        <v>décembre</v>
      </c>
      <c r="D356" s="32" t="str">
        <f t="shared" si="76"/>
        <v/>
      </c>
      <c r="E356" s="32" t="str">
        <f t="shared" si="77"/>
        <v xml:space="preserve"> mar</v>
      </c>
      <c r="F356" s="10">
        <v>0</v>
      </c>
      <c r="G356" s="10"/>
      <c r="H356" s="8">
        <f t="shared" si="78"/>
        <v>0</v>
      </c>
      <c r="I356" s="8">
        <f t="shared" si="79"/>
        <v>0</v>
      </c>
      <c r="J356" s="8">
        <f>IF(AND(F356&gt;=G356,F356&lt;=DBN,F356&lt;&gt;0,G356&lt;&gt;0),(MOD(FDN-DBN,1)-IF(G356&lt;=FDN,FDN-G356)+IF(F356&lt;=FDN,FDN-F356))*24,IF(AND(F356&gt;=G356,F356&gt;DBN,F356&lt;&gt;0,G356&lt;&gt;0),(MOD(FDN-DBNt,1)-(F356-DBN)+IF(G356&gt;=DBN,G356-DBN)-IF(F356&lt;FDN,FDN-G356))*24,IF(AND(F356&lt;G356,ISNUMBER(F356),G356&lt;&gt;0),(IF(AND(F356&lt;=FDN,G356&lt;=FDN),G356-F356)+IF(AND(F356&lt;=FDN,G356&gt;FDN),FDN-F356)+IF(G356&gt;=DBN,G356-F356-IF(F356&lt;=DBN,DBN-F356)))*24,0)))</f>
        <v>0</v>
      </c>
      <c r="K356" s="10"/>
      <c r="L356" s="10"/>
      <c r="M356" s="8">
        <f t="shared" si="80"/>
        <v>0</v>
      </c>
      <c r="N356" s="8">
        <f t="shared" si="81"/>
        <v>0</v>
      </c>
      <c r="O356" s="8">
        <f>IF(AND(K356&gt;=L356,K356&lt;=DBN,K356&lt;&gt;0,L356&lt;&gt;0),(MOD(FDN-DBN,1)-IF(L356&lt;=FDN,FDN-L356)+IF(K356&lt;=FDN,FDN-K356))*24,IF(AND(K356&gt;=L356,K356&gt;DBN,K356&lt;&gt;0,L356&lt;&gt;0),(MOD(FDN-DBNt,1)-(K356-DBN)+IF(L356&gt;=DBN,L356-DBN)-IF(K356&lt;FDN,FDN-L356))*24,IF(AND(K356&lt;L356,ISNUMBER(K356),L356&lt;&gt;0),(IF(AND(K356&lt;=FDN,L356&lt;=FDN),L356-K356)+IF(AND(K356&lt;=FDN,L356&gt;FDN),FDN-K356)+IF(L356&gt;=DBN,L356-K356-IF(K356&lt;=DBN,DBN-K356)))*24,0)))</f>
        <v>0</v>
      </c>
      <c r="P356" s="6">
        <f t="shared" si="82"/>
        <v>0</v>
      </c>
      <c r="Q356" s="6">
        <f t="shared" si="83"/>
        <v>0</v>
      </c>
      <c r="R356" s="6">
        <f t="shared" si="84"/>
        <v>0</v>
      </c>
    </row>
    <row r="357" spans="1:18">
      <c r="A357" s="9">
        <f t="shared" si="73"/>
        <v>42718</v>
      </c>
      <c r="B357" s="7" t="str">
        <f t="shared" si="74"/>
        <v>mercredi</v>
      </c>
      <c r="C357" s="7" t="str">
        <f t="shared" si="75"/>
        <v>décembre</v>
      </c>
      <c r="D357" s="32" t="str">
        <f t="shared" si="76"/>
        <v/>
      </c>
      <c r="E357" s="32" t="str">
        <f t="shared" si="77"/>
        <v xml:space="preserve"> mer</v>
      </c>
      <c r="F357" s="10">
        <v>0</v>
      </c>
      <c r="G357" s="10"/>
      <c r="H357" s="8">
        <f t="shared" si="78"/>
        <v>0</v>
      </c>
      <c r="I357" s="8">
        <f t="shared" si="79"/>
        <v>0</v>
      </c>
      <c r="J357" s="8">
        <f>IF(AND(F357&gt;=G357,F357&lt;=DBN,F357&lt;&gt;0,G357&lt;&gt;0),(MOD(FDN-DBN,1)-IF(G357&lt;=FDN,FDN-G357)+IF(F357&lt;=FDN,FDN-F357))*24,IF(AND(F357&gt;=G357,F357&gt;DBN,F357&lt;&gt;0,G357&lt;&gt;0),(MOD(FDN-DBNt,1)-(F357-DBN)+IF(G357&gt;=DBN,G357-DBN)-IF(F357&lt;FDN,FDN-G357))*24,IF(AND(F357&lt;G357,ISNUMBER(F357),G357&lt;&gt;0),(IF(AND(F357&lt;=FDN,G357&lt;=FDN),G357-F357)+IF(AND(F357&lt;=FDN,G357&gt;FDN),FDN-F357)+IF(G357&gt;=DBN,G357-F357-IF(F357&lt;=DBN,DBN-F357)))*24,0)))</f>
        <v>0</v>
      </c>
      <c r="K357" s="10"/>
      <c r="L357" s="10"/>
      <c r="M357" s="8">
        <f t="shared" si="80"/>
        <v>0</v>
      </c>
      <c r="N357" s="8">
        <f t="shared" si="81"/>
        <v>0</v>
      </c>
      <c r="O357" s="8">
        <f>IF(AND(K357&gt;=L357,K357&lt;=DBN,K357&lt;&gt;0,L357&lt;&gt;0),(MOD(FDN-DBN,1)-IF(L357&lt;=FDN,FDN-L357)+IF(K357&lt;=FDN,FDN-K357))*24,IF(AND(K357&gt;=L357,K357&gt;DBN,K357&lt;&gt;0,L357&lt;&gt;0),(MOD(FDN-DBNt,1)-(K357-DBN)+IF(L357&gt;=DBN,L357-DBN)-IF(K357&lt;FDN,FDN-L357))*24,IF(AND(K357&lt;L357,ISNUMBER(K357),L357&lt;&gt;0),(IF(AND(K357&lt;=FDN,L357&lt;=FDN),L357-K357)+IF(AND(K357&lt;=FDN,L357&gt;FDN),FDN-K357)+IF(L357&gt;=DBN,L357-K357-IF(K357&lt;=DBN,DBN-K357)))*24,0)))</f>
        <v>0</v>
      </c>
      <c r="P357" s="6">
        <f t="shared" si="82"/>
        <v>0</v>
      </c>
      <c r="Q357" s="6">
        <f t="shared" si="83"/>
        <v>0</v>
      </c>
      <c r="R357" s="6">
        <f t="shared" si="84"/>
        <v>0</v>
      </c>
    </row>
    <row r="358" spans="1:18">
      <c r="A358" s="9">
        <f t="shared" si="73"/>
        <v>42719</v>
      </c>
      <c r="B358" s="7" t="str">
        <f t="shared" si="74"/>
        <v>jeudi</v>
      </c>
      <c r="C358" s="7" t="str">
        <f t="shared" si="75"/>
        <v>décembre</v>
      </c>
      <c r="D358" s="32" t="str">
        <f t="shared" si="76"/>
        <v/>
      </c>
      <c r="E358" s="32" t="str">
        <f t="shared" si="77"/>
        <v xml:space="preserve"> jeu</v>
      </c>
      <c r="F358" s="10">
        <v>0</v>
      </c>
      <c r="G358" s="10"/>
      <c r="H358" s="8">
        <f t="shared" si="78"/>
        <v>0</v>
      </c>
      <c r="I358" s="8">
        <f t="shared" si="79"/>
        <v>0</v>
      </c>
      <c r="J358" s="8">
        <f>IF(AND(F358&gt;=G358,F358&lt;=DBN,F358&lt;&gt;0,G358&lt;&gt;0),(MOD(FDN-DBN,1)-IF(G358&lt;=FDN,FDN-G358)+IF(F358&lt;=FDN,FDN-F358))*24,IF(AND(F358&gt;=G358,F358&gt;DBN,F358&lt;&gt;0,G358&lt;&gt;0),(MOD(FDN-DBNt,1)-(F358-DBN)+IF(G358&gt;=DBN,G358-DBN)-IF(F358&lt;FDN,FDN-G358))*24,IF(AND(F358&lt;G358,ISNUMBER(F358),G358&lt;&gt;0),(IF(AND(F358&lt;=FDN,G358&lt;=FDN),G358-F358)+IF(AND(F358&lt;=FDN,G358&gt;FDN),FDN-F358)+IF(G358&gt;=DBN,G358-F358-IF(F358&lt;=DBN,DBN-F358)))*24,0)))</f>
        <v>0</v>
      </c>
      <c r="K358" s="10"/>
      <c r="L358" s="10"/>
      <c r="M358" s="8">
        <f t="shared" si="80"/>
        <v>0</v>
      </c>
      <c r="N358" s="8">
        <f t="shared" si="81"/>
        <v>0</v>
      </c>
      <c r="O358" s="8">
        <f>IF(AND(K358&gt;=L358,K358&lt;=DBN,K358&lt;&gt;0,L358&lt;&gt;0),(MOD(FDN-DBN,1)-IF(L358&lt;=FDN,FDN-L358)+IF(K358&lt;=FDN,FDN-K358))*24,IF(AND(K358&gt;=L358,K358&gt;DBN,K358&lt;&gt;0,L358&lt;&gt;0),(MOD(FDN-DBNt,1)-(K358-DBN)+IF(L358&gt;=DBN,L358-DBN)-IF(K358&lt;FDN,FDN-L358))*24,IF(AND(K358&lt;L358,ISNUMBER(K358),L358&lt;&gt;0),(IF(AND(K358&lt;=FDN,L358&lt;=FDN),L358-K358)+IF(AND(K358&lt;=FDN,L358&gt;FDN),FDN-K358)+IF(L358&gt;=DBN,L358-K358-IF(K358&lt;=DBN,DBN-K358)))*24,0)))</f>
        <v>0</v>
      </c>
      <c r="P358" s="6">
        <f t="shared" si="82"/>
        <v>0</v>
      </c>
      <c r="Q358" s="6">
        <f t="shared" si="83"/>
        <v>0</v>
      </c>
      <c r="R358" s="6">
        <f t="shared" si="84"/>
        <v>0</v>
      </c>
    </row>
    <row r="359" spans="1:18">
      <c r="A359" s="9">
        <f t="shared" si="73"/>
        <v>42720</v>
      </c>
      <c r="B359" s="7" t="str">
        <f t="shared" si="74"/>
        <v>vendredi</v>
      </c>
      <c r="C359" s="7" t="str">
        <f t="shared" si="75"/>
        <v>décembre</v>
      </c>
      <c r="D359" s="32" t="str">
        <f t="shared" si="76"/>
        <v/>
      </c>
      <c r="E359" s="32" t="str">
        <f t="shared" si="77"/>
        <v xml:space="preserve"> ven</v>
      </c>
      <c r="F359" s="10">
        <v>0</v>
      </c>
      <c r="G359" s="10"/>
      <c r="H359" s="8">
        <f t="shared" si="78"/>
        <v>0</v>
      </c>
      <c r="I359" s="8">
        <f t="shared" si="79"/>
        <v>0</v>
      </c>
      <c r="J359" s="8">
        <f>IF(AND(F359&gt;=G359,F359&lt;=DBN,F359&lt;&gt;0,G359&lt;&gt;0),(MOD(FDN-DBN,1)-IF(G359&lt;=FDN,FDN-G359)+IF(F359&lt;=FDN,FDN-F359))*24,IF(AND(F359&gt;=G359,F359&gt;DBN,F359&lt;&gt;0,G359&lt;&gt;0),(MOD(FDN-DBNt,1)-(F359-DBN)+IF(G359&gt;=DBN,G359-DBN)-IF(F359&lt;FDN,FDN-G359))*24,IF(AND(F359&lt;G359,ISNUMBER(F359),G359&lt;&gt;0),(IF(AND(F359&lt;=FDN,G359&lt;=FDN),G359-F359)+IF(AND(F359&lt;=FDN,G359&gt;FDN),FDN-F359)+IF(G359&gt;=DBN,G359-F359-IF(F359&lt;=DBN,DBN-F359)))*24,0)))</f>
        <v>0</v>
      </c>
      <c r="K359" s="10"/>
      <c r="L359" s="10"/>
      <c r="M359" s="8">
        <f t="shared" si="80"/>
        <v>0</v>
      </c>
      <c r="N359" s="8">
        <f t="shared" si="81"/>
        <v>0</v>
      </c>
      <c r="O359" s="8">
        <f>IF(AND(K359&gt;=L359,K359&lt;=DBN,K359&lt;&gt;0,L359&lt;&gt;0),(MOD(FDN-DBN,1)-IF(L359&lt;=FDN,FDN-L359)+IF(K359&lt;=FDN,FDN-K359))*24,IF(AND(K359&gt;=L359,K359&gt;DBN,K359&lt;&gt;0,L359&lt;&gt;0),(MOD(FDN-DBNt,1)-(K359-DBN)+IF(L359&gt;=DBN,L359-DBN)-IF(K359&lt;FDN,FDN-L359))*24,IF(AND(K359&lt;L359,ISNUMBER(K359),L359&lt;&gt;0),(IF(AND(K359&lt;=FDN,L359&lt;=FDN),L359-K359)+IF(AND(K359&lt;=FDN,L359&gt;FDN),FDN-K359)+IF(L359&gt;=DBN,L359-K359-IF(K359&lt;=DBN,DBN-K359)))*24,0)))</f>
        <v>0</v>
      </c>
      <c r="P359" s="6">
        <f t="shared" si="82"/>
        <v>0</v>
      </c>
      <c r="Q359" s="6">
        <f t="shared" si="83"/>
        <v>0</v>
      </c>
      <c r="R359" s="6">
        <f t="shared" si="84"/>
        <v>0</v>
      </c>
    </row>
    <row r="360" spans="1:18">
      <c r="A360" s="9">
        <f t="shared" si="73"/>
        <v>42721</v>
      </c>
      <c r="B360" s="7" t="str">
        <f t="shared" si="74"/>
        <v>samedi</v>
      </c>
      <c r="C360" s="7" t="str">
        <f t="shared" si="75"/>
        <v>décembre</v>
      </c>
      <c r="D360" s="32" t="str">
        <f t="shared" si="76"/>
        <v/>
      </c>
      <c r="E360" s="32" t="str">
        <f t="shared" si="77"/>
        <v xml:space="preserve"> sam</v>
      </c>
      <c r="F360" s="10">
        <v>0</v>
      </c>
      <c r="G360" s="10"/>
      <c r="H360" s="8">
        <f t="shared" si="78"/>
        <v>0</v>
      </c>
      <c r="I360" s="8">
        <f t="shared" si="79"/>
        <v>0</v>
      </c>
      <c r="J360" s="8">
        <f>IF(AND(F360&gt;=G360,F360&lt;=DBN,F360&lt;&gt;0,G360&lt;&gt;0),(MOD(FDN-DBN,1)-IF(G360&lt;=FDN,FDN-G360)+IF(F360&lt;=FDN,FDN-F360))*24,IF(AND(F360&gt;=G360,F360&gt;DBN,F360&lt;&gt;0,G360&lt;&gt;0),(MOD(FDN-DBNt,1)-(F360-DBN)+IF(G360&gt;=DBN,G360-DBN)-IF(F360&lt;FDN,FDN-G360))*24,IF(AND(F360&lt;G360,ISNUMBER(F360),G360&lt;&gt;0),(IF(AND(F360&lt;=FDN,G360&lt;=FDN),G360-F360)+IF(AND(F360&lt;=FDN,G360&gt;FDN),FDN-F360)+IF(G360&gt;=DBN,G360-F360-IF(F360&lt;=DBN,DBN-F360)))*24,0)))</f>
        <v>0</v>
      </c>
      <c r="K360" s="10"/>
      <c r="L360" s="10"/>
      <c r="M360" s="8">
        <f t="shared" si="80"/>
        <v>0</v>
      </c>
      <c r="N360" s="8">
        <f t="shared" si="81"/>
        <v>0</v>
      </c>
      <c r="O360" s="8">
        <f>IF(AND(K360&gt;=L360,K360&lt;=DBN,K360&lt;&gt;0,L360&lt;&gt;0),(MOD(FDN-DBN,1)-IF(L360&lt;=FDN,FDN-L360)+IF(K360&lt;=FDN,FDN-K360))*24,IF(AND(K360&gt;=L360,K360&gt;DBN,K360&lt;&gt;0,L360&lt;&gt;0),(MOD(FDN-DBNt,1)-(K360-DBN)+IF(L360&gt;=DBN,L360-DBN)-IF(K360&lt;FDN,FDN-L360))*24,IF(AND(K360&lt;L360,ISNUMBER(K360),L360&lt;&gt;0),(IF(AND(K360&lt;=FDN,L360&lt;=FDN),L360-K360)+IF(AND(K360&lt;=FDN,L360&gt;FDN),FDN-K360)+IF(L360&gt;=DBN,L360-K360-IF(K360&lt;=DBN,DBN-K360)))*24,0)))</f>
        <v>0</v>
      </c>
      <c r="P360" s="6">
        <f t="shared" si="82"/>
        <v>0</v>
      </c>
      <c r="Q360" s="6">
        <f t="shared" si="83"/>
        <v>0</v>
      </c>
      <c r="R360" s="6">
        <f t="shared" si="84"/>
        <v>0</v>
      </c>
    </row>
    <row r="361" spans="1:18">
      <c r="A361" s="9">
        <f t="shared" si="73"/>
        <v>42722</v>
      </c>
      <c r="B361" s="7" t="str">
        <f t="shared" si="74"/>
        <v>dimanche</v>
      </c>
      <c r="C361" s="7" t="str">
        <f t="shared" si="75"/>
        <v>décembre</v>
      </c>
      <c r="D361" s="32" t="str">
        <f t="shared" si="76"/>
        <v/>
      </c>
      <c r="E361" s="32" t="str">
        <f t="shared" si="77"/>
        <v xml:space="preserve"> dim</v>
      </c>
      <c r="F361" s="10">
        <v>0</v>
      </c>
      <c r="G361" s="10"/>
      <c r="H361" s="8">
        <f t="shared" si="78"/>
        <v>0</v>
      </c>
      <c r="I361" s="8">
        <f t="shared" si="79"/>
        <v>0</v>
      </c>
      <c r="J361" s="8">
        <f>IF(AND(F361&gt;=G361,F361&lt;=DBN,F361&lt;&gt;0,G361&lt;&gt;0),(MOD(FDN-DBN,1)-IF(G361&lt;=FDN,FDN-G361)+IF(F361&lt;=FDN,FDN-F361))*24,IF(AND(F361&gt;=G361,F361&gt;DBN,F361&lt;&gt;0,G361&lt;&gt;0),(MOD(FDN-DBNt,1)-(F361-DBN)+IF(G361&gt;=DBN,G361-DBN)-IF(F361&lt;FDN,FDN-G361))*24,IF(AND(F361&lt;G361,ISNUMBER(F361),G361&lt;&gt;0),(IF(AND(F361&lt;=FDN,G361&lt;=FDN),G361-F361)+IF(AND(F361&lt;=FDN,G361&gt;FDN),FDN-F361)+IF(G361&gt;=DBN,G361-F361-IF(F361&lt;=DBN,DBN-F361)))*24,0)))</f>
        <v>0</v>
      </c>
      <c r="K361" s="10"/>
      <c r="L361" s="10"/>
      <c r="M361" s="8">
        <f t="shared" si="80"/>
        <v>0</v>
      </c>
      <c r="N361" s="8">
        <f t="shared" si="81"/>
        <v>0</v>
      </c>
      <c r="O361" s="8">
        <f>IF(AND(K361&gt;=L361,K361&lt;=DBN,K361&lt;&gt;0,L361&lt;&gt;0),(MOD(FDN-DBN,1)-IF(L361&lt;=FDN,FDN-L361)+IF(K361&lt;=FDN,FDN-K361))*24,IF(AND(K361&gt;=L361,K361&gt;DBN,K361&lt;&gt;0,L361&lt;&gt;0),(MOD(FDN-DBNt,1)-(K361-DBN)+IF(L361&gt;=DBN,L361-DBN)-IF(K361&lt;FDN,FDN-L361))*24,IF(AND(K361&lt;L361,ISNUMBER(K361),L361&lt;&gt;0),(IF(AND(K361&lt;=FDN,L361&lt;=FDN),L361-K361)+IF(AND(K361&lt;=FDN,L361&gt;FDN),FDN-K361)+IF(L361&gt;=DBN,L361-K361-IF(K361&lt;=DBN,DBN-K361)))*24,0)))</f>
        <v>0</v>
      </c>
      <c r="P361" s="6">
        <f t="shared" si="82"/>
        <v>0</v>
      </c>
      <c r="Q361" s="6">
        <f t="shared" si="83"/>
        <v>0</v>
      </c>
      <c r="R361" s="6">
        <f t="shared" si="84"/>
        <v>0</v>
      </c>
    </row>
    <row r="362" spans="1:18">
      <c r="A362" s="9">
        <f t="shared" si="73"/>
        <v>42723</v>
      </c>
      <c r="B362" s="7" t="str">
        <f t="shared" si="74"/>
        <v>lundi</v>
      </c>
      <c r="C362" s="7" t="str">
        <f t="shared" si="75"/>
        <v>décembre</v>
      </c>
      <c r="D362" s="32" t="str">
        <f t="shared" si="76"/>
        <v/>
      </c>
      <c r="E362" s="32" t="str">
        <f t="shared" si="77"/>
        <v xml:space="preserve"> lun</v>
      </c>
      <c r="F362" s="10">
        <v>0</v>
      </c>
      <c r="G362" s="10"/>
      <c r="H362" s="8">
        <f t="shared" si="78"/>
        <v>0</v>
      </c>
      <c r="I362" s="8">
        <f t="shared" si="79"/>
        <v>0</v>
      </c>
      <c r="J362" s="8">
        <f>IF(AND(F362&gt;=G362,F362&lt;=DBN,F362&lt;&gt;0,G362&lt;&gt;0),(MOD(FDN-DBN,1)-IF(G362&lt;=FDN,FDN-G362)+IF(F362&lt;=FDN,FDN-F362))*24,IF(AND(F362&gt;=G362,F362&gt;DBN,F362&lt;&gt;0,G362&lt;&gt;0),(MOD(FDN-DBNt,1)-(F362-DBN)+IF(G362&gt;=DBN,G362-DBN)-IF(F362&lt;FDN,FDN-G362))*24,IF(AND(F362&lt;G362,ISNUMBER(F362),G362&lt;&gt;0),(IF(AND(F362&lt;=FDN,G362&lt;=FDN),G362-F362)+IF(AND(F362&lt;=FDN,G362&gt;FDN),FDN-F362)+IF(G362&gt;=DBN,G362-F362-IF(F362&lt;=DBN,DBN-F362)))*24,0)))</f>
        <v>0</v>
      </c>
      <c r="K362" s="10"/>
      <c r="L362" s="10"/>
      <c r="M362" s="8">
        <f t="shared" si="80"/>
        <v>0</v>
      </c>
      <c r="N362" s="8">
        <f t="shared" si="81"/>
        <v>0</v>
      </c>
      <c r="O362" s="8">
        <f>IF(AND(K362&gt;=L362,K362&lt;=DBN,K362&lt;&gt;0,L362&lt;&gt;0),(MOD(FDN-DBN,1)-IF(L362&lt;=FDN,FDN-L362)+IF(K362&lt;=FDN,FDN-K362))*24,IF(AND(K362&gt;=L362,K362&gt;DBN,K362&lt;&gt;0,L362&lt;&gt;0),(MOD(FDN-DBNt,1)-(K362-DBN)+IF(L362&gt;=DBN,L362-DBN)-IF(K362&lt;FDN,FDN-L362))*24,IF(AND(K362&lt;L362,ISNUMBER(K362),L362&lt;&gt;0),(IF(AND(K362&lt;=FDN,L362&lt;=FDN),L362-K362)+IF(AND(K362&lt;=FDN,L362&gt;FDN),FDN-K362)+IF(L362&gt;=DBN,L362-K362-IF(K362&lt;=DBN,DBN-K362)))*24,0)))</f>
        <v>0</v>
      </c>
      <c r="P362" s="6">
        <f t="shared" si="82"/>
        <v>0</v>
      </c>
      <c r="Q362" s="6">
        <f t="shared" si="83"/>
        <v>0</v>
      </c>
      <c r="R362" s="6">
        <f t="shared" si="84"/>
        <v>0</v>
      </c>
    </row>
    <row r="363" spans="1:18">
      <c r="A363" s="9">
        <f t="shared" si="73"/>
        <v>42724</v>
      </c>
      <c r="B363" s="7" t="str">
        <f t="shared" si="74"/>
        <v>mardi</v>
      </c>
      <c r="C363" s="7" t="str">
        <f t="shared" si="75"/>
        <v>décembre</v>
      </c>
      <c r="D363" s="32" t="str">
        <f t="shared" si="76"/>
        <v/>
      </c>
      <c r="E363" s="32" t="str">
        <f t="shared" si="77"/>
        <v xml:space="preserve"> mar</v>
      </c>
      <c r="F363" s="10">
        <v>0</v>
      </c>
      <c r="G363" s="10"/>
      <c r="H363" s="8">
        <f t="shared" si="78"/>
        <v>0</v>
      </c>
      <c r="I363" s="8">
        <f t="shared" si="79"/>
        <v>0</v>
      </c>
      <c r="J363" s="8">
        <f>IF(AND(F363&gt;=G363,F363&lt;=DBN,F363&lt;&gt;0,G363&lt;&gt;0),(MOD(FDN-DBN,1)-IF(G363&lt;=FDN,FDN-G363)+IF(F363&lt;=FDN,FDN-F363))*24,IF(AND(F363&gt;=G363,F363&gt;DBN,F363&lt;&gt;0,G363&lt;&gt;0),(MOD(FDN-DBNt,1)-(F363-DBN)+IF(G363&gt;=DBN,G363-DBN)-IF(F363&lt;FDN,FDN-G363))*24,IF(AND(F363&lt;G363,ISNUMBER(F363),G363&lt;&gt;0),(IF(AND(F363&lt;=FDN,G363&lt;=FDN),G363-F363)+IF(AND(F363&lt;=FDN,G363&gt;FDN),FDN-F363)+IF(G363&gt;=DBN,G363-F363-IF(F363&lt;=DBN,DBN-F363)))*24,0)))</f>
        <v>0</v>
      </c>
      <c r="K363" s="10"/>
      <c r="L363" s="10"/>
      <c r="M363" s="8">
        <f t="shared" si="80"/>
        <v>0</v>
      </c>
      <c r="N363" s="8">
        <f t="shared" si="81"/>
        <v>0</v>
      </c>
      <c r="O363" s="8">
        <f>IF(AND(K363&gt;=L363,K363&lt;=DBN,K363&lt;&gt;0,L363&lt;&gt;0),(MOD(FDN-DBN,1)-IF(L363&lt;=FDN,FDN-L363)+IF(K363&lt;=FDN,FDN-K363))*24,IF(AND(K363&gt;=L363,K363&gt;DBN,K363&lt;&gt;0,L363&lt;&gt;0),(MOD(FDN-DBNt,1)-(K363-DBN)+IF(L363&gt;=DBN,L363-DBN)-IF(K363&lt;FDN,FDN-L363))*24,IF(AND(K363&lt;L363,ISNUMBER(K363),L363&lt;&gt;0),(IF(AND(K363&lt;=FDN,L363&lt;=FDN),L363-K363)+IF(AND(K363&lt;=FDN,L363&gt;FDN),FDN-K363)+IF(L363&gt;=DBN,L363-K363-IF(K363&lt;=DBN,DBN-K363)))*24,0)))</f>
        <v>0</v>
      </c>
      <c r="P363" s="6">
        <f t="shared" si="82"/>
        <v>0</v>
      </c>
      <c r="Q363" s="6">
        <f t="shared" si="83"/>
        <v>0</v>
      </c>
      <c r="R363" s="6">
        <f t="shared" si="84"/>
        <v>0</v>
      </c>
    </row>
    <row r="364" spans="1:18">
      <c r="A364" s="9">
        <f t="shared" si="73"/>
        <v>42725</v>
      </c>
      <c r="B364" s="7" t="str">
        <f t="shared" si="74"/>
        <v>mercredi</v>
      </c>
      <c r="C364" s="7" t="str">
        <f t="shared" si="75"/>
        <v>décembre</v>
      </c>
      <c r="D364" s="32" t="str">
        <f t="shared" si="76"/>
        <v/>
      </c>
      <c r="E364" s="32" t="str">
        <f t="shared" si="77"/>
        <v xml:space="preserve"> mer</v>
      </c>
      <c r="F364" s="10">
        <v>0</v>
      </c>
      <c r="G364" s="10"/>
      <c r="H364" s="8">
        <f t="shared" si="78"/>
        <v>0</v>
      </c>
      <c r="I364" s="8">
        <f t="shared" si="79"/>
        <v>0</v>
      </c>
      <c r="J364" s="8">
        <f>IF(AND(F364&gt;=G364,F364&lt;=DBN,F364&lt;&gt;0,G364&lt;&gt;0),(MOD(FDN-DBN,1)-IF(G364&lt;=FDN,FDN-G364)+IF(F364&lt;=FDN,FDN-F364))*24,IF(AND(F364&gt;=G364,F364&gt;DBN,F364&lt;&gt;0,G364&lt;&gt;0),(MOD(FDN-DBNt,1)-(F364-DBN)+IF(G364&gt;=DBN,G364-DBN)-IF(F364&lt;FDN,FDN-G364))*24,IF(AND(F364&lt;G364,ISNUMBER(F364),G364&lt;&gt;0),(IF(AND(F364&lt;=FDN,G364&lt;=FDN),G364-F364)+IF(AND(F364&lt;=FDN,G364&gt;FDN),FDN-F364)+IF(G364&gt;=DBN,G364-F364-IF(F364&lt;=DBN,DBN-F364)))*24,0)))</f>
        <v>0</v>
      </c>
      <c r="K364" s="10"/>
      <c r="L364" s="10"/>
      <c r="M364" s="8">
        <f t="shared" si="80"/>
        <v>0</v>
      </c>
      <c r="N364" s="8">
        <f t="shared" si="81"/>
        <v>0</v>
      </c>
      <c r="O364" s="8">
        <f>IF(AND(K364&gt;=L364,K364&lt;=DBN,K364&lt;&gt;0,L364&lt;&gt;0),(MOD(FDN-DBN,1)-IF(L364&lt;=FDN,FDN-L364)+IF(K364&lt;=FDN,FDN-K364))*24,IF(AND(K364&gt;=L364,K364&gt;DBN,K364&lt;&gt;0,L364&lt;&gt;0),(MOD(FDN-DBNt,1)-(K364-DBN)+IF(L364&gt;=DBN,L364-DBN)-IF(K364&lt;FDN,FDN-L364))*24,IF(AND(K364&lt;L364,ISNUMBER(K364),L364&lt;&gt;0),(IF(AND(K364&lt;=FDN,L364&lt;=FDN),L364-K364)+IF(AND(K364&lt;=FDN,L364&gt;FDN),FDN-K364)+IF(L364&gt;=DBN,L364-K364-IF(K364&lt;=DBN,DBN-K364)))*24,0)))</f>
        <v>0</v>
      </c>
      <c r="P364" s="6">
        <f t="shared" si="82"/>
        <v>0</v>
      </c>
      <c r="Q364" s="6">
        <f t="shared" si="83"/>
        <v>0</v>
      </c>
      <c r="R364" s="6">
        <f t="shared" si="84"/>
        <v>0</v>
      </c>
    </row>
    <row r="365" spans="1:18">
      <c r="A365" s="9">
        <f t="shared" si="73"/>
        <v>42726</v>
      </c>
      <c r="B365" s="7" t="str">
        <f t="shared" si="74"/>
        <v>jeudi</v>
      </c>
      <c r="C365" s="7" t="str">
        <f t="shared" si="75"/>
        <v>décembre</v>
      </c>
      <c r="D365" s="32" t="str">
        <f t="shared" si="76"/>
        <v/>
      </c>
      <c r="E365" s="32" t="str">
        <f t="shared" si="77"/>
        <v xml:space="preserve"> jeu</v>
      </c>
      <c r="F365" s="10">
        <v>0</v>
      </c>
      <c r="G365" s="10"/>
      <c r="H365" s="8">
        <f t="shared" si="78"/>
        <v>0</v>
      </c>
      <c r="I365" s="8">
        <f t="shared" si="79"/>
        <v>0</v>
      </c>
      <c r="J365" s="8">
        <f>IF(AND(F365&gt;=G365,F365&lt;=DBN,F365&lt;&gt;0,G365&lt;&gt;0),(MOD(FDN-DBN,1)-IF(G365&lt;=FDN,FDN-G365)+IF(F365&lt;=FDN,FDN-F365))*24,IF(AND(F365&gt;=G365,F365&gt;DBN,F365&lt;&gt;0,G365&lt;&gt;0),(MOD(FDN-DBNt,1)-(F365-DBN)+IF(G365&gt;=DBN,G365-DBN)-IF(F365&lt;FDN,FDN-G365))*24,IF(AND(F365&lt;G365,ISNUMBER(F365),G365&lt;&gt;0),(IF(AND(F365&lt;=FDN,G365&lt;=FDN),G365-F365)+IF(AND(F365&lt;=FDN,G365&gt;FDN),FDN-F365)+IF(G365&gt;=DBN,G365-F365-IF(F365&lt;=DBN,DBN-F365)))*24,0)))</f>
        <v>0</v>
      </c>
      <c r="K365" s="10"/>
      <c r="L365" s="10"/>
      <c r="M365" s="8">
        <f t="shared" si="80"/>
        <v>0</v>
      </c>
      <c r="N365" s="8">
        <f t="shared" si="81"/>
        <v>0</v>
      </c>
      <c r="O365" s="8">
        <f>IF(AND(K365&gt;=L365,K365&lt;=DBN,K365&lt;&gt;0,L365&lt;&gt;0),(MOD(FDN-DBN,1)-IF(L365&lt;=FDN,FDN-L365)+IF(K365&lt;=FDN,FDN-K365))*24,IF(AND(K365&gt;=L365,K365&gt;DBN,K365&lt;&gt;0,L365&lt;&gt;0),(MOD(FDN-DBNt,1)-(K365-DBN)+IF(L365&gt;=DBN,L365-DBN)-IF(K365&lt;FDN,FDN-L365))*24,IF(AND(K365&lt;L365,ISNUMBER(K365),L365&lt;&gt;0),(IF(AND(K365&lt;=FDN,L365&lt;=FDN),L365-K365)+IF(AND(K365&lt;=FDN,L365&gt;FDN),FDN-K365)+IF(L365&gt;=DBN,L365-K365-IF(K365&lt;=DBN,DBN-K365)))*24,0)))</f>
        <v>0</v>
      </c>
      <c r="P365" s="6">
        <f t="shared" si="82"/>
        <v>0</v>
      </c>
      <c r="Q365" s="6">
        <f t="shared" si="83"/>
        <v>0</v>
      </c>
      <c r="R365" s="6">
        <f t="shared" si="84"/>
        <v>0</v>
      </c>
    </row>
    <row r="366" spans="1:18">
      <c r="A366" s="9">
        <f t="shared" si="73"/>
        <v>42727</v>
      </c>
      <c r="B366" s="7" t="str">
        <f t="shared" si="74"/>
        <v>vendredi</v>
      </c>
      <c r="C366" s="7" t="str">
        <f t="shared" si="75"/>
        <v>décembre</v>
      </c>
      <c r="D366" s="32" t="str">
        <f t="shared" si="76"/>
        <v/>
      </c>
      <c r="E366" s="32" t="str">
        <f t="shared" si="77"/>
        <v xml:space="preserve"> ven</v>
      </c>
      <c r="F366" s="10">
        <v>0</v>
      </c>
      <c r="G366" s="10"/>
      <c r="H366" s="8">
        <f t="shared" si="78"/>
        <v>0</v>
      </c>
      <c r="I366" s="8">
        <f t="shared" si="79"/>
        <v>0</v>
      </c>
      <c r="J366" s="8">
        <f>IF(AND(F366&gt;=G366,F366&lt;=DBN,F366&lt;&gt;0,G366&lt;&gt;0),(MOD(FDN-DBN,1)-IF(G366&lt;=FDN,FDN-G366)+IF(F366&lt;=FDN,FDN-F366))*24,IF(AND(F366&gt;=G366,F366&gt;DBN,F366&lt;&gt;0,G366&lt;&gt;0),(MOD(FDN-DBNt,1)-(F366-DBN)+IF(G366&gt;=DBN,G366-DBN)-IF(F366&lt;FDN,FDN-G366))*24,IF(AND(F366&lt;G366,ISNUMBER(F366),G366&lt;&gt;0),(IF(AND(F366&lt;=FDN,G366&lt;=FDN),G366-F366)+IF(AND(F366&lt;=FDN,G366&gt;FDN),FDN-F366)+IF(G366&gt;=DBN,G366-F366-IF(F366&lt;=DBN,DBN-F366)))*24,0)))</f>
        <v>0</v>
      </c>
      <c r="K366" s="10"/>
      <c r="L366" s="10"/>
      <c r="M366" s="8">
        <f t="shared" si="80"/>
        <v>0</v>
      </c>
      <c r="N366" s="8">
        <f t="shared" si="81"/>
        <v>0</v>
      </c>
      <c r="O366" s="8">
        <f>IF(AND(K366&gt;=L366,K366&lt;=DBN,K366&lt;&gt;0,L366&lt;&gt;0),(MOD(FDN-DBN,1)-IF(L366&lt;=FDN,FDN-L366)+IF(K366&lt;=FDN,FDN-K366))*24,IF(AND(K366&gt;=L366,K366&gt;DBN,K366&lt;&gt;0,L366&lt;&gt;0),(MOD(FDN-DBNt,1)-(K366-DBN)+IF(L366&gt;=DBN,L366-DBN)-IF(K366&lt;FDN,FDN-L366))*24,IF(AND(K366&lt;L366,ISNUMBER(K366),L366&lt;&gt;0),(IF(AND(K366&lt;=FDN,L366&lt;=FDN),L366-K366)+IF(AND(K366&lt;=FDN,L366&gt;FDN),FDN-K366)+IF(L366&gt;=DBN,L366-K366-IF(K366&lt;=DBN,DBN-K366)))*24,0)))</f>
        <v>0</v>
      </c>
      <c r="P366" s="6">
        <f t="shared" si="82"/>
        <v>0</v>
      </c>
      <c r="Q366" s="6">
        <f t="shared" si="83"/>
        <v>0</v>
      </c>
      <c r="R366" s="6">
        <f t="shared" si="84"/>
        <v>0</v>
      </c>
    </row>
    <row r="367" spans="1:18">
      <c r="A367" s="9">
        <f t="shared" si="73"/>
        <v>42728</v>
      </c>
      <c r="B367" s="7" t="str">
        <f t="shared" si="74"/>
        <v>samedi</v>
      </c>
      <c r="C367" s="7" t="str">
        <f t="shared" si="75"/>
        <v>décembre</v>
      </c>
      <c r="D367" s="32" t="str">
        <f t="shared" si="76"/>
        <v/>
      </c>
      <c r="E367" s="32" t="str">
        <f t="shared" si="77"/>
        <v xml:space="preserve"> sam</v>
      </c>
      <c r="F367" s="10">
        <v>0</v>
      </c>
      <c r="G367" s="10"/>
      <c r="H367" s="8">
        <f t="shared" si="78"/>
        <v>0</v>
      </c>
      <c r="I367" s="8">
        <f t="shared" si="79"/>
        <v>0</v>
      </c>
      <c r="J367" s="8">
        <f>IF(AND(F367&gt;=G367,F367&lt;=DBN,F367&lt;&gt;0,G367&lt;&gt;0),(MOD(FDN-DBN,1)-IF(G367&lt;=FDN,FDN-G367)+IF(F367&lt;=FDN,FDN-F367))*24,IF(AND(F367&gt;=G367,F367&gt;DBN,F367&lt;&gt;0,G367&lt;&gt;0),(MOD(FDN-DBNt,1)-(F367-DBN)+IF(G367&gt;=DBN,G367-DBN)-IF(F367&lt;FDN,FDN-G367))*24,IF(AND(F367&lt;G367,ISNUMBER(F367),G367&lt;&gt;0),(IF(AND(F367&lt;=FDN,G367&lt;=FDN),G367-F367)+IF(AND(F367&lt;=FDN,G367&gt;FDN),FDN-F367)+IF(G367&gt;=DBN,G367-F367-IF(F367&lt;=DBN,DBN-F367)))*24,0)))</f>
        <v>0</v>
      </c>
      <c r="K367" s="10"/>
      <c r="L367" s="10"/>
      <c r="M367" s="8">
        <f t="shared" si="80"/>
        <v>0</v>
      </c>
      <c r="N367" s="8">
        <f t="shared" si="81"/>
        <v>0</v>
      </c>
      <c r="O367" s="8">
        <f>IF(AND(K367&gt;=L367,K367&lt;=DBN,K367&lt;&gt;0,L367&lt;&gt;0),(MOD(FDN-DBN,1)-IF(L367&lt;=FDN,FDN-L367)+IF(K367&lt;=FDN,FDN-K367))*24,IF(AND(K367&gt;=L367,K367&gt;DBN,K367&lt;&gt;0,L367&lt;&gt;0),(MOD(FDN-DBNt,1)-(K367-DBN)+IF(L367&gt;=DBN,L367-DBN)-IF(K367&lt;FDN,FDN-L367))*24,IF(AND(K367&lt;L367,ISNUMBER(K367),L367&lt;&gt;0),(IF(AND(K367&lt;=FDN,L367&lt;=FDN),L367-K367)+IF(AND(K367&lt;=FDN,L367&gt;FDN),FDN-K367)+IF(L367&gt;=DBN,L367-K367-IF(K367&lt;=DBN,DBN-K367)))*24,0)))</f>
        <v>0</v>
      </c>
      <c r="P367" s="6">
        <f t="shared" si="82"/>
        <v>0</v>
      </c>
      <c r="Q367" s="6">
        <f t="shared" si="83"/>
        <v>0</v>
      </c>
      <c r="R367" s="6">
        <f t="shared" si="84"/>
        <v>0</v>
      </c>
    </row>
    <row r="368" spans="1:18">
      <c r="A368" s="9">
        <f t="shared" si="73"/>
        <v>42729</v>
      </c>
      <c r="B368" s="7" t="str">
        <f t="shared" si="74"/>
        <v>dimanche</v>
      </c>
      <c r="C368" s="7" t="str">
        <f t="shared" si="75"/>
        <v>décembre</v>
      </c>
      <c r="D368" s="32" t="str">
        <f t="shared" si="76"/>
        <v>F</v>
      </c>
      <c r="E368" s="32" t="str">
        <f t="shared" si="77"/>
        <v>F dim</v>
      </c>
      <c r="F368" s="10">
        <v>0</v>
      </c>
      <c r="G368" s="10"/>
      <c r="H368" s="8">
        <f t="shared" si="78"/>
        <v>0</v>
      </c>
      <c r="I368" s="8">
        <f t="shared" si="79"/>
        <v>0</v>
      </c>
      <c r="J368" s="8">
        <f>IF(AND(F368&gt;=G368,F368&lt;=DBN,F368&lt;&gt;0,G368&lt;&gt;0),(MOD(FDN-DBN,1)-IF(G368&lt;=FDN,FDN-G368)+IF(F368&lt;=FDN,FDN-F368))*24,IF(AND(F368&gt;=G368,F368&gt;DBN,F368&lt;&gt;0,G368&lt;&gt;0),(MOD(FDN-DBNt,1)-(F368-DBN)+IF(G368&gt;=DBN,G368-DBN)-IF(F368&lt;FDN,FDN-G368))*24,IF(AND(F368&lt;G368,ISNUMBER(F368),G368&lt;&gt;0),(IF(AND(F368&lt;=FDN,G368&lt;=FDN),G368-F368)+IF(AND(F368&lt;=FDN,G368&gt;FDN),FDN-F368)+IF(G368&gt;=DBN,G368-F368-IF(F368&lt;=DBN,DBN-F368)))*24,0)))</f>
        <v>0</v>
      </c>
      <c r="K368" s="10"/>
      <c r="L368" s="10"/>
      <c r="M368" s="8">
        <f t="shared" si="80"/>
        <v>0</v>
      </c>
      <c r="N368" s="8">
        <f t="shared" si="81"/>
        <v>0</v>
      </c>
      <c r="O368" s="8">
        <f>IF(AND(K368&gt;=L368,K368&lt;=DBN,K368&lt;&gt;0,L368&lt;&gt;0),(MOD(FDN-DBN,1)-IF(L368&lt;=FDN,FDN-L368)+IF(K368&lt;=FDN,FDN-K368))*24,IF(AND(K368&gt;=L368,K368&gt;DBN,K368&lt;&gt;0,L368&lt;&gt;0),(MOD(FDN-DBNt,1)-(K368-DBN)+IF(L368&gt;=DBN,L368-DBN)-IF(K368&lt;FDN,FDN-L368))*24,IF(AND(K368&lt;L368,ISNUMBER(K368),L368&lt;&gt;0),(IF(AND(K368&lt;=FDN,L368&lt;=FDN),L368-K368)+IF(AND(K368&lt;=FDN,L368&gt;FDN),FDN-K368)+IF(L368&gt;=DBN,L368-K368-IF(K368&lt;=DBN,DBN-K368)))*24,0)))</f>
        <v>0</v>
      </c>
      <c r="P368" s="6">
        <f t="shared" si="82"/>
        <v>0</v>
      </c>
      <c r="Q368" s="6">
        <f t="shared" si="83"/>
        <v>0</v>
      </c>
      <c r="R368" s="6">
        <f t="shared" si="84"/>
        <v>0</v>
      </c>
    </row>
    <row r="369" spans="1:18">
      <c r="A369" s="9">
        <f t="shared" si="73"/>
        <v>42730</v>
      </c>
      <c r="B369" s="7" t="str">
        <f t="shared" si="74"/>
        <v>lundi</v>
      </c>
      <c r="C369" s="7" t="str">
        <f t="shared" si="75"/>
        <v>décembre</v>
      </c>
      <c r="D369" s="32" t="str">
        <f t="shared" si="76"/>
        <v/>
      </c>
      <c r="E369" s="32" t="str">
        <f t="shared" si="77"/>
        <v xml:space="preserve"> lun</v>
      </c>
      <c r="F369" s="10">
        <v>0</v>
      </c>
      <c r="G369" s="10"/>
      <c r="H369" s="8">
        <f t="shared" si="78"/>
        <v>0</v>
      </c>
      <c r="I369" s="8">
        <f t="shared" si="79"/>
        <v>0</v>
      </c>
      <c r="J369" s="8">
        <f>IF(AND(F369&gt;=G369,F369&lt;=DBN,F369&lt;&gt;0,G369&lt;&gt;0),(MOD(FDN-DBN,1)-IF(G369&lt;=FDN,FDN-G369)+IF(F369&lt;=FDN,FDN-F369))*24,IF(AND(F369&gt;=G369,F369&gt;DBN,F369&lt;&gt;0,G369&lt;&gt;0),(MOD(FDN-DBNt,1)-(F369-DBN)+IF(G369&gt;=DBN,G369-DBN)-IF(F369&lt;FDN,FDN-G369))*24,IF(AND(F369&lt;G369,ISNUMBER(F369),G369&lt;&gt;0),(IF(AND(F369&lt;=FDN,G369&lt;=FDN),G369-F369)+IF(AND(F369&lt;=FDN,G369&gt;FDN),FDN-F369)+IF(G369&gt;=DBN,G369-F369-IF(F369&lt;=DBN,DBN-F369)))*24,0)))</f>
        <v>0</v>
      </c>
      <c r="K369" s="10"/>
      <c r="L369" s="10"/>
      <c r="M369" s="8">
        <f t="shared" si="80"/>
        <v>0</v>
      </c>
      <c r="N369" s="8">
        <f t="shared" si="81"/>
        <v>0</v>
      </c>
      <c r="O369" s="8">
        <f>IF(AND(K369&gt;=L369,K369&lt;=DBN,K369&lt;&gt;0,L369&lt;&gt;0),(MOD(FDN-DBN,1)-IF(L369&lt;=FDN,FDN-L369)+IF(K369&lt;=FDN,FDN-K369))*24,IF(AND(K369&gt;=L369,K369&gt;DBN,K369&lt;&gt;0,L369&lt;&gt;0),(MOD(FDN-DBNt,1)-(K369-DBN)+IF(L369&gt;=DBN,L369-DBN)-IF(K369&lt;FDN,FDN-L369))*24,IF(AND(K369&lt;L369,ISNUMBER(K369),L369&lt;&gt;0),(IF(AND(K369&lt;=FDN,L369&lt;=FDN),L369-K369)+IF(AND(K369&lt;=FDN,L369&gt;FDN),FDN-K369)+IF(L369&gt;=DBN,L369-K369-IF(K369&lt;=DBN,DBN-K369)))*24,0)))</f>
        <v>0</v>
      </c>
      <c r="P369" s="6">
        <f t="shared" si="82"/>
        <v>0</v>
      </c>
      <c r="Q369" s="6">
        <f t="shared" si="83"/>
        <v>0</v>
      </c>
      <c r="R369" s="6">
        <f t="shared" si="84"/>
        <v>0</v>
      </c>
    </row>
    <row r="370" spans="1:18">
      <c r="A370" s="9">
        <f t="shared" si="73"/>
        <v>42731</v>
      </c>
      <c r="B370" s="7" t="str">
        <f t="shared" si="74"/>
        <v>mardi</v>
      </c>
      <c r="C370" s="7" t="str">
        <f t="shared" si="75"/>
        <v>décembre</v>
      </c>
      <c r="D370" s="32" t="str">
        <f t="shared" si="76"/>
        <v/>
      </c>
      <c r="E370" s="32" t="str">
        <f t="shared" si="77"/>
        <v xml:space="preserve"> mar</v>
      </c>
      <c r="F370" s="10">
        <v>0</v>
      </c>
      <c r="G370" s="10"/>
      <c r="H370" s="8">
        <f t="shared" si="78"/>
        <v>0</v>
      </c>
      <c r="I370" s="8">
        <f t="shared" si="79"/>
        <v>0</v>
      </c>
      <c r="J370" s="8">
        <f>IF(AND(F370&gt;=G370,F370&lt;=DBN,F370&lt;&gt;0,G370&lt;&gt;0),(MOD(FDN-DBN,1)-IF(G370&lt;=FDN,FDN-G370)+IF(F370&lt;=FDN,FDN-F370))*24,IF(AND(F370&gt;=G370,F370&gt;DBN,F370&lt;&gt;0,G370&lt;&gt;0),(MOD(FDN-DBNt,1)-(F370-DBN)+IF(G370&gt;=DBN,G370-DBN)-IF(F370&lt;FDN,FDN-G370))*24,IF(AND(F370&lt;G370,ISNUMBER(F370),G370&lt;&gt;0),(IF(AND(F370&lt;=FDN,G370&lt;=FDN),G370-F370)+IF(AND(F370&lt;=FDN,G370&gt;FDN),FDN-F370)+IF(G370&gt;=DBN,G370-F370-IF(F370&lt;=DBN,DBN-F370)))*24,0)))</f>
        <v>0</v>
      </c>
      <c r="K370" s="10"/>
      <c r="L370" s="10"/>
      <c r="M370" s="8">
        <f t="shared" si="80"/>
        <v>0</v>
      </c>
      <c r="N370" s="8">
        <f t="shared" si="81"/>
        <v>0</v>
      </c>
      <c r="O370" s="8">
        <f>IF(AND(K370&gt;=L370,K370&lt;=DBN,K370&lt;&gt;0,L370&lt;&gt;0),(MOD(FDN-DBN,1)-IF(L370&lt;=FDN,FDN-L370)+IF(K370&lt;=FDN,FDN-K370))*24,IF(AND(K370&gt;=L370,K370&gt;DBN,K370&lt;&gt;0,L370&lt;&gt;0),(MOD(FDN-DBNt,1)-(K370-DBN)+IF(L370&gt;=DBN,L370-DBN)-IF(K370&lt;FDN,FDN-L370))*24,IF(AND(K370&lt;L370,ISNUMBER(K370),L370&lt;&gt;0),(IF(AND(K370&lt;=FDN,L370&lt;=FDN),L370-K370)+IF(AND(K370&lt;=FDN,L370&gt;FDN),FDN-K370)+IF(L370&gt;=DBN,L370-K370-IF(K370&lt;=DBN,DBN-K370)))*24,0)))</f>
        <v>0</v>
      </c>
      <c r="P370" s="6">
        <f t="shared" si="82"/>
        <v>0</v>
      </c>
      <c r="Q370" s="6">
        <f t="shared" si="83"/>
        <v>0</v>
      </c>
      <c r="R370" s="6">
        <f t="shared" si="84"/>
        <v>0</v>
      </c>
    </row>
    <row r="371" spans="1:18">
      <c r="A371" s="9">
        <f t="shared" si="73"/>
        <v>42732</v>
      </c>
      <c r="B371" s="7" t="str">
        <f t="shared" si="74"/>
        <v>mercredi</v>
      </c>
      <c r="C371" s="7" t="str">
        <f t="shared" si="75"/>
        <v>décembre</v>
      </c>
      <c r="D371" s="32" t="str">
        <f t="shared" si="76"/>
        <v/>
      </c>
      <c r="E371" s="32" t="str">
        <f t="shared" si="77"/>
        <v xml:space="preserve"> mer</v>
      </c>
      <c r="F371" s="10">
        <v>0</v>
      </c>
      <c r="G371" s="10"/>
      <c r="H371" s="8">
        <f t="shared" si="78"/>
        <v>0</v>
      </c>
      <c r="I371" s="8">
        <f t="shared" si="79"/>
        <v>0</v>
      </c>
      <c r="J371" s="8">
        <f>IF(AND(F371&gt;=G371,F371&lt;=DBN,F371&lt;&gt;0,G371&lt;&gt;0),(MOD(FDN-DBN,1)-IF(G371&lt;=FDN,FDN-G371)+IF(F371&lt;=FDN,FDN-F371))*24,IF(AND(F371&gt;=G371,F371&gt;DBN,F371&lt;&gt;0,G371&lt;&gt;0),(MOD(FDN-DBNt,1)-(F371-DBN)+IF(G371&gt;=DBN,G371-DBN)-IF(F371&lt;FDN,FDN-G371))*24,IF(AND(F371&lt;G371,ISNUMBER(F371),G371&lt;&gt;0),(IF(AND(F371&lt;=FDN,G371&lt;=FDN),G371-F371)+IF(AND(F371&lt;=FDN,G371&gt;FDN),FDN-F371)+IF(G371&gt;=DBN,G371-F371-IF(F371&lt;=DBN,DBN-F371)))*24,0)))</f>
        <v>0</v>
      </c>
      <c r="K371" s="10"/>
      <c r="L371" s="10"/>
      <c r="M371" s="8">
        <f t="shared" si="80"/>
        <v>0</v>
      </c>
      <c r="N371" s="8">
        <f t="shared" si="81"/>
        <v>0</v>
      </c>
      <c r="O371" s="8">
        <f>IF(AND(K371&gt;=L371,K371&lt;=DBN,K371&lt;&gt;0,L371&lt;&gt;0),(MOD(FDN-DBN,1)-IF(L371&lt;=FDN,FDN-L371)+IF(K371&lt;=FDN,FDN-K371))*24,IF(AND(K371&gt;=L371,K371&gt;DBN,K371&lt;&gt;0,L371&lt;&gt;0),(MOD(FDN-DBNt,1)-(K371-DBN)+IF(L371&gt;=DBN,L371-DBN)-IF(K371&lt;FDN,FDN-L371))*24,IF(AND(K371&lt;L371,ISNUMBER(K371),L371&lt;&gt;0),(IF(AND(K371&lt;=FDN,L371&lt;=FDN),L371-K371)+IF(AND(K371&lt;=FDN,L371&gt;FDN),FDN-K371)+IF(L371&gt;=DBN,L371-K371-IF(K371&lt;=DBN,DBN-K371)))*24,0)))</f>
        <v>0</v>
      </c>
      <c r="P371" s="6">
        <f t="shared" si="82"/>
        <v>0</v>
      </c>
      <c r="Q371" s="6">
        <f t="shared" si="83"/>
        <v>0</v>
      </c>
      <c r="R371" s="6">
        <f t="shared" si="84"/>
        <v>0</v>
      </c>
    </row>
    <row r="372" spans="1:18">
      <c r="A372" s="9">
        <f t="shared" si="73"/>
        <v>42733</v>
      </c>
      <c r="B372" s="7" t="str">
        <f t="shared" si="74"/>
        <v>jeudi</v>
      </c>
      <c r="C372" s="7" t="str">
        <f t="shared" si="75"/>
        <v>décembre</v>
      </c>
      <c r="D372" s="32" t="str">
        <f t="shared" si="76"/>
        <v/>
      </c>
      <c r="E372" s="32" t="str">
        <f t="shared" si="77"/>
        <v xml:space="preserve"> jeu</v>
      </c>
      <c r="F372" s="10">
        <v>0</v>
      </c>
      <c r="G372" s="10"/>
      <c r="H372" s="8">
        <f t="shared" si="78"/>
        <v>0</v>
      </c>
      <c r="I372" s="8">
        <f t="shared" si="79"/>
        <v>0</v>
      </c>
      <c r="J372" s="8">
        <f>IF(AND(F372&gt;=G372,F372&lt;=DBN,F372&lt;&gt;0,G372&lt;&gt;0),(MOD(FDN-DBN,1)-IF(G372&lt;=FDN,FDN-G372)+IF(F372&lt;=FDN,FDN-F372))*24,IF(AND(F372&gt;=G372,F372&gt;DBN,F372&lt;&gt;0,G372&lt;&gt;0),(MOD(FDN-DBNt,1)-(F372-DBN)+IF(G372&gt;=DBN,G372-DBN)-IF(F372&lt;FDN,FDN-G372))*24,IF(AND(F372&lt;G372,ISNUMBER(F372),G372&lt;&gt;0),(IF(AND(F372&lt;=FDN,G372&lt;=FDN),G372-F372)+IF(AND(F372&lt;=FDN,G372&gt;FDN),FDN-F372)+IF(G372&gt;=DBN,G372-F372-IF(F372&lt;=DBN,DBN-F372)))*24,0)))</f>
        <v>0</v>
      </c>
      <c r="K372" s="10"/>
      <c r="L372" s="10"/>
      <c r="M372" s="8">
        <f t="shared" si="80"/>
        <v>0</v>
      </c>
      <c r="N372" s="8">
        <f t="shared" si="81"/>
        <v>0</v>
      </c>
      <c r="O372" s="8">
        <f>IF(AND(K372&gt;=L372,K372&lt;=DBN,K372&lt;&gt;0,L372&lt;&gt;0),(MOD(FDN-DBN,1)-IF(L372&lt;=FDN,FDN-L372)+IF(K372&lt;=FDN,FDN-K372))*24,IF(AND(K372&gt;=L372,K372&gt;DBN,K372&lt;&gt;0,L372&lt;&gt;0),(MOD(FDN-DBNt,1)-(K372-DBN)+IF(L372&gt;=DBN,L372-DBN)-IF(K372&lt;FDN,FDN-L372))*24,IF(AND(K372&lt;L372,ISNUMBER(K372),L372&lt;&gt;0),(IF(AND(K372&lt;=FDN,L372&lt;=FDN),L372-K372)+IF(AND(K372&lt;=FDN,L372&gt;FDN),FDN-K372)+IF(L372&gt;=DBN,L372-K372-IF(K372&lt;=DBN,DBN-K372)))*24,0)))</f>
        <v>0</v>
      </c>
      <c r="P372" s="6">
        <f t="shared" si="82"/>
        <v>0</v>
      </c>
      <c r="Q372" s="6">
        <f t="shared" si="83"/>
        <v>0</v>
      </c>
      <c r="R372" s="6">
        <f t="shared" si="84"/>
        <v>0</v>
      </c>
    </row>
    <row r="373" spans="1:18">
      <c r="A373" s="9">
        <f t="shared" si="73"/>
        <v>42734</v>
      </c>
      <c r="B373" s="7" t="str">
        <f t="shared" si="74"/>
        <v>vendredi</v>
      </c>
      <c r="C373" s="7" t="str">
        <f t="shared" si="75"/>
        <v>décembre</v>
      </c>
      <c r="D373" s="32" t="str">
        <f t="shared" si="76"/>
        <v/>
      </c>
      <c r="E373" s="32" t="str">
        <f t="shared" si="77"/>
        <v xml:space="preserve"> ven</v>
      </c>
      <c r="F373" s="10">
        <v>0</v>
      </c>
      <c r="G373" s="10"/>
      <c r="H373" s="8">
        <f t="shared" si="78"/>
        <v>0</v>
      </c>
      <c r="I373" s="8">
        <f t="shared" si="79"/>
        <v>0</v>
      </c>
      <c r="J373" s="8">
        <f>IF(AND(F373&gt;=G373,F373&lt;=DBN,F373&lt;&gt;0,G373&lt;&gt;0),(MOD(FDN-DBN,1)-IF(G373&lt;=FDN,FDN-G373)+IF(F373&lt;=FDN,FDN-F373))*24,IF(AND(F373&gt;=G373,F373&gt;DBN,F373&lt;&gt;0,G373&lt;&gt;0),(MOD(FDN-DBNt,1)-(F373-DBN)+IF(G373&gt;=DBN,G373-DBN)-IF(F373&lt;FDN,FDN-G373))*24,IF(AND(F373&lt;G373,ISNUMBER(F373),G373&lt;&gt;0),(IF(AND(F373&lt;=FDN,G373&lt;=FDN),G373-F373)+IF(AND(F373&lt;=FDN,G373&gt;FDN),FDN-F373)+IF(G373&gt;=DBN,G373-F373-IF(F373&lt;=DBN,DBN-F373)))*24,0)))</f>
        <v>0</v>
      </c>
      <c r="K373" s="10"/>
      <c r="L373" s="10"/>
      <c r="M373" s="8">
        <f t="shared" si="80"/>
        <v>0</v>
      </c>
      <c r="N373" s="8">
        <f t="shared" si="81"/>
        <v>0</v>
      </c>
      <c r="O373" s="8">
        <f>IF(AND(K373&gt;=L373,K373&lt;=DBN,K373&lt;&gt;0,L373&lt;&gt;0),(MOD(FDN-DBN,1)-IF(L373&lt;=FDN,FDN-L373)+IF(K373&lt;=FDN,FDN-K373))*24,IF(AND(K373&gt;=L373,K373&gt;DBN,K373&lt;&gt;0,L373&lt;&gt;0),(MOD(FDN-DBNt,1)-(K373-DBN)+IF(L373&gt;=DBN,L373-DBN)-IF(K373&lt;FDN,FDN-L373))*24,IF(AND(K373&lt;L373,ISNUMBER(K373),L373&lt;&gt;0),(IF(AND(K373&lt;=FDN,L373&lt;=FDN),L373-K373)+IF(AND(K373&lt;=FDN,L373&gt;FDN),FDN-K373)+IF(L373&gt;=DBN,L373-K373-IF(K373&lt;=DBN,DBN-K373)))*24,0)))</f>
        <v>0</v>
      </c>
      <c r="P373" s="6">
        <f t="shared" si="82"/>
        <v>0</v>
      </c>
      <c r="Q373" s="6">
        <f t="shared" si="83"/>
        <v>0</v>
      </c>
      <c r="R373" s="6">
        <f t="shared" si="84"/>
        <v>0</v>
      </c>
    </row>
    <row r="374" spans="1:18">
      <c r="A374" s="9">
        <f t="shared" si="73"/>
        <v>42735</v>
      </c>
      <c r="B374" s="7" t="str">
        <f t="shared" si="74"/>
        <v>samedi</v>
      </c>
      <c r="C374" s="7" t="str">
        <f t="shared" si="75"/>
        <v>décembre</v>
      </c>
      <c r="D374" s="32" t="str">
        <f t="shared" si="76"/>
        <v/>
      </c>
      <c r="E374" s="32" t="str">
        <f t="shared" si="77"/>
        <v xml:space="preserve"> sam</v>
      </c>
      <c r="F374" s="10">
        <v>0</v>
      </c>
      <c r="G374" s="10"/>
      <c r="H374" s="8">
        <f t="shared" si="78"/>
        <v>0</v>
      </c>
      <c r="I374" s="8">
        <f t="shared" si="79"/>
        <v>0</v>
      </c>
      <c r="J374" s="8">
        <f>IF(AND(F374&gt;=G374,F374&lt;=DBN,F374&lt;&gt;0,G374&lt;&gt;0),(MOD(FDN-DBN,1)-IF(G374&lt;=FDN,FDN-G374)+IF(F374&lt;=FDN,FDN-F374))*24,IF(AND(F374&gt;=G374,F374&gt;DBN,F374&lt;&gt;0,G374&lt;&gt;0),(MOD(FDN-DBNt,1)-(F374-DBN)+IF(G374&gt;=DBN,G374-DBN)-IF(F374&lt;FDN,FDN-G374))*24,IF(AND(F374&lt;G374,ISNUMBER(F374),G374&lt;&gt;0),(IF(AND(F374&lt;=FDN,G374&lt;=FDN),G374-F374)+IF(AND(F374&lt;=FDN,G374&gt;FDN),FDN-F374)+IF(G374&gt;=DBN,G374-F374-IF(F374&lt;=DBN,DBN-F374)))*24,0)))</f>
        <v>0</v>
      </c>
      <c r="K374" s="10"/>
      <c r="L374" s="10"/>
      <c r="M374" s="8">
        <f t="shared" si="80"/>
        <v>0</v>
      </c>
      <c r="N374" s="8">
        <f t="shared" si="81"/>
        <v>0</v>
      </c>
      <c r="O374" s="8">
        <f>IF(AND(K374&gt;=L374,K374&lt;=DBN,K374&lt;&gt;0,L374&lt;&gt;0),(MOD(FDN-DBN,1)-IF(L374&lt;=FDN,FDN-L374)+IF(K374&lt;=FDN,FDN-K374))*24,IF(AND(K374&gt;=L374,K374&gt;DBN,K374&lt;&gt;0,L374&lt;&gt;0),(MOD(FDN-DBNt,1)-(K374-DBN)+IF(L374&gt;=DBN,L374-DBN)-IF(K374&lt;FDN,FDN-L374))*24,IF(AND(K374&lt;L374,ISNUMBER(K374),L374&lt;&gt;0),(IF(AND(K374&lt;=FDN,L374&lt;=FDN),L374-K374)+IF(AND(K374&lt;=FDN,L374&gt;FDN),FDN-K374)+IF(L374&gt;=DBN,L374-K374-IF(K374&lt;=DBN,DBN-K374)))*24,0)))</f>
        <v>0</v>
      </c>
      <c r="P374" s="6">
        <f t="shared" si="82"/>
        <v>0</v>
      </c>
      <c r="Q374" s="6">
        <f t="shared" si="83"/>
        <v>0</v>
      </c>
      <c r="R374" s="6">
        <f t="shared" si="84"/>
        <v>0</v>
      </c>
    </row>
  </sheetData>
  <mergeCells count="3">
    <mergeCell ref="P7:R7"/>
    <mergeCell ref="F7:G7"/>
    <mergeCell ref="K7:L7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16"/>
  <sheetViews>
    <sheetView workbookViewId="0">
      <selection activeCell="B13" sqref="B13"/>
    </sheetView>
  </sheetViews>
  <sheetFormatPr baseColWidth="10" defaultRowHeight="14.4"/>
  <cols>
    <col min="1" max="1" width="19.21875" bestFit="1" customWidth="1"/>
    <col min="2" max="2" width="26.5546875" bestFit="1" customWidth="1"/>
  </cols>
  <sheetData>
    <row r="2" spans="1:2" ht="16.2" thickBot="1">
      <c r="A2" s="37" t="s">
        <v>25</v>
      </c>
      <c r="B2" s="37"/>
    </row>
    <row r="3" spans="1:2" ht="16.2" thickBot="1">
      <c r="A3" s="23" t="s">
        <v>26</v>
      </c>
      <c r="B3" s="24">
        <v>2016</v>
      </c>
    </row>
    <row r="4" spans="1:2" ht="15.6" customHeight="1" thickBot="1">
      <c r="A4" s="25" t="s">
        <v>27</v>
      </c>
      <c r="B4" s="26">
        <f>DATE(Année,1,1)</f>
        <v>42370</v>
      </c>
    </row>
    <row r="5" spans="1:2" ht="15.6" customHeight="1" thickBot="1">
      <c r="A5" s="25" t="s">
        <v>28</v>
      </c>
      <c r="B5" s="26">
        <f>ROUND(DATE(Année,4,MOD(234-11*MOD(Année,19),30))/7,0)*7-6</f>
        <v>42456</v>
      </c>
    </row>
    <row r="6" spans="1:2" ht="15.6" customHeight="1" thickBot="1">
      <c r="A6" s="27" t="s">
        <v>29</v>
      </c>
      <c r="B6" s="26">
        <f>Pâques+1</f>
        <v>42457</v>
      </c>
    </row>
    <row r="7" spans="1:2" ht="15.6" customHeight="1" thickBot="1">
      <c r="A7" s="27" t="s">
        <v>30</v>
      </c>
      <c r="B7" s="26">
        <f>DATE(Année,5,1)</f>
        <v>42491</v>
      </c>
    </row>
    <row r="8" spans="1:2" ht="15.6" customHeight="1" thickBot="1">
      <c r="A8" s="28" t="s">
        <v>31</v>
      </c>
      <c r="B8" s="26">
        <f>DATE(Année,5,8)</f>
        <v>42498</v>
      </c>
    </row>
    <row r="9" spans="1:2" ht="15.6" customHeight="1" thickBot="1">
      <c r="A9" s="27" t="s">
        <v>32</v>
      </c>
      <c r="B9" s="26">
        <f>Pâques+39</f>
        <v>42495</v>
      </c>
    </row>
    <row r="10" spans="1:2" ht="15.6" customHeight="1" thickBot="1">
      <c r="A10" s="27" t="s">
        <v>33</v>
      </c>
      <c r="B10" s="26">
        <f>Pâques+49</f>
        <v>42505</v>
      </c>
    </row>
    <row r="11" spans="1:2" ht="15.6" customHeight="1" thickBot="1">
      <c r="A11" s="27" t="s">
        <v>34</v>
      </c>
      <c r="B11" s="26">
        <f>Pâques+50</f>
        <v>42506</v>
      </c>
    </row>
    <row r="12" spans="1:2" ht="15.6" customHeight="1" thickBot="1">
      <c r="A12" s="27" t="s">
        <v>35</v>
      </c>
      <c r="B12" s="26">
        <f>DATE(Année,7,14)</f>
        <v>42565</v>
      </c>
    </row>
    <row r="13" spans="1:2" ht="15.6" customHeight="1" thickBot="1">
      <c r="A13" s="25" t="s">
        <v>36</v>
      </c>
      <c r="B13" s="26">
        <f>DATE(Année,8,15)</f>
        <v>42597</v>
      </c>
    </row>
    <row r="14" spans="1:2" ht="15.6" customHeight="1" thickBot="1">
      <c r="A14" s="25" t="s">
        <v>37</v>
      </c>
      <c r="B14" s="26">
        <f>DATE(Année,11,1)</f>
        <v>42675</v>
      </c>
    </row>
    <row r="15" spans="1:2" ht="15.6" customHeight="1" thickBot="1">
      <c r="A15" s="25" t="s">
        <v>38</v>
      </c>
      <c r="B15" s="26">
        <f>DATE(Année,11,11)</f>
        <v>42685</v>
      </c>
    </row>
    <row r="16" spans="1:2" ht="15.6" customHeight="1" thickBot="1">
      <c r="A16" s="25" t="s">
        <v>39</v>
      </c>
      <c r="B16" s="26">
        <f>DATE(Année,12,25)</f>
        <v>42729</v>
      </c>
    </row>
  </sheetData>
  <mergeCells count="1">
    <mergeCell ref="A2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1"/>
  <sheetViews>
    <sheetView workbookViewId="0">
      <selection activeCell="A3" sqref="A3:A16"/>
    </sheetView>
  </sheetViews>
  <sheetFormatPr baseColWidth="10" defaultRowHeight="14.4"/>
  <sheetData>
    <row r="1" spans="1:9">
      <c r="G1" s="34"/>
      <c r="I1" s="34"/>
    </row>
    <row r="2" spans="1:9">
      <c r="B2" s="34"/>
      <c r="G2" s="34"/>
      <c r="I2" s="34"/>
    </row>
    <row r="3" spans="1:9" ht="15.6">
      <c r="A3" s="22" t="s">
        <v>19</v>
      </c>
      <c r="G3" s="34"/>
    </row>
    <row r="4" spans="1:9" ht="15.6">
      <c r="A4" s="22"/>
      <c r="G4" s="34"/>
    </row>
    <row r="5" spans="1:9" ht="15.6">
      <c r="A5" s="22" t="s">
        <v>22</v>
      </c>
      <c r="G5" s="34"/>
    </row>
    <row r="6" spans="1:9" ht="15.6">
      <c r="A6" s="22" t="s">
        <v>23</v>
      </c>
      <c r="G6" s="34"/>
    </row>
    <row r="7" spans="1:9">
      <c r="A7" t="s">
        <v>21</v>
      </c>
      <c r="G7" s="34"/>
    </row>
    <row r="8" spans="1:9" ht="15.6">
      <c r="A8" s="22" t="s">
        <v>24</v>
      </c>
      <c r="G8" s="34"/>
    </row>
    <row r="9" spans="1:9">
      <c r="B9" s="34"/>
      <c r="G9" s="34"/>
    </row>
    <row r="10" spans="1:9" ht="15.6">
      <c r="A10" s="22" t="s">
        <v>20</v>
      </c>
      <c r="B10" s="34"/>
      <c r="G10" s="34"/>
    </row>
    <row r="11" spans="1:9">
      <c r="B11" s="34"/>
      <c r="G11" s="34"/>
    </row>
    <row r="12" spans="1:9" ht="15.6">
      <c r="A12" s="22" t="s">
        <v>40</v>
      </c>
      <c r="B12" s="34"/>
      <c r="G12" s="34"/>
    </row>
    <row r="13" spans="1:9" ht="15.6">
      <c r="A13" s="22" t="s">
        <v>41</v>
      </c>
      <c r="B13" s="34"/>
      <c r="G13" s="34"/>
    </row>
    <row r="14" spans="1:9" ht="15.6">
      <c r="A14" s="22" t="s">
        <v>42</v>
      </c>
      <c r="B14" s="34"/>
    </row>
    <row r="15" spans="1:9" ht="15.6">
      <c r="A15" s="22" t="s">
        <v>43</v>
      </c>
      <c r="B15" s="34"/>
    </row>
    <row r="16" spans="1:9" ht="15.6">
      <c r="A16" s="22" t="s">
        <v>44</v>
      </c>
      <c r="B16" s="34"/>
    </row>
    <row r="17" spans="1:3">
      <c r="A17" s="34"/>
      <c r="B17" s="34"/>
    </row>
    <row r="18" spans="1:3">
      <c r="A18" s="34"/>
      <c r="B18" s="34"/>
    </row>
    <row r="19" spans="1:3">
      <c r="A19" s="34"/>
      <c r="B19" s="34"/>
    </row>
    <row r="20" spans="1:3">
      <c r="A20" s="34"/>
      <c r="B20" s="34"/>
      <c r="C20" s="34"/>
    </row>
    <row r="21" spans="1:3">
      <c r="A21" s="34"/>
      <c r="B21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Feuil1</vt:lpstr>
      <vt:lpstr>Feuil2</vt:lpstr>
      <vt:lpstr>Feuil3</vt:lpstr>
      <vt:lpstr>Année</vt:lpstr>
      <vt:lpstr>DBN</vt:lpstr>
      <vt:lpstr>Début_de_nuit</vt:lpstr>
      <vt:lpstr>DebutNuit</vt:lpstr>
      <vt:lpstr>Feuil1!F</vt:lpstr>
      <vt:lpstr>FDN</vt:lpstr>
      <vt:lpstr>Feuil1!IdenF</vt:lpstr>
      <vt:lpstr>Feuil1!Jour</vt:lpstr>
      <vt:lpstr>Jours_fériés</vt:lpstr>
      <vt:lpstr>Feuil1!Nuit</vt:lpstr>
      <vt:lpstr>Pâques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2016-08-10T09:27:52Z</dcterms:created>
  <dcterms:modified xsi:type="dcterms:W3CDTF">2016-08-12T07:04:58Z</dcterms:modified>
</cp:coreProperties>
</file>