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emf" ContentType="image/x-emf"/>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720" windowWidth="10680" windowHeight="7152" activeTab="3"/>
  </bookViews>
  <sheets>
    <sheet name="Championnat" sheetId="1" r:id="rId1"/>
    <sheet name="Coupe" sheetId="2" r:id="rId2"/>
    <sheet name="Interleague Poules" sheetId="3" r:id="rId3"/>
    <sheet name="Classement" sheetId="4" r:id="rId4"/>
    <sheet name="Logos" sheetId="9" r:id="rId5"/>
  </sheets>
  <functionGroups/>
  <definedNames>
    <definedName name="L_0">INDIRECT(VLOOKUP(Classement!$C$5,Logos!$A$1:$C$10,2,0))</definedName>
    <definedName name="L_1">INDIRECT(VLOOKUP(Classement!$C$6,Logos!$A$1:$C$10,2,0))</definedName>
    <definedName name="L_10">INDIRECT(VLOOKUP(Classement!$N$6,Logos!$E$1:$G$10,2,0))</definedName>
    <definedName name="L_11">INDIRECT(VLOOKUP(Classement!$N$7,Logos!$E$1:$G$10,2,0))</definedName>
    <definedName name="L_12">INDIRECT(VLOOKUP(Classement!$N$8,Logos!$E$1:$G$10,2,0))</definedName>
    <definedName name="L_13">INDIRECT(VLOOKUP(Classement!$N$9,Logos!$E$1:$G$10,2,0))</definedName>
    <definedName name="L_14">INDIRECT(VLOOKUP(Classement!$N$10,Logos!$E$1:$G$10,2,0))</definedName>
    <definedName name="L_15">INDIRECT(VLOOKUP(Classement!$N$13,Logos!$E$1:$G$10,2,0))</definedName>
    <definedName name="L_16">INDIRECT(VLOOKUP(Classement!$N$14,Logos!$E$1:$G$10,2,0))</definedName>
    <definedName name="L_17">INDIRECT(VLOOKUP(Classement!$N$15,Logos!$E$1:$G$10,2,0))</definedName>
    <definedName name="L_18">INDIRECT(VLOOKUP(Classement!$N$16,Logos!$E$1:$G$10,2,0))</definedName>
    <definedName name="L_19">INDIRECT(VLOOKUP(Classement!$N$17,Logos!$E$1:$G$10,2,0))</definedName>
    <definedName name="L_2">INDIRECT(VLOOKUP(Classement!$C$7,Logos!$A$1:$C$10,2,0))</definedName>
    <definedName name="L_3">INDIRECT(VLOOKUP(Classement!$C$8,Logos!$A$1:$C$10,2,0))</definedName>
    <definedName name="L_4">INDIRECT(VLOOKUP(Classement!$C$9,Logos!$A$1:$C$10,2,0))</definedName>
    <definedName name="L_5">INDIRECT(VLOOKUP(Classement!$C$12,Logos!$A$1:$C$10,2,0))</definedName>
    <definedName name="L_6">INDIRECT(VLOOKUP(Classement!$C$13,Logos!$A$1:$C$10,2,0))</definedName>
    <definedName name="L_7">INDIRECT(VLOOKUP(Classement!$C$14,Logos!$A$1:$C$10,2,0))</definedName>
    <definedName name="L_8">INDIRECT(VLOOKUP(Classement!$C$15,Logos!$A$1:$C$10,2,0))</definedName>
    <definedName name="L_9">INDIRECT(VLOOKUP(Classement!$C$16,Logos!$A$1:$C$10,2,0))</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6" i="3"/>
  <c r="B17"/>
  <c r="B18"/>
  <c r="B19"/>
  <c r="B15"/>
  <c r="B11"/>
  <c r="B8"/>
  <c r="B9"/>
  <c r="B10"/>
  <c r="B7"/>
  <c r="B15" i="1"/>
  <c r="B16"/>
  <c r="B17"/>
  <c r="B18"/>
  <c r="B19"/>
  <c r="B11"/>
  <c r="B7"/>
  <c r="B8"/>
  <c r="B9"/>
  <c r="B10"/>
  <c r="K19" i="3"/>
  <c r="J19"/>
  <c r="L19" s="1"/>
  <c r="L18"/>
  <c r="K18"/>
  <c r="J18"/>
  <c r="K17"/>
  <c r="J17"/>
  <c r="L17" s="1"/>
  <c r="K16"/>
  <c r="J16"/>
  <c r="L16" s="1"/>
  <c r="K15"/>
  <c r="J15"/>
  <c r="L15" s="1"/>
  <c r="L19" i="1"/>
  <c r="K19"/>
  <c r="M19" s="1"/>
  <c r="M18"/>
  <c r="L18"/>
  <c r="K18"/>
  <c r="M17"/>
  <c r="L17"/>
  <c r="K17"/>
  <c r="M16"/>
  <c r="L16"/>
  <c r="K16"/>
  <c r="L15"/>
  <c r="K15"/>
  <c r="M15" s="1"/>
  <c r="D7" l="1"/>
  <c r="M9"/>
  <c r="M7"/>
  <c r="M8"/>
  <c r="S6"/>
  <c r="C11" i="3" l="1"/>
  <c r="C7"/>
  <c r="C10"/>
  <c r="C8"/>
  <c r="C9"/>
  <c r="D10" i="1"/>
  <c r="D11"/>
  <c r="D8"/>
  <c r="D9"/>
  <c r="R7" i="4" l="1"/>
  <c r="Q8"/>
  <c r="Q7"/>
  <c r="P7"/>
  <c r="U10"/>
  <c r="S7"/>
  <c r="N6"/>
  <c r="U7"/>
  <c r="O6"/>
  <c r="T7"/>
  <c r="N7"/>
  <c r="O7"/>
  <c r="S6"/>
  <c r="V7"/>
  <c r="O8"/>
  <c r="V10"/>
  <c r="R8"/>
  <c r="U8"/>
  <c r="O10"/>
  <c r="U6"/>
  <c r="N8"/>
  <c r="R6"/>
  <c r="S8"/>
  <c r="S10"/>
  <c r="P10"/>
  <c r="T6"/>
  <c r="R10"/>
  <c r="P6"/>
  <c r="N10"/>
  <c r="V6"/>
  <c r="T10"/>
  <c r="T8"/>
  <c r="P8"/>
  <c r="Q10"/>
  <c r="V8"/>
  <c r="Q6"/>
  <c r="K7" i="1"/>
  <c r="H8"/>
  <c r="I8"/>
  <c r="J8"/>
  <c r="H7"/>
  <c r="I7"/>
  <c r="J7"/>
  <c r="F7" l="1"/>
  <c r="G7"/>
  <c r="G8"/>
  <c r="F8"/>
  <c r="K8"/>
  <c r="J9"/>
  <c r="I9"/>
  <c r="H9"/>
  <c r="F9" l="1"/>
  <c r="G9"/>
  <c r="K9"/>
  <c r="I10"/>
  <c r="H10"/>
  <c r="J10"/>
  <c r="F10" l="1"/>
  <c r="G10"/>
  <c r="K10"/>
  <c r="I11"/>
  <c r="H11"/>
  <c r="J11"/>
  <c r="G11" l="1"/>
  <c r="F11"/>
  <c r="K11"/>
  <c r="Q5" l="1"/>
  <c r="S4"/>
  <c r="Q16" i="3"/>
  <c r="Q8"/>
  <c r="Q27" i="1"/>
  <c r="Q20"/>
  <c r="Q6"/>
  <c r="Q13"/>
  <c r="S11"/>
  <c r="Q12"/>
  <c r="W18" i="3"/>
  <c r="U18"/>
  <c r="S18"/>
  <c r="Q18"/>
  <c r="Y17"/>
  <c r="U17"/>
  <c r="S17"/>
  <c r="Q17"/>
  <c r="Y16"/>
  <c r="W16"/>
  <c r="S16"/>
  <c r="Y15"/>
  <c r="W15"/>
  <c r="U15"/>
  <c r="Q15"/>
  <c r="Y14"/>
  <c r="W14"/>
  <c r="U14"/>
  <c r="S14"/>
  <c r="W10"/>
  <c r="U10"/>
  <c r="S10"/>
  <c r="Q10"/>
  <c r="Y9"/>
  <c r="U9"/>
  <c r="S9"/>
  <c r="Q9"/>
  <c r="Y8"/>
  <c r="W8"/>
  <c r="S8"/>
  <c r="Y7"/>
  <c r="W7"/>
  <c r="U7"/>
  <c r="Q7"/>
  <c r="Y6"/>
  <c r="W6"/>
  <c r="U6"/>
  <c r="S6"/>
  <c r="W29" i="1"/>
  <c r="U29"/>
  <c r="S29"/>
  <c r="Q29"/>
  <c r="Y28"/>
  <c r="U28"/>
  <c r="S28"/>
  <c r="Q28"/>
  <c r="Y27"/>
  <c r="W27"/>
  <c r="S27"/>
  <c r="Y26"/>
  <c r="W26"/>
  <c r="U26"/>
  <c r="Q26"/>
  <c r="Y25"/>
  <c r="W25"/>
  <c r="U25"/>
  <c r="S25"/>
  <c r="W22"/>
  <c r="U22"/>
  <c r="S22"/>
  <c r="Q22"/>
  <c r="Y21"/>
  <c r="U21"/>
  <c r="S21"/>
  <c r="Q21"/>
  <c r="Y20"/>
  <c r="W20"/>
  <c r="S20"/>
  <c r="Y19"/>
  <c r="W19"/>
  <c r="U19"/>
  <c r="Q19"/>
  <c r="Y18"/>
  <c r="W18"/>
  <c r="U18"/>
  <c r="S18"/>
  <c r="W15"/>
  <c r="U15"/>
  <c r="S15"/>
  <c r="Q15"/>
  <c r="Y14"/>
  <c r="U14"/>
  <c r="S14"/>
  <c r="Q14"/>
  <c r="Y13"/>
  <c r="W13"/>
  <c r="S13"/>
  <c r="Y12"/>
  <c r="W12"/>
  <c r="U12"/>
  <c r="Y11"/>
  <c r="W11"/>
  <c r="U11"/>
  <c r="W8"/>
  <c r="Y7"/>
  <c r="U8"/>
  <c r="U7"/>
  <c r="Y6"/>
  <c r="W6"/>
  <c r="S8"/>
  <c r="S7"/>
  <c r="Y5"/>
  <c r="W5"/>
  <c r="U5"/>
  <c r="Q8"/>
  <c r="Q7"/>
  <c r="Y4"/>
  <c r="W4"/>
  <c r="U4"/>
  <c r="J18"/>
  <c r="H18"/>
  <c r="H19"/>
  <c r="I19"/>
  <c r="I18"/>
  <c r="J19"/>
  <c r="I17"/>
  <c r="H17"/>
  <c r="J17"/>
  <c r="I15"/>
  <c r="I16"/>
  <c r="H16"/>
  <c r="J16"/>
  <c r="H15"/>
  <c r="J15"/>
  <c r="D5" i="4" l="1"/>
  <c r="E8"/>
  <c r="I8"/>
  <c r="G8"/>
  <c r="D7"/>
  <c r="I7"/>
  <c r="G7"/>
  <c r="H7"/>
  <c r="F7"/>
  <c r="E7"/>
  <c r="C7"/>
  <c r="C5"/>
  <c r="D8"/>
  <c r="H8"/>
  <c r="F8"/>
  <c r="C8"/>
  <c r="I5"/>
  <c r="H9"/>
  <c r="D9"/>
  <c r="E9"/>
  <c r="G6"/>
  <c r="G5"/>
  <c r="E6"/>
  <c r="I9"/>
  <c r="C6"/>
  <c r="H5"/>
  <c r="G9"/>
  <c r="F6"/>
  <c r="C9"/>
  <c r="E5"/>
  <c r="H6"/>
  <c r="F5"/>
  <c r="D6"/>
  <c r="F9"/>
  <c r="I6"/>
  <c r="L11" i="1"/>
  <c r="M11" s="1"/>
  <c r="L10"/>
  <c r="M10" s="1"/>
  <c r="L9"/>
  <c r="L7"/>
  <c r="L8"/>
  <c r="K11" i="3"/>
  <c r="K10"/>
  <c r="K9"/>
  <c r="K8"/>
  <c r="K7"/>
  <c r="J11"/>
  <c r="J10"/>
  <c r="L10" s="1"/>
  <c r="J9"/>
  <c r="J8"/>
  <c r="J7"/>
  <c r="I10"/>
  <c r="G9"/>
  <c r="G10"/>
  <c r="H11"/>
  <c r="H8"/>
  <c r="I7"/>
  <c r="G7"/>
  <c r="H10"/>
  <c r="I9"/>
  <c r="G11"/>
  <c r="H9"/>
  <c r="H7"/>
  <c r="I11"/>
  <c r="G8"/>
  <c r="I8"/>
  <c r="I17"/>
  <c r="H17"/>
  <c r="G17"/>
  <c r="I19"/>
  <c r="G19"/>
  <c r="H19"/>
  <c r="G18"/>
  <c r="H18"/>
  <c r="I18"/>
  <c r="H16"/>
  <c r="H15"/>
  <c r="G15"/>
  <c r="G16"/>
  <c r="I16"/>
  <c r="I15"/>
  <c r="J7" i="4" l="1"/>
  <c r="K9"/>
  <c r="J9"/>
  <c r="J8"/>
  <c r="K8"/>
  <c r="K5"/>
  <c r="J6"/>
  <c r="K6"/>
  <c r="J5"/>
  <c r="L8" i="3"/>
  <c r="L11"/>
  <c r="L9"/>
  <c r="E19"/>
  <c r="F19"/>
  <c r="E18"/>
  <c r="F18"/>
  <c r="F17"/>
  <c r="E17"/>
  <c r="E16"/>
  <c r="F16"/>
  <c r="E11"/>
  <c r="F11"/>
  <c r="E10"/>
  <c r="F10"/>
  <c r="F9"/>
  <c r="E9"/>
  <c r="E8"/>
  <c r="F8"/>
  <c r="L7"/>
  <c r="E7"/>
  <c r="F7"/>
  <c r="E15"/>
  <c r="F15"/>
  <c r="F16" i="1"/>
  <c r="F17"/>
  <c r="F18"/>
  <c r="F19"/>
  <c r="F15"/>
  <c r="G19"/>
  <c r="G18"/>
  <c r="G17"/>
  <c r="G16"/>
  <c r="G15"/>
  <c r="K7" i="4" l="1"/>
  <c r="D15" i="1" l="1"/>
  <c r="D15" i="4" s="1"/>
  <c r="D17" i="1"/>
  <c r="D18"/>
  <c r="D16"/>
  <c r="D19"/>
  <c r="C17" i="3"/>
  <c r="C16"/>
  <c r="C18"/>
  <c r="C15"/>
  <c r="C19"/>
  <c r="P9" i="4"/>
  <c r="T9"/>
  <c r="O9"/>
  <c r="V9"/>
  <c r="R9"/>
  <c r="N9"/>
  <c r="U9"/>
  <c r="S9"/>
  <c r="Q9"/>
  <c r="T15" l="1"/>
  <c r="T13"/>
  <c r="T14"/>
  <c r="T17"/>
  <c r="T16"/>
  <c r="E13"/>
  <c r="F12"/>
  <c r="K16"/>
  <c r="C13"/>
  <c r="H13"/>
  <c r="D14"/>
  <c r="H15"/>
  <c r="E12"/>
  <c r="F15"/>
  <c r="C16"/>
  <c r="G15"/>
  <c r="D12"/>
  <c r="G12"/>
  <c r="J15"/>
  <c r="D16"/>
  <c r="J13"/>
  <c r="H16"/>
  <c r="H12"/>
  <c r="I16"/>
  <c r="J12"/>
  <c r="I15"/>
  <c r="D13"/>
  <c r="G16"/>
  <c r="I13"/>
  <c r="C15"/>
  <c r="K12"/>
  <c r="K13"/>
  <c r="K15"/>
  <c r="G14"/>
  <c r="J16"/>
  <c r="C14"/>
  <c r="G13"/>
  <c r="C12"/>
  <c r="F14"/>
  <c r="E15"/>
  <c r="F13"/>
  <c r="I12"/>
  <c r="E14"/>
  <c r="H14"/>
  <c r="I14"/>
  <c r="K14"/>
  <c r="J14"/>
  <c r="F16"/>
  <c r="E16"/>
  <c r="O15"/>
  <c r="R15"/>
  <c r="N13"/>
  <c r="O17"/>
  <c r="S14"/>
  <c r="P16"/>
  <c r="U16"/>
  <c r="U17"/>
  <c r="S17"/>
  <c r="O14"/>
  <c r="P13"/>
  <c r="V17"/>
  <c r="U15"/>
  <c r="N16"/>
  <c r="P14"/>
  <c r="Q15"/>
  <c r="N17"/>
  <c r="V14"/>
  <c r="Q13"/>
  <c r="Q17"/>
  <c r="R14"/>
  <c r="S16"/>
  <c r="P15"/>
  <c r="V15"/>
  <c r="S15"/>
  <c r="P17"/>
  <c r="N15"/>
  <c r="U13"/>
  <c r="Q16"/>
  <c r="O16"/>
  <c r="O13"/>
  <c r="R17"/>
  <c r="R16"/>
  <c r="S13"/>
  <c r="Q14"/>
  <c r="U14"/>
  <c r="R13"/>
  <c r="V16"/>
  <c r="V13"/>
  <c r="N14"/>
</calcChain>
</file>

<file path=xl/sharedStrings.xml><?xml version="1.0" encoding="utf-8"?>
<sst xmlns="http://schemas.openxmlformats.org/spreadsheetml/2006/main" count="158" uniqueCount="64">
  <si>
    <t>Points</t>
  </si>
  <si>
    <t>Equipes</t>
  </si>
  <si>
    <t>V</t>
  </si>
  <si>
    <t>N</t>
  </si>
  <si>
    <t>D</t>
  </si>
  <si>
    <t>BP</t>
  </si>
  <si>
    <t>BC</t>
  </si>
  <si>
    <t>Dif</t>
  </si>
  <si>
    <t>DIV 1</t>
  </si>
  <si>
    <t>DIV 2</t>
  </si>
  <si>
    <t>DIV 3</t>
  </si>
  <si>
    <t>MJ</t>
  </si>
  <si>
    <t>Inter Milan</t>
  </si>
  <si>
    <t>Dortmund</t>
  </si>
  <si>
    <t>Bayern Munich</t>
  </si>
  <si>
    <t>Marseille</t>
  </si>
  <si>
    <t>FC Nantes</t>
  </si>
  <si>
    <t>Orléans</t>
  </si>
  <si>
    <t>Manchester City</t>
  </si>
  <si>
    <t>Villareal</t>
  </si>
  <si>
    <t>Manchester United</t>
  </si>
  <si>
    <t>AS Roma</t>
  </si>
  <si>
    <t>Poule A</t>
  </si>
  <si>
    <t>Poule B</t>
  </si>
  <si>
    <t>A</t>
  </si>
  <si>
    <t>B</t>
  </si>
  <si>
    <t>C</t>
  </si>
  <si>
    <t>E</t>
  </si>
  <si>
    <t>F</t>
  </si>
  <si>
    <t>G</t>
  </si>
  <si>
    <t>H</t>
  </si>
  <si>
    <t>I</t>
  </si>
  <si>
    <t>J</t>
  </si>
  <si>
    <t>Rang</t>
  </si>
  <si>
    <t>Logos!C1</t>
  </si>
  <si>
    <t>Logos!C2</t>
  </si>
  <si>
    <t>Logos!C3</t>
  </si>
  <si>
    <t>Logos!C4</t>
  </si>
  <si>
    <t>Logos!C5</t>
  </si>
  <si>
    <t>Logos!C6</t>
  </si>
  <si>
    <t>Logos!C7</t>
  </si>
  <si>
    <t>Logos!C8</t>
  </si>
  <si>
    <t>Logos!C9</t>
  </si>
  <si>
    <t>Logos!C10</t>
  </si>
  <si>
    <t>K</t>
  </si>
  <si>
    <t>L</t>
  </si>
  <si>
    <t>M</t>
  </si>
  <si>
    <t>O</t>
  </si>
  <si>
    <t>P</t>
  </si>
  <si>
    <t>Q</t>
  </si>
  <si>
    <t>R</t>
  </si>
  <si>
    <t>S</t>
  </si>
  <si>
    <t>T</t>
  </si>
  <si>
    <t>Logos!G1</t>
  </si>
  <si>
    <t>Logos!G2</t>
  </si>
  <si>
    <t>Logos!G3</t>
  </si>
  <si>
    <t>Logos!G4</t>
  </si>
  <si>
    <t>Logos!G5</t>
  </si>
  <si>
    <t>Logos!G6</t>
  </si>
  <si>
    <t>Logos!G7</t>
  </si>
  <si>
    <t>Logos!G8</t>
  </si>
  <si>
    <t>Logos!G9</t>
  </si>
  <si>
    <t>Logos!G10</t>
  </si>
  <si>
    <t>Classement</t>
  </si>
</sst>
</file>

<file path=xl/styles.xml><?xml version="1.0" encoding="utf-8"?>
<styleSheet xmlns="http://schemas.openxmlformats.org/spreadsheetml/2006/main">
  <numFmts count="5">
    <numFmt numFmtId="44" formatCode="_-* #,##0.00\ &quot;€&quot;_-;\-* #,##0.00\ &quot;€&quot;_-;_-* &quot;-&quot;??\ &quot;€&quot;_-;_-@_-"/>
    <numFmt numFmtId="164" formatCode="_-* #,##0.00\ [$€-1]_-;\-* #,##0.00\ [$€-1]_-;_-* &quot;-&quot;??\ [$€-1]_-"/>
    <numFmt numFmtId="165" formatCode="#.##0\.00"/>
    <numFmt numFmtId="166" formatCode="#\.00"/>
    <numFmt numFmtId="167" formatCode="\$#\.00"/>
  </numFmts>
  <fonts count="26">
    <font>
      <sz val="11"/>
      <color theme="1"/>
      <name val="Calibri"/>
      <family val="2"/>
      <scheme val="minor"/>
    </font>
    <font>
      <sz val="12"/>
      <color theme="1"/>
      <name val="Times New Roman"/>
      <family val="2"/>
    </font>
    <font>
      <b/>
      <sz val="11"/>
      <color theme="1"/>
      <name val="Calibri"/>
      <family val="2"/>
      <scheme val="minor"/>
    </font>
    <font>
      <b/>
      <sz val="11"/>
      <color rgb="FF00B050"/>
      <name val="Calibri"/>
      <family val="2"/>
      <scheme val="minor"/>
    </font>
    <font>
      <b/>
      <sz val="11"/>
      <color rgb="FFFF0000"/>
      <name val="Calibri"/>
      <family val="2"/>
      <scheme val="minor"/>
    </font>
    <font>
      <b/>
      <sz val="13"/>
      <color theme="1"/>
      <name val="Calibri"/>
      <family val="2"/>
      <scheme val="minor"/>
    </font>
    <font>
      <b/>
      <sz val="11"/>
      <name val="Calibri"/>
      <family val="2"/>
      <scheme val="minor"/>
    </font>
    <font>
      <sz val="11"/>
      <name val="Calibri"/>
      <family val="2"/>
      <scheme val="minor"/>
    </font>
    <font>
      <b/>
      <sz val="13"/>
      <name val="Calibri"/>
      <family val="2"/>
      <scheme val="minor"/>
    </font>
    <font>
      <sz val="8"/>
      <color rgb="FF0000FF"/>
      <name val="Arial"/>
      <family val="2"/>
    </font>
    <font>
      <b/>
      <sz val="11"/>
      <color rgb="FF0000FF"/>
      <name val="Arial"/>
      <family val="2"/>
    </font>
    <font>
      <sz val="11"/>
      <color rgb="FF3E3E3E"/>
      <name val="Courier New"/>
      <family val="3"/>
    </font>
    <font>
      <sz val="10"/>
      <name val="Arial"/>
      <family val="2"/>
    </font>
    <font>
      <sz val="10"/>
      <name val="Verdana"/>
      <family val="2"/>
    </font>
    <font>
      <sz val="1"/>
      <color indexed="8"/>
      <name val="Courier"/>
      <family val="3"/>
    </font>
    <font>
      <b/>
      <sz val="1"/>
      <color indexed="8"/>
      <name val="Courier"/>
      <family val="3"/>
    </font>
    <font>
      <sz val="12"/>
      <name val="Courier"/>
      <family val="3"/>
    </font>
    <font>
      <sz val="12"/>
      <name val="Times New Roman"/>
      <family val="1"/>
    </font>
    <font>
      <b/>
      <sz val="12"/>
      <name val="Times New Roman"/>
      <family val="1"/>
    </font>
    <font>
      <b/>
      <sz val="16"/>
      <color theme="0"/>
      <name val="Calibri"/>
      <family val="2"/>
      <scheme val="minor"/>
    </font>
    <font>
      <b/>
      <sz val="26"/>
      <color theme="0"/>
      <name val="Times New Roman"/>
      <family val="1"/>
    </font>
    <font>
      <sz val="14"/>
      <color theme="1"/>
      <name val="Calibri"/>
      <family val="2"/>
      <scheme val="minor"/>
    </font>
    <font>
      <b/>
      <sz val="14"/>
      <name val="Calibri"/>
      <family val="2"/>
      <scheme val="minor"/>
    </font>
    <font>
      <b/>
      <sz val="14"/>
      <color theme="1"/>
      <name val="Calibri"/>
      <family val="2"/>
      <scheme val="minor"/>
    </font>
    <font>
      <b/>
      <sz val="16"/>
      <name val="Calibri"/>
      <family val="2"/>
      <scheme val="minor"/>
    </font>
    <font>
      <b/>
      <sz val="14"/>
      <color rgb="FFFF0000"/>
      <name val="Calibri"/>
      <family val="2"/>
      <scheme val="minor"/>
    </font>
  </fonts>
  <fills count="15">
    <fill>
      <patternFill patternType="none"/>
    </fill>
    <fill>
      <patternFill patternType="gray125"/>
    </fill>
    <fill>
      <patternFill patternType="solid">
        <fgColor rgb="FF00B0F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9" tint="0.39997558519241921"/>
        <bgColor indexed="64"/>
      </patternFill>
    </fill>
    <fill>
      <patternFill patternType="solid">
        <fgColor rgb="FFFB7D7D"/>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FF66"/>
        <bgColor indexed="64"/>
      </patternFill>
    </fill>
    <fill>
      <patternFill patternType="solid">
        <fgColor rgb="FF7030A0"/>
        <bgColor indexed="64"/>
      </patternFill>
    </fill>
    <fill>
      <patternFill patternType="solid">
        <fgColor theme="9" tint="0.59999389629810485"/>
        <bgColor indexed="64"/>
      </patternFill>
    </fill>
    <fill>
      <patternFill patternType="solid">
        <fgColor theme="1"/>
        <bgColor indexed="64"/>
      </patternFill>
    </fill>
    <fill>
      <patternFill patternType="solid">
        <fgColor rgb="FFFFFF00"/>
        <bgColor indexed="64"/>
      </patternFill>
    </fill>
  </fills>
  <borders count="61">
    <border>
      <left/>
      <right/>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theme="4" tint="0.79998168889431442"/>
      </left>
      <right style="thin">
        <color theme="4" tint="0.79998168889431442"/>
      </right>
      <top style="thin">
        <color theme="4" tint="0.79998168889431442"/>
      </top>
      <bottom style="thin">
        <color theme="4" tint="0.79998168889431442"/>
      </bottom>
      <diagonal/>
    </border>
    <border>
      <left style="thin">
        <color theme="4" tint="0.79998168889431442"/>
      </left>
      <right style="thin">
        <color theme="4" tint="0.79998168889431442"/>
      </right>
      <top style="thin">
        <color theme="4" tint="0.79998168889431442"/>
      </top>
      <bottom/>
      <diagonal/>
    </border>
    <border>
      <left style="thin">
        <color theme="4" tint="0.79998168889431442"/>
      </left>
      <right style="thin">
        <color theme="4" tint="0.79998168889431442"/>
      </right>
      <top/>
      <bottom style="thin">
        <color theme="4" tint="0.79998168889431442"/>
      </bottom>
      <diagonal/>
    </border>
    <border>
      <left style="thin">
        <color theme="4" tint="0.79998168889431442"/>
      </left>
      <right style="thin">
        <color theme="4" tint="0.79998168889431442"/>
      </right>
      <top/>
      <bottom/>
      <diagonal/>
    </border>
    <border>
      <left style="thin">
        <color theme="4" tint="0.79998168889431442"/>
      </left>
      <right/>
      <top style="thin">
        <color theme="4" tint="0.79998168889431442"/>
      </top>
      <bottom style="thin">
        <color theme="4" tint="0.79998168889431442"/>
      </bottom>
      <diagonal/>
    </border>
    <border>
      <left/>
      <right style="thin">
        <color theme="4" tint="0.79998168889431442"/>
      </right>
      <top style="thin">
        <color theme="4" tint="0.79998168889431442"/>
      </top>
      <bottom style="thin">
        <color theme="4" tint="0.79998168889431442"/>
      </bottom>
      <diagonal/>
    </border>
    <border>
      <left/>
      <right/>
      <top style="thin">
        <color theme="4" tint="0.79998168889431442"/>
      </top>
      <bottom style="thin">
        <color theme="4" tint="0.79998168889431442"/>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top style="thick">
        <color auto="1"/>
      </top>
      <bottom style="medium">
        <color auto="1"/>
      </bottom>
      <diagonal/>
    </border>
    <border>
      <left/>
      <right/>
      <top style="thick">
        <color auto="1"/>
      </top>
      <bottom style="medium">
        <color auto="1"/>
      </bottom>
      <diagonal/>
    </border>
    <border>
      <left/>
      <right style="thick">
        <color auto="1"/>
      </right>
      <top style="thick">
        <color auto="1"/>
      </top>
      <bottom style="medium">
        <color auto="1"/>
      </bottom>
      <diagonal/>
    </border>
    <border>
      <left/>
      <right style="medium">
        <color auto="1"/>
      </right>
      <top style="thick">
        <color auto="1"/>
      </top>
      <bottom style="medium">
        <color auto="1"/>
      </bottom>
      <diagonal/>
    </border>
    <border>
      <left/>
      <right/>
      <top style="thin">
        <color theme="4" tint="0.79998168889431442"/>
      </top>
      <bottom style="thick">
        <color auto="1"/>
      </bottom>
      <diagonal/>
    </border>
    <border>
      <left/>
      <right style="thin">
        <color theme="4" tint="0.79998168889431442"/>
      </right>
      <top style="thin">
        <color theme="4" tint="0.79998168889431442"/>
      </top>
      <bottom style="thick">
        <color auto="1"/>
      </bottom>
      <diagonal/>
    </border>
    <border>
      <left style="thin">
        <color theme="4" tint="0.79998168889431442"/>
      </left>
      <right style="thick">
        <color auto="1"/>
      </right>
      <top style="thin">
        <color theme="4" tint="0.79998168889431442"/>
      </top>
      <bottom/>
      <diagonal/>
    </border>
    <border>
      <left style="thin">
        <color theme="4" tint="0.79998168889431442"/>
      </left>
      <right style="thick">
        <color auto="1"/>
      </right>
      <top/>
      <bottom style="thin">
        <color theme="4" tint="0.79998168889431442"/>
      </bottom>
      <diagonal/>
    </border>
    <border>
      <left style="thin">
        <color theme="4" tint="0.79998168889431442"/>
      </left>
      <right/>
      <top style="thin">
        <color theme="4" tint="0.79998168889431442"/>
      </top>
      <bottom/>
      <diagonal/>
    </border>
    <border>
      <left style="thin">
        <color theme="4" tint="0.79998168889431442"/>
      </left>
      <right/>
      <top/>
      <bottom/>
      <diagonal/>
    </border>
    <border>
      <left style="thin">
        <color theme="4" tint="0.79998168889431442"/>
      </left>
      <right/>
      <top/>
      <bottom style="thin">
        <color theme="4" tint="0.79998168889431442"/>
      </bottom>
      <diagonal/>
    </border>
    <border>
      <left/>
      <right style="medium">
        <color auto="1"/>
      </right>
      <top style="medium">
        <color auto="1"/>
      </top>
      <bottom style="thick">
        <color auto="1"/>
      </bottom>
      <diagonal/>
    </border>
    <border>
      <left style="thick">
        <color auto="1"/>
      </left>
      <right/>
      <top style="thick">
        <color auto="1"/>
      </top>
      <bottom style="medium">
        <color auto="1"/>
      </bottom>
      <diagonal/>
    </border>
    <border>
      <left style="medium">
        <color indexed="64"/>
      </left>
      <right style="medium">
        <color indexed="64"/>
      </right>
      <top/>
      <bottom style="medium">
        <color indexed="64"/>
      </bottom>
      <diagonal/>
    </border>
  </borders>
  <cellStyleXfs count="12">
    <xf numFmtId="0" fontId="0" fillId="0" borderId="0"/>
    <xf numFmtId="0" fontId="12" fillId="0" borderId="0"/>
    <xf numFmtId="0" fontId="13" fillId="0" borderId="0"/>
    <xf numFmtId="44" fontId="13" fillId="0" borderId="0" applyFont="0" applyFill="0" applyBorder="0" applyAlignment="0" applyProtection="0"/>
    <xf numFmtId="0" fontId="14" fillId="0" borderId="0">
      <protection locked="0"/>
    </xf>
    <xf numFmtId="0" fontId="15" fillId="0" borderId="0">
      <protection locked="0"/>
    </xf>
    <xf numFmtId="0" fontId="15" fillId="0" borderId="0">
      <protection locked="0"/>
    </xf>
    <xf numFmtId="164" fontId="16" fillId="0" borderId="0" applyFont="0" applyFill="0" applyBorder="0" applyAlignment="0" applyProtection="0"/>
    <xf numFmtId="165" fontId="14" fillId="0" borderId="0">
      <protection locked="0"/>
    </xf>
    <xf numFmtId="166" fontId="14" fillId="0" borderId="0">
      <protection locked="0"/>
    </xf>
    <xf numFmtId="167" fontId="14" fillId="0" borderId="0">
      <protection locked="0"/>
    </xf>
    <xf numFmtId="0" fontId="1" fillId="0" borderId="0"/>
  </cellStyleXfs>
  <cellXfs count="269">
    <xf numFmtId="0" fontId="0" fillId="0" borderId="0" xfId="0"/>
    <xf numFmtId="0" fontId="0" fillId="8" borderId="0" xfId="0" applyFill="1" applyBorder="1" applyAlignment="1"/>
    <xf numFmtId="0" fontId="0" fillId="8" borderId="0" xfId="0" applyFill="1" applyBorder="1" applyAlignment="1">
      <alignment horizontal="center" vertical="center"/>
    </xf>
    <xf numFmtId="0" fontId="0" fillId="8" borderId="0" xfId="0" applyFill="1" applyBorder="1"/>
    <xf numFmtId="0" fontId="0" fillId="8" borderId="20" xfId="0" applyFill="1" applyBorder="1" applyAlignment="1">
      <alignment horizontal="center" vertical="center"/>
    </xf>
    <xf numFmtId="0" fontId="0" fillId="5" borderId="4" xfId="0" applyFill="1" applyBorder="1" applyAlignment="1">
      <alignment horizontal="center"/>
    </xf>
    <xf numFmtId="0" fontId="0" fillId="5" borderId="5" xfId="0" applyFill="1" applyBorder="1" applyAlignment="1">
      <alignment horizontal="center"/>
    </xf>
    <xf numFmtId="0" fontId="0" fillId="5" borderId="7" xfId="0" applyFill="1" applyBorder="1" applyAlignment="1">
      <alignment horizontal="center"/>
    </xf>
    <xf numFmtId="0" fontId="7" fillId="5" borderId="5" xfId="0" applyFont="1" applyFill="1" applyBorder="1" applyAlignment="1">
      <alignment horizontal="center"/>
    </xf>
    <xf numFmtId="0" fontId="0" fillId="5" borderId="13" xfId="0" applyFill="1" applyBorder="1" applyAlignment="1">
      <alignment horizontal="center"/>
    </xf>
    <xf numFmtId="0" fontId="0" fillId="8" borderId="18" xfId="0" applyFill="1" applyBorder="1" applyAlignment="1">
      <alignment horizontal="center"/>
    </xf>
    <xf numFmtId="0" fontId="0" fillId="8" borderId="0" xfId="0" applyFill="1" applyBorder="1" applyAlignment="1">
      <alignment horizontal="center"/>
    </xf>
    <xf numFmtId="0" fontId="0" fillId="8" borderId="16" xfId="0" applyFill="1" applyBorder="1" applyAlignment="1">
      <alignment horizontal="center"/>
    </xf>
    <xf numFmtId="0" fontId="0" fillId="8" borderId="20" xfId="0" applyFill="1" applyBorder="1" applyAlignment="1">
      <alignment horizontal="center"/>
    </xf>
    <xf numFmtId="0" fontId="0" fillId="8" borderId="28" xfId="0" applyFill="1" applyBorder="1" applyAlignment="1">
      <alignment horizontal="center"/>
    </xf>
    <xf numFmtId="0" fontId="0" fillId="8" borderId="17" xfId="0" applyFill="1" applyBorder="1" applyAlignment="1">
      <alignment horizontal="center"/>
    </xf>
    <xf numFmtId="0" fontId="0" fillId="8" borderId="18" xfId="0" applyFill="1" applyBorder="1" applyAlignment="1"/>
    <xf numFmtId="0" fontId="0" fillId="8" borderId="1" xfId="0" applyFill="1" applyBorder="1" applyAlignment="1"/>
    <xf numFmtId="0" fontId="0" fillId="8" borderId="16" xfId="0" applyFill="1" applyBorder="1" applyAlignment="1"/>
    <xf numFmtId="0" fontId="0" fillId="8" borderId="17" xfId="0" applyFill="1" applyBorder="1" applyAlignment="1"/>
    <xf numFmtId="0" fontId="0" fillId="5" borderId="4" xfId="0" applyFill="1" applyBorder="1" applyAlignment="1"/>
    <xf numFmtId="0" fontId="0" fillId="5" borderId="7" xfId="0" applyFill="1" applyBorder="1" applyAlignment="1"/>
    <xf numFmtId="0" fontId="0" fillId="5" borderId="2" xfId="0" applyFill="1" applyBorder="1" applyAlignment="1"/>
    <xf numFmtId="0" fontId="7" fillId="8" borderId="0" xfId="0" applyFont="1" applyFill="1" applyBorder="1" applyAlignment="1"/>
    <xf numFmtId="0" fontId="0" fillId="5" borderId="5" xfId="0" applyFill="1" applyBorder="1" applyAlignment="1"/>
    <xf numFmtId="0" fontId="7" fillId="5" borderId="2" xfId="0" applyFont="1" applyFill="1" applyBorder="1" applyAlignment="1"/>
    <xf numFmtId="0" fontId="7" fillId="5" borderId="5" xfId="0" applyFont="1" applyFill="1" applyBorder="1" applyAlignment="1"/>
    <xf numFmtId="0" fontId="7" fillId="5" borderId="3" xfId="0" applyFont="1" applyFill="1" applyBorder="1" applyAlignment="1"/>
    <xf numFmtId="0" fontId="7" fillId="5" borderId="4" xfId="0" applyFont="1" applyFill="1" applyBorder="1" applyAlignment="1"/>
    <xf numFmtId="0" fontId="0" fillId="5" borderId="6" xfId="0" applyFill="1" applyBorder="1" applyAlignment="1">
      <alignment horizontal="center"/>
    </xf>
    <xf numFmtId="0" fontId="7" fillId="5" borderId="2" xfId="0" applyFont="1" applyFill="1" applyBorder="1" applyAlignment="1">
      <alignment horizontal="center"/>
    </xf>
    <xf numFmtId="0" fontId="7" fillId="8" borderId="0" xfId="0" applyFont="1" applyFill="1" applyBorder="1" applyAlignment="1">
      <alignment horizontal="center"/>
    </xf>
    <xf numFmtId="0" fontId="7" fillId="8" borderId="20" xfId="0" applyFont="1" applyFill="1" applyBorder="1" applyAlignment="1">
      <alignment horizontal="center"/>
    </xf>
    <xf numFmtId="0" fontId="0" fillId="9" borderId="23" xfId="0" applyFill="1" applyBorder="1" applyAlignment="1">
      <alignment horizontal="center" vertical="center"/>
    </xf>
    <xf numFmtId="0" fontId="0" fillId="5" borderId="26" xfId="0" applyFill="1" applyBorder="1" applyAlignment="1">
      <alignment horizontal="center" vertical="center"/>
    </xf>
    <xf numFmtId="0" fontId="0" fillId="8" borderId="26" xfId="0" applyFill="1" applyBorder="1" applyAlignment="1">
      <alignment horizontal="center" vertical="center"/>
    </xf>
    <xf numFmtId="0" fontId="0" fillId="8" borderId="10" xfId="0" applyFill="1" applyBorder="1" applyAlignment="1">
      <alignment horizontal="center" vertical="center"/>
    </xf>
    <xf numFmtId="0" fontId="0" fillId="5" borderId="24" xfId="0" applyFont="1" applyFill="1" applyBorder="1" applyAlignment="1">
      <alignment horizontal="center" vertical="center"/>
    </xf>
    <xf numFmtId="0" fontId="0" fillId="5" borderId="23" xfId="0" applyFont="1" applyFill="1" applyBorder="1" applyAlignment="1">
      <alignment horizontal="center" vertical="center"/>
    </xf>
    <xf numFmtId="0" fontId="7" fillId="5" borderId="23" xfId="0" applyFont="1" applyFill="1" applyBorder="1" applyAlignment="1">
      <alignment horizontal="center" vertical="center"/>
    </xf>
    <xf numFmtId="0" fontId="0" fillId="5" borderId="23" xfId="0" applyFill="1" applyBorder="1" applyAlignment="1">
      <alignment horizontal="center" vertical="center"/>
    </xf>
    <xf numFmtId="0" fontId="0" fillId="5" borderId="31" xfId="0" applyFill="1" applyBorder="1" applyAlignment="1">
      <alignment horizontal="center" vertical="center"/>
    </xf>
    <xf numFmtId="16" fontId="0" fillId="5" borderId="25" xfId="0" applyNumberFormat="1" applyFill="1" applyBorder="1" applyAlignment="1">
      <alignment horizontal="center" vertical="center"/>
    </xf>
    <xf numFmtId="0" fontId="0" fillId="5" borderId="31" xfId="0" applyFont="1" applyFill="1" applyBorder="1" applyAlignment="1">
      <alignment horizontal="center" vertical="center"/>
    </xf>
    <xf numFmtId="0" fontId="0" fillId="8" borderId="26" xfId="0" applyFont="1" applyFill="1" applyBorder="1" applyAlignment="1">
      <alignment horizontal="center" vertical="center"/>
    </xf>
    <xf numFmtId="0" fontId="2" fillId="8" borderId="10" xfId="0" applyFont="1" applyFill="1" applyBorder="1" applyAlignment="1">
      <alignment horizontal="center" vertical="center"/>
    </xf>
    <xf numFmtId="0" fontId="2" fillId="5" borderId="29" xfId="0" applyFont="1" applyFill="1" applyBorder="1" applyAlignment="1">
      <alignment horizontal="center" vertical="center"/>
    </xf>
    <xf numFmtId="0" fontId="0" fillId="5" borderId="25" xfId="0" applyFont="1" applyFill="1" applyBorder="1" applyAlignment="1">
      <alignment horizontal="center" vertical="center"/>
    </xf>
    <xf numFmtId="16" fontId="0" fillId="12" borderId="25" xfId="0" applyNumberFormat="1" applyFill="1" applyBorder="1" applyAlignment="1">
      <alignment horizontal="center" vertical="center"/>
    </xf>
    <xf numFmtId="0" fontId="0" fillId="7" borderId="23" xfId="0" applyFill="1" applyBorder="1" applyAlignment="1">
      <alignment horizontal="center" vertical="center"/>
    </xf>
    <xf numFmtId="0" fontId="0" fillId="5" borderId="23" xfId="0" applyFill="1" applyBorder="1"/>
    <xf numFmtId="0" fontId="7" fillId="10" borderId="23" xfId="0" applyFont="1" applyFill="1" applyBorder="1" applyAlignment="1">
      <alignment horizontal="center" vertical="center"/>
    </xf>
    <xf numFmtId="0" fontId="0" fillId="5" borderId="25" xfId="0" applyNumberFormat="1" applyFill="1" applyBorder="1" applyAlignment="1">
      <alignment horizontal="center" vertical="center"/>
    </xf>
    <xf numFmtId="0" fontId="0" fillId="5" borderId="23" xfId="0" applyNumberFormat="1" applyFill="1" applyBorder="1" applyAlignment="1">
      <alignment horizontal="center" vertical="center"/>
    </xf>
    <xf numFmtId="0" fontId="0" fillId="5" borderId="24" xfId="0" applyNumberFormat="1" applyFont="1" applyFill="1" applyBorder="1" applyAlignment="1">
      <alignment horizontal="center" vertical="center"/>
    </xf>
    <xf numFmtId="0" fontId="0" fillId="0" borderId="32" xfId="0" applyBorder="1" applyAlignment="1">
      <alignment horizontal="center" vertical="center"/>
    </xf>
    <xf numFmtId="0" fontId="0" fillId="5" borderId="32" xfId="0" applyFill="1" applyBorder="1"/>
    <xf numFmtId="0" fontId="0" fillId="7" borderId="32" xfId="0" applyFill="1" applyBorder="1" applyAlignment="1">
      <alignment horizontal="center" vertical="center"/>
    </xf>
    <xf numFmtId="0" fontId="7" fillId="10" borderId="32" xfId="0" applyFont="1" applyFill="1" applyBorder="1" applyAlignment="1">
      <alignment horizontal="center" vertical="center"/>
    </xf>
    <xf numFmtId="16" fontId="0" fillId="12" borderId="32" xfId="0" applyNumberFormat="1" applyFill="1" applyBorder="1" applyAlignment="1">
      <alignment horizontal="center" vertical="center"/>
    </xf>
    <xf numFmtId="0" fontId="0" fillId="8" borderId="32" xfId="0" applyFill="1" applyBorder="1" applyAlignment="1">
      <alignment horizontal="center" vertical="center"/>
    </xf>
    <xf numFmtId="0" fontId="0" fillId="5" borderId="32" xfId="0" applyFill="1" applyBorder="1" applyAlignment="1">
      <alignment horizontal="center" vertical="center"/>
    </xf>
    <xf numFmtId="0" fontId="7"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3" fillId="5" borderId="32" xfId="0" applyFont="1" applyFill="1" applyBorder="1" applyAlignment="1">
      <alignment horizontal="center" vertical="center"/>
    </xf>
    <xf numFmtId="0" fontId="4" fillId="5" borderId="32" xfId="0" applyFont="1" applyFill="1" applyBorder="1" applyAlignment="1">
      <alignment horizontal="center" vertical="center"/>
    </xf>
    <xf numFmtId="0" fontId="6"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5" fillId="5" borderId="32" xfId="0" applyFont="1" applyFill="1" applyBorder="1" applyAlignment="1">
      <alignment horizontal="center" vertical="center"/>
    </xf>
    <xf numFmtId="0" fontId="6" fillId="5" borderId="32" xfId="0" quotePrefix="1" applyFont="1" applyFill="1" applyBorder="1" applyAlignment="1">
      <alignment horizontal="center" vertical="center"/>
    </xf>
    <xf numFmtId="0" fontId="0" fillId="5" borderId="32" xfId="0" applyFont="1" applyFill="1" applyBorder="1" applyAlignment="1">
      <alignment horizontal="center" vertical="center"/>
    </xf>
    <xf numFmtId="16" fontId="7" fillId="5" borderId="32" xfId="0" applyNumberFormat="1" applyFont="1" applyFill="1" applyBorder="1" applyAlignment="1">
      <alignment horizontal="center" vertical="center"/>
    </xf>
    <xf numFmtId="0" fontId="0" fillId="5" borderId="33" xfId="0" applyFill="1" applyBorder="1" applyAlignment="1">
      <alignment vertical="center"/>
    </xf>
    <xf numFmtId="0" fontId="5" fillId="5" borderId="33" xfId="0" applyFont="1" applyFill="1" applyBorder="1" applyAlignment="1">
      <alignment vertical="center"/>
    </xf>
    <xf numFmtId="0" fontId="2" fillId="5" borderId="33" xfId="0" applyFont="1" applyFill="1" applyBorder="1" applyAlignment="1">
      <alignment vertical="center"/>
    </xf>
    <xf numFmtId="0" fontId="6" fillId="5" borderId="33" xfId="0" applyFont="1" applyFill="1" applyBorder="1" applyAlignment="1">
      <alignment vertical="center"/>
    </xf>
    <xf numFmtId="0" fontId="0" fillId="5" borderId="34" xfId="0" applyFill="1" applyBorder="1" applyAlignment="1">
      <alignment vertical="center"/>
    </xf>
    <xf numFmtId="0" fontId="5" fillId="5" borderId="34" xfId="0" applyFont="1" applyFill="1" applyBorder="1" applyAlignment="1">
      <alignment vertical="center"/>
    </xf>
    <xf numFmtId="0" fontId="2" fillId="5" borderId="34" xfId="0" applyFont="1" applyFill="1" applyBorder="1" applyAlignment="1">
      <alignment vertical="center"/>
    </xf>
    <xf numFmtId="0" fontId="6" fillId="5" borderId="34" xfId="0" applyFont="1" applyFill="1" applyBorder="1" applyAlignment="1">
      <alignment vertical="center"/>
    </xf>
    <xf numFmtId="0" fontId="0" fillId="5" borderId="35" xfId="0" applyFill="1" applyBorder="1" applyAlignment="1">
      <alignment vertical="center"/>
    </xf>
    <xf numFmtId="0" fontId="5" fillId="5" borderId="35" xfId="0" applyFont="1" applyFill="1" applyBorder="1" applyAlignment="1">
      <alignment vertical="center"/>
    </xf>
    <xf numFmtId="0" fontId="2" fillId="5" borderId="35" xfId="0" applyFont="1" applyFill="1" applyBorder="1" applyAlignment="1">
      <alignment vertical="center"/>
    </xf>
    <xf numFmtId="0" fontId="6" fillId="5" borderId="35" xfId="0" applyFont="1" applyFill="1" applyBorder="1" applyAlignment="1">
      <alignment vertical="center"/>
    </xf>
    <xf numFmtId="0" fontId="7" fillId="5" borderId="33" xfId="0" applyFont="1" applyFill="1" applyBorder="1" applyAlignment="1">
      <alignment vertical="center"/>
    </xf>
    <xf numFmtId="0" fontId="8" fillId="5" borderId="33" xfId="0" applyFont="1" applyFill="1" applyBorder="1" applyAlignment="1">
      <alignment vertical="center"/>
    </xf>
    <xf numFmtId="0" fontId="7" fillId="5" borderId="34" xfId="0" applyFont="1" applyFill="1" applyBorder="1" applyAlignment="1">
      <alignment vertical="center"/>
    </xf>
    <xf numFmtId="0" fontId="8" fillId="5" borderId="34" xfId="0" applyFont="1" applyFill="1" applyBorder="1" applyAlignment="1">
      <alignment vertical="center"/>
    </xf>
    <xf numFmtId="0" fontId="0" fillId="5" borderId="36" xfId="0" applyFill="1" applyBorder="1" applyAlignment="1">
      <alignment vertical="center"/>
    </xf>
    <xf numFmtId="0" fontId="0" fillId="5" borderId="36" xfId="0" applyFill="1" applyBorder="1" applyAlignment="1">
      <alignment horizontal="center" vertical="center"/>
    </xf>
    <xf numFmtId="0" fontId="0" fillId="5" borderId="37" xfId="0" applyFill="1" applyBorder="1" applyAlignment="1">
      <alignment horizontal="center" vertical="center"/>
    </xf>
    <xf numFmtId="0" fontId="2" fillId="5" borderId="37" xfId="0" applyFont="1" applyFill="1" applyBorder="1" applyAlignment="1">
      <alignment horizontal="center" vertical="center"/>
    </xf>
    <xf numFmtId="0" fontId="7" fillId="5" borderId="37" xfId="0" applyFont="1" applyFill="1" applyBorder="1" applyAlignment="1">
      <alignment horizontal="center" vertical="center"/>
    </xf>
    <xf numFmtId="0" fontId="0" fillId="5" borderId="38" xfId="0" applyFill="1" applyBorder="1" applyAlignment="1">
      <alignment horizontal="center" vertical="center"/>
    </xf>
    <xf numFmtId="0" fontId="0" fillId="0" borderId="33" xfId="0" applyBorder="1" applyAlignment="1">
      <alignment horizontal="center" vertical="center"/>
    </xf>
    <xf numFmtId="0" fontId="0" fillId="5" borderId="35" xfId="0" applyFill="1" applyBorder="1" applyAlignment="1">
      <alignment horizontal="center" vertical="center"/>
    </xf>
    <xf numFmtId="0" fontId="0" fillId="5" borderId="35" xfId="0" applyFont="1" applyFill="1" applyBorder="1" applyAlignment="1">
      <alignment horizontal="center" vertical="center"/>
    </xf>
    <xf numFmtId="0" fontId="0" fillId="0" borderId="35" xfId="0" applyBorder="1" applyAlignment="1">
      <alignment horizontal="center" vertical="center"/>
    </xf>
    <xf numFmtId="0" fontId="0" fillId="0" borderId="34" xfId="0" applyBorder="1" applyAlignment="1">
      <alignment horizontal="center" vertical="center"/>
    </xf>
    <xf numFmtId="0" fontId="0" fillId="9" borderId="39" xfId="0" applyFill="1" applyBorder="1" applyAlignment="1">
      <alignment horizontal="center" vertical="center"/>
    </xf>
    <xf numFmtId="0" fontId="0" fillId="5" borderId="42" xfId="0" applyFill="1" applyBorder="1" applyAlignment="1">
      <alignment horizontal="center" vertical="center"/>
    </xf>
    <xf numFmtId="0" fontId="0" fillId="8" borderId="13" xfId="0" applyFill="1" applyBorder="1" applyAlignment="1">
      <alignment horizontal="center" vertical="center"/>
    </xf>
    <xf numFmtId="0" fontId="0" fillId="5" borderId="13" xfId="0" applyNumberFormat="1" applyFill="1" applyBorder="1" applyAlignment="1">
      <alignment horizontal="center" vertical="center"/>
    </xf>
    <xf numFmtId="0" fontId="0" fillId="5" borderId="13" xfId="0" applyFont="1" applyFill="1" applyBorder="1" applyAlignment="1">
      <alignment horizontal="center" vertical="center"/>
    </xf>
    <xf numFmtId="0" fontId="7" fillId="5" borderId="43" xfId="0" applyFont="1" applyFill="1" applyBorder="1" applyAlignment="1">
      <alignment horizontal="center" vertical="center"/>
    </xf>
    <xf numFmtId="0" fontId="7" fillId="10" borderId="13" xfId="0" applyFont="1" applyFill="1" applyBorder="1" applyAlignment="1">
      <alignment horizontal="center" vertical="center"/>
    </xf>
    <xf numFmtId="0" fontId="0" fillId="5" borderId="13" xfId="0" applyFill="1" applyBorder="1" applyAlignment="1">
      <alignment horizontal="center" vertical="center"/>
    </xf>
    <xf numFmtId="0" fontId="0" fillId="5" borderId="13" xfId="0" applyNumberFormat="1" applyFont="1" applyFill="1" applyBorder="1" applyAlignment="1">
      <alignment horizontal="center" vertical="center"/>
    </xf>
    <xf numFmtId="0" fontId="0" fillId="5" borderId="43" xfId="0" applyFont="1" applyFill="1" applyBorder="1" applyAlignment="1">
      <alignment horizontal="center" vertical="center"/>
    </xf>
    <xf numFmtId="0" fontId="0" fillId="8" borderId="13" xfId="0" applyFont="1" applyFill="1" applyBorder="1" applyAlignment="1">
      <alignment horizontal="center" vertical="center"/>
    </xf>
    <xf numFmtId="0" fontId="2" fillId="8" borderId="13" xfId="0" applyFont="1" applyFill="1" applyBorder="1" applyAlignment="1">
      <alignment horizontal="center" vertical="center"/>
    </xf>
    <xf numFmtId="0" fontId="2" fillId="5" borderId="13" xfId="0" applyFont="1" applyFill="1" applyBorder="1" applyAlignment="1">
      <alignment horizontal="center" vertical="center"/>
    </xf>
    <xf numFmtId="0" fontId="0" fillId="5" borderId="44" xfId="0" applyFill="1" applyBorder="1" applyAlignment="1">
      <alignment horizontal="center" vertical="center"/>
    </xf>
    <xf numFmtId="16" fontId="0" fillId="12" borderId="45" xfId="0" applyNumberFormat="1" applyFill="1" applyBorder="1" applyAlignment="1">
      <alignment horizontal="center" vertical="center"/>
    </xf>
    <xf numFmtId="0" fontId="0" fillId="5" borderId="45" xfId="0" applyFill="1" applyBorder="1" applyAlignment="1">
      <alignment horizontal="center" vertical="center"/>
    </xf>
    <xf numFmtId="0" fontId="0" fillId="5" borderId="45" xfId="0" applyFont="1" applyFill="1" applyBorder="1" applyAlignment="1">
      <alignment horizontal="center" vertical="center"/>
    </xf>
    <xf numFmtId="0" fontId="0" fillId="8" borderId="45" xfId="0" applyFont="1" applyFill="1" applyBorder="1" applyAlignment="1">
      <alignment horizontal="center" vertical="center"/>
    </xf>
    <xf numFmtId="0" fontId="0" fillId="8" borderId="46" xfId="0" applyFill="1" applyBorder="1" applyAlignment="1">
      <alignment horizontal="center" vertical="center"/>
    </xf>
    <xf numFmtId="0" fontId="7" fillId="5" borderId="13" xfId="0" applyFont="1" applyFill="1" applyBorder="1" applyAlignment="1">
      <alignment horizontal="center" vertical="center"/>
    </xf>
    <xf numFmtId="16" fontId="0" fillId="5" borderId="13" xfId="0" applyNumberFormat="1" applyFill="1" applyBorder="1" applyAlignment="1">
      <alignment horizontal="center" vertical="center"/>
    </xf>
    <xf numFmtId="0" fontId="2" fillId="5" borderId="39" xfId="0" applyFont="1" applyFill="1" applyBorder="1" applyAlignment="1">
      <alignment horizontal="center" vertical="center"/>
    </xf>
    <xf numFmtId="0" fontId="2" fillId="5" borderId="40" xfId="0" applyFont="1" applyFill="1" applyBorder="1" applyAlignment="1">
      <alignment horizontal="center" vertical="center"/>
    </xf>
    <xf numFmtId="0" fontId="3" fillId="5" borderId="40" xfId="0" applyFont="1" applyFill="1" applyBorder="1" applyAlignment="1">
      <alignment horizontal="center" vertical="center"/>
    </xf>
    <xf numFmtId="0" fontId="4" fillId="5" borderId="40" xfId="0" applyFont="1" applyFill="1" applyBorder="1" applyAlignment="1">
      <alignment horizontal="center" vertical="center"/>
    </xf>
    <xf numFmtId="0" fontId="6" fillId="5" borderId="41" xfId="0" applyFont="1" applyFill="1" applyBorder="1" applyAlignment="1">
      <alignment horizontal="center" vertical="center"/>
    </xf>
    <xf numFmtId="0" fontId="5" fillId="6" borderId="13" xfId="0" applyFont="1" applyFill="1" applyBorder="1" applyAlignment="1">
      <alignment horizontal="center" vertical="center"/>
    </xf>
    <xf numFmtId="0" fontId="2" fillId="6" borderId="13" xfId="0" applyFont="1" applyFill="1" applyBorder="1" applyAlignment="1">
      <alignment horizontal="center" vertical="center"/>
    </xf>
    <xf numFmtId="0" fontId="2" fillId="6" borderId="43" xfId="0" applyFont="1" applyFill="1" applyBorder="1" applyAlignment="1">
      <alignment horizontal="center" vertical="center"/>
    </xf>
    <xf numFmtId="0" fontId="5" fillId="5" borderId="13" xfId="0" applyFont="1" applyFill="1" applyBorder="1" applyAlignment="1">
      <alignment horizontal="center" vertical="center"/>
    </xf>
    <xf numFmtId="0" fontId="2" fillId="5" borderId="13" xfId="0" applyNumberFormat="1" applyFont="1" applyFill="1" applyBorder="1" applyAlignment="1">
      <alignment horizontal="center" vertical="center"/>
    </xf>
    <xf numFmtId="0" fontId="2" fillId="5" borderId="43" xfId="0" applyFont="1" applyFill="1" applyBorder="1" applyAlignment="1">
      <alignment horizontal="center" vertical="center"/>
    </xf>
    <xf numFmtId="0" fontId="5" fillId="7" borderId="13" xfId="0" applyFont="1" applyFill="1" applyBorder="1" applyAlignment="1">
      <alignment horizontal="center" vertical="center"/>
    </xf>
    <xf numFmtId="0" fontId="2" fillId="7" borderId="13" xfId="0" applyFont="1" applyFill="1" applyBorder="1" applyAlignment="1">
      <alignment horizontal="center" vertical="center"/>
    </xf>
    <xf numFmtId="0" fontId="2" fillId="7" borderId="43" xfId="0" applyFont="1" applyFill="1" applyBorder="1" applyAlignment="1">
      <alignment horizontal="center" vertical="center"/>
    </xf>
    <xf numFmtId="0" fontId="5" fillId="7" borderId="45"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2" fillId="6" borderId="13" xfId="0" quotePrefix="1" applyFont="1" applyFill="1" applyBorder="1" applyAlignment="1">
      <alignment horizontal="center" vertical="center"/>
    </xf>
    <xf numFmtId="0" fontId="6" fillId="7" borderId="13" xfId="0" applyFont="1" applyFill="1" applyBorder="1" applyAlignment="1">
      <alignment horizontal="center" vertical="center"/>
    </xf>
    <xf numFmtId="0" fontId="0" fillId="5" borderId="47" xfId="0" applyFill="1" applyBorder="1" applyAlignment="1">
      <alignment vertical="center"/>
    </xf>
    <xf numFmtId="0" fontId="0" fillId="5" borderId="48" xfId="0" applyFill="1" applyBorder="1" applyAlignment="1">
      <alignment vertical="center"/>
    </xf>
    <xf numFmtId="0" fontId="0" fillId="5" borderId="49" xfId="0" applyFill="1" applyBorder="1" applyAlignment="1">
      <alignment vertical="center"/>
    </xf>
    <xf numFmtId="0" fontId="0" fillId="5" borderId="47" xfId="0" applyFill="1" applyBorder="1" applyAlignment="1">
      <alignment horizontal="center" vertical="center"/>
    </xf>
    <xf numFmtId="0" fontId="0" fillId="5" borderId="48" xfId="0" applyFill="1" applyBorder="1" applyAlignment="1">
      <alignment horizontal="center" vertical="center"/>
    </xf>
    <xf numFmtId="0" fontId="0" fillId="5" borderId="49" xfId="0" applyFill="1" applyBorder="1" applyAlignment="1">
      <alignment horizontal="center" vertical="center"/>
    </xf>
    <xf numFmtId="0" fontId="0" fillId="5" borderId="50" xfId="0" applyFill="1" applyBorder="1" applyAlignment="1">
      <alignment horizontal="center" vertical="center"/>
    </xf>
    <xf numFmtId="0" fontId="0" fillId="5" borderId="50" xfId="0" applyFill="1" applyBorder="1" applyAlignment="1">
      <alignment vertical="center"/>
    </xf>
    <xf numFmtId="0" fontId="9" fillId="0" borderId="0" xfId="0" applyFont="1"/>
    <xf numFmtId="0" fontId="7" fillId="5" borderId="51" xfId="0" applyFont="1" applyFill="1" applyBorder="1" applyAlignment="1">
      <alignment vertical="center"/>
    </xf>
    <xf numFmtId="0" fontId="7" fillId="5" borderId="52" xfId="0" applyFont="1" applyFill="1" applyBorder="1" applyAlignment="1">
      <alignment vertical="center"/>
    </xf>
    <xf numFmtId="0" fontId="10" fillId="0" borderId="0" xfId="0" applyFont="1"/>
    <xf numFmtId="0" fontId="11" fillId="0" borderId="0" xfId="0" applyFont="1"/>
    <xf numFmtId="0" fontId="0" fillId="4" borderId="35" xfId="0" applyFill="1" applyBorder="1" applyAlignment="1">
      <alignment vertical="center"/>
    </xf>
    <xf numFmtId="0" fontId="0" fillId="4" borderId="34" xfId="0" applyFill="1" applyBorder="1" applyAlignment="1">
      <alignment vertical="center"/>
    </xf>
    <xf numFmtId="0" fontId="6" fillId="5" borderId="37" xfId="0" applyFont="1" applyFill="1" applyBorder="1" applyAlignment="1">
      <alignment horizontal="center" vertical="center"/>
    </xf>
    <xf numFmtId="0" fontId="7" fillId="5" borderId="34" xfId="0" applyFont="1" applyFill="1" applyBorder="1" applyAlignment="1">
      <alignment horizontal="center" vertical="center"/>
    </xf>
    <xf numFmtId="0" fontId="0" fillId="5" borderId="53" xfId="0" applyFill="1" applyBorder="1" applyAlignment="1">
      <alignment vertical="center"/>
    </xf>
    <xf numFmtId="0" fontId="0" fillId="5" borderId="54" xfId="0" applyFill="1" applyBorder="1" applyAlignment="1">
      <alignment vertical="center"/>
    </xf>
    <xf numFmtId="0" fontId="0" fillId="0" borderId="36" xfId="0" applyBorder="1" applyAlignment="1">
      <alignment horizontal="center" vertical="center"/>
    </xf>
    <xf numFmtId="0" fontId="0" fillId="0" borderId="57" xfId="0" applyFill="1" applyBorder="1" applyAlignment="1">
      <alignment vertical="center"/>
    </xf>
    <xf numFmtId="0" fontId="0" fillId="4" borderId="55" xfId="0" applyFill="1" applyBorder="1" applyAlignment="1">
      <alignment vertical="center"/>
    </xf>
    <xf numFmtId="0" fontId="0" fillId="4" borderId="56" xfId="0" applyFill="1" applyBorder="1" applyAlignment="1">
      <alignment vertical="center"/>
    </xf>
    <xf numFmtId="0" fontId="2" fillId="5" borderId="50" xfId="0" applyFont="1" applyFill="1" applyBorder="1" applyAlignment="1">
      <alignment horizontal="center" vertical="center"/>
    </xf>
    <xf numFmtId="0" fontId="0" fillId="6" borderId="27" xfId="0" applyFill="1" applyBorder="1" applyAlignment="1">
      <alignment horizontal="center" vertical="center"/>
    </xf>
    <xf numFmtId="0" fontId="0" fillId="5" borderId="27" xfId="0" applyFill="1" applyBorder="1" applyAlignment="1">
      <alignment horizontal="center" vertical="center"/>
    </xf>
    <xf numFmtId="0" fontId="0" fillId="7" borderId="27" xfId="0" applyFill="1" applyBorder="1" applyAlignment="1">
      <alignment horizontal="center" vertical="center"/>
    </xf>
    <xf numFmtId="0" fontId="0" fillId="7" borderId="58" xfId="0" applyFill="1" applyBorder="1" applyAlignment="1">
      <alignment horizontal="center" vertical="center"/>
    </xf>
    <xf numFmtId="0" fontId="7" fillId="7" borderId="27" xfId="0" applyFont="1" applyFill="1" applyBorder="1" applyAlignment="1">
      <alignment horizontal="center" vertical="center"/>
    </xf>
    <xf numFmtId="0" fontId="0" fillId="5" borderId="33" xfId="0" applyFill="1" applyBorder="1" applyAlignment="1">
      <alignment horizontal="center" vertical="center"/>
    </xf>
    <xf numFmtId="0" fontId="0" fillId="5" borderId="34" xfId="0" applyFill="1" applyBorder="1" applyAlignment="1">
      <alignment horizontal="center" vertical="center"/>
    </xf>
    <xf numFmtId="0" fontId="0" fillId="0" borderId="0" xfId="0" applyAlignment="1">
      <alignment horizontal="center" vertical="center"/>
    </xf>
    <xf numFmtId="0" fontId="0" fillId="0" borderId="27" xfId="0" applyFill="1" applyBorder="1" applyAlignment="1">
      <alignment horizontal="center" vertical="center"/>
    </xf>
    <xf numFmtId="0" fontId="2" fillId="5" borderId="42" xfId="0" applyFont="1" applyFill="1" applyBorder="1" applyAlignment="1">
      <alignment horizontal="center" vertical="center"/>
    </xf>
    <xf numFmtId="0" fontId="2" fillId="0" borderId="42" xfId="0" applyFont="1" applyBorder="1" applyAlignment="1">
      <alignment horizontal="center" vertical="center"/>
    </xf>
    <xf numFmtId="0" fontId="2" fillId="0" borderId="44" xfId="0" applyFont="1" applyBorder="1" applyAlignment="1">
      <alignment horizontal="center" vertical="center"/>
    </xf>
    <xf numFmtId="0" fontId="0" fillId="0" borderId="45" xfId="0" applyFill="1" applyBorder="1" applyAlignment="1">
      <alignment horizontal="center" vertical="center"/>
    </xf>
    <xf numFmtId="0" fontId="2" fillId="0" borderId="13" xfId="0" applyFont="1" applyFill="1" applyBorder="1" applyAlignment="1">
      <alignment horizontal="center" vertical="center"/>
    </xf>
    <xf numFmtId="0" fontId="2" fillId="0" borderId="43"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58" xfId="0" applyFont="1" applyFill="1" applyBorder="1" applyAlignment="1">
      <alignment horizontal="center" vertical="center"/>
    </xf>
    <xf numFmtId="0" fontId="17" fillId="0" borderId="0" xfId="2" applyFont="1" applyAlignment="1">
      <alignment horizontal="center" vertical="center"/>
    </xf>
    <xf numFmtId="0" fontId="18" fillId="0" borderId="0" xfId="2" applyFont="1" applyBorder="1" applyAlignment="1">
      <alignment horizontal="center" vertical="center"/>
    </xf>
    <xf numFmtId="0" fontId="0" fillId="5" borderId="30" xfId="0" applyFill="1" applyBorder="1" applyAlignment="1">
      <alignment horizontal="center" vertical="center"/>
    </xf>
    <xf numFmtId="0" fontId="0" fillId="5" borderId="29" xfId="0" applyFill="1" applyBorder="1" applyAlignment="1">
      <alignment horizontal="center" vertical="center"/>
    </xf>
    <xf numFmtId="0" fontId="0" fillId="5" borderId="26" xfId="0" applyFill="1" applyBorder="1" applyAlignment="1">
      <alignment horizontal="center" vertical="center"/>
    </xf>
    <xf numFmtId="0" fontId="0" fillId="5" borderId="10" xfId="0" applyFill="1" applyBorder="1" applyAlignment="1">
      <alignment horizontal="center" vertical="center"/>
    </xf>
    <xf numFmtId="0" fontId="17" fillId="0" borderId="0" xfId="2" applyFont="1" applyBorder="1" applyAlignment="1">
      <alignment horizontal="center" vertical="center"/>
    </xf>
    <xf numFmtId="0" fontId="17" fillId="0" borderId="0" xfId="2" applyNumberFormat="1" applyFont="1" applyBorder="1" applyAlignment="1">
      <alignment horizontal="center" vertical="center"/>
    </xf>
    <xf numFmtId="0" fontId="2" fillId="0" borderId="0" xfId="0" applyFont="1" applyAlignment="1">
      <alignment horizontal="center" vertical="center"/>
    </xf>
    <xf numFmtId="0" fontId="3" fillId="5" borderId="13" xfId="0" applyFont="1" applyFill="1" applyBorder="1" applyAlignment="1">
      <alignment horizontal="center" vertical="center"/>
    </xf>
    <xf numFmtId="0" fontId="4" fillId="5" borderId="13" xfId="0" applyFont="1" applyFill="1" applyBorder="1" applyAlignment="1">
      <alignment horizontal="center" vertical="center"/>
    </xf>
    <xf numFmtId="0" fontId="6" fillId="5" borderId="43" xfId="0" applyFont="1" applyFill="1" applyBorder="1" applyAlignment="1">
      <alignment horizontal="center" vertical="center"/>
    </xf>
    <xf numFmtId="0" fontId="8" fillId="5" borderId="13" xfId="0" applyFont="1" applyFill="1" applyBorder="1" applyAlignment="1">
      <alignment horizontal="center" vertical="center"/>
    </xf>
    <xf numFmtId="0" fontId="6" fillId="5" borderId="13" xfId="0" applyFont="1" applyFill="1" applyBorder="1" applyAlignment="1">
      <alignment horizontal="center" vertical="center"/>
    </xf>
    <xf numFmtId="0" fontId="5" fillId="5" borderId="45" xfId="0" applyFont="1" applyFill="1" applyBorder="1" applyAlignment="1">
      <alignment horizontal="center" vertical="center"/>
    </xf>
    <xf numFmtId="0" fontId="2" fillId="5" borderId="45" xfId="0" applyFont="1" applyFill="1" applyBorder="1" applyAlignment="1">
      <alignment horizontal="center" vertical="center"/>
    </xf>
    <xf numFmtId="0" fontId="6" fillId="5" borderId="46" xfId="0" applyFont="1" applyFill="1" applyBorder="1" applyAlignment="1">
      <alignment horizontal="center" vertical="center"/>
    </xf>
    <xf numFmtId="0" fontId="2" fillId="0" borderId="0" xfId="0" applyFont="1" applyBorder="1" applyAlignment="1">
      <alignment horizontal="center" vertical="center"/>
    </xf>
    <xf numFmtId="0" fontId="19" fillId="0" borderId="0" xfId="0" applyFont="1" applyFill="1" applyBorder="1" applyAlignment="1">
      <alignment vertical="center"/>
    </xf>
    <xf numFmtId="0" fontId="7" fillId="5" borderId="45" xfId="0" applyFont="1" applyFill="1" applyBorder="1" applyAlignment="1">
      <alignment horizontal="center" vertical="center"/>
    </xf>
    <xf numFmtId="0" fontId="8" fillId="5" borderId="45" xfId="0" applyFont="1" applyFill="1" applyBorder="1" applyAlignment="1">
      <alignment horizontal="center" vertical="center"/>
    </xf>
    <xf numFmtId="0" fontId="6" fillId="5" borderId="45" xfId="0" applyFont="1" applyFill="1" applyBorder="1" applyAlignment="1">
      <alignment horizontal="center" vertical="center"/>
    </xf>
    <xf numFmtId="0" fontId="18" fillId="0" borderId="0" xfId="2" applyFont="1" applyAlignment="1">
      <alignment horizontal="center" vertical="center"/>
    </xf>
    <xf numFmtId="0" fontId="0" fillId="5" borderId="32" xfId="0" applyFill="1" applyBorder="1" applyAlignment="1">
      <alignment horizontal="center" vertical="center"/>
    </xf>
    <xf numFmtId="0" fontId="21" fillId="5" borderId="13" xfId="0" applyFont="1" applyFill="1" applyBorder="1" applyAlignment="1">
      <alignment horizontal="center" vertical="center"/>
    </xf>
    <xf numFmtId="0" fontId="22" fillId="5" borderId="13" xfId="0" applyFont="1" applyFill="1" applyBorder="1" applyAlignment="1">
      <alignment horizontal="center" vertical="center"/>
    </xf>
    <xf numFmtId="0" fontId="23" fillId="5" borderId="13" xfId="0" applyFont="1" applyFill="1" applyBorder="1" applyAlignment="1">
      <alignment horizontal="center" vertical="center"/>
    </xf>
    <xf numFmtId="0" fontId="22" fillId="5" borderId="45" xfId="0" applyFont="1" applyFill="1" applyBorder="1" applyAlignment="1">
      <alignment horizontal="center" vertical="center"/>
    </xf>
    <xf numFmtId="0" fontId="23" fillId="5" borderId="45" xfId="0" applyFont="1" applyFill="1" applyBorder="1" applyAlignment="1">
      <alignment horizontal="center" vertical="center"/>
    </xf>
    <xf numFmtId="0" fontId="24" fillId="0" borderId="0" xfId="0" applyFont="1" applyFill="1" applyBorder="1" applyAlignment="1">
      <alignment vertical="center"/>
    </xf>
    <xf numFmtId="0" fontId="0" fillId="12" borderId="13" xfId="0" applyNumberFormat="1" applyFill="1" applyBorder="1" applyAlignment="1">
      <alignment horizontal="center" vertical="center"/>
    </xf>
    <xf numFmtId="0" fontId="0" fillId="14" borderId="32" xfId="0" applyFill="1" applyBorder="1" applyAlignment="1">
      <alignment horizontal="center" vertical="center"/>
    </xf>
    <xf numFmtId="0" fontId="25" fillId="5" borderId="32" xfId="0" applyFont="1" applyFill="1" applyBorder="1" applyAlignment="1">
      <alignment horizontal="center" vertical="center"/>
    </xf>
    <xf numFmtId="0" fontId="25" fillId="0" borderId="32" xfId="0" applyFont="1" applyBorder="1" applyAlignment="1">
      <alignment horizontal="center" vertical="center"/>
    </xf>
    <xf numFmtId="0" fontId="0" fillId="0" borderId="32" xfId="0" applyFill="1" applyBorder="1" applyAlignment="1">
      <alignment horizontal="center" vertical="center"/>
    </xf>
    <xf numFmtId="0" fontId="0" fillId="12" borderId="25" xfId="0" applyNumberFormat="1" applyFill="1" applyBorder="1" applyAlignment="1">
      <alignment horizontal="center" vertical="center"/>
    </xf>
    <xf numFmtId="0" fontId="0" fillId="5" borderId="51" xfId="0" applyFill="1" applyBorder="1" applyAlignment="1">
      <alignment horizontal="center" vertical="center"/>
    </xf>
    <xf numFmtId="0" fontId="0" fillId="8" borderId="60" xfId="0" applyFont="1" applyFill="1" applyBorder="1" applyAlignment="1">
      <alignment horizontal="center" vertical="center"/>
    </xf>
    <xf numFmtId="0" fontId="6" fillId="5" borderId="32" xfId="0" applyFont="1" applyFill="1" applyBorder="1" applyAlignment="1">
      <alignment horizontal="center" vertical="center"/>
    </xf>
    <xf numFmtId="0" fontId="0" fillId="5" borderId="32" xfId="0" applyFill="1" applyBorder="1" applyAlignment="1">
      <alignment horizontal="center" vertical="center"/>
    </xf>
    <xf numFmtId="0" fontId="5" fillId="5" borderId="32" xfId="0" applyFont="1" applyFill="1" applyBorder="1" applyAlignment="1">
      <alignment horizontal="center" vertical="center"/>
    </xf>
    <xf numFmtId="0" fontId="7" fillId="5" borderId="32" xfId="0" applyFont="1" applyFill="1" applyBorder="1" applyAlignment="1">
      <alignment horizontal="center" vertical="center"/>
    </xf>
    <xf numFmtId="0" fontId="8" fillId="5" borderId="32" xfId="0" applyFont="1" applyFill="1" applyBorder="1" applyAlignment="1">
      <alignment horizontal="center" vertical="center"/>
    </xf>
    <xf numFmtId="0" fontId="2" fillId="5" borderId="32" xfId="0" applyFont="1" applyFill="1" applyBorder="1" applyAlignment="1">
      <alignment horizontal="center" vertical="center"/>
    </xf>
    <xf numFmtId="0" fontId="0" fillId="5" borderId="32" xfId="0" applyFont="1" applyFill="1" applyBorder="1" applyAlignment="1">
      <alignment horizontal="center" vertical="center"/>
    </xf>
    <xf numFmtId="0" fontId="0" fillId="2" borderId="33" xfId="0" applyFill="1" applyBorder="1" applyAlignment="1">
      <alignment horizontal="center" vertical="center"/>
    </xf>
    <xf numFmtId="0" fontId="0" fillId="2" borderId="35" xfId="0" applyFill="1" applyBorder="1" applyAlignment="1">
      <alignment horizontal="center" vertical="center"/>
    </xf>
    <xf numFmtId="0" fontId="0" fillId="2" borderId="56" xfId="0" applyFill="1" applyBorder="1" applyAlignment="1">
      <alignment horizontal="center" vertical="center"/>
    </xf>
    <xf numFmtId="0" fontId="0" fillId="3" borderId="55" xfId="0" applyFill="1" applyBorder="1" applyAlignment="1">
      <alignment horizontal="center" vertical="center"/>
    </xf>
    <xf numFmtId="0" fontId="0" fillId="3" borderId="56" xfId="0" applyFill="1" applyBorder="1" applyAlignment="1">
      <alignment horizontal="center" vertical="center"/>
    </xf>
    <xf numFmtId="0" fontId="0" fillId="3" borderId="57" xfId="0" applyFill="1" applyBorder="1" applyAlignment="1">
      <alignment horizontal="center" vertical="center"/>
    </xf>
    <xf numFmtId="0" fontId="7" fillId="5" borderId="37" xfId="0" applyFont="1" applyFill="1" applyBorder="1" applyAlignment="1">
      <alignment horizontal="center" vertical="center"/>
    </xf>
    <xf numFmtId="0" fontId="0" fillId="8" borderId="17" xfId="0" applyFill="1" applyBorder="1" applyAlignment="1">
      <alignment horizontal="center"/>
    </xf>
    <xf numFmtId="0" fontId="0" fillId="8" borderId="0" xfId="0" applyFill="1" applyBorder="1" applyAlignment="1">
      <alignment horizontal="center"/>
    </xf>
    <xf numFmtId="0" fontId="0" fillId="8" borderId="20" xfId="0" applyFill="1" applyBorder="1" applyAlignment="1">
      <alignment horizontal="center"/>
    </xf>
    <xf numFmtId="0" fontId="0" fillId="8" borderId="22" xfId="0" applyFill="1" applyBorder="1" applyAlignment="1">
      <alignment horizontal="center"/>
    </xf>
    <xf numFmtId="0" fontId="0" fillId="8" borderId="21" xfId="0" applyFill="1" applyBorder="1" applyAlignment="1">
      <alignment horizontal="center"/>
    </xf>
    <xf numFmtId="0" fontId="0" fillId="8" borderId="18" xfId="0" applyFill="1" applyBorder="1" applyAlignment="1">
      <alignment horizontal="center"/>
    </xf>
    <xf numFmtId="0" fontId="0" fillId="5" borderId="11" xfId="0" applyFill="1" applyBorder="1" applyAlignment="1">
      <alignment horizontal="center"/>
    </xf>
    <xf numFmtId="0" fontId="0" fillId="5" borderId="14" xfId="0" applyFill="1" applyBorder="1" applyAlignment="1">
      <alignment horizontal="center"/>
    </xf>
    <xf numFmtId="0" fontId="0" fillId="5" borderId="12" xfId="0" applyFill="1" applyBorder="1" applyAlignment="1">
      <alignment horizontal="center"/>
    </xf>
    <xf numFmtId="0" fontId="0" fillId="5" borderId="15" xfId="0" applyFill="1" applyBorder="1" applyAlignment="1">
      <alignment horizontal="center"/>
    </xf>
    <xf numFmtId="0" fontId="0" fillId="5" borderId="2" xfId="0" applyFill="1" applyBorder="1" applyAlignment="1">
      <alignment horizontal="center"/>
    </xf>
    <xf numFmtId="0" fontId="0" fillId="5" borderId="3" xfId="0" applyFill="1" applyBorder="1" applyAlignment="1">
      <alignment horizontal="center"/>
    </xf>
    <xf numFmtId="0" fontId="0" fillId="5" borderId="5" xfId="0" applyFill="1" applyBorder="1" applyAlignment="1">
      <alignment horizontal="center"/>
    </xf>
    <xf numFmtId="0" fontId="0" fillId="5" borderId="6" xfId="0" applyFill="1" applyBorder="1" applyAlignment="1">
      <alignment horizontal="center"/>
    </xf>
    <xf numFmtId="0" fontId="0" fillId="5" borderId="4" xfId="0" applyFill="1" applyBorder="1" applyAlignment="1">
      <alignment horizontal="center"/>
    </xf>
    <xf numFmtId="0" fontId="0" fillId="5" borderId="7" xfId="0" applyFill="1" applyBorder="1" applyAlignment="1">
      <alignment horizontal="center"/>
    </xf>
    <xf numFmtId="0" fontId="0" fillId="5" borderId="19" xfId="0" applyFill="1" applyBorder="1" applyAlignment="1">
      <alignment horizontal="center"/>
    </xf>
    <xf numFmtId="0" fontId="0" fillId="5" borderId="27" xfId="0" applyFill="1" applyBorder="1" applyAlignment="1">
      <alignment horizontal="center"/>
    </xf>
    <xf numFmtId="0" fontId="7" fillId="5" borderId="5" xfId="0" applyFont="1" applyFill="1" applyBorder="1" applyAlignment="1">
      <alignment horizontal="center"/>
    </xf>
    <xf numFmtId="0" fontId="7" fillId="5" borderId="7" xfId="0" applyFont="1" applyFill="1" applyBorder="1" applyAlignment="1">
      <alignment horizontal="center"/>
    </xf>
    <xf numFmtId="0" fontId="7" fillId="5" borderId="2" xfId="0" applyFont="1" applyFill="1" applyBorder="1" applyAlignment="1">
      <alignment horizontal="center"/>
    </xf>
    <xf numFmtId="0" fontId="7" fillId="5" borderId="4" xfId="0" applyFont="1" applyFill="1" applyBorder="1" applyAlignment="1">
      <alignment horizontal="center"/>
    </xf>
    <xf numFmtId="0" fontId="0" fillId="5" borderId="9" xfId="0" applyFill="1" applyBorder="1" applyAlignment="1">
      <alignment horizontal="center"/>
    </xf>
    <xf numFmtId="0" fontId="7" fillId="5" borderId="11" xfId="0" applyFont="1" applyFill="1" applyBorder="1" applyAlignment="1">
      <alignment horizontal="center"/>
    </xf>
    <xf numFmtId="0" fontId="7" fillId="5" borderId="8" xfId="0" applyFont="1" applyFill="1" applyBorder="1" applyAlignment="1">
      <alignment horizontal="center"/>
    </xf>
    <xf numFmtId="0" fontId="19" fillId="4" borderId="39" xfId="0" applyFont="1" applyFill="1" applyBorder="1" applyAlignment="1">
      <alignment horizontal="center" vertical="center"/>
    </xf>
    <xf numFmtId="0" fontId="19" fillId="4" borderId="40" xfId="0" applyFont="1" applyFill="1" applyBorder="1" applyAlignment="1">
      <alignment horizontal="center" vertical="center"/>
    </xf>
    <xf numFmtId="0" fontId="19" fillId="4" borderId="41" xfId="0" applyFont="1" applyFill="1" applyBorder="1" applyAlignment="1">
      <alignment horizontal="center" vertical="center"/>
    </xf>
    <xf numFmtId="0" fontId="19" fillId="11" borderId="39" xfId="0" applyFont="1" applyFill="1" applyBorder="1" applyAlignment="1">
      <alignment horizontal="center" vertical="center"/>
    </xf>
    <xf numFmtId="0" fontId="19" fillId="11" borderId="40" xfId="0" applyFont="1" applyFill="1" applyBorder="1" applyAlignment="1">
      <alignment horizontal="center" vertical="center"/>
    </xf>
    <xf numFmtId="0" fontId="19" fillId="11" borderId="41" xfId="0" applyFont="1" applyFill="1" applyBorder="1" applyAlignment="1">
      <alignment horizontal="center" vertical="center"/>
    </xf>
    <xf numFmtId="0" fontId="19" fillId="11" borderId="59" xfId="0" applyFont="1" applyFill="1" applyBorder="1" applyAlignment="1">
      <alignment horizontal="center" vertical="center"/>
    </xf>
    <xf numFmtId="0" fontId="19" fillId="11" borderId="48" xfId="0" applyFont="1" applyFill="1" applyBorder="1" applyAlignment="1">
      <alignment horizontal="center" vertical="center"/>
    </xf>
    <xf numFmtId="0" fontId="19" fillId="11" borderId="49" xfId="0" applyFont="1" applyFill="1" applyBorder="1" applyAlignment="1">
      <alignment horizontal="center" vertical="center"/>
    </xf>
    <xf numFmtId="0" fontId="20" fillId="13" borderId="0" xfId="0" applyFont="1" applyFill="1" applyAlignment="1">
      <alignment horizontal="center" vertical="center"/>
    </xf>
  </cellXfs>
  <cellStyles count="12">
    <cellStyle name="Date" xfId="4"/>
    <cellStyle name="En-tete1" xfId="5"/>
    <cellStyle name="En-tete2" xfId="6"/>
    <cellStyle name="Euro" xfId="7"/>
    <cellStyle name="Financier" xfId="8"/>
    <cellStyle name="Fixe" xfId="9"/>
    <cellStyle name="Monetaire" xfId="10"/>
    <cellStyle name="Monétaire 2" xfId="3"/>
    <cellStyle name="Normal" xfId="0" builtinId="0"/>
    <cellStyle name="Normal 2" xfId="1"/>
    <cellStyle name="Normal 3" xfId="2"/>
    <cellStyle name="Normal 4" xfId="11"/>
  </cellStyles>
  <dxfs count="0"/>
  <tableStyles count="0" defaultTableStyle="TableStyleMedium2" defaultPivotStyle="PivotStyleLight16"/>
  <colors>
    <mruColors>
      <color rgb="FFFF0000"/>
      <color rgb="FFFB7D7D"/>
      <color rgb="FFFFFF66"/>
      <color rgb="FFF49678"/>
      <color rgb="FFC69894"/>
      <color rgb="FFFDE0D7"/>
      <color rgb="FFF7D7B7"/>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24.png"/><Relationship Id="rId3" Type="http://schemas.openxmlformats.org/officeDocument/2006/relationships/image" Target="../media/image7.png"/><Relationship Id="rId7" Type="http://schemas.openxmlformats.org/officeDocument/2006/relationships/image" Target="../media/image23.png"/><Relationship Id="rId2"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22.png"/><Relationship Id="rId10" Type="http://schemas.openxmlformats.org/officeDocument/2006/relationships/image" Target="../media/image25.png"/><Relationship Id="rId4" Type="http://schemas.openxmlformats.org/officeDocument/2006/relationships/image" Target="../media/image16.png"/><Relationship Id="rId9" Type="http://schemas.openxmlformats.org/officeDocument/2006/relationships/image" Target="../media/image20.png"/></Relationships>
</file>

<file path=xl/drawings/_rels/drawing3.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20.png"/><Relationship Id="rId18" Type="http://schemas.openxmlformats.org/officeDocument/2006/relationships/image" Target="../media/image29.png"/><Relationship Id="rId3" Type="http://schemas.openxmlformats.org/officeDocument/2006/relationships/image" Target="../media/image4.png"/><Relationship Id="rId7" Type="http://schemas.openxmlformats.org/officeDocument/2006/relationships/image" Target="../media/image11.png"/><Relationship Id="rId12" Type="http://schemas.openxmlformats.org/officeDocument/2006/relationships/image" Target="../media/image18.png"/><Relationship Id="rId17" Type="http://schemas.openxmlformats.org/officeDocument/2006/relationships/image" Target="../media/image1.png"/><Relationship Id="rId2" Type="http://schemas.openxmlformats.org/officeDocument/2006/relationships/image" Target="../media/image3.png"/><Relationship Id="rId16" Type="http://schemas.openxmlformats.org/officeDocument/2006/relationships/image" Target="../media/image28.png"/><Relationship Id="rId20" Type="http://schemas.openxmlformats.org/officeDocument/2006/relationships/image" Target="../media/image31.png"/><Relationship Id="rId1" Type="http://schemas.openxmlformats.org/officeDocument/2006/relationships/image" Target="../media/image2.png"/><Relationship Id="rId6" Type="http://schemas.openxmlformats.org/officeDocument/2006/relationships/image" Target="../media/image10.png"/><Relationship Id="rId11" Type="http://schemas.openxmlformats.org/officeDocument/2006/relationships/image" Target="../media/image17.png"/><Relationship Id="rId5" Type="http://schemas.openxmlformats.org/officeDocument/2006/relationships/image" Target="../media/image9.png"/><Relationship Id="rId15" Type="http://schemas.openxmlformats.org/officeDocument/2006/relationships/image" Target="../media/image27.png"/><Relationship Id="rId10" Type="http://schemas.openxmlformats.org/officeDocument/2006/relationships/image" Target="../media/image14.png"/><Relationship Id="rId19" Type="http://schemas.openxmlformats.org/officeDocument/2006/relationships/image" Target="../media/image30.png"/><Relationship Id="rId4" Type="http://schemas.openxmlformats.org/officeDocument/2006/relationships/image" Target="../media/image5.png"/><Relationship Id="rId9" Type="http://schemas.openxmlformats.org/officeDocument/2006/relationships/image" Target="../media/image13.png"/><Relationship Id="rId14" Type="http://schemas.openxmlformats.org/officeDocument/2006/relationships/image" Target="../media/image26.png"/></Relationships>
</file>

<file path=xl/drawings/_rels/drawing4.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11.png"/><Relationship Id="rId7" Type="http://schemas.openxmlformats.org/officeDocument/2006/relationships/image" Target="../media/image4.png"/><Relationship Id="rId2" Type="http://schemas.openxmlformats.org/officeDocument/2006/relationships/image" Target="../media/image10.png"/><Relationship Id="rId1" Type="http://schemas.openxmlformats.org/officeDocument/2006/relationships/image" Target="../media/image2.png"/><Relationship Id="rId6" Type="http://schemas.openxmlformats.org/officeDocument/2006/relationships/image" Target="../media/image3.png"/><Relationship Id="rId5" Type="http://schemas.openxmlformats.org/officeDocument/2006/relationships/image" Target="../media/image14.png"/><Relationship Id="rId10" Type="http://schemas.openxmlformats.org/officeDocument/2006/relationships/image" Target="../media/image12.png"/><Relationship Id="rId4" Type="http://schemas.openxmlformats.org/officeDocument/2006/relationships/image" Target="../media/image13.pn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39.emf"/><Relationship Id="rId13" Type="http://schemas.openxmlformats.org/officeDocument/2006/relationships/image" Target="../media/image44.emf"/><Relationship Id="rId18" Type="http://schemas.openxmlformats.org/officeDocument/2006/relationships/image" Target="../media/image49.emf"/><Relationship Id="rId3" Type="http://schemas.openxmlformats.org/officeDocument/2006/relationships/image" Target="../media/image34.emf"/><Relationship Id="rId7" Type="http://schemas.openxmlformats.org/officeDocument/2006/relationships/image" Target="../media/image38.emf"/><Relationship Id="rId12" Type="http://schemas.openxmlformats.org/officeDocument/2006/relationships/image" Target="../media/image43.emf"/><Relationship Id="rId17" Type="http://schemas.openxmlformats.org/officeDocument/2006/relationships/image" Target="../media/image48.emf"/><Relationship Id="rId2" Type="http://schemas.openxmlformats.org/officeDocument/2006/relationships/image" Target="../media/image33.emf"/><Relationship Id="rId16" Type="http://schemas.openxmlformats.org/officeDocument/2006/relationships/image" Target="../media/image47.emf"/><Relationship Id="rId20" Type="http://schemas.openxmlformats.org/officeDocument/2006/relationships/image" Target="../media/image51.emf"/><Relationship Id="rId1" Type="http://schemas.openxmlformats.org/officeDocument/2006/relationships/image" Target="../media/image32.emf"/><Relationship Id="rId6" Type="http://schemas.openxmlformats.org/officeDocument/2006/relationships/image" Target="../media/image37.emf"/><Relationship Id="rId11" Type="http://schemas.openxmlformats.org/officeDocument/2006/relationships/image" Target="../media/image42.emf"/><Relationship Id="rId5" Type="http://schemas.openxmlformats.org/officeDocument/2006/relationships/image" Target="../media/image36.emf"/><Relationship Id="rId15" Type="http://schemas.openxmlformats.org/officeDocument/2006/relationships/image" Target="../media/image46.emf"/><Relationship Id="rId10" Type="http://schemas.openxmlformats.org/officeDocument/2006/relationships/image" Target="../media/image41.emf"/><Relationship Id="rId19" Type="http://schemas.openxmlformats.org/officeDocument/2006/relationships/image" Target="../media/image50.emf"/><Relationship Id="rId4" Type="http://schemas.openxmlformats.org/officeDocument/2006/relationships/image" Target="../media/image35.emf"/><Relationship Id="rId9" Type="http://schemas.openxmlformats.org/officeDocument/2006/relationships/image" Target="../media/image40.emf"/><Relationship Id="rId14" Type="http://schemas.openxmlformats.org/officeDocument/2006/relationships/image" Target="../media/image45.emf"/></Relationships>
</file>

<file path=xl/drawings/drawing1.xml><?xml version="1.0" encoding="utf-8"?>
<xdr:wsDr xmlns:xdr="http://schemas.openxmlformats.org/drawingml/2006/spreadsheetDrawing" xmlns:a="http://schemas.openxmlformats.org/drawingml/2006/main">
  <xdr:twoCellAnchor editAs="oneCell">
    <xdr:from>
      <xdr:col>14</xdr:col>
      <xdr:colOff>60847</xdr:colOff>
      <xdr:row>24</xdr:row>
      <xdr:rowOff>102977</xdr:rowOff>
    </xdr:from>
    <xdr:to>
      <xdr:col>14</xdr:col>
      <xdr:colOff>230180</xdr:colOff>
      <xdr:row>24</xdr:row>
      <xdr:rowOff>274538</xdr:rowOff>
    </xdr:to>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267587" y="8858357"/>
          <a:ext cx="169333" cy="171561"/>
        </a:xfrm>
        <a:prstGeom prst="rect">
          <a:avLst/>
        </a:prstGeom>
      </xdr:spPr>
    </xdr:pic>
    <xdr:clientData/>
  </xdr:twoCellAnchor>
  <xdr:twoCellAnchor editAs="oneCell">
    <xdr:from>
      <xdr:col>15</xdr:col>
      <xdr:colOff>210588</xdr:colOff>
      <xdr:row>23</xdr:row>
      <xdr:rowOff>92498</xdr:rowOff>
    </xdr:from>
    <xdr:to>
      <xdr:col>16</xdr:col>
      <xdr:colOff>95903</xdr:colOff>
      <xdr:row>23</xdr:row>
      <xdr:rowOff>264059</xdr:rowOff>
    </xdr:to>
    <xdr:pic>
      <xdr:nvPicPr>
        <xdr:cNvPr id="61" name="Image 60"/>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958348" y="13031258"/>
          <a:ext cx="182495" cy="171561"/>
        </a:xfrm>
        <a:prstGeom prst="rect">
          <a:avLst/>
        </a:prstGeom>
      </xdr:spPr>
    </xdr:pic>
    <xdr:clientData/>
  </xdr:twoCellAnchor>
  <xdr:oneCellAnchor>
    <xdr:from>
      <xdr:col>4</xdr:col>
      <xdr:colOff>201083</xdr:colOff>
      <xdr:row>10</xdr:row>
      <xdr:rowOff>10824</xdr:rowOff>
    </xdr:from>
    <xdr:ext cx="349250" cy="354239"/>
    <xdr:pic>
      <xdr:nvPicPr>
        <xdr:cNvPr id="150" name="Image 149"/>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3231765" y="4145540"/>
          <a:ext cx="349250" cy="354239"/>
        </a:xfrm>
        <a:prstGeom prst="rect">
          <a:avLst/>
        </a:prstGeom>
      </xdr:spPr>
    </xdr:pic>
    <xdr:clientData/>
  </xdr:oneCellAnchor>
  <xdr:oneCellAnchor>
    <xdr:from>
      <xdr:col>4</xdr:col>
      <xdr:colOff>191318</xdr:colOff>
      <xdr:row>18</xdr:row>
      <xdr:rowOff>0</xdr:rowOff>
    </xdr:from>
    <xdr:ext cx="382348" cy="413926"/>
    <xdr:pic>
      <xdr:nvPicPr>
        <xdr:cNvPr id="167" name="Image 166"/>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3222000" y="6645853"/>
          <a:ext cx="382348" cy="413926"/>
        </a:xfrm>
        <a:prstGeom prst="rect">
          <a:avLst/>
        </a:prstGeom>
      </xdr:spPr>
    </xdr:pic>
    <xdr:clientData/>
  </xdr:oneCellAnchor>
  <xdr:oneCellAnchor>
    <xdr:from>
      <xdr:col>4</xdr:col>
      <xdr:colOff>202647</xdr:colOff>
      <xdr:row>15</xdr:row>
      <xdr:rowOff>18785</xdr:rowOff>
    </xdr:from>
    <xdr:ext cx="338546" cy="343000"/>
    <xdr:pic>
      <xdr:nvPicPr>
        <xdr:cNvPr id="178" name="Image 177"/>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3233329" y="5517308"/>
          <a:ext cx="338546" cy="343000"/>
        </a:xfrm>
        <a:prstGeom prst="rect">
          <a:avLst/>
        </a:prstGeom>
      </xdr:spPr>
    </xdr:pic>
    <xdr:clientData/>
  </xdr:oneCellAnchor>
  <xdr:oneCellAnchor>
    <xdr:from>
      <xdr:col>4</xdr:col>
      <xdr:colOff>209550</xdr:colOff>
      <xdr:row>14</xdr:row>
      <xdr:rowOff>21648</xdr:rowOff>
    </xdr:from>
    <xdr:ext cx="352425" cy="352425"/>
    <xdr:pic>
      <xdr:nvPicPr>
        <xdr:cNvPr id="135" name="Image 134"/>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3013710" y="4967028"/>
          <a:ext cx="352425" cy="352425"/>
        </a:xfrm>
        <a:prstGeom prst="rect">
          <a:avLst/>
        </a:prstGeom>
      </xdr:spPr>
    </xdr:pic>
    <xdr:clientData/>
  </xdr:oneCellAnchor>
  <xdr:oneCellAnchor>
    <xdr:from>
      <xdr:col>14</xdr:col>
      <xdr:colOff>61090</xdr:colOff>
      <xdr:row>25</xdr:row>
      <xdr:rowOff>96159</xdr:rowOff>
    </xdr:from>
    <xdr:ext cx="176698" cy="215965"/>
    <xdr:pic>
      <xdr:nvPicPr>
        <xdr:cNvPr id="141" name="Image 140"/>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8267830" y="9232539"/>
          <a:ext cx="176698" cy="215965"/>
        </a:xfrm>
        <a:prstGeom prst="rect">
          <a:avLst/>
        </a:prstGeom>
      </xdr:spPr>
    </xdr:pic>
    <xdr:clientData/>
  </xdr:oneCellAnchor>
  <xdr:oneCellAnchor>
    <xdr:from>
      <xdr:col>17</xdr:col>
      <xdr:colOff>206916</xdr:colOff>
      <xdr:row>23</xdr:row>
      <xdr:rowOff>91440</xdr:rowOff>
    </xdr:from>
    <xdr:ext cx="176698" cy="215965"/>
    <xdr:pic>
      <xdr:nvPicPr>
        <xdr:cNvPr id="151" name="Image 150"/>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9549036" y="13030200"/>
          <a:ext cx="176698" cy="215965"/>
        </a:xfrm>
        <a:prstGeom prst="rect">
          <a:avLst/>
        </a:prstGeom>
      </xdr:spPr>
    </xdr:pic>
    <xdr:clientData/>
  </xdr:oneCellAnchor>
  <xdr:oneCellAnchor>
    <xdr:from>
      <xdr:col>14</xdr:col>
      <xdr:colOff>64946</xdr:colOff>
      <xdr:row>26</xdr:row>
      <xdr:rowOff>102264</xdr:rowOff>
    </xdr:from>
    <xdr:ext cx="183876" cy="183876"/>
    <xdr:pic>
      <xdr:nvPicPr>
        <xdr:cNvPr id="160" name="Image 159"/>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8271686" y="9619644"/>
          <a:ext cx="183876" cy="183876"/>
        </a:xfrm>
        <a:prstGeom prst="rect">
          <a:avLst/>
        </a:prstGeom>
      </xdr:spPr>
    </xdr:pic>
    <xdr:clientData/>
  </xdr:oneCellAnchor>
  <xdr:oneCellAnchor>
    <xdr:from>
      <xdr:col>14</xdr:col>
      <xdr:colOff>54120</xdr:colOff>
      <xdr:row>14</xdr:row>
      <xdr:rowOff>87940</xdr:rowOff>
    </xdr:from>
    <xdr:ext cx="194829" cy="197613"/>
    <xdr:pic>
      <xdr:nvPicPr>
        <xdr:cNvPr id="169" name="Image 16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8489460" y="5033320"/>
          <a:ext cx="194829" cy="197613"/>
        </a:xfrm>
        <a:prstGeom prst="rect">
          <a:avLst/>
        </a:prstGeom>
      </xdr:spPr>
    </xdr:pic>
    <xdr:clientData/>
  </xdr:oneCellAnchor>
  <xdr:twoCellAnchor editAs="oneCell">
    <xdr:from>
      <xdr:col>4</xdr:col>
      <xdr:colOff>216477</xdr:colOff>
      <xdr:row>17</xdr:row>
      <xdr:rowOff>36550</xdr:rowOff>
    </xdr:from>
    <xdr:to>
      <xdr:col>4</xdr:col>
      <xdr:colOff>541193</xdr:colOff>
      <xdr:row>17</xdr:row>
      <xdr:rowOff>359145</xdr:rowOff>
    </xdr:to>
    <xdr:pic>
      <xdr:nvPicPr>
        <xdr:cNvPr id="17" name="Image 16"/>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3020637" y="6124930"/>
          <a:ext cx="324716" cy="322595"/>
        </a:xfrm>
        <a:prstGeom prst="rect">
          <a:avLst/>
        </a:prstGeom>
      </xdr:spPr>
    </xdr:pic>
    <xdr:clientData/>
  </xdr:twoCellAnchor>
  <xdr:twoCellAnchor editAs="oneCell">
    <xdr:from>
      <xdr:col>4</xdr:col>
      <xdr:colOff>205653</xdr:colOff>
      <xdr:row>6</xdr:row>
      <xdr:rowOff>10823</xdr:rowOff>
    </xdr:from>
    <xdr:to>
      <xdr:col>4</xdr:col>
      <xdr:colOff>562840</xdr:colOff>
      <xdr:row>6</xdr:row>
      <xdr:rowOff>363681</xdr:rowOff>
    </xdr:to>
    <xdr:pic>
      <xdr:nvPicPr>
        <xdr:cNvPr id="29" name="Image 28"/>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3236335" y="2586903"/>
          <a:ext cx="357187" cy="357187"/>
        </a:xfrm>
        <a:prstGeom prst="rect">
          <a:avLst/>
        </a:prstGeom>
      </xdr:spPr>
    </xdr:pic>
    <xdr:clientData/>
  </xdr:twoCellAnchor>
  <xdr:twoCellAnchor editAs="oneCell">
    <xdr:from>
      <xdr:col>4</xdr:col>
      <xdr:colOff>184006</xdr:colOff>
      <xdr:row>9</xdr:row>
      <xdr:rowOff>0</xdr:rowOff>
    </xdr:from>
    <xdr:to>
      <xdr:col>4</xdr:col>
      <xdr:colOff>573665</xdr:colOff>
      <xdr:row>10</xdr:row>
      <xdr:rowOff>16037</xdr:rowOff>
    </xdr:to>
    <xdr:pic>
      <xdr:nvPicPr>
        <xdr:cNvPr id="30" name="Image 29"/>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3214688" y="3743857"/>
          <a:ext cx="389659" cy="394786"/>
        </a:xfrm>
        <a:prstGeom prst="rect">
          <a:avLst/>
        </a:prstGeom>
      </xdr:spPr>
    </xdr:pic>
    <xdr:clientData/>
  </xdr:twoCellAnchor>
  <xdr:twoCellAnchor editAs="oneCell">
    <xdr:from>
      <xdr:col>4</xdr:col>
      <xdr:colOff>214944</xdr:colOff>
      <xdr:row>16</xdr:row>
      <xdr:rowOff>24413</xdr:rowOff>
    </xdr:from>
    <xdr:to>
      <xdr:col>4</xdr:col>
      <xdr:colOff>552017</xdr:colOff>
      <xdr:row>16</xdr:row>
      <xdr:rowOff>361972</xdr:rowOff>
    </xdr:to>
    <xdr:pic>
      <xdr:nvPicPr>
        <xdr:cNvPr id="31" name="Image 30"/>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3354384" y="5769893"/>
          <a:ext cx="337073" cy="337559"/>
        </a:xfrm>
        <a:prstGeom prst="rect">
          <a:avLst/>
        </a:prstGeom>
      </xdr:spPr>
    </xdr:pic>
    <xdr:clientData/>
  </xdr:twoCellAnchor>
  <xdr:twoCellAnchor editAs="oneCell">
    <xdr:from>
      <xdr:col>4</xdr:col>
      <xdr:colOff>224234</xdr:colOff>
      <xdr:row>7</xdr:row>
      <xdr:rowOff>26160</xdr:rowOff>
    </xdr:from>
    <xdr:to>
      <xdr:col>4</xdr:col>
      <xdr:colOff>552017</xdr:colOff>
      <xdr:row>7</xdr:row>
      <xdr:rowOff>349614</xdr:rowOff>
    </xdr:to>
    <xdr:pic>
      <xdr:nvPicPr>
        <xdr:cNvPr id="32" name="Image 31"/>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3254916" y="2991899"/>
          <a:ext cx="327783" cy="327783"/>
        </a:xfrm>
        <a:prstGeom prst="rect">
          <a:avLst/>
        </a:prstGeom>
      </xdr:spPr>
    </xdr:pic>
    <xdr:clientData/>
  </xdr:twoCellAnchor>
  <xdr:twoCellAnchor editAs="oneCell">
    <xdr:from>
      <xdr:col>4</xdr:col>
      <xdr:colOff>211875</xdr:colOff>
      <xdr:row>8</xdr:row>
      <xdr:rowOff>22717</xdr:rowOff>
    </xdr:from>
    <xdr:to>
      <xdr:col>4</xdr:col>
      <xdr:colOff>552017</xdr:colOff>
      <xdr:row>8</xdr:row>
      <xdr:rowOff>363006</xdr:rowOff>
    </xdr:to>
    <xdr:pic>
      <xdr:nvPicPr>
        <xdr:cNvPr id="33" name="Image 32"/>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3242557" y="3378115"/>
          <a:ext cx="340142" cy="344618"/>
        </a:xfrm>
        <a:prstGeom prst="rect">
          <a:avLst/>
        </a:prstGeom>
      </xdr:spPr>
    </xdr:pic>
    <xdr:clientData/>
  </xdr:twoCellAnchor>
  <xdr:oneCellAnchor>
    <xdr:from>
      <xdr:col>19</xdr:col>
      <xdr:colOff>176384</xdr:colOff>
      <xdr:row>23</xdr:row>
      <xdr:rowOff>102264</xdr:rowOff>
    </xdr:from>
    <xdr:ext cx="183876" cy="183876"/>
    <xdr:pic>
      <xdr:nvPicPr>
        <xdr:cNvPr id="154" name="Image 153"/>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112864" y="13041024"/>
          <a:ext cx="183876" cy="183876"/>
        </a:xfrm>
        <a:prstGeom prst="rect">
          <a:avLst/>
        </a:prstGeom>
      </xdr:spPr>
    </xdr:pic>
    <xdr:clientData/>
  </xdr:oneCellAnchor>
  <xdr:twoCellAnchor editAs="oneCell">
    <xdr:from>
      <xdr:col>14</xdr:col>
      <xdr:colOff>77300</xdr:colOff>
      <xdr:row>28</xdr:row>
      <xdr:rowOff>113383</xdr:rowOff>
    </xdr:from>
    <xdr:to>
      <xdr:col>14</xdr:col>
      <xdr:colOff>248949</xdr:colOff>
      <xdr:row>28</xdr:row>
      <xdr:rowOff>282171</xdr:rowOff>
    </xdr:to>
    <xdr:pic>
      <xdr:nvPicPr>
        <xdr:cNvPr id="163" name="Image 16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284040" y="10392763"/>
          <a:ext cx="171649" cy="168788"/>
        </a:xfrm>
        <a:prstGeom prst="rect">
          <a:avLst/>
        </a:prstGeom>
      </xdr:spPr>
    </xdr:pic>
    <xdr:clientData/>
  </xdr:twoCellAnchor>
  <xdr:twoCellAnchor editAs="oneCell">
    <xdr:from>
      <xdr:col>14</xdr:col>
      <xdr:colOff>75767</xdr:colOff>
      <xdr:row>27</xdr:row>
      <xdr:rowOff>106138</xdr:rowOff>
    </xdr:from>
    <xdr:to>
      <xdr:col>14</xdr:col>
      <xdr:colOff>248949</xdr:colOff>
      <xdr:row>27</xdr:row>
      <xdr:rowOff>281794</xdr:rowOff>
    </xdr:to>
    <xdr:pic>
      <xdr:nvPicPr>
        <xdr:cNvPr id="179" name="Image 178"/>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8282507" y="10004518"/>
          <a:ext cx="173182" cy="175656"/>
        </a:xfrm>
        <a:prstGeom prst="rect">
          <a:avLst/>
        </a:prstGeom>
      </xdr:spPr>
    </xdr:pic>
    <xdr:clientData/>
  </xdr:twoCellAnchor>
  <xdr:twoCellAnchor editAs="oneCell">
    <xdr:from>
      <xdr:col>21</xdr:col>
      <xdr:colOff>198897</xdr:colOff>
      <xdr:row>23</xdr:row>
      <xdr:rowOff>107003</xdr:rowOff>
    </xdr:from>
    <xdr:to>
      <xdr:col>22</xdr:col>
      <xdr:colOff>69010</xdr:colOff>
      <xdr:row>23</xdr:row>
      <xdr:rowOff>282659</xdr:rowOff>
    </xdr:to>
    <xdr:pic>
      <xdr:nvPicPr>
        <xdr:cNvPr id="202" name="Image 201"/>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0744977" y="13045763"/>
          <a:ext cx="182533" cy="175656"/>
        </a:xfrm>
        <a:prstGeom prst="rect">
          <a:avLst/>
        </a:prstGeom>
      </xdr:spPr>
    </xdr:pic>
    <xdr:clientData/>
  </xdr:twoCellAnchor>
  <xdr:twoCellAnchor editAs="oneCell">
    <xdr:from>
      <xdr:col>23</xdr:col>
      <xdr:colOff>189606</xdr:colOff>
      <xdr:row>23</xdr:row>
      <xdr:rowOff>103424</xdr:rowOff>
    </xdr:from>
    <xdr:to>
      <xdr:col>24</xdr:col>
      <xdr:colOff>69011</xdr:colOff>
      <xdr:row>23</xdr:row>
      <xdr:rowOff>272212</xdr:rowOff>
    </xdr:to>
    <xdr:pic>
      <xdr:nvPicPr>
        <xdr:cNvPr id="203" name="Image 20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1352906" y="13042184"/>
          <a:ext cx="184205" cy="168788"/>
        </a:xfrm>
        <a:prstGeom prst="rect">
          <a:avLst/>
        </a:prstGeom>
      </xdr:spPr>
    </xdr:pic>
    <xdr:clientData/>
  </xdr:twoCellAnchor>
  <xdr:oneCellAnchor>
    <xdr:from>
      <xdr:col>14</xdr:col>
      <xdr:colOff>60847</xdr:colOff>
      <xdr:row>17</xdr:row>
      <xdr:rowOff>87737</xdr:rowOff>
    </xdr:from>
    <xdr:ext cx="169333" cy="171561"/>
    <xdr:pic>
      <xdr:nvPicPr>
        <xdr:cNvPr id="204" name="Image 203"/>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496187" y="6176117"/>
          <a:ext cx="169333" cy="171561"/>
        </a:xfrm>
        <a:prstGeom prst="rect">
          <a:avLst/>
        </a:prstGeom>
      </xdr:spPr>
    </xdr:pic>
    <xdr:clientData/>
  </xdr:oneCellAnchor>
  <xdr:oneCellAnchor>
    <xdr:from>
      <xdr:col>15</xdr:col>
      <xdr:colOff>233448</xdr:colOff>
      <xdr:row>16</xdr:row>
      <xdr:rowOff>119168</xdr:rowOff>
    </xdr:from>
    <xdr:ext cx="169333" cy="171561"/>
    <xdr:pic>
      <xdr:nvPicPr>
        <xdr:cNvPr id="205" name="Image 20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8981208" y="8104928"/>
          <a:ext cx="169333" cy="171561"/>
        </a:xfrm>
        <a:prstGeom prst="rect">
          <a:avLst/>
        </a:prstGeom>
      </xdr:spPr>
    </xdr:pic>
    <xdr:clientData/>
  </xdr:oneCellAnchor>
  <xdr:oneCellAnchor>
    <xdr:from>
      <xdr:col>14</xdr:col>
      <xdr:colOff>61090</xdr:colOff>
      <xdr:row>18</xdr:row>
      <xdr:rowOff>80919</xdr:rowOff>
    </xdr:from>
    <xdr:ext cx="176698" cy="215965"/>
    <xdr:pic>
      <xdr:nvPicPr>
        <xdr:cNvPr id="206" name="Image 205"/>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8496430" y="6550299"/>
          <a:ext cx="176698" cy="215965"/>
        </a:xfrm>
        <a:prstGeom prst="rect">
          <a:avLst/>
        </a:prstGeom>
      </xdr:spPr>
    </xdr:pic>
    <xdr:clientData/>
  </xdr:oneCellAnchor>
  <xdr:oneCellAnchor>
    <xdr:from>
      <xdr:col>17</xdr:col>
      <xdr:colOff>229776</xdr:colOff>
      <xdr:row>16</xdr:row>
      <xdr:rowOff>99060</xdr:rowOff>
    </xdr:from>
    <xdr:ext cx="176698" cy="215965"/>
    <xdr:pic>
      <xdr:nvPicPr>
        <xdr:cNvPr id="207" name="Image 20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9571896" y="8084820"/>
          <a:ext cx="176698" cy="215965"/>
        </a:xfrm>
        <a:prstGeom prst="rect">
          <a:avLst/>
        </a:prstGeom>
      </xdr:spPr>
    </xdr:pic>
    <xdr:clientData/>
  </xdr:oneCellAnchor>
  <xdr:oneCellAnchor>
    <xdr:from>
      <xdr:col>14</xdr:col>
      <xdr:colOff>64946</xdr:colOff>
      <xdr:row>19</xdr:row>
      <xdr:rowOff>87024</xdr:rowOff>
    </xdr:from>
    <xdr:ext cx="183876" cy="183876"/>
    <xdr:pic>
      <xdr:nvPicPr>
        <xdr:cNvPr id="208" name="Image 20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8500286" y="6937404"/>
          <a:ext cx="183876" cy="183876"/>
        </a:xfrm>
        <a:prstGeom prst="rect">
          <a:avLst/>
        </a:prstGeom>
      </xdr:spPr>
    </xdr:pic>
    <xdr:clientData/>
  </xdr:oneCellAnchor>
  <xdr:oneCellAnchor>
    <xdr:from>
      <xdr:col>19</xdr:col>
      <xdr:colOff>199244</xdr:colOff>
      <xdr:row>16</xdr:row>
      <xdr:rowOff>109884</xdr:rowOff>
    </xdr:from>
    <xdr:ext cx="183876" cy="183876"/>
    <xdr:pic>
      <xdr:nvPicPr>
        <xdr:cNvPr id="209" name="Image 208"/>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135724" y="8095644"/>
          <a:ext cx="183876" cy="183876"/>
        </a:xfrm>
        <a:prstGeom prst="rect">
          <a:avLst/>
        </a:prstGeom>
      </xdr:spPr>
    </xdr:pic>
    <xdr:clientData/>
  </xdr:oneCellAnchor>
  <xdr:oneCellAnchor>
    <xdr:from>
      <xdr:col>14</xdr:col>
      <xdr:colOff>77300</xdr:colOff>
      <xdr:row>21</xdr:row>
      <xdr:rowOff>76200</xdr:rowOff>
    </xdr:from>
    <xdr:ext cx="171649" cy="168788"/>
    <xdr:pic>
      <xdr:nvPicPr>
        <xdr:cNvPr id="210" name="Image 209"/>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512640" y="7688580"/>
          <a:ext cx="171649" cy="168788"/>
        </a:xfrm>
        <a:prstGeom prst="rect">
          <a:avLst/>
        </a:prstGeom>
      </xdr:spPr>
    </xdr:pic>
    <xdr:clientData/>
  </xdr:oneCellAnchor>
  <xdr:oneCellAnchor>
    <xdr:from>
      <xdr:col>14</xdr:col>
      <xdr:colOff>75767</xdr:colOff>
      <xdr:row>20</xdr:row>
      <xdr:rowOff>90898</xdr:rowOff>
    </xdr:from>
    <xdr:ext cx="173182" cy="175656"/>
    <xdr:pic>
      <xdr:nvPicPr>
        <xdr:cNvPr id="211" name="Image 210"/>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8511107" y="7322278"/>
          <a:ext cx="173182" cy="175656"/>
        </a:xfrm>
        <a:prstGeom prst="rect">
          <a:avLst/>
        </a:prstGeom>
      </xdr:spPr>
    </xdr:pic>
    <xdr:clientData/>
  </xdr:oneCellAnchor>
  <xdr:oneCellAnchor>
    <xdr:from>
      <xdr:col>21</xdr:col>
      <xdr:colOff>221757</xdr:colOff>
      <xdr:row>16</xdr:row>
      <xdr:rowOff>114623</xdr:rowOff>
    </xdr:from>
    <xdr:ext cx="173182" cy="175656"/>
    <xdr:pic>
      <xdr:nvPicPr>
        <xdr:cNvPr id="212" name="Image 211"/>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10767837" y="8100383"/>
          <a:ext cx="173182" cy="175656"/>
        </a:xfrm>
        <a:prstGeom prst="rect">
          <a:avLst/>
        </a:prstGeom>
      </xdr:spPr>
    </xdr:pic>
    <xdr:clientData/>
  </xdr:oneCellAnchor>
  <xdr:oneCellAnchor>
    <xdr:from>
      <xdr:col>23</xdr:col>
      <xdr:colOff>212466</xdr:colOff>
      <xdr:row>16</xdr:row>
      <xdr:rowOff>111044</xdr:rowOff>
    </xdr:from>
    <xdr:ext cx="171649" cy="168788"/>
    <xdr:pic>
      <xdr:nvPicPr>
        <xdr:cNvPr id="213" name="Image 212"/>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11375766" y="8096804"/>
          <a:ext cx="171649" cy="168788"/>
        </a:xfrm>
        <a:prstGeom prst="rect">
          <a:avLst/>
        </a:prstGeom>
      </xdr:spPr>
    </xdr:pic>
    <xdr:clientData/>
  </xdr:oneCellAnchor>
  <xdr:twoCellAnchor editAs="oneCell">
    <xdr:from>
      <xdr:col>15</xdr:col>
      <xdr:colOff>179586</xdr:colOff>
      <xdr:row>9</xdr:row>
      <xdr:rowOff>82171</xdr:rowOff>
    </xdr:from>
    <xdr:to>
      <xdr:col>16</xdr:col>
      <xdr:colOff>112049</xdr:colOff>
      <xdr:row>9</xdr:row>
      <xdr:rowOff>289560</xdr:rowOff>
    </xdr:to>
    <xdr:pic>
      <xdr:nvPicPr>
        <xdr:cNvPr id="215" name="Image 214"/>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927346" y="5019931"/>
          <a:ext cx="229643" cy="207389"/>
        </a:xfrm>
        <a:prstGeom prst="rect">
          <a:avLst/>
        </a:prstGeom>
      </xdr:spPr>
    </xdr:pic>
    <xdr:clientData/>
  </xdr:twoCellAnchor>
  <xdr:twoCellAnchor editAs="oneCell">
    <xdr:from>
      <xdr:col>14</xdr:col>
      <xdr:colOff>54120</xdr:colOff>
      <xdr:row>13</xdr:row>
      <xdr:rowOff>77563</xdr:rowOff>
    </xdr:from>
    <xdr:to>
      <xdr:col>14</xdr:col>
      <xdr:colOff>248950</xdr:colOff>
      <xdr:row>13</xdr:row>
      <xdr:rowOff>270628</xdr:rowOff>
    </xdr:to>
    <xdr:pic>
      <xdr:nvPicPr>
        <xdr:cNvPr id="216" name="Image 215"/>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8489460" y="4641943"/>
          <a:ext cx="194830" cy="193065"/>
        </a:xfrm>
        <a:prstGeom prst="rect">
          <a:avLst/>
        </a:prstGeom>
      </xdr:spPr>
    </xdr:pic>
    <xdr:clientData/>
  </xdr:twoCellAnchor>
  <xdr:twoCellAnchor editAs="oneCell">
    <xdr:from>
      <xdr:col>14</xdr:col>
      <xdr:colOff>65808</xdr:colOff>
      <xdr:row>10</xdr:row>
      <xdr:rowOff>98712</xdr:rowOff>
    </xdr:from>
    <xdr:to>
      <xdr:col>14</xdr:col>
      <xdr:colOff>228167</xdr:colOff>
      <xdr:row>10</xdr:row>
      <xdr:rowOff>261071</xdr:rowOff>
    </xdr:to>
    <xdr:pic>
      <xdr:nvPicPr>
        <xdr:cNvPr id="219" name="Image 218"/>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501148" y="3520092"/>
          <a:ext cx="162359" cy="162359"/>
        </a:xfrm>
        <a:prstGeom prst="rect">
          <a:avLst/>
        </a:prstGeom>
      </xdr:spPr>
    </xdr:pic>
    <xdr:clientData/>
  </xdr:twoCellAnchor>
  <xdr:twoCellAnchor editAs="oneCell">
    <xdr:from>
      <xdr:col>14</xdr:col>
      <xdr:colOff>64944</xdr:colOff>
      <xdr:row>11</xdr:row>
      <xdr:rowOff>83780</xdr:rowOff>
    </xdr:from>
    <xdr:to>
      <xdr:col>14</xdr:col>
      <xdr:colOff>238125</xdr:colOff>
      <xdr:row>11</xdr:row>
      <xdr:rowOff>256961</xdr:rowOff>
    </xdr:to>
    <xdr:pic>
      <xdr:nvPicPr>
        <xdr:cNvPr id="220" name="Image 21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8500284" y="3886160"/>
          <a:ext cx="173181" cy="173181"/>
        </a:xfrm>
        <a:prstGeom prst="rect">
          <a:avLst/>
        </a:prstGeom>
      </xdr:spPr>
    </xdr:pic>
    <xdr:clientData/>
  </xdr:twoCellAnchor>
  <xdr:twoCellAnchor editAs="oneCell">
    <xdr:from>
      <xdr:col>14</xdr:col>
      <xdr:colOff>61206</xdr:colOff>
      <xdr:row>12</xdr:row>
      <xdr:rowOff>87890</xdr:rowOff>
    </xdr:from>
    <xdr:to>
      <xdr:col>14</xdr:col>
      <xdr:colOff>242155</xdr:colOff>
      <xdr:row>12</xdr:row>
      <xdr:rowOff>274510</xdr:rowOff>
    </xdr:to>
    <xdr:pic>
      <xdr:nvPicPr>
        <xdr:cNvPr id="221" name="Image 22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496546" y="4271270"/>
          <a:ext cx="180949" cy="186620"/>
        </a:xfrm>
        <a:prstGeom prst="rect">
          <a:avLst/>
        </a:prstGeom>
      </xdr:spPr>
    </xdr:pic>
    <xdr:clientData/>
  </xdr:twoCellAnchor>
  <xdr:oneCellAnchor>
    <xdr:from>
      <xdr:col>14</xdr:col>
      <xdr:colOff>54120</xdr:colOff>
      <xdr:row>7</xdr:row>
      <xdr:rowOff>87940</xdr:rowOff>
    </xdr:from>
    <xdr:ext cx="194829" cy="197613"/>
    <xdr:pic>
      <xdr:nvPicPr>
        <xdr:cNvPr id="223" name="Image 222"/>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8489460" y="2366320"/>
          <a:ext cx="194829" cy="197613"/>
        </a:xfrm>
        <a:prstGeom prst="rect">
          <a:avLst/>
        </a:prstGeom>
      </xdr:spPr>
    </xdr:pic>
    <xdr:clientData/>
  </xdr:oneCellAnchor>
  <xdr:twoCellAnchor editAs="oneCell">
    <xdr:from>
      <xdr:col>23</xdr:col>
      <xdr:colOff>179588</xdr:colOff>
      <xdr:row>2</xdr:row>
      <xdr:rowOff>125124</xdr:rowOff>
    </xdr:from>
    <xdr:to>
      <xdr:col>24</xdr:col>
      <xdr:colOff>69617</xdr:colOff>
      <xdr:row>2</xdr:row>
      <xdr:rowOff>322737</xdr:rowOff>
    </xdr:to>
    <xdr:pic>
      <xdr:nvPicPr>
        <xdr:cNvPr id="224" name="Image 223"/>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1342888" y="490884"/>
          <a:ext cx="194829" cy="197613"/>
        </a:xfrm>
        <a:prstGeom prst="rect">
          <a:avLst/>
        </a:prstGeom>
      </xdr:spPr>
    </xdr:pic>
    <xdr:clientData/>
  </xdr:twoCellAnchor>
  <xdr:twoCellAnchor editAs="oneCell">
    <xdr:from>
      <xdr:col>15</xdr:col>
      <xdr:colOff>212058</xdr:colOff>
      <xdr:row>2</xdr:row>
      <xdr:rowOff>114300</xdr:rowOff>
    </xdr:from>
    <xdr:to>
      <xdr:col>16</xdr:col>
      <xdr:colOff>98883</xdr:colOff>
      <xdr:row>2</xdr:row>
      <xdr:rowOff>298305</xdr:rowOff>
    </xdr:to>
    <xdr:pic>
      <xdr:nvPicPr>
        <xdr:cNvPr id="225" name="Image 224"/>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959818" y="480060"/>
          <a:ext cx="184005" cy="184005"/>
        </a:xfrm>
        <a:prstGeom prst="rect">
          <a:avLst/>
        </a:prstGeom>
      </xdr:spPr>
    </xdr:pic>
    <xdr:clientData/>
  </xdr:twoCellAnchor>
  <xdr:oneCellAnchor>
    <xdr:from>
      <xdr:col>14</xdr:col>
      <xdr:colOff>54120</xdr:colOff>
      <xdr:row>6</xdr:row>
      <xdr:rowOff>77563</xdr:rowOff>
    </xdr:from>
    <xdr:ext cx="194830" cy="197394"/>
    <xdr:pic>
      <xdr:nvPicPr>
        <xdr:cNvPr id="226" name="Image 225"/>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8489460" y="1974943"/>
          <a:ext cx="194830" cy="197394"/>
        </a:xfrm>
        <a:prstGeom prst="rect">
          <a:avLst/>
        </a:prstGeom>
      </xdr:spPr>
    </xdr:pic>
    <xdr:clientData/>
  </xdr:oneCellAnchor>
  <xdr:twoCellAnchor editAs="oneCell">
    <xdr:from>
      <xdr:col>17</xdr:col>
      <xdr:colOff>187344</xdr:colOff>
      <xdr:row>2</xdr:row>
      <xdr:rowOff>118812</xdr:rowOff>
    </xdr:from>
    <xdr:to>
      <xdr:col>18</xdr:col>
      <xdr:colOff>77237</xdr:colOff>
      <xdr:row>2</xdr:row>
      <xdr:rowOff>305885</xdr:rowOff>
    </xdr:to>
    <xdr:pic>
      <xdr:nvPicPr>
        <xdr:cNvPr id="227" name="Image 226"/>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9529464" y="484572"/>
          <a:ext cx="187073" cy="187073"/>
        </a:xfrm>
        <a:prstGeom prst="rect">
          <a:avLst/>
        </a:prstGeom>
      </xdr:spPr>
    </xdr:pic>
    <xdr:clientData/>
  </xdr:twoCellAnchor>
  <xdr:twoCellAnchor editAs="oneCell">
    <xdr:from>
      <xdr:col>19</xdr:col>
      <xdr:colOff>196633</xdr:colOff>
      <xdr:row>2</xdr:row>
      <xdr:rowOff>125123</xdr:rowOff>
    </xdr:from>
    <xdr:to>
      <xdr:col>20</xdr:col>
      <xdr:colOff>80402</xdr:colOff>
      <xdr:row>2</xdr:row>
      <xdr:rowOff>308453</xdr:rowOff>
    </xdr:to>
    <xdr:pic>
      <xdr:nvPicPr>
        <xdr:cNvPr id="228" name="Image 227"/>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10133113" y="490883"/>
          <a:ext cx="180949" cy="183330"/>
        </a:xfrm>
        <a:prstGeom prst="rect">
          <a:avLst/>
        </a:prstGeom>
      </xdr:spPr>
    </xdr:pic>
    <xdr:clientData/>
  </xdr:twoCellAnchor>
  <xdr:oneCellAnchor>
    <xdr:from>
      <xdr:col>14</xdr:col>
      <xdr:colOff>65808</xdr:colOff>
      <xdr:row>3</xdr:row>
      <xdr:rowOff>98712</xdr:rowOff>
    </xdr:from>
    <xdr:ext cx="162359" cy="162359"/>
    <xdr:pic>
      <xdr:nvPicPr>
        <xdr:cNvPr id="229" name="Image 228"/>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8501148" y="853092"/>
          <a:ext cx="162359" cy="162359"/>
        </a:xfrm>
        <a:prstGeom prst="rect">
          <a:avLst/>
        </a:prstGeom>
      </xdr:spPr>
    </xdr:pic>
    <xdr:clientData/>
  </xdr:oneCellAnchor>
  <xdr:oneCellAnchor>
    <xdr:from>
      <xdr:col>14</xdr:col>
      <xdr:colOff>64944</xdr:colOff>
      <xdr:row>4</xdr:row>
      <xdr:rowOff>83780</xdr:rowOff>
    </xdr:from>
    <xdr:ext cx="173181" cy="173181"/>
    <xdr:pic>
      <xdr:nvPicPr>
        <xdr:cNvPr id="230" name="Image 229"/>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8500284" y="1219160"/>
          <a:ext cx="173181" cy="173181"/>
        </a:xfrm>
        <a:prstGeom prst="rect">
          <a:avLst/>
        </a:prstGeom>
      </xdr:spPr>
    </xdr:pic>
    <xdr:clientData/>
  </xdr:oneCellAnchor>
  <xdr:oneCellAnchor>
    <xdr:from>
      <xdr:col>14</xdr:col>
      <xdr:colOff>61206</xdr:colOff>
      <xdr:row>5</xdr:row>
      <xdr:rowOff>87890</xdr:rowOff>
    </xdr:from>
    <xdr:ext cx="180949" cy="183330"/>
    <xdr:pic>
      <xdr:nvPicPr>
        <xdr:cNvPr id="231" name="Image 230"/>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496546" y="1604270"/>
          <a:ext cx="180949" cy="183330"/>
        </a:xfrm>
        <a:prstGeom prst="rect">
          <a:avLst/>
        </a:prstGeom>
      </xdr:spPr>
    </xdr:pic>
    <xdr:clientData/>
  </xdr:oneCellAnchor>
  <xdr:twoCellAnchor editAs="oneCell">
    <xdr:from>
      <xdr:col>21</xdr:col>
      <xdr:colOff>202102</xdr:colOff>
      <xdr:row>2</xdr:row>
      <xdr:rowOff>116528</xdr:rowOff>
    </xdr:from>
    <xdr:to>
      <xdr:col>22</xdr:col>
      <xdr:colOff>84512</xdr:colOff>
      <xdr:row>2</xdr:row>
      <xdr:rowOff>313922</xdr:rowOff>
    </xdr:to>
    <xdr:pic>
      <xdr:nvPicPr>
        <xdr:cNvPr id="232" name="Image 231"/>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10748182" y="482288"/>
          <a:ext cx="194830" cy="197394"/>
        </a:xfrm>
        <a:prstGeom prst="rect">
          <a:avLst/>
        </a:prstGeom>
      </xdr:spPr>
    </xdr:pic>
    <xdr:clientData/>
  </xdr:twoCellAnchor>
  <xdr:twoCellAnchor>
    <xdr:from>
      <xdr:col>18</xdr:col>
      <xdr:colOff>0</xdr:colOff>
      <xdr:row>41</xdr:row>
      <xdr:rowOff>0</xdr:rowOff>
    </xdr:from>
    <xdr:to>
      <xdr:col>18</xdr:col>
      <xdr:colOff>0</xdr:colOff>
      <xdr:row>43</xdr:row>
      <xdr:rowOff>86590</xdr:rowOff>
    </xdr:to>
    <xdr:cxnSp macro="">
      <xdr:nvCxnSpPr>
        <xdr:cNvPr id="5" name="Connecteur droit 4"/>
        <xdr:cNvCxnSpPr/>
      </xdr:nvCxnSpPr>
      <xdr:spPr>
        <a:xfrm>
          <a:off x="9340994" y="7836477"/>
          <a:ext cx="0" cy="303068"/>
        </a:xfrm>
        <a:prstGeom prst="line">
          <a:avLst/>
        </a:prstGeom>
        <a:ln>
          <a:solidFill>
            <a:srgbClr val="00B05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196040</xdr:colOff>
      <xdr:row>9</xdr:row>
      <xdr:rowOff>117504</xdr:rowOff>
    </xdr:from>
    <xdr:ext cx="194829" cy="197613"/>
    <xdr:pic>
      <xdr:nvPicPr>
        <xdr:cNvPr id="55" name="Image 54"/>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1359340" y="5055264"/>
          <a:ext cx="194829" cy="197613"/>
        </a:xfrm>
        <a:prstGeom prst="rect">
          <a:avLst/>
        </a:prstGeom>
      </xdr:spPr>
    </xdr:pic>
    <xdr:clientData/>
  </xdr:oneCellAnchor>
  <xdr:twoCellAnchor editAs="oneCell">
    <xdr:from>
      <xdr:col>19</xdr:col>
      <xdr:colOff>213085</xdr:colOff>
      <xdr:row>9</xdr:row>
      <xdr:rowOff>117503</xdr:rowOff>
    </xdr:from>
    <xdr:to>
      <xdr:col>20</xdr:col>
      <xdr:colOff>112614</xdr:colOff>
      <xdr:row>9</xdr:row>
      <xdr:rowOff>300833</xdr:rowOff>
    </xdr:to>
    <xdr:pic>
      <xdr:nvPicPr>
        <xdr:cNvPr id="57" name="Image 56"/>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10149565" y="5055263"/>
          <a:ext cx="196709" cy="183330"/>
        </a:xfrm>
        <a:prstGeom prst="rect">
          <a:avLst/>
        </a:prstGeom>
      </xdr:spPr>
    </xdr:pic>
    <xdr:clientData/>
  </xdr:twoCellAnchor>
  <xdr:twoCellAnchor editAs="oneCell">
    <xdr:from>
      <xdr:col>21</xdr:col>
      <xdr:colOff>218554</xdr:colOff>
      <xdr:row>9</xdr:row>
      <xdr:rowOff>108908</xdr:rowOff>
    </xdr:from>
    <xdr:to>
      <xdr:col>22</xdr:col>
      <xdr:colOff>110315</xdr:colOff>
      <xdr:row>9</xdr:row>
      <xdr:rowOff>301973</xdr:rowOff>
    </xdr:to>
    <xdr:pic>
      <xdr:nvPicPr>
        <xdr:cNvPr id="58" name="Image 57"/>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10764634" y="5046668"/>
          <a:ext cx="204181" cy="193065"/>
        </a:xfrm>
        <a:prstGeom prst="rect">
          <a:avLst/>
        </a:prstGeom>
      </xdr:spPr>
    </xdr:pic>
    <xdr:clientData/>
  </xdr:twoCellAnchor>
  <xdr:oneCellAnchor>
    <xdr:from>
      <xdr:col>17</xdr:col>
      <xdr:colOff>225444</xdr:colOff>
      <xdr:row>9</xdr:row>
      <xdr:rowOff>111192</xdr:rowOff>
    </xdr:from>
    <xdr:ext cx="187073" cy="187073"/>
    <xdr:pic>
      <xdr:nvPicPr>
        <xdr:cNvPr id="59" name="Image 58"/>
        <xdr:cNvPicPr>
          <a:picLocks noChangeAspect="1"/>
        </xdr:cNvPicPr>
      </xdr:nvPicPr>
      <xdr:blipFill>
        <a:blip xmlns:r="http://schemas.openxmlformats.org/officeDocument/2006/relationships" r:embed="rId21" cstate="print">
          <a:extLst>
            <a:ext uri="{28A0092B-C50C-407E-A947-70E740481C1C}">
              <a14:useLocalDpi xmlns="" xmlns:a14="http://schemas.microsoft.com/office/drawing/2010/main" val="0"/>
            </a:ext>
          </a:extLst>
        </a:blip>
        <a:stretch>
          <a:fillRect/>
        </a:stretch>
      </xdr:blipFill>
      <xdr:spPr>
        <a:xfrm>
          <a:off x="9567564" y="5048952"/>
          <a:ext cx="187073" cy="18707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13</xdr:col>
      <xdr:colOff>0</xdr:colOff>
      <xdr:row>23</xdr:row>
      <xdr:rowOff>9525</xdr:rowOff>
    </xdr:from>
    <xdr:to>
      <xdr:col>15</xdr:col>
      <xdr:colOff>266700</xdr:colOff>
      <xdr:row>25</xdr:row>
      <xdr:rowOff>190499</xdr:rowOff>
    </xdr:to>
    <xdr:cxnSp macro="">
      <xdr:nvCxnSpPr>
        <xdr:cNvPr id="19" name="Connecteur en angle 18"/>
        <xdr:cNvCxnSpPr/>
      </xdr:nvCxnSpPr>
      <xdr:spPr>
        <a:xfrm flipV="1">
          <a:off x="9429750" y="4524375"/>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10</xdr:row>
      <xdr:rowOff>0</xdr:rowOff>
    </xdr:from>
    <xdr:to>
      <xdr:col>15</xdr:col>
      <xdr:colOff>247650</xdr:colOff>
      <xdr:row>12</xdr:row>
      <xdr:rowOff>180974</xdr:rowOff>
    </xdr:to>
    <xdr:cxnSp macro="">
      <xdr:nvCxnSpPr>
        <xdr:cNvPr id="22" name="Connecteur en angle 21"/>
        <xdr:cNvCxnSpPr/>
      </xdr:nvCxnSpPr>
      <xdr:spPr>
        <a:xfrm flipV="1">
          <a:off x="9410700" y="1943100"/>
          <a:ext cx="838200" cy="581024"/>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266700</xdr:colOff>
      <xdr:row>6</xdr:row>
      <xdr:rowOff>190499</xdr:rowOff>
    </xdr:from>
    <xdr:to>
      <xdr:col>15</xdr:col>
      <xdr:colOff>247650</xdr:colOff>
      <xdr:row>10</xdr:row>
      <xdr:rowOff>0</xdr:rowOff>
    </xdr:to>
    <xdr:cxnSp macro="">
      <xdr:nvCxnSpPr>
        <xdr:cNvPr id="25" name="Connecteur en angle 24"/>
        <xdr:cNvCxnSpPr/>
      </xdr:nvCxnSpPr>
      <xdr:spPr>
        <a:xfrm>
          <a:off x="9410700" y="1352549"/>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0</xdr:colOff>
      <xdr:row>20</xdr:row>
      <xdr:rowOff>0</xdr:rowOff>
    </xdr:from>
    <xdr:to>
      <xdr:col>15</xdr:col>
      <xdr:colOff>266700</xdr:colOff>
      <xdr:row>23</xdr:row>
      <xdr:rowOff>1</xdr:rowOff>
    </xdr:to>
    <xdr:cxnSp macro="">
      <xdr:nvCxnSpPr>
        <xdr:cNvPr id="29" name="Connecteur en angle 28"/>
        <xdr:cNvCxnSpPr/>
      </xdr:nvCxnSpPr>
      <xdr:spPr>
        <a:xfrm>
          <a:off x="9429750" y="3924300"/>
          <a:ext cx="838200" cy="590551"/>
        </a:xfrm>
        <a:prstGeom prst="bentConnector3">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276228</xdr:colOff>
      <xdr:row>7</xdr:row>
      <xdr:rowOff>0</xdr:rowOff>
    </xdr:from>
    <xdr:to>
      <xdr:col>9</xdr:col>
      <xdr:colOff>9525</xdr:colOff>
      <xdr:row>7</xdr:row>
      <xdr:rowOff>1</xdr:rowOff>
    </xdr:to>
    <xdr:cxnSp macro="">
      <xdr:nvCxnSpPr>
        <xdr:cNvPr id="32" name="Connecteur droit 31"/>
        <xdr:cNvCxnSpPr/>
      </xdr:nvCxnSpPr>
      <xdr:spPr>
        <a:xfrm flipH="1">
          <a:off x="6467478" y="135255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276225</xdr:colOff>
      <xdr:row>20</xdr:row>
      <xdr:rowOff>0</xdr:rowOff>
    </xdr:from>
    <xdr:to>
      <xdr:col>9</xdr:col>
      <xdr:colOff>9522</xdr:colOff>
      <xdr:row>20</xdr:row>
      <xdr:rowOff>1</xdr:rowOff>
    </xdr:to>
    <xdr:cxnSp macro="">
      <xdr:nvCxnSpPr>
        <xdr:cNvPr id="37" name="Connecteur droit 36"/>
        <xdr:cNvCxnSpPr/>
      </xdr:nvCxnSpPr>
      <xdr:spPr>
        <a:xfrm flipH="1">
          <a:off x="6467475" y="3924300"/>
          <a:ext cx="876297"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49359</xdr:colOff>
      <xdr:row>6</xdr:row>
      <xdr:rowOff>7119</xdr:rowOff>
    </xdr:from>
    <xdr:ext cx="169333" cy="171561"/>
    <xdr:pic>
      <xdr:nvPicPr>
        <xdr:cNvPr id="53" name="Image 5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3611709" y="1169169"/>
          <a:ext cx="169333" cy="171561"/>
        </a:xfrm>
        <a:prstGeom prst="rect">
          <a:avLst/>
        </a:prstGeom>
      </xdr:spPr>
    </xdr:pic>
    <xdr:clientData/>
  </xdr:oneCellAnchor>
  <xdr:oneCellAnchor>
    <xdr:from>
      <xdr:col>2</xdr:col>
      <xdr:colOff>24906</xdr:colOff>
      <xdr:row>6</xdr:row>
      <xdr:rowOff>177511</xdr:rowOff>
    </xdr:from>
    <xdr:ext cx="176698" cy="215965"/>
    <xdr:pic>
      <xdr:nvPicPr>
        <xdr:cNvPr id="54" name="Image 53"/>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634506" y="1339561"/>
          <a:ext cx="176698" cy="215965"/>
        </a:xfrm>
        <a:prstGeom prst="rect">
          <a:avLst/>
        </a:prstGeom>
      </xdr:spPr>
    </xdr:pic>
    <xdr:clientData/>
  </xdr:oneCellAnchor>
  <xdr:oneCellAnchor>
    <xdr:from>
      <xdr:col>9</xdr:col>
      <xdr:colOff>41566</xdr:colOff>
      <xdr:row>12</xdr:row>
      <xdr:rowOff>188335</xdr:rowOff>
    </xdr:from>
    <xdr:ext cx="183876" cy="183876"/>
    <xdr:pic>
      <xdr:nvPicPr>
        <xdr:cNvPr id="55" name="Image 54"/>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3603916" y="2531485"/>
          <a:ext cx="183876" cy="183876"/>
        </a:xfrm>
        <a:prstGeom prst="rect">
          <a:avLst/>
        </a:prstGeom>
      </xdr:spPr>
    </xdr:pic>
    <xdr:clientData/>
  </xdr:oneCellAnchor>
  <xdr:oneCellAnchor>
    <xdr:from>
      <xdr:col>2</xdr:col>
      <xdr:colOff>31173</xdr:colOff>
      <xdr:row>6</xdr:row>
      <xdr:rowOff>12099</xdr:rowOff>
    </xdr:from>
    <xdr:ext cx="173182" cy="175656"/>
    <xdr:pic>
      <xdr:nvPicPr>
        <xdr:cNvPr id="56" name="Image 55"/>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640773" y="1174149"/>
          <a:ext cx="173182" cy="175656"/>
        </a:xfrm>
        <a:prstGeom prst="rect">
          <a:avLst/>
        </a:prstGeom>
      </xdr:spPr>
    </xdr:pic>
    <xdr:clientData/>
  </xdr:oneCellAnchor>
  <xdr:oneCellAnchor>
    <xdr:from>
      <xdr:col>9</xdr:col>
      <xdr:colOff>39202</xdr:colOff>
      <xdr:row>19</xdr:row>
      <xdr:rowOff>28371</xdr:rowOff>
    </xdr:from>
    <xdr:ext cx="141774" cy="139411"/>
    <xdr:pic>
      <xdr:nvPicPr>
        <xdr:cNvPr id="57" name="Image 56"/>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3601552" y="3762171"/>
          <a:ext cx="141774" cy="139411"/>
        </a:xfrm>
        <a:prstGeom prst="rect">
          <a:avLst/>
        </a:prstGeom>
      </xdr:spPr>
    </xdr:pic>
    <xdr:clientData/>
  </xdr:oneCellAnchor>
  <xdr:oneCellAnchor>
    <xdr:from>
      <xdr:col>9</xdr:col>
      <xdr:colOff>25979</xdr:colOff>
      <xdr:row>26</xdr:row>
      <xdr:rowOff>1299</xdr:rowOff>
    </xdr:from>
    <xdr:ext cx="194829" cy="197613"/>
    <xdr:pic>
      <xdr:nvPicPr>
        <xdr:cNvPr id="58" name="Image 57"/>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3588329" y="5106699"/>
          <a:ext cx="194829" cy="197613"/>
        </a:xfrm>
        <a:prstGeom prst="rect">
          <a:avLst/>
        </a:prstGeom>
      </xdr:spPr>
    </xdr:pic>
    <xdr:clientData/>
  </xdr:oneCellAnchor>
  <xdr:twoCellAnchor editAs="oneCell">
    <xdr:from>
      <xdr:col>9</xdr:col>
      <xdr:colOff>28575</xdr:colOff>
      <xdr:row>25</xdr:row>
      <xdr:rowOff>3031</xdr:rowOff>
    </xdr:from>
    <xdr:to>
      <xdr:col>9</xdr:col>
      <xdr:colOff>219075</xdr:colOff>
      <xdr:row>26</xdr:row>
      <xdr:rowOff>3031</xdr:rowOff>
    </xdr:to>
    <xdr:pic>
      <xdr:nvPicPr>
        <xdr:cNvPr id="59" name="Image 58"/>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3590925" y="4917931"/>
          <a:ext cx="190500" cy="190500"/>
        </a:xfrm>
        <a:prstGeom prst="rect">
          <a:avLst/>
        </a:prstGeom>
      </xdr:spPr>
    </xdr:pic>
    <xdr:clientData/>
  </xdr:twoCellAnchor>
  <xdr:twoCellAnchor editAs="oneCell">
    <xdr:from>
      <xdr:col>3</xdr:col>
      <xdr:colOff>545055</xdr:colOff>
      <xdr:row>19</xdr:row>
      <xdr:rowOff>12741</xdr:rowOff>
    </xdr:from>
    <xdr:to>
      <xdr:col>3</xdr:col>
      <xdr:colOff>714375</xdr:colOff>
      <xdr:row>19</xdr:row>
      <xdr:rowOff>182061</xdr:rowOff>
    </xdr:to>
    <xdr:pic>
      <xdr:nvPicPr>
        <xdr:cNvPr id="60" name="Image 59"/>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916655" y="3746541"/>
          <a:ext cx="169320" cy="169320"/>
        </a:xfrm>
        <a:prstGeom prst="rect">
          <a:avLst/>
        </a:prstGeom>
      </xdr:spPr>
    </xdr:pic>
    <xdr:clientData/>
  </xdr:twoCellAnchor>
  <xdr:twoCellAnchor editAs="oneCell">
    <xdr:from>
      <xdr:col>9</xdr:col>
      <xdr:colOff>39560</xdr:colOff>
      <xdr:row>12</xdr:row>
      <xdr:rowOff>1298</xdr:rowOff>
    </xdr:from>
    <xdr:to>
      <xdr:col>9</xdr:col>
      <xdr:colOff>220509</xdr:colOff>
      <xdr:row>12</xdr:row>
      <xdr:rowOff>184628</xdr:rowOff>
    </xdr:to>
    <xdr:pic>
      <xdr:nvPicPr>
        <xdr:cNvPr id="61" name="Image 60"/>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3601910" y="2344448"/>
          <a:ext cx="180949" cy="183330"/>
        </a:xfrm>
        <a:prstGeom prst="rect">
          <a:avLst/>
        </a:prstGeom>
      </xdr:spPr>
    </xdr:pic>
    <xdr:clientData/>
  </xdr:twoCellAnchor>
  <xdr:twoCellAnchor editAs="oneCell">
    <xdr:from>
      <xdr:col>2</xdr:col>
      <xdr:colOff>31175</xdr:colOff>
      <xdr:row>20</xdr:row>
      <xdr:rowOff>895</xdr:rowOff>
    </xdr:from>
    <xdr:to>
      <xdr:col>2</xdr:col>
      <xdr:colOff>228601</xdr:colOff>
      <xdr:row>21</xdr:row>
      <xdr:rowOff>895</xdr:rowOff>
    </xdr:to>
    <xdr:pic>
      <xdr:nvPicPr>
        <xdr:cNvPr id="62" name="Image 61"/>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640775" y="3925195"/>
          <a:ext cx="197426" cy="200025"/>
        </a:xfrm>
        <a:prstGeom prst="rect">
          <a:avLst/>
        </a:prstGeom>
      </xdr:spPr>
    </xdr:pic>
    <xdr:clientData/>
  </xdr:twoCellAnchor>
  <xdr:oneCellAnchor>
    <xdr:from>
      <xdr:col>10</xdr:col>
      <xdr:colOff>552450</xdr:colOff>
      <xdr:row>6</xdr:row>
      <xdr:rowOff>9525</xdr:rowOff>
    </xdr:from>
    <xdr:ext cx="169333" cy="171561"/>
    <xdr:pic>
      <xdr:nvPicPr>
        <xdr:cNvPr id="63" name="Image 6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876800" y="1171575"/>
          <a:ext cx="169333" cy="171561"/>
        </a:xfrm>
        <a:prstGeom prst="rect">
          <a:avLst/>
        </a:prstGeom>
      </xdr:spPr>
    </xdr:pic>
    <xdr:clientData/>
  </xdr:oneCellAnchor>
  <xdr:twoCellAnchor editAs="oneCell">
    <xdr:from>
      <xdr:col>2</xdr:col>
      <xdr:colOff>38100</xdr:colOff>
      <xdr:row>19</xdr:row>
      <xdr:rowOff>9525</xdr:rowOff>
    </xdr:from>
    <xdr:to>
      <xdr:col>2</xdr:col>
      <xdr:colOff>207420</xdr:colOff>
      <xdr:row>19</xdr:row>
      <xdr:rowOff>178845</xdr:rowOff>
    </xdr:to>
    <xdr:pic>
      <xdr:nvPicPr>
        <xdr:cNvPr id="64" name="Image 63"/>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647700" y="3743325"/>
          <a:ext cx="169320" cy="169320"/>
        </a:xfrm>
        <a:prstGeom prst="rect">
          <a:avLst/>
        </a:prstGeom>
      </xdr:spPr>
    </xdr:pic>
    <xdr:clientData/>
  </xdr:twoCellAnchor>
  <xdr:twoCellAnchor editAs="oneCell">
    <xdr:from>
      <xdr:col>3</xdr:col>
      <xdr:colOff>533400</xdr:colOff>
      <xdr:row>20</xdr:row>
      <xdr:rowOff>0</xdr:rowOff>
    </xdr:from>
    <xdr:to>
      <xdr:col>3</xdr:col>
      <xdr:colOff>730826</xdr:colOff>
      <xdr:row>21</xdr:row>
      <xdr:rowOff>0</xdr:rowOff>
    </xdr:to>
    <xdr:pic>
      <xdr:nvPicPr>
        <xdr:cNvPr id="65" name="Image 64"/>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905000" y="3924300"/>
          <a:ext cx="197426" cy="200025"/>
        </a:xfrm>
        <a:prstGeom prst="rect">
          <a:avLst/>
        </a:prstGeom>
      </xdr:spPr>
    </xdr:pic>
    <xdr:clientData/>
  </xdr:twoCellAnchor>
  <xdr:oneCellAnchor>
    <xdr:from>
      <xdr:col>10</xdr:col>
      <xdr:colOff>533400</xdr:colOff>
      <xdr:row>26</xdr:row>
      <xdr:rowOff>0</xdr:rowOff>
    </xdr:from>
    <xdr:ext cx="194829" cy="197613"/>
    <xdr:pic>
      <xdr:nvPicPr>
        <xdr:cNvPr id="66" name="Image 65"/>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4857750" y="5105400"/>
          <a:ext cx="194829" cy="197613"/>
        </a:xfrm>
        <a:prstGeom prst="rect">
          <a:avLst/>
        </a:prstGeom>
      </xdr:spPr>
    </xdr:pic>
    <xdr:clientData/>
  </xdr:oneCellAnchor>
  <xdr:twoCellAnchor editAs="oneCell">
    <xdr:from>
      <xdr:col>10</xdr:col>
      <xdr:colOff>523875</xdr:colOff>
      <xdr:row>25</xdr:row>
      <xdr:rowOff>3031</xdr:rowOff>
    </xdr:from>
    <xdr:to>
      <xdr:col>10</xdr:col>
      <xdr:colOff>714375</xdr:colOff>
      <xdr:row>26</xdr:row>
      <xdr:rowOff>3031</xdr:rowOff>
    </xdr:to>
    <xdr:pic>
      <xdr:nvPicPr>
        <xdr:cNvPr id="67" name="Image 66"/>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4848225" y="4917931"/>
          <a:ext cx="190500" cy="190500"/>
        </a:xfrm>
        <a:prstGeom prst="rect">
          <a:avLst/>
        </a:prstGeom>
      </xdr:spPr>
    </xdr:pic>
    <xdr:clientData/>
  </xdr:twoCellAnchor>
  <xdr:oneCellAnchor>
    <xdr:from>
      <xdr:col>10</xdr:col>
      <xdr:colOff>542925</xdr:colOff>
      <xdr:row>13</xdr:row>
      <xdr:rowOff>0</xdr:rowOff>
    </xdr:from>
    <xdr:ext cx="183876" cy="183876"/>
    <xdr:pic>
      <xdr:nvPicPr>
        <xdr:cNvPr id="68" name="Image 67"/>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4867275" y="2533650"/>
          <a:ext cx="183876" cy="183876"/>
        </a:xfrm>
        <a:prstGeom prst="rect">
          <a:avLst/>
        </a:prstGeom>
      </xdr:spPr>
    </xdr:pic>
    <xdr:clientData/>
  </xdr:oneCellAnchor>
  <xdr:twoCellAnchor editAs="oneCell">
    <xdr:from>
      <xdr:col>10</xdr:col>
      <xdr:colOff>534860</xdr:colOff>
      <xdr:row>12</xdr:row>
      <xdr:rowOff>1298</xdr:rowOff>
    </xdr:from>
    <xdr:to>
      <xdr:col>10</xdr:col>
      <xdr:colOff>715809</xdr:colOff>
      <xdr:row>12</xdr:row>
      <xdr:rowOff>184628</xdr:rowOff>
    </xdr:to>
    <xdr:pic>
      <xdr:nvPicPr>
        <xdr:cNvPr id="69" name="Image 68"/>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4859210" y="2344448"/>
          <a:ext cx="180949" cy="183330"/>
        </a:xfrm>
        <a:prstGeom prst="rect">
          <a:avLst/>
        </a:prstGeom>
      </xdr:spPr>
    </xdr:pic>
    <xdr:clientData/>
  </xdr:twoCellAnchor>
  <xdr:oneCellAnchor>
    <xdr:from>
      <xdr:col>10</xdr:col>
      <xdr:colOff>595734</xdr:colOff>
      <xdr:row>19</xdr:row>
      <xdr:rowOff>28371</xdr:rowOff>
    </xdr:from>
    <xdr:ext cx="141774" cy="139411"/>
    <xdr:pic>
      <xdr:nvPicPr>
        <xdr:cNvPr id="70" name="Image 69"/>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4841163" y="3811157"/>
          <a:ext cx="141774" cy="139411"/>
        </a:xfrm>
        <a:prstGeom prst="rect">
          <a:avLst/>
        </a:prstGeom>
      </xdr:spPr>
    </xdr:pic>
    <xdr:clientData/>
  </xdr:oneCellAnchor>
  <xdr:oneCellAnchor>
    <xdr:from>
      <xdr:col>3</xdr:col>
      <xdr:colOff>545523</xdr:colOff>
      <xdr:row>6</xdr:row>
      <xdr:rowOff>12099</xdr:rowOff>
    </xdr:from>
    <xdr:ext cx="173182" cy="175656"/>
    <xdr:pic>
      <xdr:nvPicPr>
        <xdr:cNvPr id="71" name="Image 70"/>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917123" y="1174149"/>
          <a:ext cx="173182" cy="175656"/>
        </a:xfrm>
        <a:prstGeom prst="rect">
          <a:avLst/>
        </a:prstGeom>
      </xdr:spPr>
    </xdr:pic>
    <xdr:clientData/>
  </xdr:oneCellAnchor>
  <xdr:oneCellAnchor>
    <xdr:from>
      <xdr:col>3</xdr:col>
      <xdr:colOff>539256</xdr:colOff>
      <xdr:row>6</xdr:row>
      <xdr:rowOff>177511</xdr:rowOff>
    </xdr:from>
    <xdr:ext cx="176698" cy="215965"/>
    <xdr:pic>
      <xdr:nvPicPr>
        <xdr:cNvPr id="72" name="Image 71"/>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910856" y="1339561"/>
          <a:ext cx="176698" cy="215965"/>
        </a:xfrm>
        <a:prstGeom prst="rect">
          <a:avLst/>
        </a:prstGeom>
      </xdr:spPr>
    </xdr:pic>
    <xdr:clientData/>
  </xdr:oneCellAnchor>
  <xdr:twoCellAnchor>
    <xdr:from>
      <xdr:col>20</xdr:col>
      <xdr:colOff>1</xdr:colOff>
      <xdr:row>10</xdr:row>
      <xdr:rowOff>0</xdr:rowOff>
    </xdr:from>
    <xdr:to>
      <xdr:col>21</xdr:col>
      <xdr:colOff>66675</xdr:colOff>
      <xdr:row>10</xdr:row>
      <xdr:rowOff>1</xdr:rowOff>
    </xdr:to>
    <xdr:cxnSp macro="">
      <xdr:nvCxnSpPr>
        <xdr:cNvPr id="73" name="Connecteur droit 72"/>
        <xdr:cNvCxnSpPr/>
      </xdr:nvCxnSpPr>
      <xdr:spPr>
        <a:xfrm flipH="1">
          <a:off x="8610601" y="194310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0</xdr:colOff>
      <xdr:row>23</xdr:row>
      <xdr:rowOff>0</xdr:rowOff>
    </xdr:from>
    <xdr:to>
      <xdr:col>21</xdr:col>
      <xdr:colOff>66674</xdr:colOff>
      <xdr:row>23</xdr:row>
      <xdr:rowOff>1</xdr:rowOff>
    </xdr:to>
    <xdr:cxnSp macro="">
      <xdr:nvCxnSpPr>
        <xdr:cNvPr id="80" name="Connecteur droit 79"/>
        <xdr:cNvCxnSpPr/>
      </xdr:nvCxnSpPr>
      <xdr:spPr>
        <a:xfrm flipH="1">
          <a:off x="8610600" y="4514850"/>
          <a:ext cx="352424"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17</xdr:row>
      <xdr:rowOff>76200</xdr:rowOff>
    </xdr:from>
    <xdr:to>
      <xdr:col>21</xdr:col>
      <xdr:colOff>66675</xdr:colOff>
      <xdr:row>23</xdr:row>
      <xdr:rowOff>0</xdr:rowOff>
    </xdr:to>
    <xdr:cxnSp macro="">
      <xdr:nvCxnSpPr>
        <xdr:cNvPr id="82" name="Connecteur droit 81"/>
        <xdr:cNvCxnSpPr/>
      </xdr:nvCxnSpPr>
      <xdr:spPr>
        <a:xfrm flipV="1">
          <a:off x="8963025" y="3409950"/>
          <a:ext cx="0" cy="1104900"/>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10</xdr:row>
      <xdr:rowOff>1</xdr:rowOff>
    </xdr:from>
    <xdr:to>
      <xdr:col>21</xdr:col>
      <xdr:colOff>66676</xdr:colOff>
      <xdr:row>15</xdr:row>
      <xdr:rowOff>104775</xdr:rowOff>
    </xdr:to>
    <xdr:cxnSp macro="">
      <xdr:nvCxnSpPr>
        <xdr:cNvPr id="84" name="Connecteur droit 83"/>
        <xdr:cNvCxnSpPr/>
      </xdr:nvCxnSpPr>
      <xdr:spPr>
        <a:xfrm flipV="1">
          <a:off x="8963025" y="1943101"/>
          <a:ext cx="1" cy="1095374"/>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76200</xdr:colOff>
      <xdr:row>17</xdr:row>
      <xdr:rowOff>76200</xdr:rowOff>
    </xdr:from>
    <xdr:to>
      <xdr:col>22</xdr:col>
      <xdr:colOff>266700</xdr:colOff>
      <xdr:row>17</xdr:row>
      <xdr:rowOff>76201</xdr:rowOff>
    </xdr:to>
    <xdr:cxnSp macro="">
      <xdr:nvCxnSpPr>
        <xdr:cNvPr id="89" name="Connecteur droit 88"/>
        <xdr:cNvCxnSpPr/>
      </xdr:nvCxnSpPr>
      <xdr:spPr>
        <a:xfrm flipH="1">
          <a:off x="8972550" y="3409950"/>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66675</xdr:colOff>
      <xdr:row>15</xdr:row>
      <xdr:rowOff>104775</xdr:rowOff>
    </xdr:from>
    <xdr:to>
      <xdr:col>22</xdr:col>
      <xdr:colOff>257175</xdr:colOff>
      <xdr:row>15</xdr:row>
      <xdr:rowOff>104776</xdr:rowOff>
    </xdr:to>
    <xdr:cxnSp macro="">
      <xdr:nvCxnSpPr>
        <xdr:cNvPr id="92" name="Connecteur droit 91"/>
        <xdr:cNvCxnSpPr/>
      </xdr:nvCxnSpPr>
      <xdr:spPr>
        <a:xfrm flipH="1">
          <a:off x="8963025" y="3038475"/>
          <a:ext cx="476250" cy="1"/>
        </a:xfrm>
        <a:prstGeom prst="line">
          <a:avLst/>
        </a:prstGeom>
        <a:ln>
          <a:solidFill>
            <a:schemeClr val="bg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231390</xdr:colOff>
      <xdr:row>15</xdr:row>
      <xdr:rowOff>10824</xdr:rowOff>
    </xdr:from>
    <xdr:ext cx="349250" cy="354239"/>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993390" y="4344699"/>
          <a:ext cx="349250" cy="354239"/>
        </a:xfrm>
        <a:prstGeom prst="rect">
          <a:avLst/>
        </a:prstGeom>
      </xdr:spPr>
    </xdr:pic>
    <xdr:clientData/>
  </xdr:oneCellAnchor>
  <xdr:oneCellAnchor>
    <xdr:from>
      <xdr:col>3</xdr:col>
      <xdr:colOff>167332</xdr:colOff>
      <xdr:row>9</xdr:row>
      <xdr:rowOff>365760</xdr:rowOff>
    </xdr:from>
    <xdr:ext cx="382348" cy="413926"/>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752292" y="2636520"/>
          <a:ext cx="382348" cy="413926"/>
        </a:xfrm>
        <a:prstGeom prst="rect">
          <a:avLst/>
        </a:prstGeom>
      </xdr:spPr>
    </xdr:pic>
    <xdr:clientData/>
  </xdr:oneCellAnchor>
  <xdr:oneCellAnchor>
    <xdr:from>
      <xdr:col>3</xdr:col>
      <xdr:colOff>210224</xdr:colOff>
      <xdr:row>17</xdr:row>
      <xdr:rowOff>12149</xdr:rowOff>
    </xdr:from>
    <xdr:ext cx="349370" cy="353966"/>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972224" y="5136599"/>
          <a:ext cx="349370" cy="353966"/>
        </a:xfrm>
        <a:prstGeom prst="rect">
          <a:avLst/>
        </a:prstGeom>
      </xdr:spPr>
    </xdr:pic>
    <xdr:clientData/>
  </xdr:oneCellAnchor>
  <xdr:oneCellAnchor>
    <xdr:from>
      <xdr:col>3</xdr:col>
      <xdr:colOff>227951</xdr:colOff>
      <xdr:row>16</xdr:row>
      <xdr:rowOff>7578</xdr:rowOff>
    </xdr:from>
    <xdr:ext cx="352425" cy="352425"/>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989951" y="4731978"/>
          <a:ext cx="352425" cy="352425"/>
        </a:xfrm>
        <a:prstGeom prst="rect">
          <a:avLst/>
        </a:prstGeom>
      </xdr:spPr>
    </xdr:pic>
    <xdr:clientData/>
  </xdr:oneCellAnchor>
  <xdr:twoCellAnchor editAs="oneCell">
    <xdr:from>
      <xdr:col>3</xdr:col>
      <xdr:colOff>222971</xdr:colOff>
      <xdr:row>9</xdr:row>
      <xdr:rowOff>24645</xdr:rowOff>
    </xdr:from>
    <xdr:to>
      <xdr:col>3</xdr:col>
      <xdr:colOff>547687</xdr:colOff>
      <xdr:row>9</xdr:row>
      <xdr:rowOff>336329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984971" y="2586870"/>
          <a:ext cx="324716" cy="319304"/>
        </a:xfrm>
        <a:prstGeom prst="rect">
          <a:avLst/>
        </a:prstGeom>
      </xdr:spPr>
    </xdr:pic>
    <xdr:clientData/>
  </xdr:twoCellAnchor>
  <xdr:twoCellAnchor editAs="oneCell">
    <xdr:from>
      <xdr:col>3</xdr:col>
      <xdr:colOff>200241</xdr:colOff>
      <xdr:row>8</xdr:row>
      <xdr:rowOff>11907</xdr:rowOff>
    </xdr:from>
    <xdr:to>
      <xdr:col>3</xdr:col>
      <xdr:colOff>557428</xdr:colOff>
      <xdr:row>8</xdr:row>
      <xdr:rowOff>349568</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1785201" y="2465547"/>
          <a:ext cx="357187" cy="337661"/>
        </a:xfrm>
        <a:prstGeom prst="rect">
          <a:avLst/>
        </a:prstGeom>
      </xdr:spPr>
    </xdr:pic>
    <xdr:clientData/>
  </xdr:twoCellAnchor>
  <xdr:twoCellAnchor editAs="oneCell">
    <xdr:from>
      <xdr:col>3</xdr:col>
      <xdr:colOff>190501</xdr:colOff>
      <xdr:row>7</xdr:row>
      <xdr:rowOff>2047</xdr:rowOff>
    </xdr:from>
    <xdr:to>
      <xdr:col>3</xdr:col>
      <xdr:colOff>580160</xdr:colOff>
      <xdr:row>7</xdr:row>
      <xdr:rowOff>377307</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952501" y="1773697"/>
          <a:ext cx="389659" cy="392405"/>
        </a:xfrm>
        <a:prstGeom prst="rect">
          <a:avLst/>
        </a:prstGeom>
      </xdr:spPr>
    </xdr:pic>
    <xdr:clientData/>
  </xdr:twoCellAnchor>
  <xdr:twoCellAnchor editAs="oneCell">
    <xdr:from>
      <xdr:col>3</xdr:col>
      <xdr:colOff>221439</xdr:colOff>
      <xdr:row>18</xdr:row>
      <xdr:rowOff>39566</xdr:rowOff>
    </xdr:from>
    <xdr:to>
      <xdr:col>3</xdr:col>
      <xdr:colOff>558512</xdr:colOff>
      <xdr:row>18</xdr:row>
      <xdr:rowOff>373834</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983439" y="5554541"/>
          <a:ext cx="337073" cy="341888"/>
        </a:xfrm>
        <a:prstGeom prst="rect">
          <a:avLst/>
        </a:prstGeom>
      </xdr:spPr>
    </xdr:pic>
    <xdr:clientData/>
  </xdr:twoCellAnchor>
  <xdr:twoCellAnchor editAs="oneCell">
    <xdr:from>
      <xdr:col>3</xdr:col>
      <xdr:colOff>242634</xdr:colOff>
      <xdr:row>14</xdr:row>
      <xdr:rowOff>23996</xdr:rowOff>
    </xdr:from>
    <xdr:to>
      <xdr:col>3</xdr:col>
      <xdr:colOff>570417</xdr:colOff>
      <xdr:row>14</xdr:row>
      <xdr:rowOff>344159</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1004634" y="3967346"/>
          <a:ext cx="327783" cy="327783"/>
        </a:xfrm>
        <a:prstGeom prst="rect">
          <a:avLst/>
        </a:prstGeom>
      </xdr:spPr>
    </xdr:pic>
    <xdr:clientData/>
  </xdr:twoCellAnchor>
  <xdr:twoCellAnchor editAs="oneCell">
    <xdr:from>
      <xdr:col>3</xdr:col>
      <xdr:colOff>218369</xdr:colOff>
      <xdr:row>6</xdr:row>
      <xdr:rowOff>29213</xdr:rowOff>
    </xdr:from>
    <xdr:to>
      <xdr:col>3</xdr:col>
      <xdr:colOff>558511</xdr:colOff>
      <xdr:row>6</xdr:row>
      <xdr:rowOff>366211</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803329" y="1720853"/>
          <a:ext cx="340142" cy="336998"/>
        </a:xfrm>
        <a:prstGeom prst="rect">
          <a:avLst/>
        </a:prstGeom>
      </xdr:spPr>
    </xdr:pic>
    <xdr:clientData/>
  </xdr:twoCellAnchor>
  <xdr:oneCellAnchor>
    <xdr:from>
      <xdr:col>15</xdr:col>
      <xdr:colOff>227298</xdr:colOff>
      <xdr:row>4</xdr:row>
      <xdr:rowOff>106680</xdr:rowOff>
    </xdr:from>
    <xdr:ext cx="184005" cy="184005"/>
    <xdr:pic>
      <xdr:nvPicPr>
        <xdr:cNvPr id="14" name="Image 13"/>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7992078" y="1036320"/>
          <a:ext cx="184005" cy="184005"/>
        </a:xfrm>
        <a:prstGeom prst="rect">
          <a:avLst/>
        </a:prstGeom>
      </xdr:spPr>
    </xdr:pic>
    <xdr:clientData/>
  </xdr:oneCellAnchor>
  <xdr:oneCellAnchor>
    <xdr:from>
      <xdr:col>14</xdr:col>
      <xdr:colOff>38880</xdr:colOff>
      <xdr:row>8</xdr:row>
      <xdr:rowOff>85183</xdr:rowOff>
    </xdr:from>
    <xdr:ext cx="194830" cy="197394"/>
    <xdr:pic>
      <xdr:nvPicPr>
        <xdr:cNvPr id="15" name="Image 14"/>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7498860" y="2538823"/>
          <a:ext cx="194830" cy="197394"/>
        </a:xfrm>
        <a:prstGeom prst="rect">
          <a:avLst/>
        </a:prstGeom>
      </xdr:spPr>
    </xdr:pic>
    <xdr:clientData/>
  </xdr:oneCellAnchor>
  <xdr:oneCellAnchor>
    <xdr:from>
      <xdr:col>19</xdr:col>
      <xdr:colOff>211873</xdr:colOff>
      <xdr:row>4</xdr:row>
      <xdr:rowOff>117503</xdr:rowOff>
    </xdr:from>
    <xdr:ext cx="180949" cy="183330"/>
    <xdr:pic>
      <xdr:nvPicPr>
        <xdr:cNvPr id="17" name="Image 16"/>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9226333" y="1047143"/>
          <a:ext cx="180949" cy="183330"/>
        </a:xfrm>
        <a:prstGeom prst="rect">
          <a:avLst/>
        </a:prstGeom>
      </xdr:spPr>
    </xdr:pic>
    <xdr:clientData/>
  </xdr:oneCellAnchor>
  <xdr:oneCellAnchor>
    <xdr:from>
      <xdr:col>14</xdr:col>
      <xdr:colOff>50568</xdr:colOff>
      <xdr:row>5</xdr:row>
      <xdr:rowOff>106332</xdr:rowOff>
    </xdr:from>
    <xdr:ext cx="162359" cy="162359"/>
    <xdr:pic>
      <xdr:nvPicPr>
        <xdr:cNvPr id="18" name="Image 17"/>
        <xdr:cNvPicPr>
          <a:picLocks noChangeAspect="1"/>
        </xdr:cNvPicPr>
      </xdr:nvPicPr>
      <xdr:blipFill>
        <a:blip xmlns:r="http://schemas.openxmlformats.org/officeDocument/2006/relationships" r:embed="rId11" cstate="print">
          <a:extLst>
            <a:ext uri="{28A0092B-C50C-407E-A947-70E740481C1C}">
              <a14:useLocalDpi xmlns="" xmlns:a14="http://schemas.microsoft.com/office/drawing/2010/main" val="0"/>
            </a:ext>
          </a:extLst>
        </a:blip>
        <a:stretch>
          <a:fillRect/>
        </a:stretch>
      </xdr:blipFill>
      <xdr:spPr>
        <a:xfrm>
          <a:off x="7510548" y="1416972"/>
          <a:ext cx="162359" cy="162359"/>
        </a:xfrm>
        <a:prstGeom prst="rect">
          <a:avLst/>
        </a:prstGeom>
      </xdr:spPr>
    </xdr:pic>
    <xdr:clientData/>
  </xdr:oneCellAnchor>
  <xdr:oneCellAnchor>
    <xdr:from>
      <xdr:col>14</xdr:col>
      <xdr:colOff>45966</xdr:colOff>
      <xdr:row>7</xdr:row>
      <xdr:rowOff>95510</xdr:rowOff>
    </xdr:from>
    <xdr:ext cx="180949" cy="183330"/>
    <xdr:pic>
      <xdr:nvPicPr>
        <xdr:cNvPr id="20" name="Image 19"/>
        <xdr:cNvPicPr>
          <a:picLocks noChangeAspect="1"/>
        </xdr:cNvPicPr>
      </xdr:nvPicPr>
      <xdr:blipFill>
        <a:blip xmlns:r="http://schemas.openxmlformats.org/officeDocument/2006/relationships" r:embed="rId13" cstate="print">
          <a:extLst>
            <a:ext uri="{28A0092B-C50C-407E-A947-70E740481C1C}">
              <a14:useLocalDpi xmlns="" xmlns:a14="http://schemas.microsoft.com/office/drawing/2010/main" val="0"/>
            </a:ext>
          </a:extLst>
        </a:blip>
        <a:stretch>
          <a:fillRect/>
        </a:stretch>
      </xdr:blipFill>
      <xdr:spPr>
        <a:xfrm>
          <a:off x="7505946" y="2168150"/>
          <a:ext cx="180949" cy="183330"/>
        </a:xfrm>
        <a:prstGeom prst="rect">
          <a:avLst/>
        </a:prstGeom>
      </xdr:spPr>
    </xdr:pic>
    <xdr:clientData/>
  </xdr:oneCellAnchor>
  <xdr:oneCellAnchor>
    <xdr:from>
      <xdr:col>21</xdr:col>
      <xdr:colOff>217342</xdr:colOff>
      <xdr:row>4</xdr:row>
      <xdr:rowOff>110207</xdr:rowOff>
    </xdr:from>
    <xdr:ext cx="194830" cy="197394"/>
    <xdr:pic>
      <xdr:nvPicPr>
        <xdr:cNvPr id="21" name="Image 20"/>
        <xdr:cNvPicPr>
          <a:picLocks noChangeAspect="1"/>
        </xdr:cNvPicPr>
      </xdr:nvPicPr>
      <xdr:blipFill>
        <a:blip xmlns:r="http://schemas.openxmlformats.org/officeDocument/2006/relationships" r:embed="rId12" cstate="print">
          <a:extLst>
            <a:ext uri="{28A0092B-C50C-407E-A947-70E740481C1C}">
              <a14:useLocalDpi xmlns="" xmlns:a14="http://schemas.microsoft.com/office/drawing/2010/main" val="0"/>
            </a:ext>
          </a:extLst>
        </a:blip>
        <a:stretch>
          <a:fillRect/>
        </a:stretch>
      </xdr:blipFill>
      <xdr:spPr>
        <a:xfrm>
          <a:off x="9856642" y="1039847"/>
          <a:ext cx="194830" cy="197394"/>
        </a:xfrm>
        <a:prstGeom prst="rect">
          <a:avLst/>
        </a:prstGeom>
      </xdr:spPr>
    </xdr:pic>
    <xdr:clientData/>
  </xdr:oneCellAnchor>
  <xdr:oneCellAnchor>
    <xdr:from>
      <xdr:col>23</xdr:col>
      <xdr:colOff>200026</xdr:colOff>
      <xdr:row>4</xdr:row>
      <xdr:rowOff>106680</xdr:rowOff>
    </xdr:from>
    <xdr:ext cx="181616" cy="196616"/>
    <xdr:pic>
      <xdr:nvPicPr>
        <xdr:cNvPr id="22" name="Image 21"/>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10464166" y="1036320"/>
          <a:ext cx="181616" cy="196616"/>
        </a:xfrm>
        <a:prstGeom prst="rect">
          <a:avLst/>
        </a:prstGeom>
      </xdr:spPr>
    </xdr:pic>
    <xdr:clientData/>
  </xdr:oneCellAnchor>
  <xdr:twoCellAnchor editAs="oneCell">
    <xdr:from>
      <xdr:col>14</xdr:col>
      <xdr:colOff>51435</xdr:colOff>
      <xdr:row>6</xdr:row>
      <xdr:rowOff>112395</xdr:rowOff>
    </xdr:from>
    <xdr:to>
      <xdr:col>14</xdr:col>
      <xdr:colOff>211481</xdr:colOff>
      <xdr:row>6</xdr:row>
      <xdr:rowOff>269774</xdr:rowOff>
    </xdr:to>
    <xdr:pic>
      <xdr:nvPicPr>
        <xdr:cNvPr id="24" name="Image 23"/>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7511415" y="1804035"/>
          <a:ext cx="160046" cy="157379"/>
        </a:xfrm>
        <a:prstGeom prst="rect">
          <a:avLst/>
        </a:prstGeom>
      </xdr:spPr>
    </xdr:pic>
    <xdr:clientData/>
  </xdr:twoCellAnchor>
  <xdr:oneCellAnchor>
    <xdr:from>
      <xdr:col>14</xdr:col>
      <xdr:colOff>41910</xdr:colOff>
      <xdr:row>9</xdr:row>
      <xdr:rowOff>83820</xdr:rowOff>
    </xdr:from>
    <xdr:ext cx="181616" cy="196616"/>
    <xdr:pic>
      <xdr:nvPicPr>
        <xdr:cNvPr id="25" name="Image 24"/>
        <xdr:cNvPicPr>
          <a:picLocks noChangeAspect="1"/>
        </xdr:cNvPicPr>
      </xdr:nvPicPr>
      <xdr:blipFill>
        <a:blip xmlns:r="http://schemas.openxmlformats.org/officeDocument/2006/relationships" r:embed="rId14" cstate="print">
          <a:extLst>
            <a:ext uri="{28A0092B-C50C-407E-A947-70E740481C1C}">
              <a14:useLocalDpi xmlns="" xmlns:a14="http://schemas.microsoft.com/office/drawing/2010/main" val="0"/>
            </a:ext>
          </a:extLst>
        </a:blip>
        <a:stretch>
          <a:fillRect/>
        </a:stretch>
      </xdr:blipFill>
      <xdr:spPr>
        <a:xfrm>
          <a:off x="7501890" y="2918460"/>
          <a:ext cx="181616" cy="196616"/>
        </a:xfrm>
        <a:prstGeom prst="rect">
          <a:avLst/>
        </a:prstGeom>
      </xdr:spPr>
    </xdr:pic>
    <xdr:clientData/>
  </xdr:oneCellAnchor>
  <xdr:oneCellAnchor>
    <xdr:from>
      <xdr:col>19</xdr:col>
      <xdr:colOff>221191</xdr:colOff>
      <xdr:row>12</xdr:row>
      <xdr:rowOff>114973</xdr:rowOff>
    </xdr:from>
    <xdr:ext cx="168442" cy="170849"/>
    <xdr:pic>
      <xdr:nvPicPr>
        <xdr:cNvPr id="41" name="Image 40"/>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9235651" y="4092613"/>
          <a:ext cx="168442" cy="170849"/>
        </a:xfrm>
        <a:prstGeom prst="rect">
          <a:avLst/>
        </a:prstGeom>
      </xdr:spPr>
    </xdr:pic>
    <xdr:clientData/>
  </xdr:oneCellAnchor>
  <xdr:oneCellAnchor>
    <xdr:from>
      <xdr:col>21</xdr:col>
      <xdr:colOff>219074</xdr:colOff>
      <xdr:row>12</xdr:row>
      <xdr:rowOff>125681</xdr:rowOff>
    </xdr:from>
    <xdr:ext cx="168501" cy="170717"/>
    <xdr:pic>
      <xdr:nvPicPr>
        <xdr:cNvPr id="42" name="Image 41"/>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9858374" y="4103321"/>
          <a:ext cx="168501" cy="170717"/>
        </a:xfrm>
        <a:prstGeom prst="rect">
          <a:avLst/>
        </a:prstGeom>
      </xdr:spPr>
    </xdr:pic>
    <xdr:clientData/>
  </xdr:oneCellAnchor>
  <xdr:oneCellAnchor>
    <xdr:from>
      <xdr:col>15</xdr:col>
      <xdr:colOff>217752</xdr:colOff>
      <xdr:row>12</xdr:row>
      <xdr:rowOff>120314</xdr:rowOff>
    </xdr:from>
    <xdr:ext cx="169974" cy="169974"/>
    <xdr:pic>
      <xdr:nvPicPr>
        <xdr:cNvPr id="43" name="Image 42"/>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7982532" y="4097954"/>
          <a:ext cx="169974" cy="169974"/>
        </a:xfrm>
        <a:prstGeom prst="rect">
          <a:avLst/>
        </a:prstGeom>
      </xdr:spPr>
    </xdr:pic>
    <xdr:clientData/>
  </xdr:oneCellAnchor>
  <xdr:twoCellAnchor editAs="oneCell">
    <xdr:from>
      <xdr:col>23</xdr:col>
      <xdr:colOff>230290</xdr:colOff>
      <xdr:row>12</xdr:row>
      <xdr:rowOff>113677</xdr:rowOff>
    </xdr:from>
    <xdr:to>
      <xdr:col>24</xdr:col>
      <xdr:colOff>88060</xdr:colOff>
      <xdr:row>12</xdr:row>
      <xdr:rowOff>283163</xdr:rowOff>
    </xdr:to>
    <xdr:pic>
      <xdr:nvPicPr>
        <xdr:cNvPr id="44" name="Image 43"/>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10494430" y="4091317"/>
          <a:ext cx="170190" cy="169486"/>
        </a:xfrm>
        <a:prstGeom prst="rect">
          <a:avLst/>
        </a:prstGeom>
      </xdr:spPr>
    </xdr:pic>
    <xdr:clientData/>
  </xdr:twoCellAnchor>
  <xdr:twoCellAnchor editAs="oneCell">
    <xdr:from>
      <xdr:col>17</xdr:col>
      <xdr:colOff>222910</xdr:colOff>
      <xdr:row>12</xdr:row>
      <xdr:rowOff>123974</xdr:rowOff>
    </xdr:from>
    <xdr:to>
      <xdr:col>18</xdr:col>
      <xdr:colOff>76199</xdr:colOff>
      <xdr:row>12</xdr:row>
      <xdr:rowOff>282063</xdr:rowOff>
    </xdr:to>
    <xdr:pic>
      <xdr:nvPicPr>
        <xdr:cNvPr id="45" name="Image 44"/>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8612530" y="4101614"/>
          <a:ext cx="165709" cy="158089"/>
        </a:xfrm>
        <a:prstGeom prst="rect">
          <a:avLst/>
        </a:prstGeom>
      </xdr:spPr>
    </xdr:pic>
    <xdr:clientData/>
  </xdr:twoCellAnchor>
  <xdr:oneCellAnchor>
    <xdr:from>
      <xdr:col>14</xdr:col>
      <xdr:colOff>54874</xdr:colOff>
      <xdr:row>15</xdr:row>
      <xdr:rowOff>94641</xdr:rowOff>
    </xdr:from>
    <xdr:ext cx="168442" cy="170849"/>
    <xdr:pic>
      <xdr:nvPicPr>
        <xdr:cNvPr id="46" name="Image 45"/>
        <xdr:cNvPicPr>
          <a:picLocks noChangeAspect="1"/>
        </xdr:cNvPicPr>
      </xdr:nvPicPr>
      <xdr:blipFill>
        <a:blip xmlns:r="http://schemas.openxmlformats.org/officeDocument/2006/relationships" r:embed="rId16" cstate="print">
          <a:extLst>
            <a:ext uri="{28A0092B-C50C-407E-A947-70E740481C1C}">
              <a14:useLocalDpi xmlns="" xmlns:a14="http://schemas.microsoft.com/office/drawing/2010/main" val="0"/>
            </a:ext>
          </a:extLst>
        </a:blip>
        <a:stretch>
          <a:fillRect/>
        </a:stretch>
      </xdr:blipFill>
      <xdr:spPr>
        <a:xfrm>
          <a:off x="7514854" y="5215281"/>
          <a:ext cx="168442" cy="170849"/>
        </a:xfrm>
        <a:prstGeom prst="rect">
          <a:avLst/>
        </a:prstGeom>
      </xdr:spPr>
    </xdr:pic>
    <xdr:clientData/>
  </xdr:oneCellAnchor>
  <xdr:oneCellAnchor>
    <xdr:from>
      <xdr:col>14</xdr:col>
      <xdr:colOff>52757</xdr:colOff>
      <xdr:row>16</xdr:row>
      <xdr:rowOff>105349</xdr:rowOff>
    </xdr:from>
    <xdr:ext cx="168501" cy="170717"/>
    <xdr:pic>
      <xdr:nvPicPr>
        <xdr:cNvPr id="47" name="Image 46"/>
        <xdr:cNvPicPr>
          <a:picLocks noChangeAspect="1"/>
        </xdr:cNvPicPr>
      </xdr:nvPicPr>
      <xdr:blipFill>
        <a:blip xmlns:r="http://schemas.openxmlformats.org/officeDocument/2006/relationships" r:embed="rId17" cstate="print">
          <a:extLst>
            <a:ext uri="{28A0092B-C50C-407E-A947-70E740481C1C}">
              <a14:useLocalDpi xmlns="" xmlns:a14="http://schemas.microsoft.com/office/drawing/2010/main" val="0"/>
            </a:ext>
          </a:extLst>
        </a:blip>
        <a:stretch>
          <a:fillRect/>
        </a:stretch>
      </xdr:blipFill>
      <xdr:spPr>
        <a:xfrm>
          <a:off x="7512737" y="5606989"/>
          <a:ext cx="168501" cy="170717"/>
        </a:xfrm>
        <a:prstGeom prst="rect">
          <a:avLst/>
        </a:prstGeom>
      </xdr:spPr>
    </xdr:pic>
    <xdr:clientData/>
  </xdr:oneCellAnchor>
  <xdr:oneCellAnchor>
    <xdr:from>
      <xdr:col>14</xdr:col>
      <xdr:colOff>51435</xdr:colOff>
      <xdr:row>13</xdr:row>
      <xdr:rowOff>90457</xdr:rowOff>
    </xdr:from>
    <xdr:ext cx="169974" cy="169974"/>
    <xdr:pic>
      <xdr:nvPicPr>
        <xdr:cNvPr id="48" name="Image 47"/>
        <xdr:cNvPicPr>
          <a:picLocks noChangeAspect="1"/>
        </xdr:cNvPicPr>
      </xdr:nvPicPr>
      <xdr:blipFill>
        <a:blip xmlns:r="http://schemas.openxmlformats.org/officeDocument/2006/relationships" r:embed="rId18" cstate="print">
          <a:extLst>
            <a:ext uri="{28A0092B-C50C-407E-A947-70E740481C1C}">
              <a14:useLocalDpi xmlns="" xmlns:a14="http://schemas.microsoft.com/office/drawing/2010/main" val="0"/>
            </a:ext>
          </a:extLst>
        </a:blip>
        <a:stretch>
          <a:fillRect/>
        </a:stretch>
      </xdr:blipFill>
      <xdr:spPr>
        <a:xfrm>
          <a:off x="7511415" y="4449097"/>
          <a:ext cx="169974" cy="169974"/>
        </a:xfrm>
        <a:prstGeom prst="rect">
          <a:avLst/>
        </a:prstGeom>
      </xdr:spPr>
    </xdr:pic>
    <xdr:clientData/>
  </xdr:oneCellAnchor>
  <xdr:twoCellAnchor editAs="oneCell">
    <xdr:from>
      <xdr:col>14</xdr:col>
      <xdr:colOff>63973</xdr:colOff>
      <xdr:row>17</xdr:row>
      <xdr:rowOff>102870</xdr:rowOff>
    </xdr:from>
    <xdr:to>
      <xdr:col>14</xdr:col>
      <xdr:colOff>226543</xdr:colOff>
      <xdr:row>17</xdr:row>
      <xdr:rowOff>264736</xdr:rowOff>
    </xdr:to>
    <xdr:pic>
      <xdr:nvPicPr>
        <xdr:cNvPr id="49" name="Image 48"/>
        <xdr:cNvPicPr>
          <a:picLocks noChangeAspect="1"/>
        </xdr:cNvPicPr>
      </xdr:nvPicPr>
      <xdr:blipFill>
        <a:blip xmlns:r="http://schemas.openxmlformats.org/officeDocument/2006/relationships" r:embed="rId19" cstate="print">
          <a:extLst>
            <a:ext uri="{28A0092B-C50C-407E-A947-70E740481C1C}">
              <a14:useLocalDpi xmlns="" xmlns:a14="http://schemas.microsoft.com/office/drawing/2010/main" val="0"/>
            </a:ext>
          </a:extLst>
        </a:blip>
        <a:stretch>
          <a:fillRect/>
        </a:stretch>
      </xdr:blipFill>
      <xdr:spPr>
        <a:xfrm>
          <a:off x="7523953" y="5985510"/>
          <a:ext cx="162570" cy="161866"/>
        </a:xfrm>
        <a:prstGeom prst="rect">
          <a:avLst/>
        </a:prstGeom>
      </xdr:spPr>
    </xdr:pic>
    <xdr:clientData/>
  </xdr:twoCellAnchor>
  <xdr:twoCellAnchor editAs="oneCell">
    <xdr:from>
      <xdr:col>14</xdr:col>
      <xdr:colOff>56593</xdr:colOff>
      <xdr:row>14</xdr:row>
      <xdr:rowOff>103642</xdr:rowOff>
    </xdr:from>
    <xdr:to>
      <xdr:col>14</xdr:col>
      <xdr:colOff>214682</xdr:colOff>
      <xdr:row>14</xdr:row>
      <xdr:rowOff>261731</xdr:rowOff>
    </xdr:to>
    <xdr:pic>
      <xdr:nvPicPr>
        <xdr:cNvPr id="50" name="Image 49"/>
        <xdr:cNvPicPr>
          <a:picLocks noChangeAspect="1"/>
        </xdr:cNvPicPr>
      </xdr:nvPicPr>
      <xdr:blipFill>
        <a:blip xmlns:r="http://schemas.openxmlformats.org/officeDocument/2006/relationships" r:embed="rId20" cstate="print">
          <a:extLst>
            <a:ext uri="{28A0092B-C50C-407E-A947-70E740481C1C}">
              <a14:useLocalDpi xmlns="" xmlns:a14="http://schemas.microsoft.com/office/drawing/2010/main" val="0"/>
            </a:ext>
          </a:extLst>
        </a:blip>
        <a:stretch>
          <a:fillRect/>
        </a:stretch>
      </xdr:blipFill>
      <xdr:spPr>
        <a:xfrm>
          <a:off x="7516573" y="4843282"/>
          <a:ext cx="158089" cy="158089"/>
        </a:xfrm>
        <a:prstGeom prst="rect">
          <a:avLst/>
        </a:prstGeom>
      </xdr:spPr>
    </xdr:pic>
    <xdr:clientData/>
  </xdr:twoCellAnchor>
  <xdr:twoCellAnchor editAs="oneCell">
    <xdr:from>
      <xdr:col>17</xdr:col>
      <xdr:colOff>228600</xdr:colOff>
      <xdr:row>4</xdr:row>
      <xdr:rowOff>125730</xdr:rowOff>
    </xdr:from>
    <xdr:to>
      <xdr:col>18</xdr:col>
      <xdr:colOff>83846</xdr:colOff>
      <xdr:row>4</xdr:row>
      <xdr:rowOff>283109</xdr:rowOff>
    </xdr:to>
    <xdr:pic>
      <xdr:nvPicPr>
        <xdr:cNvPr id="34" name="Image 33"/>
        <xdr:cNvPicPr>
          <a:picLocks noChangeAspect="1"/>
        </xdr:cNvPicPr>
      </xdr:nvPicPr>
      <xdr:blipFill>
        <a:blip xmlns:r="http://schemas.openxmlformats.org/officeDocument/2006/relationships" r:embed="rId15" cstate="print">
          <a:extLst>
            <a:ext uri="{28A0092B-C50C-407E-A947-70E740481C1C}">
              <a14:useLocalDpi xmlns="" xmlns:a14="http://schemas.microsoft.com/office/drawing/2010/main" val="0"/>
            </a:ext>
          </a:extLst>
        </a:blip>
        <a:stretch>
          <a:fillRect/>
        </a:stretch>
      </xdr:blipFill>
      <xdr:spPr>
        <a:xfrm>
          <a:off x="8618220" y="1055370"/>
          <a:ext cx="167666" cy="1573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59265</xdr:colOff>
      <xdr:row>4</xdr:row>
      <xdr:rowOff>42333</xdr:rowOff>
    </xdr:from>
    <xdr:ext cx="349250" cy="354239"/>
    <xdr:pic>
      <xdr:nvPicPr>
        <xdr:cNvPr id="12" name="Rectangle 10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041398" y="1803400"/>
          <a:ext cx="349250" cy="354239"/>
        </a:xfrm>
        <a:prstGeom prst="rect">
          <a:avLst/>
        </a:prstGeom>
      </xdr:spPr>
    </xdr:pic>
    <xdr:clientData/>
  </xdr:oneCellAnchor>
  <xdr:twoCellAnchor editAs="oneCell">
    <xdr:from>
      <xdr:col>2</xdr:col>
      <xdr:colOff>50800</xdr:colOff>
      <xdr:row>0</xdr:row>
      <xdr:rowOff>42333</xdr:rowOff>
    </xdr:from>
    <xdr:to>
      <xdr:col>2</xdr:col>
      <xdr:colOff>407987</xdr:colOff>
      <xdr:row>0</xdr:row>
      <xdr:rowOff>395191</xdr:rowOff>
    </xdr:to>
    <xdr:pic>
      <xdr:nvPicPr>
        <xdr:cNvPr id="13" name="Rectangle 100"/>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1032933" y="42333"/>
          <a:ext cx="357187" cy="352858"/>
        </a:xfrm>
        <a:prstGeom prst="rect">
          <a:avLst/>
        </a:prstGeom>
      </xdr:spPr>
    </xdr:pic>
    <xdr:clientData/>
  </xdr:twoCellAnchor>
  <xdr:twoCellAnchor editAs="oneCell">
    <xdr:from>
      <xdr:col>2</xdr:col>
      <xdr:colOff>50800</xdr:colOff>
      <xdr:row>3</xdr:row>
      <xdr:rowOff>42420</xdr:rowOff>
    </xdr:from>
    <xdr:to>
      <xdr:col>2</xdr:col>
      <xdr:colOff>440459</xdr:colOff>
      <xdr:row>3</xdr:row>
      <xdr:rowOff>439457</xdr:rowOff>
    </xdr:to>
    <xdr:pic>
      <xdr:nvPicPr>
        <xdr:cNvPr id="14" name="Rectangle 103"/>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1032933" y="1363220"/>
          <a:ext cx="389659" cy="397037"/>
        </a:xfrm>
        <a:prstGeom prst="rect">
          <a:avLst/>
        </a:prstGeom>
      </xdr:spPr>
    </xdr:pic>
    <xdr:clientData/>
  </xdr:twoCellAnchor>
  <xdr:twoCellAnchor editAs="oneCell">
    <xdr:from>
      <xdr:col>2</xdr:col>
      <xdr:colOff>72401</xdr:colOff>
      <xdr:row>1</xdr:row>
      <xdr:rowOff>50799</xdr:rowOff>
    </xdr:from>
    <xdr:to>
      <xdr:col>2</xdr:col>
      <xdr:colOff>400184</xdr:colOff>
      <xdr:row>1</xdr:row>
      <xdr:rowOff>374253</xdr:rowOff>
    </xdr:to>
    <xdr:pic>
      <xdr:nvPicPr>
        <xdr:cNvPr id="15" name="Rectangle 101"/>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1054534" y="491066"/>
          <a:ext cx="327783" cy="323454"/>
        </a:xfrm>
        <a:prstGeom prst="rect">
          <a:avLst/>
        </a:prstGeom>
      </xdr:spPr>
    </xdr:pic>
    <xdr:clientData/>
  </xdr:twoCellAnchor>
  <xdr:twoCellAnchor editAs="oneCell">
    <xdr:from>
      <xdr:col>2</xdr:col>
      <xdr:colOff>53269</xdr:colOff>
      <xdr:row>2</xdr:row>
      <xdr:rowOff>61751</xdr:rowOff>
    </xdr:from>
    <xdr:to>
      <xdr:col>2</xdr:col>
      <xdr:colOff>393411</xdr:colOff>
      <xdr:row>2</xdr:row>
      <xdr:rowOff>402040</xdr:rowOff>
    </xdr:to>
    <xdr:pic>
      <xdr:nvPicPr>
        <xdr:cNvPr id="16" name="Rectangle 102"/>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1035402" y="942284"/>
          <a:ext cx="340142" cy="340289"/>
        </a:xfrm>
        <a:prstGeom prst="rect">
          <a:avLst/>
        </a:prstGeom>
      </xdr:spPr>
    </xdr:pic>
    <xdr:clientData/>
  </xdr:twoCellAnchor>
  <xdr:oneCellAnchor>
    <xdr:from>
      <xdr:col>2</xdr:col>
      <xdr:colOff>76199</xdr:colOff>
      <xdr:row>9</xdr:row>
      <xdr:rowOff>4599</xdr:rowOff>
    </xdr:from>
    <xdr:ext cx="382348" cy="413926"/>
    <xdr:pic>
      <xdr:nvPicPr>
        <xdr:cNvPr id="17" name="Rectangle 109"/>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1058332" y="3966999"/>
          <a:ext cx="382348" cy="413926"/>
        </a:xfrm>
        <a:prstGeom prst="rect">
          <a:avLst/>
        </a:prstGeom>
      </xdr:spPr>
    </xdr:pic>
    <xdr:clientData/>
  </xdr:oneCellAnchor>
  <xdr:oneCellAnchor>
    <xdr:from>
      <xdr:col>2</xdr:col>
      <xdr:colOff>76522</xdr:colOff>
      <xdr:row>6</xdr:row>
      <xdr:rowOff>47937</xdr:rowOff>
    </xdr:from>
    <xdr:ext cx="338546" cy="343000"/>
    <xdr:pic>
      <xdr:nvPicPr>
        <xdr:cNvPr id="18" name="Rectangle 106"/>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1058655" y="2689537"/>
          <a:ext cx="338546" cy="343000"/>
        </a:xfrm>
        <a:prstGeom prst="rect">
          <a:avLst/>
        </a:prstGeom>
      </xdr:spPr>
    </xdr:pic>
    <xdr:clientData/>
  </xdr:oneCellAnchor>
  <xdr:oneCellAnchor>
    <xdr:from>
      <xdr:col>2</xdr:col>
      <xdr:colOff>84271</xdr:colOff>
      <xdr:row>5</xdr:row>
      <xdr:rowOff>50801</xdr:rowOff>
    </xdr:from>
    <xdr:ext cx="352425" cy="352425"/>
    <xdr:pic>
      <xdr:nvPicPr>
        <xdr:cNvPr id="19" name="Rectangle 105"/>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1066404" y="2252134"/>
          <a:ext cx="352425" cy="352425"/>
        </a:xfrm>
        <a:prstGeom prst="rect">
          <a:avLst/>
        </a:prstGeom>
      </xdr:spPr>
    </xdr:pic>
    <xdr:clientData/>
  </xdr:oneCellAnchor>
  <xdr:twoCellAnchor editAs="oneCell">
    <xdr:from>
      <xdr:col>2</xdr:col>
      <xdr:colOff>92891</xdr:colOff>
      <xdr:row>8</xdr:row>
      <xdr:rowOff>37762</xdr:rowOff>
    </xdr:from>
    <xdr:to>
      <xdr:col>2</xdr:col>
      <xdr:colOff>417607</xdr:colOff>
      <xdr:row>8</xdr:row>
      <xdr:rowOff>360357</xdr:rowOff>
    </xdr:to>
    <xdr:pic>
      <xdr:nvPicPr>
        <xdr:cNvPr id="21" name="Rectangle 108"/>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1075024" y="3559895"/>
          <a:ext cx="324716" cy="322595"/>
        </a:xfrm>
        <a:prstGeom prst="rect">
          <a:avLst/>
        </a:prstGeom>
      </xdr:spPr>
    </xdr:pic>
    <xdr:clientData/>
  </xdr:twoCellAnchor>
  <xdr:twoCellAnchor editAs="oneCell">
    <xdr:from>
      <xdr:col>2</xdr:col>
      <xdr:colOff>72733</xdr:colOff>
      <xdr:row>7</xdr:row>
      <xdr:rowOff>34092</xdr:rowOff>
    </xdr:from>
    <xdr:to>
      <xdr:col>2</xdr:col>
      <xdr:colOff>409806</xdr:colOff>
      <xdr:row>7</xdr:row>
      <xdr:rowOff>371651</xdr:rowOff>
    </xdr:to>
    <xdr:pic>
      <xdr:nvPicPr>
        <xdr:cNvPr id="23" name="Rectangle 107"/>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1054866" y="3115959"/>
          <a:ext cx="337073" cy="337559"/>
        </a:xfrm>
        <a:prstGeom prst="rect">
          <a:avLst/>
        </a:prstGeom>
      </xdr:spPr>
    </xdr:pic>
    <xdr:clientData/>
  </xdr:twoCellAnchor>
  <xdr:oneCellAnchor>
    <xdr:from>
      <xdr:col>6</xdr:col>
      <xdr:colOff>50799</xdr:colOff>
      <xdr:row>4</xdr:row>
      <xdr:rowOff>14814</xdr:rowOff>
    </xdr:from>
    <xdr:ext cx="382348" cy="413926"/>
    <xdr:pic>
      <xdr:nvPicPr>
        <xdr:cNvPr id="24" name="Image 23"/>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Lst>
        </a:blip>
        <a:stretch>
          <a:fillRect/>
        </a:stretch>
      </xdr:blipFill>
      <xdr:spPr>
        <a:xfrm>
          <a:off x="2624666" y="1775881"/>
          <a:ext cx="382348" cy="413926"/>
        </a:xfrm>
        <a:prstGeom prst="rect">
          <a:avLst/>
        </a:prstGeom>
      </xdr:spPr>
    </xdr:pic>
    <xdr:clientData/>
  </xdr:oneCellAnchor>
  <xdr:twoCellAnchor editAs="oneCell">
    <xdr:from>
      <xdr:col>6</xdr:col>
      <xdr:colOff>106439</xdr:colOff>
      <xdr:row>3</xdr:row>
      <xdr:rowOff>88565</xdr:rowOff>
    </xdr:from>
    <xdr:to>
      <xdr:col>6</xdr:col>
      <xdr:colOff>431155</xdr:colOff>
      <xdr:row>3</xdr:row>
      <xdr:rowOff>400249</xdr:rowOff>
    </xdr:to>
    <xdr:pic>
      <xdr:nvPicPr>
        <xdr:cNvPr id="25" name="Image 24"/>
        <xdr:cNvPicPr>
          <a:picLocks noChangeAspect="1"/>
        </xdr:cNvPicPr>
      </xdr:nvPicPr>
      <xdr:blipFill>
        <a:blip xmlns:r="http://schemas.openxmlformats.org/officeDocument/2006/relationships" r:embed="rId9" cstate="print">
          <a:extLst>
            <a:ext uri="{28A0092B-C50C-407E-A947-70E740481C1C}">
              <a14:useLocalDpi xmlns="" xmlns:a14="http://schemas.microsoft.com/office/drawing/2010/main" val="0"/>
            </a:ext>
          </a:extLst>
        </a:blip>
        <a:stretch>
          <a:fillRect/>
        </a:stretch>
      </xdr:blipFill>
      <xdr:spPr>
        <a:xfrm>
          <a:off x="2680306" y="1409365"/>
          <a:ext cx="324716" cy="311684"/>
        </a:xfrm>
        <a:prstGeom prst="rect">
          <a:avLst/>
        </a:prstGeom>
      </xdr:spPr>
    </xdr:pic>
    <xdr:clientData/>
  </xdr:twoCellAnchor>
  <xdr:twoCellAnchor editAs="oneCell">
    <xdr:from>
      <xdr:col>6</xdr:col>
      <xdr:colOff>58308</xdr:colOff>
      <xdr:row>2</xdr:row>
      <xdr:rowOff>50428</xdr:rowOff>
    </xdr:from>
    <xdr:to>
      <xdr:col>6</xdr:col>
      <xdr:colOff>415495</xdr:colOff>
      <xdr:row>2</xdr:row>
      <xdr:rowOff>388089</xdr:rowOff>
    </xdr:to>
    <xdr:pic>
      <xdr:nvPicPr>
        <xdr:cNvPr id="34" name="Image 33"/>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2632175" y="930961"/>
          <a:ext cx="357187" cy="337661"/>
        </a:xfrm>
        <a:prstGeom prst="rect">
          <a:avLst/>
        </a:prstGeom>
      </xdr:spPr>
    </xdr:pic>
    <xdr:clientData/>
  </xdr:twoCellAnchor>
  <xdr:twoCellAnchor editAs="oneCell">
    <xdr:from>
      <xdr:col>6</xdr:col>
      <xdr:colOff>57035</xdr:colOff>
      <xdr:row>1</xdr:row>
      <xdr:rowOff>40567</xdr:rowOff>
    </xdr:from>
    <xdr:to>
      <xdr:col>6</xdr:col>
      <xdr:colOff>446694</xdr:colOff>
      <xdr:row>1</xdr:row>
      <xdr:rowOff>415827</xdr:rowOff>
    </xdr:to>
    <xdr:pic>
      <xdr:nvPicPr>
        <xdr:cNvPr id="35" name="Image 34"/>
        <xdr:cNvPicPr>
          <a:picLocks noChangeAspect="1"/>
        </xdr:cNvPicPr>
      </xdr:nvPicPr>
      <xdr:blipFill>
        <a:blip xmlns:r="http://schemas.openxmlformats.org/officeDocument/2006/relationships" r:embed="rId3" cstate="print">
          <a:extLst>
            <a:ext uri="{28A0092B-C50C-407E-A947-70E740481C1C}">
              <a14:useLocalDpi xmlns="" xmlns:a14="http://schemas.microsoft.com/office/drawing/2010/main" val="0"/>
            </a:ext>
          </a:extLst>
        </a:blip>
        <a:stretch>
          <a:fillRect/>
        </a:stretch>
      </xdr:blipFill>
      <xdr:spPr>
        <a:xfrm>
          <a:off x="2630902" y="480834"/>
          <a:ext cx="389659" cy="375260"/>
        </a:xfrm>
        <a:prstGeom prst="rect">
          <a:avLst/>
        </a:prstGeom>
      </xdr:spPr>
    </xdr:pic>
    <xdr:clientData/>
  </xdr:twoCellAnchor>
  <xdr:twoCellAnchor editAs="oneCell">
    <xdr:from>
      <xdr:col>6</xdr:col>
      <xdr:colOff>76437</xdr:colOff>
      <xdr:row>0</xdr:row>
      <xdr:rowOff>42332</xdr:rowOff>
    </xdr:from>
    <xdr:to>
      <xdr:col>6</xdr:col>
      <xdr:colOff>416579</xdr:colOff>
      <xdr:row>0</xdr:row>
      <xdr:rowOff>379330</xdr:rowOff>
    </xdr:to>
    <xdr:pic>
      <xdr:nvPicPr>
        <xdr:cNvPr id="36" name="Image 35"/>
        <xdr:cNvPicPr>
          <a:picLocks noChangeAspect="1"/>
        </xdr:cNvPicPr>
      </xdr:nvPicPr>
      <xdr:blipFill>
        <a:blip xmlns:r="http://schemas.openxmlformats.org/officeDocument/2006/relationships" r:embed="rId5" cstate="print">
          <a:extLst>
            <a:ext uri="{28A0092B-C50C-407E-A947-70E740481C1C}">
              <a14:useLocalDpi xmlns="" xmlns:a14="http://schemas.microsoft.com/office/drawing/2010/main" val="0"/>
            </a:ext>
          </a:extLst>
        </a:blip>
        <a:stretch>
          <a:fillRect/>
        </a:stretch>
      </xdr:blipFill>
      <xdr:spPr>
        <a:xfrm>
          <a:off x="2650304" y="42332"/>
          <a:ext cx="340142" cy="336998"/>
        </a:xfrm>
        <a:prstGeom prst="rect">
          <a:avLst/>
        </a:prstGeom>
      </xdr:spPr>
    </xdr:pic>
    <xdr:clientData/>
  </xdr:twoCellAnchor>
  <xdr:oneCellAnchor>
    <xdr:from>
      <xdr:col>6</xdr:col>
      <xdr:colOff>71966</xdr:colOff>
      <xdr:row>6</xdr:row>
      <xdr:rowOff>54561</xdr:rowOff>
    </xdr:from>
    <xdr:ext cx="349250" cy="354239"/>
    <xdr:pic>
      <xdr:nvPicPr>
        <xdr:cNvPr id="37" name="Image 36"/>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2645833" y="2696161"/>
          <a:ext cx="349250" cy="354239"/>
        </a:xfrm>
        <a:prstGeom prst="rect">
          <a:avLst/>
        </a:prstGeom>
      </xdr:spPr>
    </xdr:pic>
    <xdr:clientData/>
  </xdr:oneCellAnchor>
  <xdr:oneCellAnchor>
    <xdr:from>
      <xdr:col>6</xdr:col>
      <xdr:colOff>76199</xdr:colOff>
      <xdr:row>8</xdr:row>
      <xdr:rowOff>30487</xdr:rowOff>
    </xdr:from>
    <xdr:ext cx="349370" cy="353966"/>
    <xdr:pic>
      <xdr:nvPicPr>
        <xdr:cNvPr id="38" name="Image 37"/>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Lst>
        </a:blip>
        <a:stretch>
          <a:fillRect/>
        </a:stretch>
      </xdr:blipFill>
      <xdr:spPr>
        <a:xfrm>
          <a:off x="2650066" y="3552620"/>
          <a:ext cx="349370" cy="353966"/>
        </a:xfrm>
        <a:prstGeom prst="rect">
          <a:avLst/>
        </a:prstGeom>
      </xdr:spPr>
    </xdr:pic>
    <xdr:clientData/>
  </xdr:oneCellAnchor>
  <xdr:oneCellAnchor>
    <xdr:from>
      <xdr:col>6</xdr:col>
      <xdr:colOff>51593</xdr:colOff>
      <xdr:row>7</xdr:row>
      <xdr:rowOff>42847</xdr:rowOff>
    </xdr:from>
    <xdr:ext cx="352425" cy="352425"/>
    <xdr:pic>
      <xdr:nvPicPr>
        <xdr:cNvPr id="39" name="Image 38"/>
        <xdr:cNvPicPr>
          <a:picLocks noChangeAspect="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tretch>
          <a:fillRect/>
        </a:stretch>
      </xdr:blipFill>
      <xdr:spPr>
        <a:xfrm>
          <a:off x="2625460" y="3124714"/>
          <a:ext cx="352425" cy="352425"/>
        </a:xfrm>
        <a:prstGeom prst="rect">
          <a:avLst/>
        </a:prstGeom>
      </xdr:spPr>
    </xdr:pic>
    <xdr:clientData/>
  </xdr:oneCellAnchor>
  <xdr:twoCellAnchor editAs="oneCell">
    <xdr:from>
      <xdr:col>6</xdr:col>
      <xdr:colOff>62015</xdr:colOff>
      <xdr:row>9</xdr:row>
      <xdr:rowOff>57903</xdr:rowOff>
    </xdr:from>
    <xdr:to>
      <xdr:col>6</xdr:col>
      <xdr:colOff>399088</xdr:colOff>
      <xdr:row>9</xdr:row>
      <xdr:rowOff>392171</xdr:rowOff>
    </xdr:to>
    <xdr:pic>
      <xdr:nvPicPr>
        <xdr:cNvPr id="40" name="Image 39"/>
        <xdr:cNvPicPr>
          <a:picLocks noChangeAspect="1"/>
        </xdr:cNvPicPr>
      </xdr:nvPicPr>
      <xdr:blipFill>
        <a:blip xmlns:r="http://schemas.openxmlformats.org/officeDocument/2006/relationships" r:embed="rId10" cstate="print">
          <a:extLst>
            <a:ext uri="{28A0092B-C50C-407E-A947-70E740481C1C}">
              <a14:useLocalDpi xmlns="" xmlns:a14="http://schemas.microsoft.com/office/drawing/2010/main" val="0"/>
            </a:ext>
          </a:extLst>
        </a:blip>
        <a:stretch>
          <a:fillRect/>
        </a:stretch>
      </xdr:blipFill>
      <xdr:spPr>
        <a:xfrm>
          <a:off x="2635882" y="4020303"/>
          <a:ext cx="337073" cy="334268"/>
        </a:xfrm>
        <a:prstGeom prst="rect">
          <a:avLst/>
        </a:prstGeom>
      </xdr:spPr>
    </xdr:pic>
    <xdr:clientData/>
  </xdr:twoCellAnchor>
  <xdr:twoCellAnchor editAs="oneCell">
    <xdr:from>
      <xdr:col>6</xdr:col>
      <xdr:colOff>66276</xdr:colOff>
      <xdr:row>5</xdr:row>
      <xdr:rowOff>59267</xdr:rowOff>
    </xdr:from>
    <xdr:to>
      <xdr:col>6</xdr:col>
      <xdr:colOff>394059</xdr:colOff>
      <xdr:row>5</xdr:row>
      <xdr:rowOff>379430</xdr:rowOff>
    </xdr:to>
    <xdr:pic>
      <xdr:nvPicPr>
        <xdr:cNvPr id="41" name="Image 40"/>
        <xdr:cNvPicPr>
          <a:picLocks noChangeAspect="1"/>
        </xdr:cNvPicPr>
      </xdr:nvPicPr>
      <xdr:blipFill>
        <a:blip xmlns:r="http://schemas.openxmlformats.org/officeDocument/2006/relationships" r:embed="rId4" cstate="print">
          <a:extLst>
            <a:ext uri="{28A0092B-C50C-407E-A947-70E740481C1C}">
              <a14:useLocalDpi xmlns="" xmlns:a14="http://schemas.microsoft.com/office/drawing/2010/main" val="0"/>
            </a:ext>
          </a:extLst>
        </a:blip>
        <a:stretch>
          <a:fillRect/>
        </a:stretch>
      </xdr:blipFill>
      <xdr:spPr>
        <a:xfrm>
          <a:off x="2640143" y="2260600"/>
          <a:ext cx="327783" cy="32016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AN44"/>
  <sheetViews>
    <sheetView zoomScaleNormal="100" workbookViewId="0">
      <selection activeCell="B1" sqref="B1:B1048576"/>
    </sheetView>
  </sheetViews>
  <sheetFormatPr baseColWidth="10" defaultColWidth="11.44140625" defaultRowHeight="14.4"/>
  <cols>
    <col min="1" max="1" width="11.44140625" style="55"/>
    <col min="2" max="2" width="11.44140625" style="55" hidden="1" customWidth="1"/>
    <col min="3" max="3" width="11.44140625" style="55"/>
    <col min="4" max="4" width="6.5546875" style="55" customWidth="1"/>
    <col min="5" max="5" width="11.44140625" style="55"/>
    <col min="6" max="6" width="7.109375" style="55" customWidth="1"/>
    <col min="7" max="7" width="5.109375" style="55" customWidth="1"/>
    <col min="8" max="10" width="4.88671875" style="55" customWidth="1"/>
    <col min="11" max="11" width="7.5546875" style="55" bestFit="1" customWidth="1"/>
    <col min="12" max="12" width="5.88671875" style="55" customWidth="1"/>
    <col min="13" max="13" width="6.5546875" style="55" customWidth="1"/>
    <col min="14" max="14" width="18.88671875" style="55" customWidth="1"/>
    <col min="15" max="15" width="4.5546875" style="55" customWidth="1"/>
    <col min="16" max="20" width="4.33203125" style="55" customWidth="1"/>
    <col min="21" max="22" width="4.5546875" style="55" customWidth="1"/>
    <col min="23" max="24" width="4.44140625" style="55" customWidth="1"/>
    <col min="25" max="25" width="4.109375" style="55" customWidth="1"/>
    <col min="26" max="26" width="3.109375" style="55" customWidth="1"/>
    <col min="27" max="27" width="4.44140625" style="55" customWidth="1"/>
    <col min="28" max="29" width="4.44140625" style="55" bestFit="1" customWidth="1"/>
    <col min="30" max="30" width="3.33203125" style="55" customWidth="1"/>
    <col min="31" max="32" width="4.33203125" style="55" customWidth="1"/>
    <col min="33" max="33" width="3.33203125" style="55" customWidth="1"/>
    <col min="34" max="34" width="21" style="55" customWidth="1"/>
    <col min="35" max="35" width="4.109375" style="55" customWidth="1"/>
    <col min="36" max="36" width="1" style="55" customWidth="1"/>
    <col min="37" max="37" width="4" style="55" customWidth="1"/>
    <col min="38" max="38" width="4.44140625" style="55" customWidth="1"/>
    <col min="39" max="39" width="3.88671875" style="55" customWidth="1"/>
    <col min="40" max="16384" width="11.44140625" style="55"/>
  </cols>
  <sheetData>
    <row r="1" spans="1:40">
      <c r="E1" s="56"/>
      <c r="F1" s="57"/>
      <c r="G1" s="58"/>
      <c r="H1" s="59"/>
      <c r="I1" s="60"/>
      <c r="J1" s="61"/>
    </row>
    <row r="2" spans="1:40" ht="15" thickBot="1">
      <c r="D2" s="151"/>
      <c r="O2" s="94"/>
      <c r="P2" s="94"/>
      <c r="Q2" s="94"/>
      <c r="R2" s="94"/>
      <c r="S2" s="94"/>
      <c r="T2" s="94"/>
      <c r="U2" s="94"/>
      <c r="V2" s="94"/>
      <c r="W2" s="94"/>
      <c r="X2" s="94"/>
      <c r="Y2" s="94"/>
    </row>
    <row r="3" spans="1:40" ht="30" customHeight="1" thickTop="1" thickBot="1">
      <c r="C3" s="215"/>
      <c r="D3" s="147"/>
      <c r="E3" s="61"/>
      <c r="F3" s="61"/>
      <c r="G3" s="61"/>
      <c r="H3" s="61"/>
      <c r="I3" s="61"/>
      <c r="J3" s="61"/>
      <c r="K3" s="61"/>
      <c r="L3" s="61"/>
      <c r="M3" s="61"/>
      <c r="N3" s="89"/>
      <c r="O3" s="99"/>
      <c r="P3" s="142"/>
      <c r="Q3" s="145"/>
      <c r="R3" s="142"/>
      <c r="S3" s="145"/>
      <c r="T3" s="142"/>
      <c r="U3" s="145"/>
      <c r="V3" s="142"/>
      <c r="W3" s="145"/>
      <c r="X3" s="143"/>
      <c r="Y3" s="144"/>
      <c r="Z3" s="90"/>
      <c r="AA3" s="61"/>
      <c r="AB3" s="61"/>
      <c r="AC3" s="61"/>
      <c r="AD3" s="61"/>
    </row>
    <row r="4" spans="1:40" ht="30" customHeight="1" thickBot="1">
      <c r="F4" s="214"/>
      <c r="G4" s="61"/>
      <c r="H4" s="61"/>
      <c r="I4" s="61"/>
      <c r="J4" s="61"/>
      <c r="K4" s="61"/>
      <c r="L4" s="61"/>
      <c r="M4" s="61"/>
      <c r="N4" s="89"/>
      <c r="O4" s="100"/>
      <c r="P4" s="101"/>
      <c r="Q4" s="101"/>
      <c r="R4" s="57">
        <v>1</v>
      </c>
      <c r="S4" s="102">
        <f>P5</f>
        <v>3</v>
      </c>
      <c r="T4" s="212">
        <v>2</v>
      </c>
      <c r="U4" s="103">
        <f>P6</f>
        <v>0</v>
      </c>
      <c r="V4" s="106"/>
      <c r="W4" s="103">
        <f>P7</f>
        <v>0</v>
      </c>
      <c r="X4" s="205"/>
      <c r="Y4" s="104">
        <f>P8</f>
        <v>0</v>
      </c>
      <c r="Z4" s="90"/>
      <c r="AA4" s="61"/>
      <c r="AB4" s="61"/>
      <c r="AC4" s="61"/>
      <c r="AD4" s="61"/>
    </row>
    <row r="5" spans="1:40" ht="30" customHeight="1" thickBot="1">
      <c r="D5" s="168"/>
      <c r="E5" s="150"/>
      <c r="F5" s="148"/>
      <c r="G5" s="148"/>
      <c r="H5" s="148"/>
      <c r="I5" s="148"/>
      <c r="J5" s="148"/>
      <c r="K5" s="148"/>
      <c r="L5" s="148"/>
      <c r="M5" s="149"/>
      <c r="N5" s="89"/>
      <c r="O5" s="100"/>
      <c r="P5" s="212">
        <v>3</v>
      </c>
      <c r="Q5" s="106">
        <f>R4</f>
        <v>1</v>
      </c>
      <c r="R5" s="101"/>
      <c r="S5" s="101"/>
      <c r="T5" s="205">
        <v>1</v>
      </c>
      <c r="U5" s="107">
        <f>R6</f>
        <v>3</v>
      </c>
      <c r="V5" s="106"/>
      <c r="W5" s="103">
        <f>R7</f>
        <v>0</v>
      </c>
      <c r="X5" s="205"/>
      <c r="Y5" s="108">
        <f>R8</f>
        <v>0</v>
      </c>
      <c r="Z5" s="90"/>
      <c r="AA5" s="61"/>
      <c r="AB5" s="61"/>
      <c r="AC5" s="61"/>
      <c r="AD5" s="61"/>
    </row>
    <row r="6" spans="1:40" ht="30" customHeight="1" thickTop="1" thickBot="1">
      <c r="A6" s="216"/>
      <c r="C6" s="230" t="s">
        <v>8</v>
      </c>
      <c r="D6" s="120" t="s">
        <v>33</v>
      </c>
      <c r="E6" s="162" t="s">
        <v>1</v>
      </c>
      <c r="F6" s="121" t="s">
        <v>0</v>
      </c>
      <c r="G6" s="121" t="s">
        <v>11</v>
      </c>
      <c r="H6" s="122" t="s">
        <v>2</v>
      </c>
      <c r="I6" s="121" t="s">
        <v>3</v>
      </c>
      <c r="J6" s="123" t="s">
        <v>4</v>
      </c>
      <c r="K6" s="121" t="s">
        <v>5</v>
      </c>
      <c r="L6" s="121" t="s">
        <v>6</v>
      </c>
      <c r="M6" s="124" t="s">
        <v>7</v>
      </c>
      <c r="N6" s="93"/>
      <c r="O6" s="100"/>
      <c r="P6" s="93"/>
      <c r="Q6" s="102">
        <f>T4</f>
        <v>2</v>
      </c>
      <c r="R6" s="212">
        <v>3</v>
      </c>
      <c r="S6" s="103">
        <f>T5</f>
        <v>1</v>
      </c>
      <c r="T6" s="109"/>
      <c r="U6" s="110"/>
      <c r="V6" s="106"/>
      <c r="W6" s="103">
        <f>T7</f>
        <v>0</v>
      </c>
      <c r="X6" s="93"/>
      <c r="Y6" s="108">
        <f>T8</f>
        <v>0</v>
      </c>
      <c r="Z6" s="90"/>
      <c r="AA6" s="61"/>
      <c r="AB6" s="61"/>
      <c r="AC6" s="61"/>
      <c r="AD6" s="61"/>
    </row>
    <row r="7" spans="1:40" ht="30" customHeight="1" thickBot="1">
      <c r="A7" s="216"/>
      <c r="B7" s="213">
        <f>MAX($F$7:$F$11)*F7+((MAX($K$7:$K$11)+K7)-(MAX($L$7:$L$11)+L7))+K7</f>
        <v>12</v>
      </c>
      <c r="C7" s="231"/>
      <c r="D7" s="172">
        <f>RANK(B7,$B$7:$B$11)+COUNTIF(B$6:B6,B7)</f>
        <v>2</v>
      </c>
      <c r="E7" s="163" t="s">
        <v>24</v>
      </c>
      <c r="F7" s="125">
        <f>(H7*3)+(I7*1)+(J7*0)</f>
        <v>3</v>
      </c>
      <c r="G7" s="126">
        <f>H7+I7+J7</f>
        <v>2</v>
      </c>
      <c r="H7" s="126">
        <f>NbColorSameAs(P4:Y4,H1)+NbColorSameAs(P11:Y11,H1)</f>
        <v>1</v>
      </c>
      <c r="I7" s="126">
        <f>NbColorSameAs(P4:Y4,G1)+NbColorSameAs(P11:Y11,G1)</f>
        <v>0</v>
      </c>
      <c r="J7" s="126">
        <f>NbColorSameAs(P4:Y4,F1)+NbColorSameAs(P11:Y11,F1)</f>
        <v>1</v>
      </c>
      <c r="K7" s="126">
        <f>R4+T4+V4+X4+R11+T11+V11+X11</f>
        <v>3</v>
      </c>
      <c r="L7" s="126">
        <f>S4+U4+W4+Y4+S11+U11+W11+Y11</f>
        <v>3</v>
      </c>
      <c r="M7" s="127">
        <f>K7-L7</f>
        <v>0</v>
      </c>
      <c r="N7" s="93"/>
      <c r="O7" s="100"/>
      <c r="P7" s="106"/>
      <c r="Q7" s="106">
        <f>V4</f>
        <v>0</v>
      </c>
      <c r="R7" s="106"/>
      <c r="S7" s="103">
        <f>V5</f>
        <v>0</v>
      </c>
      <c r="T7" s="106"/>
      <c r="U7" s="103">
        <f>V6</f>
        <v>0</v>
      </c>
      <c r="V7" s="219"/>
      <c r="W7" s="110"/>
      <c r="X7" s="111"/>
      <c r="Y7" s="108">
        <f>V8</f>
        <v>0</v>
      </c>
      <c r="Z7" s="90"/>
      <c r="AA7" s="61"/>
      <c r="AB7" s="61"/>
      <c r="AC7" s="61"/>
      <c r="AD7" s="61"/>
    </row>
    <row r="8" spans="1:40" ht="30" customHeight="1" thickBot="1">
      <c r="A8" s="216"/>
      <c r="B8" s="213">
        <f t="shared" ref="B8:B10" si="0">MAX($F$7:$F$11)*F8+((MAX($K$7:$K$11)+K8)-(MAX($L$7:$L$11)+L8))+K8</f>
        <v>13</v>
      </c>
      <c r="C8" s="231"/>
      <c r="D8" s="172">
        <f>RANK(B8,$B$7:$B$11)+COUNTIF(B$6:B7,B8)</f>
        <v>1</v>
      </c>
      <c r="E8" s="163" t="s">
        <v>25</v>
      </c>
      <c r="F8" s="125">
        <f>(H8*3)+(I8*1)+(J8*0)</f>
        <v>3</v>
      </c>
      <c r="G8" s="126">
        <f>H8+I8+J8</f>
        <v>1</v>
      </c>
      <c r="H8" s="126">
        <f>NbColorSameAs(P5:Y5,H1)+NbColorSameAs(P12:Y12,H1)</f>
        <v>1</v>
      </c>
      <c r="I8" s="126">
        <f>NbColorSameAs(P5:Y5,G1)+NbColorSameAs(P12:Y12,G1)</f>
        <v>0</v>
      </c>
      <c r="J8" s="126">
        <f>NbColorSameAs(P5:Y5,F1)+NbColorSameAs(P12:Y12,F1)</f>
        <v>0</v>
      </c>
      <c r="K8" s="126">
        <f>P5+T5+V5+X5+P12+T12+V12+X12</f>
        <v>4</v>
      </c>
      <c r="L8" s="126">
        <f>Q5+U5+W5+Y5+Q12+U12+W12+Y12</f>
        <v>4</v>
      </c>
      <c r="M8" s="127">
        <f>K8-L8</f>
        <v>0</v>
      </c>
      <c r="N8" s="93"/>
      <c r="O8" s="112"/>
      <c r="P8" s="218"/>
      <c r="Q8" s="114">
        <f>X4</f>
        <v>0</v>
      </c>
      <c r="R8" s="218"/>
      <c r="S8" s="115">
        <f>X5</f>
        <v>0</v>
      </c>
      <c r="T8" s="106"/>
      <c r="U8" s="115">
        <f>X6</f>
        <v>0</v>
      </c>
      <c r="V8" s="218"/>
      <c r="W8" s="115">
        <f>X7</f>
        <v>0</v>
      </c>
      <c r="X8" s="116"/>
      <c r="Y8" s="117"/>
      <c r="Z8" s="90"/>
      <c r="AA8" s="61"/>
      <c r="AB8" s="61"/>
      <c r="AC8" s="61"/>
      <c r="AD8" s="61"/>
    </row>
    <row r="9" spans="1:40" ht="30" customHeight="1" thickBot="1">
      <c r="A9" s="216"/>
      <c r="B9" s="213">
        <f t="shared" si="0"/>
        <v>12</v>
      </c>
      <c r="C9" s="232"/>
      <c r="D9" s="172">
        <f>RANK(B9,$B$7:$B$11)+COUNTIF(B$6:B8,B9)</f>
        <v>3</v>
      </c>
      <c r="E9" s="164" t="s">
        <v>26</v>
      </c>
      <c r="F9" s="128">
        <f>(H9*3)+(I9*1)+(J9*0)</f>
        <v>3</v>
      </c>
      <c r="G9" s="111">
        <f>H9+I9+J9</f>
        <v>1</v>
      </c>
      <c r="H9" s="111">
        <f>NbColorSameAs(P6:Y6,H1)+NbColorSameAs(P13:Y13,H1)</f>
        <v>1</v>
      </c>
      <c r="I9" s="111">
        <f>NbColorSameAs(P6:Y6,G1)+NbColorSameAs(P13:Y13,G1)</f>
        <v>0</v>
      </c>
      <c r="J9" s="111">
        <f>NbColorSameAs(P6:Y6,F1)+NbColorSameAs(P13:Y13,F1)</f>
        <v>0</v>
      </c>
      <c r="K9" s="129">
        <f>P6+R6+V6+X6+P13+R13+V13+X13</f>
        <v>3</v>
      </c>
      <c r="L9" s="129">
        <f>Q6+S6+W6+Y6+Q13+S13+W13+Y13</f>
        <v>3</v>
      </c>
      <c r="M9" s="130">
        <f>K9-L9</f>
        <v>0</v>
      </c>
      <c r="N9" s="90"/>
      <c r="O9" s="95"/>
      <c r="P9" s="95"/>
      <c r="Q9" s="95"/>
      <c r="R9" s="95"/>
      <c r="S9" s="95"/>
      <c r="T9" s="95"/>
      <c r="U9" s="96"/>
      <c r="V9" s="96"/>
      <c r="W9" s="95"/>
      <c r="X9" s="95"/>
      <c r="Y9" s="95"/>
      <c r="Z9" s="61"/>
      <c r="AA9" s="61"/>
      <c r="AB9" s="61"/>
      <c r="AC9" s="61"/>
      <c r="AD9" s="61"/>
    </row>
    <row r="10" spans="1:40" ht="30" customHeight="1" thickTop="1" thickBot="1">
      <c r="A10" s="216"/>
      <c r="B10" s="213">
        <f t="shared" si="0"/>
        <v>0</v>
      </c>
      <c r="C10" s="158"/>
      <c r="D10" s="172">
        <f>RANK(B10,$B$7:$B$11)+COUNTIF(B$6:B9,B10)</f>
        <v>4</v>
      </c>
      <c r="E10" s="165" t="s">
        <v>4</v>
      </c>
      <c r="F10" s="131">
        <f>(H10*3)+(I10*1)+(J10*0)</f>
        <v>0</v>
      </c>
      <c r="G10" s="132">
        <f>H10+I10+J10</f>
        <v>0</v>
      </c>
      <c r="H10" s="132">
        <f>NbColorSameAs(P7:Y7,H1)+NbColorSameAs(P14:Y14,H1)</f>
        <v>0</v>
      </c>
      <c r="I10" s="132">
        <f>NbColorSameAs(P7:Y7,G1)+NbColorSameAs(P14:Y14,G1)</f>
        <v>0</v>
      </c>
      <c r="J10" s="132">
        <f>NbColorSameAs(P7:Y7,F1)+NbColorSameAs(P14:Y14,F1)</f>
        <v>0</v>
      </c>
      <c r="K10" s="132">
        <f>P7+R7+T7+X7+P14+R14+T14+X14</f>
        <v>0</v>
      </c>
      <c r="L10" s="132">
        <f>Q7+S7+U7+Y7+Q14+S14+U14+Y14</f>
        <v>0</v>
      </c>
      <c r="M10" s="133">
        <f>K10-L10</f>
        <v>0</v>
      </c>
      <c r="N10" s="93"/>
      <c r="O10" s="99"/>
      <c r="P10" s="139"/>
      <c r="Q10" s="146"/>
      <c r="R10" s="139"/>
      <c r="S10" s="146"/>
      <c r="T10" s="139"/>
      <c r="U10" s="146"/>
      <c r="V10" s="139"/>
      <c r="W10" s="146"/>
      <c r="X10" s="140"/>
      <c r="Y10" s="141"/>
      <c r="Z10" s="90"/>
      <c r="AA10" s="61"/>
      <c r="AB10" s="61"/>
      <c r="AC10" s="62"/>
      <c r="AD10" s="62"/>
      <c r="AE10" s="62"/>
      <c r="AF10" s="62"/>
      <c r="AG10" s="62"/>
      <c r="AH10" s="62"/>
      <c r="AI10" s="62"/>
      <c r="AJ10" s="62"/>
      <c r="AK10" s="62"/>
      <c r="AL10" s="62"/>
      <c r="AM10" s="62"/>
      <c r="AN10" s="62"/>
    </row>
    <row r="11" spans="1:40" ht="30" customHeight="1" thickBot="1">
      <c r="A11" s="216"/>
      <c r="B11" s="213">
        <f>MAX($F$7:$F$11)*F11+((MAX($K$7:$K$11)+K11)-(MAX($L$7:$L$11)+L11))+K11</f>
        <v>0</v>
      </c>
      <c r="C11" s="158"/>
      <c r="D11" s="172">
        <f>RANK(B11,$B$7:$B$11)+COUNTIF(B$6:B10,B11)</f>
        <v>5</v>
      </c>
      <c r="E11" s="166" t="s">
        <v>27</v>
      </c>
      <c r="F11" s="134">
        <f>(H11*3)+(I11*1)+(J11*0)</f>
        <v>0</v>
      </c>
      <c r="G11" s="135">
        <f>H11+I11+J11</f>
        <v>0</v>
      </c>
      <c r="H11" s="135">
        <f>NbColorSameAs(P8:Y8,H1)+NbColorSameAs(P15:Y15,H1)</f>
        <v>0</v>
      </c>
      <c r="I11" s="135">
        <f>NbColorSameAs(P8:Y8,G1)+NbColorSameAs(P15:Y15,G1)</f>
        <v>0</v>
      </c>
      <c r="J11" s="135">
        <f>NbColorSameAs(P8:Y8,F1)+NbColorSameAs(P15:Y15,F1)</f>
        <v>0</v>
      </c>
      <c r="K11" s="135">
        <f>P8+R8+T8+V8+P15+R15+T15+V15</f>
        <v>0</v>
      </c>
      <c r="L11" s="135">
        <f>Q8+S8+U8+W8+Q15+S15+U15+W15</f>
        <v>0</v>
      </c>
      <c r="M11" s="136">
        <f>K11-L11</f>
        <v>0</v>
      </c>
      <c r="N11" s="93"/>
      <c r="O11" s="100"/>
      <c r="P11" s="101"/>
      <c r="Q11" s="101"/>
      <c r="R11" s="102"/>
      <c r="S11" s="102">
        <f>P12</f>
        <v>0</v>
      </c>
      <c r="T11" s="118"/>
      <c r="U11" s="103">
        <f>P13</f>
        <v>0</v>
      </c>
      <c r="V11" s="103"/>
      <c r="W11" s="103">
        <f>P14</f>
        <v>0</v>
      </c>
      <c r="X11" s="103"/>
      <c r="Y11" s="104">
        <f>P15</f>
        <v>0</v>
      </c>
      <c r="Z11" s="90"/>
      <c r="AA11" s="61"/>
      <c r="AB11" s="61"/>
      <c r="AC11" s="62"/>
      <c r="AD11" s="62"/>
      <c r="AE11" s="62"/>
      <c r="AF11" s="62"/>
      <c r="AG11" s="62"/>
      <c r="AH11" s="62"/>
      <c r="AI11" s="62"/>
      <c r="AJ11" s="62"/>
      <c r="AK11" s="62"/>
      <c r="AL11" s="62"/>
      <c r="AM11" s="62"/>
      <c r="AN11" s="62"/>
    </row>
    <row r="12" spans="1:40" ht="30" customHeight="1" thickBot="1">
      <c r="A12" s="216"/>
      <c r="C12" s="227" t="s">
        <v>9</v>
      </c>
      <c r="D12" s="169"/>
      <c r="E12" s="80"/>
      <c r="F12" s="81"/>
      <c r="G12" s="82"/>
      <c r="H12" s="82"/>
      <c r="I12" s="82"/>
      <c r="J12" s="82"/>
      <c r="K12" s="82"/>
      <c r="L12" s="82"/>
      <c r="M12" s="83"/>
      <c r="N12" s="88"/>
      <c r="O12" s="100"/>
      <c r="P12" s="106"/>
      <c r="Q12" s="106">
        <f>R11</f>
        <v>0</v>
      </c>
      <c r="R12" s="101"/>
      <c r="S12" s="101"/>
      <c r="T12" s="106"/>
      <c r="U12" s="107">
        <f>R13</f>
        <v>0</v>
      </c>
      <c r="V12" s="103"/>
      <c r="W12" s="103">
        <f>R14</f>
        <v>0</v>
      </c>
      <c r="X12" s="103"/>
      <c r="Y12" s="108">
        <f>R15</f>
        <v>0</v>
      </c>
      <c r="Z12" s="90"/>
      <c r="AA12" s="61"/>
      <c r="AB12" s="61"/>
      <c r="AC12" s="62"/>
      <c r="AD12" s="62"/>
      <c r="AE12" s="62"/>
      <c r="AF12" s="62"/>
      <c r="AG12" s="62"/>
      <c r="AH12" s="62"/>
      <c r="AI12" s="62"/>
      <c r="AJ12" s="62"/>
      <c r="AK12" s="62"/>
      <c r="AL12" s="62"/>
      <c r="AM12" s="62"/>
      <c r="AN12" s="62"/>
    </row>
    <row r="13" spans="1:40" ht="30" customHeight="1" thickBot="1">
      <c r="A13" s="216"/>
      <c r="C13" s="228"/>
      <c r="D13" s="168"/>
      <c r="E13" s="80"/>
      <c r="F13" s="82"/>
      <c r="H13" s="82"/>
      <c r="I13" s="82"/>
      <c r="J13" s="82"/>
      <c r="K13" s="82"/>
      <c r="L13" s="82"/>
      <c r="M13" s="83"/>
      <c r="N13" s="88"/>
      <c r="O13" s="100"/>
      <c r="P13" s="106"/>
      <c r="Q13" s="102">
        <f>T11</f>
        <v>0</v>
      </c>
      <c r="R13" s="118"/>
      <c r="S13" s="103">
        <f>T12</f>
        <v>0</v>
      </c>
      <c r="T13" s="109"/>
      <c r="U13" s="110"/>
      <c r="V13" s="111"/>
      <c r="W13" s="103">
        <f>T14</f>
        <v>0</v>
      </c>
      <c r="X13" s="103"/>
      <c r="Y13" s="108">
        <f>T15</f>
        <v>0</v>
      </c>
      <c r="Z13" s="90"/>
      <c r="AA13" s="61"/>
      <c r="AB13" s="61"/>
      <c r="AC13" s="62"/>
      <c r="AD13" s="62"/>
      <c r="AE13" s="62"/>
      <c r="AF13" s="62"/>
      <c r="AG13" s="62"/>
      <c r="AH13" s="62"/>
      <c r="AI13" s="62"/>
      <c r="AJ13" s="62"/>
      <c r="AK13" s="62"/>
      <c r="AL13" s="62"/>
      <c r="AM13" s="62"/>
      <c r="AN13" s="62"/>
    </row>
    <row r="14" spans="1:40" ht="30" customHeight="1" thickTop="1" thickBot="1">
      <c r="A14" s="216"/>
      <c r="C14" s="229"/>
      <c r="D14" s="120" t="s">
        <v>33</v>
      </c>
      <c r="E14" s="162" t="s">
        <v>1</v>
      </c>
      <c r="F14" s="121" t="s">
        <v>0</v>
      </c>
      <c r="G14" s="121" t="s">
        <v>11</v>
      </c>
      <c r="H14" s="122" t="s">
        <v>2</v>
      </c>
      <c r="I14" s="121" t="s">
        <v>3</v>
      </c>
      <c r="J14" s="123" t="s">
        <v>4</v>
      </c>
      <c r="K14" s="121" t="s">
        <v>5</v>
      </c>
      <c r="L14" s="121" t="s">
        <v>6</v>
      </c>
      <c r="M14" s="124" t="s">
        <v>7</v>
      </c>
      <c r="N14" s="93"/>
      <c r="O14" s="100"/>
      <c r="P14" s="106"/>
      <c r="Q14" s="106">
        <f>V11</f>
        <v>0</v>
      </c>
      <c r="R14" s="106"/>
      <c r="S14" s="103">
        <f>V12</f>
        <v>0</v>
      </c>
      <c r="T14" s="106"/>
      <c r="U14" s="103">
        <f>V13</f>
        <v>0</v>
      </c>
      <c r="V14" s="109"/>
      <c r="W14" s="110"/>
      <c r="X14" s="106"/>
      <c r="Y14" s="108">
        <f>V15</f>
        <v>0</v>
      </c>
      <c r="Z14" s="90"/>
      <c r="AA14" s="61"/>
      <c r="AB14" s="61"/>
      <c r="AC14" s="62"/>
      <c r="AD14" s="62"/>
      <c r="AE14" s="62"/>
      <c r="AF14" s="62"/>
      <c r="AG14" s="62"/>
      <c r="AH14" s="62"/>
      <c r="AI14" s="62"/>
      <c r="AJ14" s="62"/>
      <c r="AK14" s="62"/>
      <c r="AL14" s="62"/>
      <c r="AM14" s="62"/>
      <c r="AN14" s="62"/>
    </row>
    <row r="15" spans="1:40" ht="30" customHeight="1" thickBot="1">
      <c r="A15" s="216"/>
      <c r="B15" s="213">
        <f>MAX($F$15:$F$19)*F15+((MAX($K$15:$K$19)+K15)-(MAX($L$15:$L$19)+L15))+K15</f>
        <v>144</v>
      </c>
      <c r="C15" s="229"/>
      <c r="D15" s="172">
        <f>RANK(B15,$B$15:$B$19)+COUNTIF(B$14:B14,B15)</f>
        <v>2</v>
      </c>
      <c r="E15" s="163" t="s">
        <v>28</v>
      </c>
      <c r="F15" s="125">
        <f>(H15*3)+(I15*1)+(J15*0)</f>
        <v>9</v>
      </c>
      <c r="G15" s="126">
        <f>H15+I15+J15</f>
        <v>3</v>
      </c>
      <c r="H15" s="126">
        <f>NbColorSameAs(P20:Y20,H1)+NbColorSameAs(P27:Y27,H1)</f>
        <v>3</v>
      </c>
      <c r="I15" s="126">
        <f>NbColorSameAs(P20:Y20,G1)+NbColorSameAs(P27:Y27,G1)</f>
        <v>0</v>
      </c>
      <c r="J15" s="126">
        <f>NbColorSameAs(P20:Y20,F1)+NbColorSameAs(P27:Y27,F1)</f>
        <v>0</v>
      </c>
      <c r="K15" s="126">
        <f>P20+R20+V20+X20+P27+R27+V27+X27</f>
        <v>0</v>
      </c>
      <c r="L15" s="126">
        <f>Q20+S20+W20+Y20+Q27+S27+W27+Y27</f>
        <v>0</v>
      </c>
      <c r="M15" s="127">
        <f>K15-L15</f>
        <v>0</v>
      </c>
      <c r="N15" s="93"/>
      <c r="O15" s="112"/>
      <c r="P15" s="114"/>
      <c r="Q15" s="114">
        <f>X11</f>
        <v>0</v>
      </c>
      <c r="R15" s="114"/>
      <c r="S15" s="115">
        <f>X12</f>
        <v>0</v>
      </c>
      <c r="T15" s="115"/>
      <c r="U15" s="115">
        <f>X13</f>
        <v>0</v>
      </c>
      <c r="V15" s="115"/>
      <c r="W15" s="115">
        <f>X14</f>
        <v>0</v>
      </c>
      <c r="X15" s="116"/>
      <c r="Y15" s="117"/>
      <c r="Z15" s="90"/>
      <c r="AA15" s="61"/>
      <c r="AB15" s="61"/>
      <c r="AC15" s="62"/>
      <c r="AD15" s="62"/>
      <c r="AE15" s="62"/>
      <c r="AF15" s="67"/>
      <c r="AG15" s="66"/>
      <c r="AH15" s="66"/>
      <c r="AI15" s="66"/>
      <c r="AJ15" s="66"/>
      <c r="AK15" s="66"/>
      <c r="AL15" s="66"/>
      <c r="AM15" s="66"/>
      <c r="AN15" s="62"/>
    </row>
    <row r="16" spans="1:40" ht="30" customHeight="1" thickBot="1">
      <c r="A16" s="216"/>
      <c r="B16" s="213">
        <f t="shared" ref="B16:B19" si="1">MAX($F$15:$F$19)*F16+((MAX($K$15:$K$19)+K16)-(MAX($L$15:$L$19)+L16))+K16</f>
        <v>32</v>
      </c>
      <c r="C16" s="159"/>
      <c r="D16" s="172">
        <f>RANK(B16,$B$15:$B$19)+COUNTIF(B$14:B15,B16)</f>
        <v>5</v>
      </c>
      <c r="E16" s="163" t="s">
        <v>29</v>
      </c>
      <c r="F16" s="125">
        <f t="shared" ref="F16" si="2">(H16*3)+(I16*1)+(J16*0)</f>
        <v>2</v>
      </c>
      <c r="G16" s="137">
        <f>H16+I16+J16</f>
        <v>2</v>
      </c>
      <c r="H16" s="126">
        <f>NbColorSameAs(P18:Y18,H1)+NbColorSameAs(P25:Y25,H1)</f>
        <v>0</v>
      </c>
      <c r="I16" s="126">
        <f>NbColorSameAs(P18:Y18,G1)+NbColorSameAs(P25:Y25,G1)</f>
        <v>2</v>
      </c>
      <c r="J16" s="126">
        <f>NbColorSameAs(P18:Y18,F1)+NbColorSameAs(P25:Y25,F1)</f>
        <v>0</v>
      </c>
      <c r="K16" s="126">
        <f>R18+T18+V18+X18+R25+T25+V25+X25</f>
        <v>0</v>
      </c>
      <c r="L16" s="126">
        <f>S18+U18+W18+Y18+S25+U25+W25+Y25</f>
        <v>0</v>
      </c>
      <c r="M16" s="127">
        <f t="shared" ref="M16:M19" si="3">K16-L16</f>
        <v>0</v>
      </c>
      <c r="N16" s="90"/>
      <c r="O16" s="97"/>
      <c r="P16" s="97"/>
      <c r="Q16" s="97"/>
      <c r="R16" s="97"/>
      <c r="S16" s="97"/>
      <c r="T16" s="97"/>
      <c r="U16" s="97"/>
      <c r="V16" s="97"/>
      <c r="W16" s="97"/>
      <c r="X16" s="97"/>
      <c r="Y16" s="97"/>
      <c r="Z16" s="61"/>
      <c r="AA16" s="61"/>
      <c r="AB16" s="61"/>
      <c r="AC16" s="62"/>
      <c r="AD16" s="62"/>
      <c r="AE16" s="62"/>
      <c r="AF16" s="67"/>
      <c r="AG16" s="66"/>
      <c r="AH16" s="66"/>
      <c r="AI16" s="66"/>
      <c r="AJ16" s="66"/>
      <c r="AK16" s="66"/>
      <c r="AL16" s="66"/>
      <c r="AM16" s="66"/>
      <c r="AN16" s="62"/>
    </row>
    <row r="17" spans="1:40" ht="30" customHeight="1" thickTop="1" thickBot="1">
      <c r="A17" s="216"/>
      <c r="B17" s="213">
        <f t="shared" si="1"/>
        <v>256</v>
      </c>
      <c r="C17" s="158"/>
      <c r="D17" s="172">
        <f>RANK(B17,$B$15:$B$19)+COUNTIF(B$14:B16,B17)</f>
        <v>1</v>
      </c>
      <c r="E17" s="164" t="s">
        <v>30</v>
      </c>
      <c r="F17" s="128">
        <f t="shared" ref="F17" si="4">(H17*3)+(I17*1)+(J17*0)</f>
        <v>16</v>
      </c>
      <c r="G17" s="111">
        <f>H17+I17+J17</f>
        <v>6</v>
      </c>
      <c r="H17" s="111">
        <f>NbColorSameAs(P21:Y21,H1)+NbColorSameAs(P28:Y28,H1)</f>
        <v>5</v>
      </c>
      <c r="I17" s="111">
        <f>NbColorSameAs(P21:Y21,G1)+NbColorSameAs(P28:Y28,G1)</f>
        <v>1</v>
      </c>
      <c r="J17" s="111">
        <f>NbColorSameAs(P21:Y21,F1)+NbColorSameAs(P28:Y28,F1)</f>
        <v>0</v>
      </c>
      <c r="K17" s="111">
        <f>P21+R21+T21+X21+P28+R28+T28+X28</f>
        <v>0</v>
      </c>
      <c r="L17" s="111">
        <f>Q21+S21+U21+Y21+Q28+S28+U28+Y28</f>
        <v>0</v>
      </c>
      <c r="M17" s="130">
        <f t="shared" si="3"/>
        <v>0</v>
      </c>
      <c r="N17" s="93"/>
      <c r="O17" s="99"/>
      <c r="P17" s="139"/>
      <c r="Q17" s="146"/>
      <c r="R17" s="139"/>
      <c r="S17" s="146"/>
      <c r="T17" s="139"/>
      <c r="U17" s="146"/>
      <c r="V17" s="139"/>
      <c r="W17" s="146"/>
      <c r="X17" s="140"/>
      <c r="Y17" s="141"/>
      <c r="Z17" s="91"/>
      <c r="AA17" s="61"/>
      <c r="AB17" s="61"/>
      <c r="AC17" s="62"/>
      <c r="AD17" s="62"/>
      <c r="AE17" s="62"/>
      <c r="AF17" s="67"/>
      <c r="AG17" s="66"/>
      <c r="AH17" s="66"/>
      <c r="AI17" s="66"/>
      <c r="AJ17" s="66"/>
      <c r="AK17" s="66"/>
      <c r="AL17" s="66"/>
      <c r="AM17" s="66"/>
      <c r="AN17" s="62"/>
    </row>
    <row r="18" spans="1:40" ht="30" customHeight="1" thickBot="1">
      <c r="A18" s="216"/>
      <c r="B18" s="213">
        <f t="shared" si="1"/>
        <v>144</v>
      </c>
      <c r="C18" s="160" t="s">
        <v>10</v>
      </c>
      <c r="D18" s="172">
        <f>RANK(B18,$B$15:$B$19)+COUNTIF(B$14:B17,B18)</f>
        <v>3</v>
      </c>
      <c r="E18" s="167" t="s">
        <v>31</v>
      </c>
      <c r="F18" s="131">
        <f t="shared" ref="F18" si="5">(H18*3)+(I18*1)+(J18*0)</f>
        <v>9</v>
      </c>
      <c r="G18" s="138">
        <f>H18+I18+J18</f>
        <v>3</v>
      </c>
      <c r="H18" s="138">
        <f>NbColorSameAs(P22:Y22,H1)+NbColorSameAs(P29:Y29,H1)</f>
        <v>3</v>
      </c>
      <c r="I18" s="138">
        <f>NbColorSameAs(P22:Y22,G1)+NbColorSameAs(P29:Y29,G1)</f>
        <v>0</v>
      </c>
      <c r="J18" s="138">
        <f>NbColorSameAs(P22:Y22,F1)+NbColorSameAs(P29:Y29,F1)</f>
        <v>0</v>
      </c>
      <c r="K18" s="138">
        <f>P29+R29+T29+V29+P22+R22+T22+V22</f>
        <v>0</v>
      </c>
      <c r="L18" s="138">
        <f>Q22+S22+U22+W22+Q29+S29+U29+W29</f>
        <v>0</v>
      </c>
      <c r="M18" s="133">
        <f t="shared" si="3"/>
        <v>0</v>
      </c>
      <c r="N18" s="93"/>
      <c r="O18" s="100"/>
      <c r="P18" s="101"/>
      <c r="Q18" s="101"/>
      <c r="R18" s="105"/>
      <c r="S18" s="102">
        <f>P19</f>
        <v>0</v>
      </c>
      <c r="T18" s="105"/>
      <c r="U18" s="103">
        <f>P20</f>
        <v>0</v>
      </c>
      <c r="V18" s="103"/>
      <c r="W18" s="103">
        <f>P21</f>
        <v>0</v>
      </c>
      <c r="X18" s="103"/>
      <c r="Y18" s="104">
        <f>P22</f>
        <v>0</v>
      </c>
      <c r="Z18" s="90"/>
      <c r="AA18" s="61"/>
      <c r="AB18" s="61"/>
      <c r="AC18" s="62"/>
      <c r="AD18" s="62"/>
      <c r="AE18" s="62"/>
      <c r="AF18" s="67"/>
      <c r="AG18" s="66"/>
      <c r="AH18" s="66"/>
      <c r="AI18" s="66"/>
      <c r="AJ18" s="66"/>
      <c r="AK18" s="66"/>
      <c r="AL18" s="66"/>
      <c r="AM18" s="66"/>
      <c r="AN18" s="62"/>
    </row>
    <row r="19" spans="1:40" ht="30" customHeight="1" thickBot="1">
      <c r="A19" s="216"/>
      <c r="B19" s="213">
        <f t="shared" si="1"/>
        <v>128</v>
      </c>
      <c r="C19" s="161"/>
      <c r="D19" s="172">
        <f>RANK(B19,$B$15:$B$19)+COUNTIF(B$14:B18,B19)</f>
        <v>4</v>
      </c>
      <c r="E19" s="166" t="s">
        <v>32</v>
      </c>
      <c r="F19" s="134">
        <f t="shared" ref="F19" si="6">(H19*3)+(I19*1)+(J19*0)</f>
        <v>8</v>
      </c>
      <c r="G19" s="135">
        <f>H19+I19+J19</f>
        <v>4</v>
      </c>
      <c r="H19" s="135">
        <f>NbColorSameAs(P19:Y19,H1)+NbColorSameAs(P26:Y26,H1)</f>
        <v>2</v>
      </c>
      <c r="I19" s="135">
        <f>NbColorSameAs(P19:Y19,G1)+NbColorSameAs(P26:Y26,G1)</f>
        <v>2</v>
      </c>
      <c r="J19" s="135">
        <f>NbColorSameAs(P19:Y19,F1)+NbColorSameAs(P26:Y26,F1)</f>
        <v>0</v>
      </c>
      <c r="K19" s="135">
        <f>P19+T19+V19+X19+P26+T26+V26+X26</f>
        <v>0</v>
      </c>
      <c r="L19" s="135">
        <f>Q19+U19+W19+Y19+Q26+U26+W26+Y26</f>
        <v>0</v>
      </c>
      <c r="M19" s="136">
        <f t="shared" si="3"/>
        <v>0</v>
      </c>
      <c r="N19" s="93"/>
      <c r="O19" s="100"/>
      <c r="P19" s="113"/>
      <c r="Q19" s="106">
        <f>R18</f>
        <v>0</v>
      </c>
      <c r="R19" s="101"/>
      <c r="S19" s="101"/>
      <c r="T19" s="105"/>
      <c r="U19" s="107">
        <f>R20</f>
        <v>0</v>
      </c>
      <c r="V19" s="105"/>
      <c r="W19" s="103">
        <f>R21</f>
        <v>0</v>
      </c>
      <c r="X19" s="113"/>
      <c r="Y19" s="108">
        <f>R22</f>
        <v>0</v>
      </c>
      <c r="Z19" s="92"/>
      <c r="AA19" s="63"/>
      <c r="AB19" s="66"/>
      <c r="AC19" s="66"/>
      <c r="AD19" s="66"/>
      <c r="AE19" s="62"/>
      <c r="AF19" s="67"/>
      <c r="AG19" s="69"/>
      <c r="AH19" s="66"/>
      <c r="AI19" s="66"/>
      <c r="AJ19" s="66"/>
      <c r="AK19" s="66"/>
      <c r="AL19" s="66"/>
      <c r="AM19" s="66"/>
      <c r="AN19" s="62"/>
    </row>
    <row r="20" spans="1:40" ht="30" customHeight="1" thickBot="1">
      <c r="C20" s="152"/>
      <c r="D20" s="169"/>
      <c r="E20" s="98"/>
      <c r="F20" s="98"/>
      <c r="G20" s="98"/>
      <c r="H20" s="98"/>
      <c r="I20" s="98"/>
      <c r="J20" s="98"/>
      <c r="K20" s="98"/>
      <c r="L20" s="98"/>
      <c r="M20" s="98"/>
      <c r="N20" s="89"/>
      <c r="O20" s="100"/>
      <c r="P20" s="103"/>
      <c r="Q20" s="102">
        <f>T18</f>
        <v>0</v>
      </c>
      <c r="R20" s="119"/>
      <c r="S20" s="103">
        <f>T19</f>
        <v>0</v>
      </c>
      <c r="T20" s="109"/>
      <c r="U20" s="110"/>
      <c r="V20" s="119"/>
      <c r="W20" s="103">
        <f>T21</f>
        <v>0</v>
      </c>
      <c r="X20" s="119"/>
      <c r="Y20" s="108">
        <f>T22</f>
        <v>0</v>
      </c>
      <c r="Z20" s="233"/>
      <c r="AA20" s="225"/>
      <c r="AB20" s="220"/>
      <c r="AC20" s="66"/>
      <c r="AD20" s="66"/>
      <c r="AE20" s="62"/>
      <c r="AF20" s="62"/>
      <c r="AG20" s="62"/>
      <c r="AH20" s="62"/>
      <c r="AI20" s="62"/>
      <c r="AJ20" s="62"/>
      <c r="AK20" s="62"/>
      <c r="AL20" s="62"/>
      <c r="AM20" s="62"/>
      <c r="AN20" s="62"/>
    </row>
    <row r="21" spans="1:40" ht="30" customHeight="1" thickBot="1">
      <c r="C21" s="153"/>
      <c r="D21" s="61"/>
      <c r="N21" s="89"/>
      <c r="O21" s="100"/>
      <c r="P21" s="113"/>
      <c r="Q21" s="106">
        <f>V18</f>
        <v>0</v>
      </c>
      <c r="R21" s="113"/>
      <c r="S21" s="103">
        <f>V19</f>
        <v>0</v>
      </c>
      <c r="T21" s="105"/>
      <c r="U21" s="103">
        <f>V20</f>
        <v>0</v>
      </c>
      <c r="V21" s="109"/>
      <c r="W21" s="110"/>
      <c r="X21" s="113"/>
      <c r="Y21" s="108">
        <f>V22</f>
        <v>0</v>
      </c>
      <c r="Z21" s="233"/>
      <c r="AA21" s="225"/>
      <c r="AB21" s="220"/>
      <c r="AC21" s="66"/>
      <c r="AD21" s="66"/>
    </row>
    <row r="22" spans="1:40" ht="30" customHeight="1" thickBot="1">
      <c r="D22" s="61"/>
      <c r="N22" s="89"/>
      <c r="O22" s="112"/>
      <c r="P22" s="113"/>
      <c r="Q22" s="114">
        <f>X18</f>
        <v>0</v>
      </c>
      <c r="R22" s="114"/>
      <c r="S22" s="115">
        <f>X19</f>
        <v>0</v>
      </c>
      <c r="T22" s="113"/>
      <c r="U22" s="115">
        <f>X20</f>
        <v>0</v>
      </c>
      <c r="V22" s="113"/>
      <c r="W22" s="115">
        <f>X21</f>
        <v>0</v>
      </c>
      <c r="X22" s="116"/>
      <c r="Y22" s="117"/>
      <c r="Z22" s="92"/>
      <c r="AA22" s="63"/>
      <c r="AB22" s="66"/>
      <c r="AC22" s="66"/>
      <c r="AD22" s="66"/>
    </row>
    <row r="23" spans="1:40" ht="30" customHeight="1" thickTop="1" thickBot="1">
      <c r="D23" s="61"/>
      <c r="N23" s="61"/>
      <c r="O23" s="97"/>
      <c r="P23" s="97"/>
      <c r="Q23" s="97"/>
      <c r="R23" s="97"/>
      <c r="S23" s="97"/>
      <c r="T23" s="97"/>
      <c r="U23" s="97"/>
      <c r="V23" s="97"/>
      <c r="W23" s="97"/>
      <c r="X23" s="97"/>
      <c r="Y23" s="97"/>
      <c r="Z23" s="66"/>
      <c r="AA23" s="63"/>
      <c r="AB23" s="66"/>
      <c r="AC23" s="66"/>
      <c r="AD23" s="66"/>
    </row>
    <row r="24" spans="1:40" ht="30" customHeight="1" thickTop="1" thickBot="1">
      <c r="D24" s="61"/>
      <c r="N24" s="89"/>
      <c r="O24" s="99"/>
      <c r="P24" s="139"/>
      <c r="Q24" s="146"/>
      <c r="R24" s="139"/>
      <c r="S24" s="146"/>
      <c r="T24" s="139"/>
      <c r="U24" s="146"/>
      <c r="V24" s="140"/>
      <c r="W24" s="146"/>
      <c r="X24" s="140"/>
      <c r="Y24" s="141"/>
      <c r="Z24" s="154"/>
      <c r="AA24" s="63"/>
      <c r="AB24" s="66"/>
      <c r="AC24" s="66"/>
      <c r="AD24" s="66"/>
    </row>
    <row r="25" spans="1:40" ht="30" customHeight="1" thickBot="1">
      <c r="D25" s="61"/>
      <c r="N25" s="89"/>
      <c r="O25" s="100"/>
      <c r="P25" s="101"/>
      <c r="Q25" s="101"/>
      <c r="R25" s="9"/>
      <c r="S25" s="102">
        <f>P26</f>
        <v>0</v>
      </c>
      <c r="T25" s="103"/>
      <c r="U25" s="103">
        <f>P27</f>
        <v>0</v>
      </c>
      <c r="V25" s="103"/>
      <c r="W25" s="103">
        <f>P28</f>
        <v>0</v>
      </c>
      <c r="X25" s="103"/>
      <c r="Y25" s="104">
        <f>P29</f>
        <v>0</v>
      </c>
      <c r="Z25" s="91"/>
      <c r="AA25" s="63"/>
      <c r="AB25" s="64"/>
      <c r="AC25" s="64"/>
      <c r="AD25" s="64"/>
    </row>
    <row r="26" spans="1:40" ht="30" customHeight="1" thickBot="1">
      <c r="D26" s="61"/>
      <c r="N26" s="156"/>
      <c r="O26" s="100"/>
      <c r="P26" s="102"/>
      <c r="Q26" s="106">
        <f>R25</f>
        <v>0</v>
      </c>
      <c r="R26" s="101"/>
      <c r="S26" s="101"/>
      <c r="T26" s="106"/>
      <c r="U26" s="107">
        <f>R27</f>
        <v>0</v>
      </c>
      <c r="V26" s="103"/>
      <c r="W26" s="103">
        <f>R28</f>
        <v>0</v>
      </c>
      <c r="X26" s="103"/>
      <c r="Y26" s="108">
        <f>R29</f>
        <v>0</v>
      </c>
      <c r="Z26" s="90"/>
      <c r="AA26" s="61"/>
      <c r="AB26" s="61"/>
      <c r="AC26" s="61"/>
      <c r="AD26" s="61"/>
      <c r="AE26" s="62"/>
      <c r="AF26" s="62"/>
      <c r="AG26" s="62"/>
      <c r="AH26" s="62"/>
      <c r="AI26" s="62"/>
      <c r="AJ26" s="62"/>
      <c r="AK26" s="62"/>
      <c r="AL26" s="62"/>
      <c r="AM26" s="62"/>
      <c r="AN26" s="62"/>
    </row>
    <row r="27" spans="1:40" ht="30" customHeight="1" thickBot="1">
      <c r="D27" s="61"/>
      <c r="N27" s="157"/>
      <c r="O27" s="100"/>
      <c r="P27" s="113"/>
      <c r="Q27" s="102">
        <f>T25</f>
        <v>0</v>
      </c>
      <c r="R27" s="113"/>
      <c r="S27" s="103">
        <f>T26</f>
        <v>0</v>
      </c>
      <c r="T27" s="109"/>
      <c r="U27" s="110"/>
      <c r="V27" s="113"/>
      <c r="W27" s="103">
        <f>T28</f>
        <v>0</v>
      </c>
      <c r="X27" s="103"/>
      <c r="Y27" s="108">
        <f>T29</f>
        <v>0</v>
      </c>
      <c r="Z27" s="90"/>
      <c r="AA27" s="61"/>
      <c r="AB27" s="61"/>
      <c r="AC27" s="61"/>
      <c r="AD27" s="61"/>
      <c r="AE27" s="62"/>
      <c r="AF27" s="67"/>
      <c r="AG27" s="69"/>
      <c r="AH27" s="66"/>
      <c r="AI27" s="66"/>
      <c r="AJ27" s="66"/>
      <c r="AK27" s="66"/>
      <c r="AL27" s="66"/>
      <c r="AM27" s="66"/>
      <c r="AN27" s="62"/>
    </row>
    <row r="28" spans="1:40" ht="30" customHeight="1" thickBot="1">
      <c r="D28" s="61"/>
      <c r="E28" s="72"/>
      <c r="F28" s="73"/>
      <c r="G28" s="74"/>
      <c r="H28" s="74"/>
      <c r="I28" s="74"/>
      <c r="J28" s="74"/>
      <c r="K28" s="74"/>
      <c r="L28" s="74"/>
      <c r="M28" s="75"/>
      <c r="N28" s="89"/>
      <c r="O28" s="100"/>
      <c r="P28" s="113"/>
      <c r="Q28" s="106">
        <f>V25</f>
        <v>0</v>
      </c>
      <c r="R28" s="106"/>
      <c r="S28" s="103">
        <f>V26</f>
        <v>0</v>
      </c>
      <c r="T28" s="113"/>
      <c r="U28" s="103">
        <f>V27</f>
        <v>0</v>
      </c>
      <c r="V28" s="109"/>
      <c r="W28" s="110"/>
      <c r="X28" s="111"/>
      <c r="Y28" s="108">
        <f>V29</f>
        <v>0</v>
      </c>
      <c r="Z28" s="90"/>
      <c r="AA28" s="61"/>
      <c r="AB28" s="61"/>
      <c r="AC28" s="61"/>
      <c r="AD28" s="61"/>
      <c r="AE28" s="223"/>
      <c r="AF28" s="224"/>
      <c r="AG28" s="220"/>
      <c r="AH28" s="220"/>
      <c r="AI28" s="220"/>
      <c r="AJ28" s="220"/>
      <c r="AK28" s="220"/>
      <c r="AL28" s="220"/>
      <c r="AM28" s="220"/>
      <c r="AN28" s="62"/>
    </row>
    <row r="29" spans="1:40" ht="30" customHeight="1" thickBot="1">
      <c r="D29" s="61"/>
      <c r="E29" s="76"/>
      <c r="F29" s="77"/>
      <c r="G29" s="78"/>
      <c r="H29" s="78"/>
      <c r="I29" s="78"/>
      <c r="J29" s="78"/>
      <c r="K29" s="78"/>
      <c r="L29" s="78"/>
      <c r="M29" s="79"/>
      <c r="N29" s="89"/>
      <c r="O29" s="112"/>
      <c r="P29" s="114"/>
      <c r="Q29" s="114">
        <f>X25</f>
        <v>0</v>
      </c>
      <c r="R29" s="114"/>
      <c r="S29" s="115">
        <f>X26</f>
        <v>0</v>
      </c>
      <c r="T29" s="115"/>
      <c r="U29" s="115">
        <f>X27</f>
        <v>0</v>
      </c>
      <c r="V29" s="115"/>
      <c r="W29" s="115">
        <f>X28</f>
        <v>0</v>
      </c>
      <c r="X29" s="116"/>
      <c r="Y29" s="117"/>
      <c r="Z29" s="90"/>
      <c r="AA29" s="61"/>
      <c r="AB29" s="61"/>
      <c r="AC29" s="61"/>
      <c r="AD29" s="61"/>
      <c r="AE29" s="223"/>
      <c r="AF29" s="224"/>
      <c r="AG29" s="220"/>
      <c r="AH29" s="220"/>
      <c r="AI29" s="220"/>
      <c r="AJ29" s="220"/>
      <c r="AK29" s="220"/>
      <c r="AL29" s="220"/>
      <c r="AM29" s="220"/>
      <c r="AN29" s="62"/>
    </row>
    <row r="30" spans="1:40" ht="30" customHeight="1" thickTop="1">
      <c r="D30" s="61"/>
      <c r="E30" s="72"/>
      <c r="F30" s="73"/>
      <c r="G30" s="74"/>
      <c r="H30" s="74"/>
      <c r="I30" s="74"/>
      <c r="J30" s="74"/>
      <c r="K30" s="74"/>
      <c r="L30" s="74"/>
      <c r="M30" s="75"/>
      <c r="N30" s="61"/>
      <c r="O30" s="155"/>
      <c r="P30" s="155"/>
      <c r="Q30" s="155"/>
      <c r="R30" s="155"/>
      <c r="S30" s="155"/>
      <c r="T30" s="155"/>
      <c r="U30" s="155"/>
      <c r="V30" s="155"/>
      <c r="W30" s="155"/>
      <c r="X30" s="155"/>
      <c r="Y30" s="155"/>
      <c r="Z30" s="61"/>
      <c r="AA30" s="61"/>
      <c r="AB30" s="61"/>
      <c r="AC30" s="61"/>
      <c r="AD30" s="61"/>
      <c r="AE30" s="223"/>
      <c r="AF30" s="224"/>
      <c r="AG30" s="220"/>
      <c r="AH30" s="220"/>
      <c r="AI30" s="220"/>
      <c r="AJ30" s="220"/>
      <c r="AK30" s="220"/>
      <c r="AL30" s="220"/>
      <c r="AM30" s="220"/>
      <c r="AN30" s="62"/>
    </row>
    <row r="31" spans="1:40" ht="30" customHeight="1">
      <c r="D31" s="61"/>
      <c r="E31" s="80"/>
      <c r="F31" s="81"/>
      <c r="G31" s="82"/>
      <c r="H31" s="82"/>
      <c r="I31" s="82"/>
      <c r="J31" s="82"/>
      <c r="K31" s="82"/>
      <c r="L31" s="82"/>
      <c r="M31" s="83"/>
      <c r="N31" s="61"/>
      <c r="O31" s="62"/>
      <c r="P31" s="62"/>
      <c r="Q31" s="62"/>
      <c r="R31" s="62"/>
      <c r="S31" s="62"/>
      <c r="T31" s="62"/>
      <c r="U31" s="62"/>
      <c r="V31" s="62"/>
      <c r="W31" s="62"/>
      <c r="X31" s="62"/>
      <c r="Y31" s="62"/>
      <c r="Z31" s="61"/>
      <c r="AA31" s="61"/>
      <c r="AB31" s="61"/>
      <c r="AC31" s="61"/>
      <c r="AD31" s="61"/>
      <c r="AE31" s="223"/>
      <c r="AF31" s="224"/>
      <c r="AG31" s="220"/>
      <c r="AH31" s="220"/>
      <c r="AI31" s="220"/>
      <c r="AJ31" s="220"/>
      <c r="AK31" s="220"/>
      <c r="AL31" s="220"/>
      <c r="AM31" s="220"/>
      <c r="AN31" s="62"/>
    </row>
    <row r="32" spans="1:40" ht="30" customHeight="1">
      <c r="D32" s="61"/>
      <c r="E32" s="80"/>
      <c r="F32" s="81"/>
      <c r="G32" s="82"/>
      <c r="H32" s="82"/>
      <c r="I32" s="82"/>
      <c r="J32" s="82"/>
      <c r="K32" s="82"/>
      <c r="L32" s="82"/>
      <c r="M32" s="83"/>
      <c r="N32" s="61"/>
      <c r="O32" s="62"/>
      <c r="P32" s="62"/>
      <c r="Q32" s="62"/>
      <c r="R32" s="62"/>
      <c r="S32" s="62"/>
      <c r="T32" s="62"/>
      <c r="U32" s="62"/>
      <c r="V32" s="62"/>
      <c r="W32" s="62"/>
      <c r="X32" s="62"/>
      <c r="Y32" s="62"/>
      <c r="Z32" s="61"/>
      <c r="AA32" s="61"/>
      <c r="AB32" s="61"/>
      <c r="AC32" s="61"/>
      <c r="AD32" s="61"/>
      <c r="AE32" s="223"/>
      <c r="AF32" s="224"/>
      <c r="AG32" s="220"/>
      <c r="AH32" s="220"/>
      <c r="AI32" s="220"/>
      <c r="AJ32" s="220"/>
      <c r="AK32" s="220"/>
      <c r="AL32" s="220"/>
      <c r="AM32" s="220"/>
      <c r="AN32" s="62"/>
    </row>
    <row r="33" spans="4:40" ht="30" customHeight="1">
      <c r="D33" s="61"/>
      <c r="E33" s="76"/>
      <c r="F33" s="77"/>
      <c r="G33" s="78"/>
      <c r="H33" s="78"/>
      <c r="I33" s="78"/>
      <c r="J33" s="78"/>
      <c r="K33" s="78"/>
      <c r="L33" s="78"/>
      <c r="M33" s="79"/>
      <c r="N33" s="61"/>
      <c r="O33" s="62"/>
      <c r="P33" s="62"/>
      <c r="Q33" s="62"/>
      <c r="R33" s="62"/>
      <c r="S33" s="71"/>
      <c r="T33" s="71"/>
      <c r="U33" s="62"/>
      <c r="V33" s="62"/>
      <c r="W33" s="62"/>
      <c r="X33" s="62"/>
      <c r="Y33" s="62"/>
      <c r="Z33" s="61"/>
      <c r="AA33" s="61"/>
      <c r="AB33" s="61"/>
      <c r="AC33" s="61"/>
      <c r="AD33" s="61"/>
      <c r="AE33" s="223"/>
      <c r="AF33" s="224"/>
      <c r="AG33" s="220"/>
      <c r="AH33" s="220"/>
      <c r="AI33" s="220"/>
      <c r="AJ33" s="220"/>
      <c r="AK33" s="220"/>
      <c r="AL33" s="220"/>
      <c r="AM33" s="220"/>
      <c r="AN33" s="62"/>
    </row>
    <row r="34" spans="4:40" ht="30" customHeight="1">
      <c r="D34" s="61"/>
      <c r="E34" s="62"/>
      <c r="F34" s="62"/>
      <c r="G34" s="62"/>
      <c r="H34" s="62"/>
      <c r="I34" s="62"/>
      <c r="J34" s="62"/>
      <c r="K34" s="62"/>
      <c r="L34" s="62"/>
      <c r="M34" s="62"/>
      <c r="N34" s="61"/>
      <c r="O34" s="62"/>
      <c r="P34" s="62"/>
      <c r="Q34" s="62"/>
      <c r="R34" s="62"/>
      <c r="S34" s="62"/>
      <c r="T34" s="62"/>
      <c r="U34" s="62"/>
      <c r="V34" s="62"/>
      <c r="W34" s="62"/>
      <c r="X34" s="62"/>
      <c r="Y34" s="62"/>
      <c r="Z34" s="62"/>
      <c r="AA34" s="62"/>
      <c r="AB34" s="62"/>
      <c r="AC34" s="62"/>
      <c r="AD34" s="62"/>
      <c r="AE34" s="223"/>
      <c r="AF34" s="224"/>
      <c r="AG34" s="220"/>
      <c r="AH34" s="220"/>
      <c r="AI34" s="220"/>
      <c r="AJ34" s="220"/>
      <c r="AK34" s="220"/>
      <c r="AL34" s="220"/>
      <c r="AM34" s="220"/>
      <c r="AN34" s="62"/>
    </row>
    <row r="35" spans="4:40" ht="30" customHeight="1">
      <c r="D35" s="61"/>
      <c r="E35" s="84"/>
      <c r="F35" s="84"/>
      <c r="G35" s="85"/>
      <c r="H35" s="75"/>
      <c r="I35" s="75"/>
      <c r="J35" s="75"/>
      <c r="K35" s="75"/>
      <c r="L35" s="75"/>
      <c r="M35" s="75"/>
      <c r="N35" s="61"/>
      <c r="O35" s="61"/>
      <c r="P35" s="61"/>
      <c r="Q35" s="61"/>
      <c r="R35" s="61"/>
      <c r="S35" s="61"/>
      <c r="T35" s="61"/>
      <c r="U35" s="61"/>
      <c r="V35" s="61"/>
      <c r="W35" s="61"/>
      <c r="X35" s="61"/>
      <c r="Y35" s="61"/>
      <c r="Z35" s="220"/>
      <c r="AA35" s="62"/>
      <c r="AB35" s="62"/>
      <c r="AC35" s="62"/>
      <c r="AD35" s="62"/>
      <c r="AE35" s="223"/>
      <c r="AF35" s="224"/>
      <c r="AG35" s="220"/>
      <c r="AH35" s="220"/>
      <c r="AI35" s="220"/>
      <c r="AJ35" s="220"/>
      <c r="AK35" s="220"/>
      <c r="AL35" s="220"/>
      <c r="AM35" s="220"/>
      <c r="AN35" s="62"/>
    </row>
    <row r="36" spans="4:40" ht="15.75" customHeight="1">
      <c r="D36" s="61"/>
      <c r="E36" s="86"/>
      <c r="F36" s="86"/>
      <c r="G36" s="87"/>
      <c r="H36" s="79"/>
      <c r="I36" s="79"/>
      <c r="J36" s="79"/>
      <c r="K36" s="79"/>
      <c r="L36" s="79"/>
      <c r="M36" s="79"/>
      <c r="N36" s="61"/>
      <c r="Z36" s="220"/>
      <c r="AA36" s="62"/>
      <c r="AB36" s="62"/>
      <c r="AC36" s="62"/>
      <c r="AD36" s="62"/>
      <c r="AE36" s="223"/>
      <c r="AF36" s="224"/>
      <c r="AG36" s="220"/>
      <c r="AH36" s="220"/>
      <c r="AI36" s="220"/>
      <c r="AJ36" s="220"/>
      <c r="AK36" s="220"/>
      <c r="AL36" s="220"/>
      <c r="AM36" s="220"/>
      <c r="AN36" s="62"/>
    </row>
    <row r="37" spans="4:40" ht="15" customHeight="1">
      <c r="D37" s="61"/>
      <c r="E37" s="62"/>
      <c r="F37" s="223"/>
      <c r="G37" s="224"/>
      <c r="H37" s="220"/>
      <c r="I37" s="220"/>
      <c r="J37" s="220"/>
      <c r="K37" s="220"/>
      <c r="L37" s="220"/>
      <c r="M37" s="220"/>
      <c r="N37" s="61"/>
      <c r="Z37" s="220"/>
      <c r="AA37" s="62"/>
      <c r="AB37" s="62"/>
      <c r="AC37" s="62"/>
      <c r="AD37" s="62"/>
      <c r="AE37" s="223"/>
      <c r="AF37" s="224"/>
      <c r="AG37" s="220"/>
      <c r="AH37" s="220"/>
      <c r="AI37" s="220"/>
      <c r="AJ37" s="220"/>
      <c r="AK37" s="220"/>
      <c r="AL37" s="220"/>
      <c r="AM37" s="220"/>
      <c r="AN37" s="62"/>
    </row>
    <row r="38" spans="4:40" ht="12.75" customHeight="1">
      <c r="D38" s="61"/>
      <c r="E38" s="223"/>
      <c r="F38" s="223"/>
      <c r="G38" s="224"/>
      <c r="H38" s="220"/>
      <c r="I38" s="220"/>
      <c r="J38" s="220"/>
      <c r="K38" s="220"/>
      <c r="L38" s="220"/>
      <c r="M38" s="220"/>
      <c r="N38" s="61"/>
      <c r="Z38" s="220"/>
      <c r="AA38" s="62"/>
      <c r="AB38" s="62"/>
      <c r="AC38" s="62"/>
      <c r="AD38" s="62"/>
      <c r="AE38" s="223"/>
      <c r="AF38" s="224"/>
      <c r="AG38" s="220"/>
      <c r="AH38" s="220"/>
      <c r="AI38" s="220"/>
      <c r="AJ38" s="220"/>
      <c r="AK38" s="220"/>
      <c r="AL38" s="220"/>
      <c r="AM38" s="220"/>
      <c r="AN38" s="62"/>
    </row>
    <row r="39" spans="4:40" ht="15.75" customHeight="1">
      <c r="D39" s="61"/>
      <c r="E39" s="223"/>
      <c r="F39" s="62"/>
      <c r="G39" s="67"/>
      <c r="H39" s="66"/>
      <c r="I39" s="66"/>
      <c r="J39" s="66"/>
      <c r="K39" s="66"/>
      <c r="L39" s="66"/>
      <c r="M39" s="66"/>
      <c r="N39" s="61"/>
      <c r="Z39" s="66"/>
      <c r="AA39" s="62"/>
      <c r="AB39" s="62"/>
      <c r="AC39" s="62"/>
      <c r="AD39" s="62"/>
      <c r="AE39" s="223"/>
      <c r="AF39" s="224"/>
      <c r="AG39" s="220"/>
      <c r="AH39" s="220"/>
      <c r="AI39" s="220"/>
      <c r="AJ39" s="220"/>
      <c r="AK39" s="220"/>
      <c r="AL39" s="220"/>
      <c r="AM39" s="220"/>
      <c r="AN39" s="62"/>
    </row>
    <row r="40" spans="4:40">
      <c r="D40" s="61"/>
      <c r="E40" s="61"/>
      <c r="F40" s="61"/>
      <c r="G40" s="61"/>
      <c r="H40" s="61"/>
      <c r="I40" s="61"/>
      <c r="J40" s="61"/>
      <c r="K40" s="61"/>
      <c r="L40" s="61"/>
      <c r="M40" s="61"/>
      <c r="N40" s="61"/>
      <c r="Z40" s="61"/>
      <c r="AA40" s="61"/>
      <c r="AB40" s="61"/>
      <c r="AC40" s="61"/>
      <c r="AD40" s="61"/>
    </row>
    <row r="41" spans="4:40" s="61" customFormat="1">
      <c r="E41" s="221"/>
      <c r="F41" s="222"/>
      <c r="G41" s="225"/>
      <c r="H41" s="225"/>
      <c r="I41" s="225"/>
      <c r="J41" s="225"/>
      <c r="K41" s="225"/>
      <c r="L41" s="225"/>
      <c r="M41" s="220"/>
    </row>
    <row r="42" spans="4:40" s="61" customFormat="1">
      <c r="E42" s="221"/>
      <c r="F42" s="222"/>
      <c r="G42" s="225"/>
      <c r="H42" s="225"/>
      <c r="I42" s="225"/>
      <c r="J42" s="225"/>
      <c r="K42" s="225"/>
      <c r="L42" s="225"/>
      <c r="M42" s="220"/>
      <c r="O42" s="221"/>
      <c r="Q42" s="221"/>
      <c r="S42" s="226"/>
      <c r="T42" s="70"/>
      <c r="U42" s="226"/>
      <c r="V42" s="70"/>
      <c r="W42" s="226"/>
      <c r="X42" s="70"/>
      <c r="Y42" s="226"/>
    </row>
    <row r="43" spans="4:40">
      <c r="D43" s="61"/>
      <c r="E43" s="61"/>
      <c r="F43" s="61"/>
      <c r="G43" s="61"/>
      <c r="H43" s="61"/>
      <c r="I43" s="61"/>
      <c r="J43" s="61"/>
      <c r="K43" s="61"/>
      <c r="L43" s="61"/>
      <c r="M43" s="61"/>
      <c r="N43" s="61"/>
      <c r="O43" s="221"/>
      <c r="P43" s="61"/>
      <c r="Q43" s="221"/>
      <c r="R43" s="61"/>
      <c r="S43" s="226"/>
      <c r="T43" s="70"/>
      <c r="U43" s="226"/>
      <c r="V43" s="70"/>
      <c r="W43" s="226"/>
      <c r="X43" s="70"/>
      <c r="Y43" s="226"/>
      <c r="Z43" s="61"/>
      <c r="AA43" s="61"/>
      <c r="AB43" s="61"/>
      <c r="AC43" s="61"/>
      <c r="AD43" s="61"/>
    </row>
    <row r="44" spans="4:40" ht="3.75" customHeight="1">
      <c r="D44" s="61"/>
      <c r="E44" s="61"/>
      <c r="F44" s="68"/>
      <c r="G44" s="63"/>
      <c r="H44" s="63"/>
      <c r="I44" s="63"/>
      <c r="J44" s="63"/>
      <c r="K44" s="63"/>
      <c r="L44" s="63"/>
      <c r="M44" s="65"/>
      <c r="Z44" s="61"/>
      <c r="AA44" s="61"/>
      <c r="AB44" s="61"/>
      <c r="AC44" s="61"/>
      <c r="AD44" s="61"/>
    </row>
  </sheetData>
  <mergeCells count="76">
    <mergeCell ref="C12:C15"/>
    <mergeCell ref="C6:C9"/>
    <mergeCell ref="AI38:AI39"/>
    <mergeCell ref="AJ38:AJ39"/>
    <mergeCell ref="AH36:AH37"/>
    <mergeCell ref="AI36:AI37"/>
    <mergeCell ref="Z35:Z36"/>
    <mergeCell ref="AH34:AH35"/>
    <mergeCell ref="AI34:AI35"/>
    <mergeCell ref="AJ34:AJ35"/>
    <mergeCell ref="AJ36:AJ37"/>
    <mergeCell ref="Z20:Z21"/>
    <mergeCell ref="AA20:AA21"/>
    <mergeCell ref="AB20:AB21"/>
    <mergeCell ref="H37:H38"/>
    <mergeCell ref="I37:I38"/>
    <mergeCell ref="Y42:Y43"/>
    <mergeCell ref="Z37:Z38"/>
    <mergeCell ref="M37:M38"/>
    <mergeCell ref="O42:O43"/>
    <mergeCell ref="L41:L42"/>
    <mergeCell ref="M41:M42"/>
    <mergeCell ref="Q42:Q43"/>
    <mergeCell ref="S42:S43"/>
    <mergeCell ref="U42:U43"/>
    <mergeCell ref="W42:W43"/>
    <mergeCell ref="E38:E39"/>
    <mergeCell ref="F37:F38"/>
    <mergeCell ref="G37:G38"/>
    <mergeCell ref="K37:K38"/>
    <mergeCell ref="L37:L38"/>
    <mergeCell ref="J37:J38"/>
    <mergeCell ref="G41:G42"/>
    <mergeCell ref="H41:H42"/>
    <mergeCell ref="I41:I42"/>
    <mergeCell ref="J41:J42"/>
    <mergeCell ref="K41:K42"/>
    <mergeCell ref="E41:E42"/>
    <mergeCell ref="F41:F42"/>
    <mergeCell ref="AE28:AE29"/>
    <mergeCell ref="AF28:AF29"/>
    <mergeCell ref="AG28:AG29"/>
    <mergeCell ref="AE34:AE35"/>
    <mergeCell ref="AF34:AF35"/>
    <mergeCell ref="AG34:AG35"/>
    <mergeCell ref="AE30:AE33"/>
    <mergeCell ref="AF30:AF33"/>
    <mergeCell ref="AG30:AG33"/>
    <mergeCell ref="AE38:AE39"/>
    <mergeCell ref="AF38:AF39"/>
    <mergeCell ref="AG38:AG39"/>
    <mergeCell ref="AE36:AE37"/>
    <mergeCell ref="AF36:AF37"/>
    <mergeCell ref="AG36:AG37"/>
    <mergeCell ref="AK38:AK39"/>
    <mergeCell ref="AL38:AL39"/>
    <mergeCell ref="AM38:AM39"/>
    <mergeCell ref="AH28:AH29"/>
    <mergeCell ref="AI28:AI29"/>
    <mergeCell ref="AJ28:AJ29"/>
    <mergeCell ref="AK28:AK29"/>
    <mergeCell ref="AL28:AL29"/>
    <mergeCell ref="AM28:AM29"/>
    <mergeCell ref="AK30:AK33"/>
    <mergeCell ref="AL30:AL33"/>
    <mergeCell ref="AM30:AM33"/>
    <mergeCell ref="AH30:AH33"/>
    <mergeCell ref="AI30:AI33"/>
    <mergeCell ref="AJ30:AJ33"/>
    <mergeCell ref="AH38:AH39"/>
    <mergeCell ref="AK34:AK35"/>
    <mergeCell ref="AL34:AL35"/>
    <mergeCell ref="AM34:AM35"/>
    <mergeCell ref="AK36:AK37"/>
    <mergeCell ref="AL36:AL37"/>
    <mergeCell ref="AM36:AM3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B4:AA29"/>
  <sheetViews>
    <sheetView showGridLines="0" zoomScaleNormal="100" workbookViewId="0">
      <selection activeCell="C7" sqref="C7:D7"/>
    </sheetView>
  </sheetViews>
  <sheetFormatPr baseColWidth="10" defaultRowHeight="14.4"/>
  <cols>
    <col min="1" max="1" width="3.6640625" customWidth="1"/>
    <col min="2" max="2" width="4.33203125" customWidth="1"/>
    <col min="3" max="4" width="11.44140625" customWidth="1"/>
    <col min="5" max="9" width="4.33203125" customWidth="1"/>
    <col min="10" max="10" width="11.44140625" customWidth="1"/>
    <col min="12" max="16" width="4.33203125" customWidth="1"/>
    <col min="17" max="18" width="11.44140625" customWidth="1"/>
    <col min="19" max="23" width="4.33203125" customWidth="1"/>
    <col min="24" max="25" width="11.44140625" customWidth="1"/>
    <col min="26" max="27" width="4.33203125" customWidth="1"/>
  </cols>
  <sheetData>
    <row r="4" spans="2:27" ht="15" thickBot="1"/>
    <row r="5" spans="2:27">
      <c r="B5" s="238"/>
      <c r="C5" s="239"/>
      <c r="D5" s="10"/>
      <c r="E5" s="10"/>
      <c r="F5" s="16"/>
      <c r="G5" s="16"/>
      <c r="H5" s="16"/>
      <c r="I5" s="16"/>
      <c r="J5" s="16"/>
      <c r="K5" s="16"/>
      <c r="L5" s="16"/>
      <c r="M5" s="16"/>
      <c r="N5" s="16"/>
      <c r="O5" s="16"/>
      <c r="P5" s="16"/>
      <c r="Q5" s="16"/>
      <c r="R5" s="16"/>
      <c r="S5" s="16"/>
      <c r="T5" s="16"/>
      <c r="U5" s="16"/>
      <c r="V5" s="16"/>
      <c r="W5" s="16"/>
      <c r="X5" s="16"/>
      <c r="Y5" s="16"/>
      <c r="Z5" s="16"/>
      <c r="AA5" s="17"/>
    </row>
    <row r="6" spans="2:27" ht="15" thickBot="1">
      <c r="B6" s="234"/>
      <c r="C6" s="235"/>
      <c r="D6" s="11"/>
      <c r="E6" s="11"/>
      <c r="F6" s="1"/>
      <c r="G6" s="1"/>
      <c r="H6" s="1"/>
      <c r="I6" s="1"/>
      <c r="J6" s="1"/>
      <c r="K6" s="1"/>
      <c r="L6" s="1"/>
      <c r="M6" s="1"/>
      <c r="N6" s="1"/>
      <c r="O6" s="1"/>
      <c r="P6" s="1"/>
      <c r="Q6" s="1"/>
      <c r="R6" s="1"/>
      <c r="S6" s="1"/>
      <c r="T6" s="1"/>
      <c r="U6" s="1"/>
      <c r="V6" s="1"/>
      <c r="W6" s="1"/>
      <c r="X6" s="1"/>
      <c r="Y6" s="1"/>
      <c r="Z6" s="1"/>
      <c r="AA6" s="18"/>
    </row>
    <row r="7" spans="2:27">
      <c r="B7" s="19"/>
      <c r="C7" s="244" t="s">
        <v>16</v>
      </c>
      <c r="D7" s="248"/>
      <c r="E7" s="22"/>
      <c r="F7" s="20"/>
      <c r="G7" s="1"/>
      <c r="H7" s="1"/>
      <c r="I7" s="1"/>
      <c r="J7" s="244" t="s">
        <v>12</v>
      </c>
      <c r="K7" s="248"/>
      <c r="L7" s="22"/>
      <c r="M7" s="20"/>
      <c r="N7" s="1"/>
      <c r="O7" s="1"/>
      <c r="P7" s="1"/>
      <c r="Q7" s="1"/>
      <c r="R7" s="1"/>
      <c r="S7" s="1"/>
      <c r="T7" s="1"/>
      <c r="U7" s="1"/>
      <c r="V7" s="1"/>
      <c r="W7" s="1"/>
      <c r="X7" s="1"/>
      <c r="Y7" s="1"/>
      <c r="Z7" s="1"/>
      <c r="AA7" s="18"/>
    </row>
    <row r="8" spans="2:27" ht="15" thickBot="1">
      <c r="B8" s="19"/>
      <c r="C8" s="246" t="s">
        <v>13</v>
      </c>
      <c r="D8" s="249"/>
      <c r="E8" s="24"/>
      <c r="F8" s="21"/>
      <c r="G8" s="1"/>
      <c r="H8" s="1"/>
      <c r="I8" s="1"/>
      <c r="J8" s="246"/>
      <c r="K8" s="249"/>
      <c r="L8" s="6"/>
      <c r="M8" s="21"/>
      <c r="N8" s="1"/>
      <c r="O8" s="1"/>
      <c r="P8" s="1"/>
      <c r="Q8" s="1"/>
      <c r="R8" s="1"/>
      <c r="S8" s="1"/>
      <c r="T8" s="1"/>
      <c r="U8" s="1"/>
      <c r="V8" s="1"/>
      <c r="W8" s="1"/>
      <c r="X8" s="1"/>
      <c r="Y8" s="1"/>
      <c r="Z8" s="1"/>
      <c r="AA8" s="18"/>
    </row>
    <row r="9" spans="2:27" ht="15" thickBot="1">
      <c r="B9" s="234"/>
      <c r="C9" s="235"/>
      <c r="D9" s="11"/>
      <c r="E9" s="2"/>
      <c r="F9" s="1"/>
      <c r="G9" s="1"/>
      <c r="H9" s="1"/>
      <c r="I9" s="1"/>
      <c r="J9" s="1"/>
      <c r="K9" s="1"/>
      <c r="L9" s="1"/>
      <c r="M9" s="1"/>
      <c r="N9" s="1"/>
      <c r="O9" s="1"/>
      <c r="P9" s="1"/>
      <c r="Q9" s="1"/>
      <c r="R9" s="1"/>
      <c r="S9" s="1"/>
      <c r="T9" s="1"/>
      <c r="U9" s="1"/>
      <c r="V9" s="1"/>
      <c r="W9" s="1"/>
      <c r="X9" s="1"/>
      <c r="Y9" s="1"/>
      <c r="Z9" s="1"/>
      <c r="AA9" s="18"/>
    </row>
    <row r="10" spans="2:27">
      <c r="B10" s="19"/>
      <c r="C10" s="1"/>
      <c r="D10" s="1"/>
      <c r="E10" s="1"/>
      <c r="F10" s="1"/>
      <c r="G10" s="1"/>
      <c r="H10" s="1"/>
      <c r="I10" s="1"/>
      <c r="J10" s="1"/>
      <c r="K10" s="1"/>
      <c r="L10" s="23"/>
      <c r="M10" s="23"/>
      <c r="N10" s="23"/>
      <c r="O10" s="23"/>
      <c r="P10" s="23"/>
      <c r="Q10" s="257"/>
      <c r="R10" s="258"/>
      <c r="S10" s="27"/>
      <c r="T10" s="28"/>
      <c r="U10" s="23"/>
      <c r="V10" s="23"/>
      <c r="W10" s="23"/>
      <c r="X10" s="1"/>
      <c r="Y10" s="1"/>
      <c r="Z10" s="1"/>
      <c r="AA10" s="18"/>
    </row>
    <row r="11" spans="2:27" ht="15" thickBot="1">
      <c r="B11" s="234"/>
      <c r="C11" s="235"/>
      <c r="D11" s="31"/>
      <c r="E11" s="2"/>
      <c r="F11" s="1"/>
      <c r="G11" s="1"/>
      <c r="H11" s="1"/>
      <c r="I11" s="1"/>
      <c r="J11" s="1"/>
      <c r="K11" s="1"/>
      <c r="L11" s="11"/>
      <c r="M11" s="11"/>
      <c r="N11" s="11"/>
      <c r="O11" s="11"/>
      <c r="P11" s="11"/>
      <c r="Q11" s="242"/>
      <c r="R11" s="256"/>
      <c r="S11" s="29"/>
      <c r="T11" s="7"/>
      <c r="U11" s="11"/>
      <c r="V11" s="11"/>
      <c r="W11" s="11"/>
      <c r="X11" s="1"/>
      <c r="Y11" s="1"/>
      <c r="Z11" s="1"/>
      <c r="AA11" s="18"/>
    </row>
    <row r="12" spans="2:27" ht="15" thickBot="1">
      <c r="B12" s="234"/>
      <c r="C12" s="235"/>
      <c r="D12" s="11"/>
      <c r="E12" s="2"/>
      <c r="F12" s="1"/>
      <c r="G12" s="1"/>
      <c r="H12" s="1"/>
      <c r="I12" s="1"/>
      <c r="J12" s="1"/>
      <c r="K12" s="1"/>
      <c r="L12" s="1"/>
      <c r="M12" s="1"/>
      <c r="N12" s="1"/>
      <c r="O12" s="1"/>
      <c r="P12" s="1"/>
      <c r="Q12" s="1"/>
      <c r="R12" s="1"/>
      <c r="S12" s="1"/>
      <c r="T12" s="1"/>
      <c r="U12" s="1"/>
      <c r="V12" s="1"/>
      <c r="W12" s="1"/>
      <c r="X12" s="1"/>
      <c r="Y12" s="1"/>
      <c r="Z12" s="1"/>
      <c r="AA12" s="18"/>
    </row>
    <row r="13" spans="2:27">
      <c r="B13" s="19"/>
      <c r="C13" s="1"/>
      <c r="D13" s="1"/>
      <c r="E13" s="1"/>
      <c r="F13" s="1"/>
      <c r="G13" s="1"/>
      <c r="H13" s="1"/>
      <c r="I13" s="1"/>
      <c r="J13" s="240" t="s">
        <v>19</v>
      </c>
      <c r="K13" s="241"/>
      <c r="L13" s="22"/>
      <c r="M13" s="20"/>
      <c r="N13" s="1"/>
      <c r="O13" s="1"/>
      <c r="P13" s="1"/>
      <c r="Q13" s="1"/>
      <c r="R13" s="1"/>
      <c r="S13" s="1"/>
      <c r="T13" s="1"/>
      <c r="U13" s="1"/>
      <c r="V13" s="1"/>
      <c r="W13" s="1"/>
      <c r="X13" s="1"/>
      <c r="Y13" s="1"/>
      <c r="Z13" s="1"/>
      <c r="AA13" s="18"/>
    </row>
    <row r="14" spans="2:27" ht="15" thickBot="1">
      <c r="B14" s="19"/>
      <c r="C14" s="1"/>
      <c r="D14" s="1"/>
      <c r="E14" s="1"/>
      <c r="F14" s="1"/>
      <c r="G14" s="1"/>
      <c r="H14" s="1"/>
      <c r="I14" s="1"/>
      <c r="J14" s="242" t="s">
        <v>15</v>
      </c>
      <c r="K14" s="243"/>
      <c r="L14" s="24"/>
      <c r="M14" s="21"/>
      <c r="N14" s="1"/>
      <c r="O14" s="1"/>
      <c r="P14" s="1"/>
      <c r="Q14" s="1"/>
      <c r="R14" s="1"/>
      <c r="S14" s="1"/>
      <c r="T14" s="1"/>
      <c r="U14" s="1"/>
      <c r="V14" s="1"/>
      <c r="W14" s="1"/>
      <c r="X14" s="1"/>
      <c r="Y14" s="1"/>
      <c r="Z14" s="1"/>
      <c r="AA14" s="18"/>
    </row>
    <row r="15" spans="2:27" ht="15" thickBot="1">
      <c r="B15" s="234"/>
      <c r="C15" s="235"/>
      <c r="D15" s="11"/>
      <c r="E15" s="2"/>
      <c r="F15" s="1"/>
      <c r="G15" s="1"/>
      <c r="H15" s="1"/>
      <c r="I15" s="1"/>
      <c r="J15" s="1"/>
      <c r="K15" s="1"/>
      <c r="L15" s="1"/>
      <c r="M15" s="1"/>
      <c r="N15" s="1"/>
      <c r="O15" s="1"/>
      <c r="P15" s="1"/>
      <c r="Q15" s="1"/>
      <c r="R15" s="1"/>
      <c r="S15" s="1"/>
      <c r="T15" s="1"/>
      <c r="U15" s="1"/>
      <c r="V15" s="1"/>
      <c r="W15" s="1"/>
      <c r="X15" s="1"/>
      <c r="Y15" s="1"/>
      <c r="Z15" s="1"/>
      <c r="AA15" s="18"/>
    </row>
    <row r="16" spans="2:27" ht="15" thickBot="1">
      <c r="B16" s="234"/>
      <c r="C16" s="235"/>
      <c r="D16" s="11"/>
      <c r="E16" s="2"/>
      <c r="F16" s="1"/>
      <c r="G16" s="1"/>
      <c r="H16" s="1"/>
      <c r="I16" s="1"/>
      <c r="J16" s="1"/>
      <c r="K16" s="1"/>
      <c r="L16" s="1"/>
      <c r="M16" s="1"/>
      <c r="N16" s="1"/>
      <c r="O16" s="1"/>
      <c r="P16" s="1"/>
      <c r="Q16" s="1"/>
      <c r="R16" s="1"/>
      <c r="S16" s="1"/>
      <c r="T16" s="1"/>
      <c r="U16" s="1"/>
      <c r="V16" s="1"/>
      <c r="W16" s="1"/>
      <c r="X16" s="250"/>
      <c r="Y16" s="251"/>
      <c r="Z16" s="9"/>
      <c r="AA16" s="12"/>
    </row>
    <row r="17" spans="2:27" ht="15" thickBot="1">
      <c r="B17" s="15"/>
      <c r="C17" s="11"/>
      <c r="D17" s="11"/>
      <c r="E17" s="3"/>
      <c r="F17" s="3"/>
      <c r="G17" s="3"/>
      <c r="H17" s="3"/>
      <c r="I17" s="3"/>
      <c r="J17" s="1"/>
      <c r="K17" s="1"/>
      <c r="L17" s="3"/>
      <c r="M17" s="3"/>
      <c r="N17" s="3"/>
      <c r="O17" s="3"/>
      <c r="P17" s="3"/>
      <c r="Q17" s="3"/>
      <c r="R17" s="3"/>
      <c r="S17" s="3"/>
      <c r="T17" s="3"/>
      <c r="U17" s="3"/>
      <c r="V17" s="3"/>
      <c r="W17" s="3"/>
      <c r="X17" s="11"/>
      <c r="Y17" s="11"/>
      <c r="Z17" s="11"/>
      <c r="AA17" s="12"/>
    </row>
    <row r="18" spans="2:27" ht="15" thickBot="1">
      <c r="B18" s="234"/>
      <c r="C18" s="235"/>
      <c r="D18" s="11"/>
      <c r="E18" s="11"/>
      <c r="F18" s="235"/>
      <c r="G18" s="235"/>
      <c r="H18" s="235"/>
      <c r="I18" s="235"/>
      <c r="J18" s="235"/>
      <c r="K18" s="235"/>
      <c r="L18" s="235"/>
      <c r="M18" s="235"/>
      <c r="N18" s="11"/>
      <c r="O18" s="11"/>
      <c r="P18" s="11"/>
      <c r="Q18" s="11"/>
      <c r="R18" s="11"/>
      <c r="S18" s="11"/>
      <c r="T18" s="11"/>
      <c r="U18" s="11"/>
      <c r="V18" s="11"/>
      <c r="W18" s="11"/>
      <c r="X18" s="250"/>
      <c r="Y18" s="251"/>
      <c r="Z18" s="9"/>
      <c r="AA18" s="12"/>
    </row>
    <row r="19" spans="2:27" ht="15" thickBot="1">
      <c r="B19" s="234"/>
      <c r="C19" s="235"/>
      <c r="D19" s="11"/>
      <c r="E19" s="11"/>
      <c r="F19" s="235"/>
      <c r="G19" s="235"/>
      <c r="H19" s="235"/>
      <c r="I19" s="235"/>
      <c r="J19" s="235"/>
      <c r="K19" s="235"/>
      <c r="L19" s="235"/>
      <c r="M19" s="235"/>
      <c r="N19" s="11"/>
      <c r="O19" s="11"/>
      <c r="P19" s="11"/>
      <c r="Q19" s="11"/>
      <c r="R19" s="11"/>
      <c r="S19" s="11"/>
      <c r="T19" s="11"/>
      <c r="U19" s="11"/>
      <c r="V19" s="11"/>
      <c r="W19" s="11"/>
      <c r="X19" s="235"/>
      <c r="Y19" s="11"/>
      <c r="Z19" s="11"/>
      <c r="AA19" s="12"/>
    </row>
    <row r="20" spans="2:27">
      <c r="B20" s="19"/>
      <c r="C20" s="244" t="s">
        <v>17</v>
      </c>
      <c r="D20" s="248"/>
      <c r="E20" s="22"/>
      <c r="F20" s="20"/>
      <c r="G20" s="11"/>
      <c r="H20" s="11"/>
      <c r="I20" s="11"/>
      <c r="J20" s="244" t="s">
        <v>20</v>
      </c>
      <c r="K20" s="245"/>
      <c r="L20" s="22"/>
      <c r="M20" s="20"/>
      <c r="N20" s="1"/>
      <c r="O20" s="1"/>
      <c r="P20" s="1"/>
      <c r="Q20" s="1"/>
      <c r="R20" s="1"/>
      <c r="S20" s="1"/>
      <c r="T20" s="1"/>
      <c r="U20" s="1"/>
      <c r="V20" s="1"/>
      <c r="W20" s="1"/>
      <c r="X20" s="235"/>
      <c r="Y20" s="11"/>
      <c r="Z20" s="11"/>
      <c r="AA20" s="12"/>
    </row>
    <row r="21" spans="2:27" ht="15" thickBot="1">
      <c r="B21" s="19"/>
      <c r="C21" s="246" t="s">
        <v>18</v>
      </c>
      <c r="D21" s="249"/>
      <c r="E21" s="24"/>
      <c r="F21" s="21"/>
      <c r="G21" s="11"/>
      <c r="H21" s="11"/>
      <c r="I21" s="11"/>
      <c r="J21" s="246"/>
      <c r="K21" s="247"/>
      <c r="L21" s="24"/>
      <c r="M21" s="21"/>
      <c r="N21" s="1"/>
      <c r="O21" s="1"/>
      <c r="P21" s="1"/>
      <c r="Q21" s="1"/>
      <c r="R21" s="1"/>
      <c r="S21" s="1"/>
      <c r="T21" s="1"/>
      <c r="U21" s="1"/>
      <c r="V21" s="1"/>
      <c r="W21" s="1"/>
      <c r="X21" s="235"/>
      <c r="Y21" s="11"/>
      <c r="Z21" s="11"/>
      <c r="AA21" s="12"/>
    </row>
    <row r="22" spans="2:27" ht="15" thickBot="1">
      <c r="B22" s="234"/>
      <c r="C22" s="235"/>
      <c r="D22" s="11"/>
      <c r="E22" s="2"/>
      <c r="F22" s="1"/>
      <c r="G22" s="1"/>
      <c r="H22" s="1"/>
      <c r="I22" s="1"/>
      <c r="J22" s="1"/>
      <c r="K22" s="1"/>
      <c r="L22" s="235"/>
      <c r="M22" s="235"/>
      <c r="N22" s="11"/>
      <c r="O22" s="11"/>
      <c r="P22" s="11"/>
      <c r="Q22" s="11"/>
      <c r="R22" s="11"/>
      <c r="S22" s="11"/>
      <c r="T22" s="11"/>
      <c r="U22" s="11"/>
      <c r="V22" s="11"/>
      <c r="W22" s="11"/>
      <c r="X22" s="235"/>
      <c r="Y22" s="11"/>
      <c r="Z22" s="11"/>
      <c r="AA22" s="12"/>
    </row>
    <row r="23" spans="2:27">
      <c r="B23" s="234"/>
      <c r="C23" s="235"/>
      <c r="D23" s="11"/>
      <c r="E23" s="2"/>
      <c r="F23" s="1"/>
      <c r="G23" s="1"/>
      <c r="H23" s="1"/>
      <c r="I23" s="1"/>
      <c r="J23" s="1"/>
      <c r="K23" s="1"/>
      <c r="L23" s="11"/>
      <c r="M23" s="11"/>
      <c r="N23" s="11"/>
      <c r="O23" s="11"/>
      <c r="P23" s="11"/>
      <c r="Q23" s="254"/>
      <c r="R23" s="255"/>
      <c r="S23" s="30"/>
      <c r="T23" s="5"/>
      <c r="U23" s="11"/>
      <c r="V23" s="11"/>
      <c r="W23" s="11"/>
      <c r="X23" s="235"/>
      <c r="Y23" s="11"/>
      <c r="Z23" s="11"/>
      <c r="AA23" s="12"/>
    </row>
    <row r="24" spans="2:27" ht="15" thickBot="1">
      <c r="B24" s="234"/>
      <c r="C24" s="235"/>
      <c r="D24" s="235"/>
      <c r="E24" s="235"/>
      <c r="F24" s="1"/>
      <c r="G24" s="1"/>
      <c r="H24" s="1"/>
      <c r="I24" s="1"/>
      <c r="J24" s="1"/>
      <c r="K24" s="1"/>
      <c r="L24" s="235"/>
      <c r="M24" s="235"/>
      <c r="N24" s="11"/>
      <c r="O24" s="11"/>
      <c r="P24" s="11"/>
      <c r="Q24" s="252"/>
      <c r="R24" s="253"/>
      <c r="S24" s="8"/>
      <c r="T24" s="7"/>
      <c r="U24" s="11"/>
      <c r="V24" s="11"/>
      <c r="W24" s="11"/>
      <c r="X24" s="235"/>
      <c r="Y24" s="11"/>
      <c r="Z24" s="11"/>
      <c r="AA24" s="12"/>
    </row>
    <row r="25" spans="2:27" ht="15" thickBot="1">
      <c r="B25" s="234"/>
      <c r="C25" s="235"/>
      <c r="D25" s="31"/>
      <c r="E25" s="2"/>
      <c r="F25" s="1"/>
      <c r="G25" s="1"/>
      <c r="H25" s="1"/>
      <c r="I25" s="1"/>
      <c r="J25" s="1"/>
      <c r="K25" s="1"/>
      <c r="L25" s="235"/>
      <c r="M25" s="235"/>
      <c r="N25" s="11"/>
      <c r="O25" s="11"/>
      <c r="P25" s="11"/>
      <c r="Q25" s="11"/>
      <c r="R25" s="11"/>
      <c r="S25" s="11"/>
      <c r="T25" s="11"/>
      <c r="U25" s="11"/>
      <c r="V25" s="11"/>
      <c r="W25" s="11"/>
      <c r="X25" s="235"/>
      <c r="Y25" s="11"/>
      <c r="Z25" s="11"/>
      <c r="AA25" s="12"/>
    </row>
    <row r="26" spans="2:27">
      <c r="B26" s="234"/>
      <c r="C26" s="235"/>
      <c r="D26" s="235"/>
      <c r="E26" s="235"/>
      <c r="F26" s="235"/>
      <c r="G26" s="11"/>
      <c r="H26" s="11"/>
      <c r="I26" s="11"/>
      <c r="J26" s="240" t="s">
        <v>21</v>
      </c>
      <c r="K26" s="241"/>
      <c r="L26" s="25"/>
      <c r="M26" s="20"/>
      <c r="N26" s="1"/>
      <c r="O26" s="1"/>
      <c r="P26" s="1"/>
      <c r="Q26" s="1"/>
      <c r="R26" s="1"/>
      <c r="S26" s="1"/>
      <c r="T26" s="1"/>
      <c r="U26" s="1"/>
      <c r="V26" s="1"/>
      <c r="W26" s="1"/>
      <c r="X26" s="235"/>
      <c r="Y26" s="11"/>
      <c r="Z26" s="11"/>
      <c r="AA26" s="12"/>
    </row>
    <row r="27" spans="2:27" ht="15" thickBot="1">
      <c r="B27" s="234"/>
      <c r="C27" s="235"/>
      <c r="D27" s="235"/>
      <c r="E27" s="235"/>
      <c r="F27" s="235"/>
      <c r="G27" s="11"/>
      <c r="H27" s="11"/>
      <c r="I27" s="11"/>
      <c r="J27" s="242" t="s">
        <v>14</v>
      </c>
      <c r="K27" s="243"/>
      <c r="L27" s="26"/>
      <c r="M27" s="21"/>
      <c r="N27" s="1"/>
      <c r="O27" s="1"/>
      <c r="P27" s="1"/>
      <c r="Q27" s="1"/>
      <c r="R27" s="1"/>
      <c r="S27" s="1"/>
      <c r="T27" s="1"/>
      <c r="U27" s="1"/>
      <c r="V27" s="1"/>
      <c r="W27" s="1"/>
      <c r="X27" s="235"/>
      <c r="Y27" s="11"/>
      <c r="Z27" s="11"/>
      <c r="AA27" s="12"/>
    </row>
    <row r="28" spans="2:27">
      <c r="B28" s="234"/>
      <c r="C28" s="235"/>
      <c r="D28" s="11"/>
      <c r="E28" s="2"/>
      <c r="F28" s="235"/>
      <c r="G28" s="235"/>
      <c r="H28" s="235"/>
      <c r="I28" s="235"/>
      <c r="J28" s="235"/>
      <c r="K28" s="235"/>
      <c r="L28" s="235"/>
      <c r="M28" s="235"/>
      <c r="N28" s="11"/>
      <c r="O28" s="11"/>
      <c r="P28" s="11"/>
      <c r="Q28" s="11"/>
      <c r="R28" s="11"/>
      <c r="S28" s="11"/>
      <c r="T28" s="11"/>
      <c r="U28" s="11"/>
      <c r="V28" s="11"/>
      <c r="W28" s="11"/>
      <c r="X28" s="235"/>
      <c r="Y28" s="11"/>
      <c r="Z28" s="11"/>
      <c r="AA28" s="12"/>
    </row>
    <row r="29" spans="2:27" ht="15" thickBot="1">
      <c r="B29" s="237"/>
      <c r="C29" s="236"/>
      <c r="D29" s="32"/>
      <c r="E29" s="4"/>
      <c r="F29" s="236"/>
      <c r="G29" s="236"/>
      <c r="H29" s="236"/>
      <c r="I29" s="236"/>
      <c r="J29" s="236"/>
      <c r="K29" s="236"/>
      <c r="L29" s="236"/>
      <c r="M29" s="236"/>
      <c r="N29" s="13"/>
      <c r="O29" s="13"/>
      <c r="P29" s="13"/>
      <c r="Q29" s="13"/>
      <c r="R29" s="13"/>
      <c r="S29" s="13"/>
      <c r="T29" s="13"/>
      <c r="U29" s="13"/>
      <c r="V29" s="13"/>
      <c r="W29" s="13"/>
      <c r="X29" s="236"/>
      <c r="Y29" s="13"/>
      <c r="Z29" s="13"/>
      <c r="AA29" s="14"/>
    </row>
  </sheetData>
  <mergeCells count="41">
    <mergeCell ref="X18:Y18"/>
    <mergeCell ref="X16:Y16"/>
    <mergeCell ref="Q24:R24"/>
    <mergeCell ref="Q23:R23"/>
    <mergeCell ref="C7:D7"/>
    <mergeCell ref="C8:D8"/>
    <mergeCell ref="C20:D20"/>
    <mergeCell ref="C21:D21"/>
    <mergeCell ref="B16:C16"/>
    <mergeCell ref="B15:C15"/>
    <mergeCell ref="B12:C12"/>
    <mergeCell ref="B11:C11"/>
    <mergeCell ref="Q11:R11"/>
    <mergeCell ref="Q10:R10"/>
    <mergeCell ref="X19:X29"/>
    <mergeCell ref="J14:K14"/>
    <mergeCell ref="B5:C5"/>
    <mergeCell ref="B6:C6"/>
    <mergeCell ref="B9:C9"/>
    <mergeCell ref="B26:F27"/>
    <mergeCell ref="J26:K26"/>
    <mergeCell ref="J27:K27"/>
    <mergeCell ref="B18:C18"/>
    <mergeCell ref="F18:M19"/>
    <mergeCell ref="B19:C19"/>
    <mergeCell ref="J20:K20"/>
    <mergeCell ref="J21:K21"/>
    <mergeCell ref="B22:C22"/>
    <mergeCell ref="L22:M22"/>
    <mergeCell ref="J7:K7"/>
    <mergeCell ref="J8:K8"/>
    <mergeCell ref="J13:K13"/>
    <mergeCell ref="B28:C28"/>
    <mergeCell ref="F28:K29"/>
    <mergeCell ref="L28:M29"/>
    <mergeCell ref="B29:C29"/>
    <mergeCell ref="B23:C23"/>
    <mergeCell ref="B24:E24"/>
    <mergeCell ref="L24:M24"/>
    <mergeCell ref="B25:C25"/>
    <mergeCell ref="L25:M2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B1:Y19"/>
  <sheetViews>
    <sheetView topLeftCell="A7" workbookViewId="0">
      <selection activeCell="E23" sqref="E23"/>
    </sheetView>
  </sheetViews>
  <sheetFormatPr baseColWidth="10" defaultRowHeight="14.4"/>
  <cols>
    <col min="2" max="2" width="11.5546875" style="170" hidden="1" customWidth="1"/>
    <col min="3" max="3" width="11.5546875" style="190"/>
    <col min="4" max="4" width="11.44140625" customWidth="1"/>
    <col min="5" max="5" width="8.5546875" customWidth="1"/>
    <col min="6" max="6" width="6.5546875" customWidth="1"/>
    <col min="7" max="9" width="5.109375" customWidth="1"/>
    <col min="10" max="12" width="6.88671875" customWidth="1"/>
    <col min="15" max="15" width="4.44140625" customWidth="1"/>
    <col min="16" max="25" width="4.5546875" customWidth="1"/>
  </cols>
  <sheetData>
    <row r="1" spans="2:25">
      <c r="F1" s="50"/>
      <c r="G1" s="49"/>
      <c r="H1" s="51"/>
      <c r="I1" s="48"/>
      <c r="J1" s="35"/>
    </row>
    <row r="4" spans="2:25" ht="30" customHeight="1" thickBot="1">
      <c r="C4" s="199"/>
      <c r="D4" s="211"/>
      <c r="E4" s="200"/>
      <c r="F4" s="200"/>
      <c r="G4" s="200"/>
      <c r="H4" s="200"/>
      <c r="I4" s="200"/>
      <c r="J4" s="200"/>
      <c r="K4" s="200"/>
      <c r="L4" s="200"/>
    </row>
    <row r="5" spans="2:25" ht="30" customHeight="1" thickTop="1" thickBot="1">
      <c r="C5" s="259" t="s">
        <v>22</v>
      </c>
      <c r="D5" s="260"/>
      <c r="E5" s="260"/>
      <c r="F5" s="260"/>
      <c r="G5" s="260"/>
      <c r="H5" s="260"/>
      <c r="I5" s="260"/>
      <c r="J5" s="260"/>
      <c r="K5" s="260"/>
      <c r="L5" s="261"/>
      <c r="O5" s="33"/>
      <c r="P5" s="184"/>
      <c r="Q5" s="185"/>
      <c r="R5" s="186"/>
      <c r="S5" s="187"/>
      <c r="T5" s="186"/>
      <c r="U5" s="187"/>
      <c r="V5" s="186"/>
      <c r="W5" s="187"/>
      <c r="X5" s="186"/>
      <c r="Y5" s="187"/>
    </row>
    <row r="6" spans="2:25" ht="30" customHeight="1" thickBot="1">
      <c r="C6" s="173" t="s">
        <v>33</v>
      </c>
      <c r="D6" s="111" t="s">
        <v>1</v>
      </c>
      <c r="E6" s="111" t="s">
        <v>0</v>
      </c>
      <c r="F6" s="111" t="s">
        <v>11</v>
      </c>
      <c r="G6" s="191" t="s">
        <v>2</v>
      </c>
      <c r="H6" s="111" t="s">
        <v>3</v>
      </c>
      <c r="I6" s="192" t="s">
        <v>4</v>
      </c>
      <c r="J6" s="111" t="s">
        <v>5</v>
      </c>
      <c r="K6" s="111" t="s">
        <v>6</v>
      </c>
      <c r="L6" s="130" t="s">
        <v>7</v>
      </c>
      <c r="O6" s="186"/>
      <c r="P6" s="35"/>
      <c r="Q6" s="36"/>
      <c r="R6" s="48"/>
      <c r="S6" s="52">
        <f>P7</f>
        <v>0</v>
      </c>
      <c r="T6" s="38"/>
      <c r="U6" s="38">
        <f>P8</f>
        <v>0</v>
      </c>
      <c r="V6" s="48"/>
      <c r="W6" s="38">
        <f>P9</f>
        <v>0</v>
      </c>
      <c r="X6" s="51"/>
      <c r="Y6" s="39">
        <f>P10</f>
        <v>0</v>
      </c>
    </row>
    <row r="7" spans="2:25" ht="30" customHeight="1" thickBot="1">
      <c r="B7" s="213">
        <f>MAX($E$7:$E$11)*E7+((MAX($J$7:$J$11)+J7)-(MAX($K$7:$K$11)+K7))+J7</f>
        <v>7</v>
      </c>
      <c r="C7" s="173">
        <f>RANK(B7,$B$7:$B$11)+COUNTIF(B$6:B6,B7)</f>
        <v>4</v>
      </c>
      <c r="D7" s="106" t="s">
        <v>44</v>
      </c>
      <c r="E7" s="128">
        <f>(G7*3)+(H7*1)+(I7*0)</f>
        <v>1</v>
      </c>
      <c r="F7" s="111">
        <f>G7+H7+I7</f>
        <v>1</v>
      </c>
      <c r="G7" s="111">
        <f>NbColorSameAs(P8:Y8,I1)</f>
        <v>0</v>
      </c>
      <c r="H7" s="111">
        <f>NbColorSameAs(P8:Y8,H1)</f>
        <v>1</v>
      </c>
      <c r="I7" s="111">
        <f>NbColorSameAs($P$8:$Y$8,G1)</f>
        <v>0</v>
      </c>
      <c r="J7" s="129">
        <f>P8+R8+V8+X8</f>
        <v>0</v>
      </c>
      <c r="K7" s="129">
        <f>Q8+S8+W8+Y8</f>
        <v>0</v>
      </c>
      <c r="L7" s="193">
        <f>J7-K7</f>
        <v>0</v>
      </c>
      <c r="O7" s="40"/>
      <c r="P7" s="48"/>
      <c r="Q7" s="41">
        <f>R6</f>
        <v>0</v>
      </c>
      <c r="R7" s="35"/>
      <c r="S7" s="36"/>
      <c r="T7" s="185"/>
      <c r="U7" s="54">
        <f>R8</f>
        <v>0</v>
      </c>
      <c r="V7" s="38"/>
      <c r="W7" s="38">
        <f>R9</f>
        <v>0</v>
      </c>
      <c r="X7" s="38"/>
      <c r="Y7" s="38">
        <f>R10</f>
        <v>0</v>
      </c>
    </row>
    <row r="8" spans="2:25" ht="30" customHeight="1" thickBot="1">
      <c r="B8" s="213">
        <f t="shared" ref="B8:B10" si="0">MAX($E$7:$E$11)*E8+((MAX($J$7:$J$11)+J8)-(MAX($K$7:$K$11)+K8))+J8</f>
        <v>21</v>
      </c>
      <c r="C8" s="173">
        <f>RANK(B8,$B$7:$B$11)+COUNTIF(B$6:B7,B8)</f>
        <v>2</v>
      </c>
      <c r="D8" s="118" t="s">
        <v>45</v>
      </c>
      <c r="E8" s="194">
        <f>(G8*3)+(H8*1)+(I8*0)</f>
        <v>3</v>
      </c>
      <c r="F8" s="195">
        <f>G8+H8+I8</f>
        <v>1</v>
      </c>
      <c r="G8" s="195">
        <f>NbColorSameAs(P9:Y9,I1)</f>
        <v>1</v>
      </c>
      <c r="H8" s="195">
        <f>NbColorSameAs(P9:Y9,H1)</f>
        <v>0</v>
      </c>
      <c r="I8" s="195">
        <f>NbColorSameAs(P9:Y9,G1)</f>
        <v>0</v>
      </c>
      <c r="J8" s="195">
        <f>P9+R9+T9+X9</f>
        <v>0</v>
      </c>
      <c r="K8" s="195">
        <f>Q9+S9+U9+Y9</f>
        <v>0</v>
      </c>
      <c r="L8" s="193">
        <f>J8-K8</f>
        <v>0</v>
      </c>
      <c r="O8" s="40"/>
      <c r="P8" s="51"/>
      <c r="Q8" s="53">
        <f>T6</f>
        <v>0</v>
      </c>
      <c r="R8" s="42"/>
      <c r="S8" s="43">
        <f>T7</f>
        <v>0</v>
      </c>
      <c r="T8" s="44"/>
      <c r="U8" s="45"/>
      <c r="V8" s="46"/>
      <c r="W8" s="37">
        <f>T9</f>
        <v>0</v>
      </c>
      <c r="X8" s="38"/>
      <c r="Y8" s="38">
        <f>T10</f>
        <v>0</v>
      </c>
    </row>
    <row r="9" spans="2:25" ht="30" customHeight="1" thickBot="1">
      <c r="B9" s="213">
        <f t="shared" si="0"/>
        <v>49</v>
      </c>
      <c r="C9" s="173">
        <f>RANK(B9,$B$7:$B$11)+COUNTIF(B$6:B8,B9)</f>
        <v>1</v>
      </c>
      <c r="D9" s="118" t="s">
        <v>46</v>
      </c>
      <c r="E9" s="194">
        <f>(G9*3)+(H9*1)+(I9*0)</f>
        <v>7</v>
      </c>
      <c r="F9" s="195">
        <f>G9+H9+I9</f>
        <v>3</v>
      </c>
      <c r="G9" s="195">
        <f>NbColorSameAs(P6:Y6,I1)</f>
        <v>2</v>
      </c>
      <c r="H9" s="195">
        <f>NbColorSameAs(P6:Y6,H1)</f>
        <v>1</v>
      </c>
      <c r="I9" s="195">
        <f>NbColorSameAs(P6:Y6,G1)</f>
        <v>0</v>
      </c>
      <c r="J9" s="195">
        <f>R6+T6+V6+X6</f>
        <v>0</v>
      </c>
      <c r="K9" s="195">
        <f>S6+U6+W6+Y6</f>
        <v>0</v>
      </c>
      <c r="L9" s="193">
        <f>J9-K9</f>
        <v>0</v>
      </c>
      <c r="O9" s="40"/>
      <c r="P9" s="48"/>
      <c r="Q9" s="40">
        <f>V6</f>
        <v>0</v>
      </c>
      <c r="R9" s="40"/>
      <c r="S9" s="38">
        <f>V7</f>
        <v>0</v>
      </c>
      <c r="T9" s="47"/>
      <c r="U9" s="43">
        <f>V8</f>
        <v>0</v>
      </c>
      <c r="V9" s="44"/>
      <c r="W9" s="45"/>
      <c r="X9" s="46"/>
      <c r="Y9" s="37">
        <f>V10</f>
        <v>0</v>
      </c>
    </row>
    <row r="10" spans="2:25" ht="30" customHeight="1" thickBot="1">
      <c r="B10" s="213">
        <f t="shared" si="0"/>
        <v>21</v>
      </c>
      <c r="C10" s="173">
        <f>RANK(B10,$B$7:$B$11)+COUNTIF(B$6:B9,B10)</f>
        <v>3</v>
      </c>
      <c r="D10" s="106" t="s">
        <v>3</v>
      </c>
      <c r="E10" s="128">
        <f>(G10*3)+(H10*1)+(I10*0)</f>
        <v>3</v>
      </c>
      <c r="F10" s="111">
        <f>G10+H10+I10</f>
        <v>1</v>
      </c>
      <c r="G10" s="111">
        <f>NbColorSameAs(P7:Y7,I1)</f>
        <v>1</v>
      </c>
      <c r="H10" s="111">
        <f>NbColorSameAs(P7:Y7,H1)</f>
        <v>0</v>
      </c>
      <c r="I10" s="111">
        <f>NbColorSameAs(P7:Y7,G1)</f>
        <v>0</v>
      </c>
      <c r="J10" s="111">
        <f>P7+T7+V7+X7</f>
        <v>0</v>
      </c>
      <c r="K10" s="111">
        <f>Q7+U7+W7+Y7</f>
        <v>0</v>
      </c>
      <c r="L10" s="193">
        <f>J10-K10</f>
        <v>0</v>
      </c>
      <c r="O10" s="40"/>
      <c r="P10" s="51"/>
      <c r="Q10" s="40">
        <f>X6</f>
        <v>0</v>
      </c>
      <c r="R10" s="40"/>
      <c r="S10" s="38">
        <f>X7</f>
        <v>0</v>
      </c>
      <c r="T10" s="38"/>
      <c r="U10" s="38">
        <f>X8</f>
        <v>0</v>
      </c>
      <c r="V10" s="47"/>
      <c r="W10" s="43">
        <f>X9</f>
        <v>0</v>
      </c>
      <c r="X10" s="44"/>
      <c r="Y10" s="36"/>
    </row>
    <row r="11" spans="2:25" ht="30" customHeight="1" thickBot="1">
      <c r="B11" s="213">
        <f>MAX($E$7:$E$11)*E11+((MAX($J$7:$J$11)+J11)-(MAX($K$7:$K$11)+K11))+J11</f>
        <v>7</v>
      </c>
      <c r="C11" s="173">
        <f>RANK(B11,$B$7:$B$11)+COUNTIF(B$6:B10,B11)</f>
        <v>5</v>
      </c>
      <c r="D11" s="201" t="s">
        <v>47</v>
      </c>
      <c r="E11" s="202">
        <f>(G11*3)+(H11*1)+(I11*0)</f>
        <v>1</v>
      </c>
      <c r="F11" s="203">
        <f>G11+H11+I11</f>
        <v>1</v>
      </c>
      <c r="G11" s="203">
        <f>NbColorSameAs(P10:Y10,I1)</f>
        <v>0</v>
      </c>
      <c r="H11" s="203">
        <f>NbColorSameAs(P10:Y10,H1)</f>
        <v>1</v>
      </c>
      <c r="I11" s="203">
        <f>NbColorSameAs(P10:Y10,G1)</f>
        <v>0</v>
      </c>
      <c r="J11" s="203">
        <f>P10+R10+T10+V10</f>
        <v>0</v>
      </c>
      <c r="K11" s="203">
        <f>Q10+S10+U10+W10</f>
        <v>0</v>
      </c>
      <c r="L11" s="198">
        <f>J11-K11</f>
        <v>0</v>
      </c>
    </row>
    <row r="12" spans="2:25" ht="30" customHeight="1" thickBot="1">
      <c r="E12" s="199"/>
      <c r="F12" s="200"/>
      <c r="G12" s="200"/>
      <c r="H12" s="200"/>
      <c r="I12" s="200"/>
      <c r="J12" s="200"/>
      <c r="K12" s="200"/>
      <c r="L12" s="200"/>
    </row>
    <row r="13" spans="2:25" ht="30" customHeight="1" thickTop="1" thickBot="1">
      <c r="C13" s="262" t="s">
        <v>23</v>
      </c>
      <c r="D13" s="263"/>
      <c r="E13" s="263"/>
      <c r="F13" s="263"/>
      <c r="G13" s="263"/>
      <c r="H13" s="263"/>
      <c r="I13" s="263"/>
      <c r="J13" s="263"/>
      <c r="K13" s="263"/>
      <c r="L13" s="264"/>
      <c r="O13" s="33"/>
      <c r="P13" s="184"/>
      <c r="Q13" s="185"/>
      <c r="R13" s="186"/>
      <c r="S13" s="187"/>
      <c r="T13" s="186"/>
      <c r="U13" s="187"/>
      <c r="V13" s="186"/>
      <c r="W13" s="187"/>
      <c r="X13" s="186"/>
      <c r="Y13" s="187"/>
    </row>
    <row r="14" spans="2:25" ht="30" customHeight="1" thickBot="1">
      <c r="C14" s="173" t="s">
        <v>33</v>
      </c>
      <c r="D14" s="111" t="s">
        <v>1</v>
      </c>
      <c r="E14" s="111" t="s">
        <v>0</v>
      </c>
      <c r="F14" s="111" t="s">
        <v>11</v>
      </c>
      <c r="G14" s="191" t="s">
        <v>2</v>
      </c>
      <c r="H14" s="111" t="s">
        <v>3</v>
      </c>
      <c r="I14" s="192" t="s">
        <v>4</v>
      </c>
      <c r="J14" s="111" t="s">
        <v>5</v>
      </c>
      <c r="K14" s="111" t="s">
        <v>6</v>
      </c>
      <c r="L14" s="130" t="s">
        <v>7</v>
      </c>
      <c r="O14" s="34"/>
      <c r="P14" s="35"/>
      <c r="Q14" s="36"/>
      <c r="R14" s="48"/>
      <c r="S14" s="52">
        <f>P15</f>
        <v>0</v>
      </c>
      <c r="T14" s="38"/>
      <c r="U14" s="38">
        <f>P16</f>
        <v>0</v>
      </c>
      <c r="V14" s="38"/>
      <c r="W14" s="38">
        <f>P17</f>
        <v>0</v>
      </c>
      <c r="X14" s="38"/>
      <c r="Y14" s="39">
        <f>P18</f>
        <v>0</v>
      </c>
    </row>
    <row r="15" spans="2:25" ht="30" customHeight="1" thickBot="1">
      <c r="B15" s="213">
        <f>MAX($E$15:$E$19)*E15+((MAX($J$15:$J$19)+J15)-(MAX($K$15:$K$19)+K15))+J15</f>
        <v>36</v>
      </c>
      <c r="C15" s="173">
        <f>RANK(B15,$B$15:$B$19)+COUNTIF(B$14:B14,B15)</f>
        <v>1</v>
      </c>
      <c r="D15" s="106" t="s">
        <v>48</v>
      </c>
      <c r="E15" s="128">
        <f>(G15*3)+(H15*1)+(I15*0)</f>
        <v>6</v>
      </c>
      <c r="F15" s="111">
        <f>G15+H15+I15</f>
        <v>2</v>
      </c>
      <c r="G15" s="111">
        <f>NbColorSameAs(P15:Y15,I1)</f>
        <v>2</v>
      </c>
      <c r="H15" s="111">
        <f>NbColorSameAs(P15:Y15,H1)</f>
        <v>0</v>
      </c>
      <c r="I15" s="111">
        <f>NbColorSameAs(P15:Y15,G1)</f>
        <v>0</v>
      </c>
      <c r="J15" s="111">
        <f>P15+T15+V15+X15</f>
        <v>0</v>
      </c>
      <c r="K15" s="111">
        <f>Q15+U15+W15+Y15</f>
        <v>0</v>
      </c>
      <c r="L15" s="193">
        <f>J15-K15</f>
        <v>0</v>
      </c>
      <c r="O15" s="40"/>
      <c r="P15" s="52"/>
      <c r="Q15" s="41">
        <f>R14</f>
        <v>0</v>
      </c>
      <c r="R15" s="35"/>
      <c r="S15" s="36"/>
      <c r="T15" s="48"/>
      <c r="U15" s="54">
        <f>R16</f>
        <v>0</v>
      </c>
      <c r="V15" s="48"/>
      <c r="W15" s="38">
        <f>R17</f>
        <v>0</v>
      </c>
      <c r="X15" s="38"/>
      <c r="Y15" s="38">
        <f>R18</f>
        <v>0</v>
      </c>
    </row>
    <row r="16" spans="2:25" ht="30" customHeight="1" thickBot="1">
      <c r="B16" s="213">
        <f t="shared" ref="B16:B19" si="1">MAX($E$15:$E$19)*E16+((MAX($J$15:$J$19)+J16)-(MAX($K$15:$K$19)+K16))+J16</f>
        <v>36</v>
      </c>
      <c r="C16" s="173">
        <f>RANK(B16,$B$15:$B$19)+COUNTIF(B$14:B15,B16)</f>
        <v>2</v>
      </c>
      <c r="D16" s="106" t="s">
        <v>49</v>
      </c>
      <c r="E16" s="128">
        <f>(G16*3)+(H16*1)+(I16*0)</f>
        <v>6</v>
      </c>
      <c r="F16" s="111">
        <f>G16+H16+I16</f>
        <v>2</v>
      </c>
      <c r="G16" s="111">
        <f>NbColorSameAs(P16:Y16,I1)</f>
        <v>2</v>
      </c>
      <c r="H16" s="111">
        <f>NbColorSameAs(P16:Y16,H1)</f>
        <v>0</v>
      </c>
      <c r="I16" s="111">
        <f>NbColorSameAs(P16:Y16,G1)</f>
        <v>0</v>
      </c>
      <c r="J16" s="129">
        <f>P16+R16+V16+X16</f>
        <v>0</v>
      </c>
      <c r="K16" s="129">
        <f>Q16+S16+W16+Y16</f>
        <v>0</v>
      </c>
      <c r="L16" s="193">
        <f>J16-K16</f>
        <v>0</v>
      </c>
      <c r="O16" s="40"/>
      <c r="P16" s="52"/>
      <c r="Q16" s="53">
        <f>T14</f>
        <v>0</v>
      </c>
      <c r="R16" s="217"/>
      <c r="S16" s="43">
        <f>T15</f>
        <v>0</v>
      </c>
      <c r="T16" s="44"/>
      <c r="U16" s="45"/>
      <c r="V16" s="48"/>
      <c r="W16" s="37">
        <f>T17</f>
        <v>0</v>
      </c>
      <c r="X16" s="38"/>
      <c r="Y16" s="38">
        <f>T18</f>
        <v>0</v>
      </c>
    </row>
    <row r="17" spans="2:25" ht="30" customHeight="1" thickBot="1">
      <c r="B17" s="213">
        <f t="shared" si="1"/>
        <v>18</v>
      </c>
      <c r="C17" s="173">
        <f>RANK(B17,$B$15:$B$19)+COUNTIF(B$14:B16,B17)</f>
        <v>5</v>
      </c>
      <c r="D17" s="106" t="s">
        <v>50</v>
      </c>
      <c r="E17" s="128">
        <f>(G17*3)+(H17*1)+(I17*0)</f>
        <v>3</v>
      </c>
      <c r="F17" s="111">
        <f>G17+H17+I17</f>
        <v>1</v>
      </c>
      <c r="G17" s="111">
        <f>NbColorSameAs(P14:Y14,I1)</f>
        <v>1</v>
      </c>
      <c r="H17" s="111">
        <f>NbColorSameAs(P14:Y14,H1)</f>
        <v>0</v>
      </c>
      <c r="I17" s="111">
        <f>NbColorSameAs(P14:Y14,G1)</f>
        <v>0</v>
      </c>
      <c r="J17" s="111">
        <f>R14+T14+V14+X14</f>
        <v>0</v>
      </c>
      <c r="K17" s="111">
        <f>S14+U14+W14+Y14</f>
        <v>0</v>
      </c>
      <c r="L17" s="193">
        <f>J17-K17</f>
        <v>0</v>
      </c>
      <c r="O17" s="40"/>
      <c r="P17" s="51"/>
      <c r="Q17" s="40">
        <f>V14</f>
        <v>0</v>
      </c>
      <c r="R17" s="51"/>
      <c r="S17" s="38">
        <f>V15</f>
        <v>0</v>
      </c>
      <c r="T17" s="48"/>
      <c r="U17" s="43">
        <f>V16</f>
        <v>0</v>
      </c>
      <c r="V17" s="44"/>
      <c r="W17" s="45"/>
      <c r="X17" s="46"/>
      <c r="Y17" s="37">
        <f>V18</f>
        <v>0</v>
      </c>
    </row>
    <row r="18" spans="2:25" ht="30" customHeight="1" thickBot="1">
      <c r="B18" s="213">
        <f t="shared" si="1"/>
        <v>30</v>
      </c>
      <c r="C18" s="173">
        <f>RANK(B18,$B$15:$B$19)+COUNTIF(B$14:B17,B18)</f>
        <v>3</v>
      </c>
      <c r="D18" s="106" t="s">
        <v>51</v>
      </c>
      <c r="E18" s="128">
        <f>(G18*3)+(H18*1)+(I18*0)</f>
        <v>5</v>
      </c>
      <c r="F18" s="111">
        <f>G18+H18+I18</f>
        <v>3</v>
      </c>
      <c r="G18" s="111">
        <f>NbColorSameAs(P17:Y17,I1)</f>
        <v>1</v>
      </c>
      <c r="H18" s="111">
        <f>NbColorSameAs(P17:Y17,H1)</f>
        <v>2</v>
      </c>
      <c r="I18" s="111">
        <f>NbColorSameAs(P17:Y17,G1)</f>
        <v>0</v>
      </c>
      <c r="J18" s="111">
        <f>P17+R17+T17+X17</f>
        <v>0</v>
      </c>
      <c r="K18" s="111">
        <f>Q17+S17+U17+Y17</f>
        <v>0</v>
      </c>
      <c r="L18" s="193">
        <f>J18-K18</f>
        <v>0</v>
      </c>
      <c r="O18" s="40"/>
      <c r="P18" s="48"/>
      <c r="Q18" s="40">
        <f>X14</f>
        <v>0</v>
      </c>
      <c r="R18" s="51"/>
      <c r="S18" s="38">
        <f>X15</f>
        <v>0</v>
      </c>
      <c r="T18" s="51"/>
      <c r="U18" s="38">
        <f>X16</f>
        <v>0</v>
      </c>
      <c r="V18" s="47"/>
      <c r="W18" s="43">
        <f>X17</f>
        <v>0</v>
      </c>
      <c r="X18" s="44"/>
      <c r="Y18" s="36"/>
    </row>
    <row r="19" spans="2:25" ht="30" customHeight="1" thickBot="1">
      <c r="B19" s="213">
        <f t="shared" si="1"/>
        <v>30</v>
      </c>
      <c r="C19" s="173">
        <f>RANK(B19,$B$15:$B$19)+COUNTIF(B$14:B18,B19)</f>
        <v>4</v>
      </c>
      <c r="D19" s="114" t="s">
        <v>52</v>
      </c>
      <c r="E19" s="196">
        <f>(G19*3)+(H19*1)+(I19*0)</f>
        <v>5</v>
      </c>
      <c r="F19" s="197">
        <f>G19+H19+I19</f>
        <v>3</v>
      </c>
      <c r="G19" s="197">
        <f>NbColorSameAs(P18:Y18,I1)</f>
        <v>1</v>
      </c>
      <c r="H19" s="197">
        <f>NbColorSameAs(P18:Y18,H1)</f>
        <v>2</v>
      </c>
      <c r="I19" s="197">
        <f>NbColorSameAs(P18:Y18,G1)</f>
        <v>0</v>
      </c>
      <c r="J19" s="197">
        <f>P18+R18+T18+V18</f>
        <v>0</v>
      </c>
      <c r="K19" s="197">
        <f>Q18+S18+U18+W18</f>
        <v>0</v>
      </c>
      <c r="L19" s="198">
        <f>J19-K19</f>
        <v>0</v>
      </c>
    </row>
  </sheetData>
  <mergeCells count="2">
    <mergeCell ref="C5:L5"/>
    <mergeCell ref="C13:L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V18"/>
  <sheetViews>
    <sheetView tabSelected="1" workbookViewId="0">
      <selection activeCell="V14" sqref="V14"/>
    </sheetView>
  </sheetViews>
  <sheetFormatPr baseColWidth="10" defaultRowHeight="14.4"/>
  <cols>
    <col min="1" max="1" width="5.77734375" style="170" customWidth="1"/>
    <col min="2" max="2" width="5.77734375" customWidth="1"/>
    <col min="3" max="3" width="7.109375" customWidth="1"/>
    <col min="4" max="4" width="6.21875" bestFit="1" customWidth="1"/>
    <col min="5" max="7" width="4.88671875" customWidth="1"/>
    <col min="8" max="11" width="5.88671875" customWidth="1"/>
    <col min="14" max="14" width="7.109375" customWidth="1"/>
    <col min="15" max="15" width="8.5546875" customWidth="1"/>
    <col min="16" max="16" width="6.5546875" customWidth="1"/>
    <col min="17" max="19" width="5.109375" customWidth="1"/>
    <col min="20" max="22" width="6.88671875" customWidth="1"/>
  </cols>
  <sheetData>
    <row r="1" spans="2:22">
      <c r="G1" s="268" t="s">
        <v>63</v>
      </c>
      <c r="H1" s="268"/>
      <c r="I1" s="268"/>
      <c r="J1" s="268"/>
      <c r="K1" s="268"/>
      <c r="L1" s="268"/>
      <c r="M1" s="268"/>
      <c r="N1" s="268"/>
      <c r="O1" s="268"/>
      <c r="P1" s="268"/>
      <c r="Q1" s="268"/>
    </row>
    <row r="2" spans="2:22">
      <c r="G2" s="268"/>
      <c r="H2" s="268"/>
      <c r="I2" s="268"/>
      <c r="J2" s="268"/>
      <c r="K2" s="268"/>
      <c r="L2" s="268"/>
      <c r="M2" s="268"/>
      <c r="N2" s="268"/>
      <c r="O2" s="268"/>
      <c r="P2" s="268"/>
      <c r="Q2" s="268"/>
    </row>
    <row r="3" spans="2:22" ht="30" customHeight="1" thickBot="1"/>
    <row r="4" spans="2:22" ht="30" customHeight="1" thickTop="1" thickBot="1">
      <c r="B4" s="120" t="s">
        <v>33</v>
      </c>
      <c r="C4" s="162" t="s">
        <v>1</v>
      </c>
      <c r="D4" s="121" t="s">
        <v>0</v>
      </c>
      <c r="E4" s="121" t="s">
        <v>11</v>
      </c>
      <c r="F4" s="122" t="s">
        <v>2</v>
      </c>
      <c r="G4" s="121" t="s">
        <v>3</v>
      </c>
      <c r="H4" s="123" t="s">
        <v>4</v>
      </c>
      <c r="I4" s="121" t="s">
        <v>5</v>
      </c>
      <c r="J4" s="121" t="s">
        <v>6</v>
      </c>
      <c r="K4" s="124" t="s">
        <v>7</v>
      </c>
      <c r="M4" s="259" t="s">
        <v>22</v>
      </c>
      <c r="N4" s="260"/>
      <c r="O4" s="260"/>
      <c r="P4" s="260"/>
      <c r="Q4" s="260"/>
      <c r="R4" s="260"/>
      <c r="S4" s="260"/>
      <c r="T4" s="260"/>
      <c r="U4" s="260"/>
      <c r="V4" s="261"/>
    </row>
    <row r="5" spans="2:22" ht="30" customHeight="1" thickBot="1">
      <c r="B5" s="173">
        <v>1</v>
      </c>
      <c r="C5" s="171" t="str">
        <f>VLOOKUP($B5,Championnat!$D$7:$M$11,2,0)</f>
        <v>B</v>
      </c>
      <c r="D5" s="176">
        <f>VLOOKUP($B5,Championnat!$D$7:$M$11,3,0)</f>
        <v>3</v>
      </c>
      <c r="E5" s="176">
        <f>VLOOKUP($B5,Championnat!$D$7:$M$11,4,0)</f>
        <v>1</v>
      </c>
      <c r="F5" s="176">
        <f>VLOOKUP($B5,Championnat!$D$7:$M$11,5,0)</f>
        <v>1</v>
      </c>
      <c r="G5" s="176">
        <f>VLOOKUP($B5,Championnat!$D$7:$M$11,6,0)</f>
        <v>0</v>
      </c>
      <c r="H5" s="176">
        <f>VLOOKUP($B5,Championnat!$D$7:$M$11,7,0)</f>
        <v>0</v>
      </c>
      <c r="I5" s="176">
        <f>VLOOKUP($B5,Championnat!$D$7:$M$11,8,0)</f>
        <v>4</v>
      </c>
      <c r="J5" s="176">
        <f>VLOOKUP($B5,Championnat!$D$7:$M$11,9,0)</f>
        <v>4</v>
      </c>
      <c r="K5" s="177">
        <f>VLOOKUP($B5,Championnat!$D$7:$M$11,10,0)</f>
        <v>0</v>
      </c>
      <c r="M5" s="173" t="s">
        <v>33</v>
      </c>
      <c r="N5" s="111" t="s">
        <v>1</v>
      </c>
      <c r="O5" s="111" t="s">
        <v>0</v>
      </c>
      <c r="P5" s="111" t="s">
        <v>11</v>
      </c>
      <c r="Q5" s="191" t="s">
        <v>2</v>
      </c>
      <c r="R5" s="111" t="s">
        <v>3</v>
      </c>
      <c r="S5" s="192" t="s">
        <v>4</v>
      </c>
      <c r="T5" s="111" t="s">
        <v>5</v>
      </c>
      <c r="U5" s="111" t="s">
        <v>6</v>
      </c>
      <c r="V5" s="130" t="s">
        <v>7</v>
      </c>
    </row>
    <row r="6" spans="2:22" ht="30" customHeight="1" thickBot="1">
      <c r="B6" s="173">
        <v>2</v>
      </c>
      <c r="C6" s="171" t="str">
        <f>VLOOKUP($B6,Championnat!$D$7:$M$11,2,0)</f>
        <v>A</v>
      </c>
      <c r="D6" s="176">
        <f>VLOOKUP($B6,Championnat!$D$7:$M$11,3,0)</f>
        <v>3</v>
      </c>
      <c r="E6" s="176">
        <f>VLOOKUP($B6,Championnat!$D$7:$M$11,4,0)</f>
        <v>2</v>
      </c>
      <c r="F6" s="176">
        <f>VLOOKUP($B6,Championnat!$D$7:$M$11,5,0)</f>
        <v>1</v>
      </c>
      <c r="G6" s="176">
        <f>VLOOKUP($B6,Championnat!$D$7:$M$11,6,0)</f>
        <v>0</v>
      </c>
      <c r="H6" s="176">
        <f>VLOOKUP($B6,Championnat!$D$7:$M$11,7,0)</f>
        <v>1</v>
      </c>
      <c r="I6" s="176">
        <f>VLOOKUP($B6,Championnat!$D$7:$M$11,8,0)</f>
        <v>3</v>
      </c>
      <c r="J6" s="176">
        <f>VLOOKUP($B6,Championnat!$D$7:$M$11,9,0)</f>
        <v>3</v>
      </c>
      <c r="K6" s="177">
        <f>VLOOKUP($B6,Championnat!$D$7:$M$11,10,0)</f>
        <v>0</v>
      </c>
      <c r="M6" s="173">
        <v>1</v>
      </c>
      <c r="N6" s="106" t="str">
        <f>VLOOKUP($M6,'Interleague Poules'!$C$7:$L$11,2,0)</f>
        <v>M</v>
      </c>
      <c r="O6" s="206">
        <f>VLOOKUP($M6,'Interleague Poules'!$C$7:$L$11,3,0)</f>
        <v>7</v>
      </c>
      <c r="P6" s="111">
        <f>VLOOKUP($M6,'Interleague Poules'!$C$7:$L$11,4,0)</f>
        <v>3</v>
      </c>
      <c r="Q6" s="111">
        <f>VLOOKUP($M6,'Interleague Poules'!$C$7:$L$11,5,0)</f>
        <v>2</v>
      </c>
      <c r="R6" s="111">
        <f>VLOOKUP($M6,'Interleague Poules'!$C$7:$L$11,6,0)</f>
        <v>1</v>
      </c>
      <c r="S6" s="111">
        <f>VLOOKUP($M6,'Interleague Poules'!$C$7:$L$11,7,0)</f>
        <v>0</v>
      </c>
      <c r="T6" s="111">
        <f>VLOOKUP($M6,'Interleague Poules'!$C$7:$L$11,8,0)</f>
        <v>0</v>
      </c>
      <c r="U6" s="111">
        <f>VLOOKUP($M6,'Interleague Poules'!$C$7:$L$11,9,0)</f>
        <v>0</v>
      </c>
      <c r="V6" s="111">
        <f>VLOOKUP($M6,'Interleague Poules'!$C$7:$L$11,10,0)</f>
        <v>0</v>
      </c>
    </row>
    <row r="7" spans="2:22" ht="30" customHeight="1" thickBot="1">
      <c r="B7" s="173">
        <v>3</v>
      </c>
      <c r="C7" s="171" t="str">
        <f>VLOOKUP($B7,Championnat!$D$7:$M$11,2,0)</f>
        <v>C</v>
      </c>
      <c r="D7" s="176">
        <f>VLOOKUP($B7,Championnat!$D$7:$M$11,3,0)</f>
        <v>3</v>
      </c>
      <c r="E7" s="176">
        <f>VLOOKUP($B7,Championnat!$D$7:$M$11,4,0)</f>
        <v>1</v>
      </c>
      <c r="F7" s="176">
        <f>VLOOKUP($B7,Championnat!$D$7:$M$11,5,0)</f>
        <v>1</v>
      </c>
      <c r="G7" s="176">
        <f>VLOOKUP($B7,Championnat!$D$7:$M$11,6,0)</f>
        <v>0</v>
      </c>
      <c r="H7" s="176">
        <f>VLOOKUP($B7,Championnat!$D$7:$M$11,7,0)</f>
        <v>0</v>
      </c>
      <c r="I7" s="176">
        <f>VLOOKUP($B7,Championnat!$D$7:$M$11,8,0)</f>
        <v>3</v>
      </c>
      <c r="J7" s="176">
        <f>VLOOKUP($B7,Championnat!$D$7:$M$11,9,0)</f>
        <v>3</v>
      </c>
      <c r="K7" s="177">
        <f>VLOOKUP($B7,Championnat!$D$7:$M$11,10,0)</f>
        <v>0</v>
      </c>
      <c r="M7" s="173">
        <v>2</v>
      </c>
      <c r="N7" s="118" t="str">
        <f>VLOOKUP($M7,'Interleague Poules'!$C$7:$L$11,2,0)</f>
        <v>L</v>
      </c>
      <c r="O7" s="207">
        <f>VLOOKUP($M7,'Interleague Poules'!$C$7:$L$11,3,0)</f>
        <v>3</v>
      </c>
      <c r="P7" s="195">
        <f>VLOOKUP($M7,'Interleague Poules'!$C$7:$L$11,4,0)</f>
        <v>1</v>
      </c>
      <c r="Q7" s="195">
        <f>VLOOKUP($M7,'Interleague Poules'!$C$7:$L$11,5,0)</f>
        <v>1</v>
      </c>
      <c r="R7" s="195">
        <f>VLOOKUP($M7,'Interleague Poules'!$C$7:$L$11,6,0)</f>
        <v>0</v>
      </c>
      <c r="S7" s="195">
        <f>VLOOKUP($M7,'Interleague Poules'!$C$7:$L$11,7,0)</f>
        <v>0</v>
      </c>
      <c r="T7" s="195">
        <f>VLOOKUP($M7,'Interleague Poules'!$C$7:$L$11,8,0)</f>
        <v>0</v>
      </c>
      <c r="U7" s="195">
        <f>VLOOKUP($M7,'Interleague Poules'!$C$7:$L$11,9,0)</f>
        <v>0</v>
      </c>
      <c r="V7" s="193">
        <f>VLOOKUP($M7,'Interleague Poules'!$C$7:$L$11,10,0)</f>
        <v>0</v>
      </c>
    </row>
    <row r="8" spans="2:22" ht="30" customHeight="1" thickBot="1">
      <c r="B8" s="173">
        <v>4</v>
      </c>
      <c r="C8" s="171" t="str">
        <f>VLOOKUP($B8,Championnat!$D$7:$M$11,2,0)</f>
        <v>D</v>
      </c>
      <c r="D8" s="176">
        <f>VLOOKUP($B8,Championnat!$D$7:$M$11,3,0)</f>
        <v>0</v>
      </c>
      <c r="E8" s="176">
        <f>VLOOKUP($B8,Championnat!$D$7:$M$11,4,0)</f>
        <v>0</v>
      </c>
      <c r="F8" s="176">
        <f>VLOOKUP($B8,Championnat!$D$7:$M$11,5,0)</f>
        <v>0</v>
      </c>
      <c r="G8" s="176">
        <f>VLOOKUP($B8,Championnat!$D$7:$M$11,6,0)</f>
        <v>0</v>
      </c>
      <c r="H8" s="176">
        <f>VLOOKUP($B8,Championnat!$D$7:$M$11,7,0)</f>
        <v>0</v>
      </c>
      <c r="I8" s="176">
        <f>VLOOKUP($B8,Championnat!$D$7:$M$11,8,0)</f>
        <v>0</v>
      </c>
      <c r="J8" s="176">
        <f>VLOOKUP($B8,Championnat!$D$7:$M$11,9,0)</f>
        <v>0</v>
      </c>
      <c r="K8" s="177">
        <f>VLOOKUP($B8,Championnat!$D$7:$M$11,10,0)</f>
        <v>0</v>
      </c>
      <c r="M8" s="173">
        <v>3</v>
      </c>
      <c r="N8" s="118" t="str">
        <f>VLOOKUP($M8,'Interleague Poules'!$C$7:$L$11,2,0)</f>
        <v>N</v>
      </c>
      <c r="O8" s="207">
        <f>VLOOKUP($M8,'Interleague Poules'!$C$7:$L$11,3,0)</f>
        <v>3</v>
      </c>
      <c r="P8" s="195">
        <f>VLOOKUP($M8,'Interleague Poules'!$C$7:$L$11,4,0)</f>
        <v>1</v>
      </c>
      <c r="Q8" s="195">
        <f>VLOOKUP($M8,'Interleague Poules'!$C$7:$L$11,5,0)</f>
        <v>1</v>
      </c>
      <c r="R8" s="195">
        <f>VLOOKUP($M8,'Interleague Poules'!$C$7:$L$11,6,0)</f>
        <v>0</v>
      </c>
      <c r="S8" s="195">
        <f>VLOOKUP($M8,'Interleague Poules'!$C$7:$L$11,7,0)</f>
        <v>0</v>
      </c>
      <c r="T8" s="195">
        <f>VLOOKUP($M8,'Interleague Poules'!$C$7:$L$11,8,0)</f>
        <v>0</v>
      </c>
      <c r="U8" s="195">
        <f>VLOOKUP($M8,'Interleague Poules'!$C$7:$L$11,9,0)</f>
        <v>0</v>
      </c>
      <c r="V8" s="193">
        <f>VLOOKUP($M8,'Interleague Poules'!$C$7:$L$11,10,0)</f>
        <v>0</v>
      </c>
    </row>
    <row r="9" spans="2:22" ht="30" customHeight="1" thickBot="1">
      <c r="B9" s="174">
        <v>5</v>
      </c>
      <c r="C9" s="175" t="str">
        <f>VLOOKUP($B9,Championnat!$D$7:$M$11,2,0)</f>
        <v>E</v>
      </c>
      <c r="D9" s="178">
        <f>VLOOKUP($B9,Championnat!$D$7:$M$11,3,0)</f>
        <v>0</v>
      </c>
      <c r="E9" s="178">
        <f>VLOOKUP($B9,Championnat!$D$7:$M$11,4,0)</f>
        <v>0</v>
      </c>
      <c r="F9" s="178">
        <f>VLOOKUP($B9,Championnat!$D$7:$M$11,5,0)</f>
        <v>0</v>
      </c>
      <c r="G9" s="178">
        <f>VLOOKUP($B9,Championnat!$D$7:$M$11,6,0)</f>
        <v>0</v>
      </c>
      <c r="H9" s="178">
        <f>VLOOKUP($B9,Championnat!$D$7:$M$11,7,0)</f>
        <v>0</v>
      </c>
      <c r="I9" s="178">
        <f>VLOOKUP($B9,Championnat!$D$7:$M$11,8,0)</f>
        <v>0</v>
      </c>
      <c r="J9" s="178">
        <f>VLOOKUP($B9,Championnat!$D$7:$M$11,9,0)</f>
        <v>0</v>
      </c>
      <c r="K9" s="179">
        <f>VLOOKUP($B9,Championnat!$D$7:$M$11,10,0)</f>
        <v>0</v>
      </c>
      <c r="M9" s="173">
        <v>4</v>
      </c>
      <c r="N9" s="106" t="str">
        <f>VLOOKUP($M9,'Interleague Poules'!$C$7:$L$11,2,0)</f>
        <v>K</v>
      </c>
      <c r="O9" s="208">
        <f>VLOOKUP($M9,'Interleague Poules'!$C$7:$L$11,3,0)</f>
        <v>1</v>
      </c>
      <c r="P9" s="111">
        <f>VLOOKUP($M9,'Interleague Poules'!$C$7:$L$11,4,0)</f>
        <v>1</v>
      </c>
      <c r="Q9" s="111">
        <f>VLOOKUP($M9,'Interleague Poules'!$C$7:$L$11,5,0)</f>
        <v>0</v>
      </c>
      <c r="R9" s="111">
        <f>VLOOKUP($M9,'Interleague Poules'!$C$7:$L$11,6,0)</f>
        <v>1</v>
      </c>
      <c r="S9" s="111">
        <f>VLOOKUP($M9,'Interleague Poules'!$C$7:$L$11,7,0)</f>
        <v>0</v>
      </c>
      <c r="T9" s="111">
        <f>VLOOKUP($M9,'Interleague Poules'!$C$7:$L$11,8,0)</f>
        <v>0</v>
      </c>
      <c r="U9" s="111">
        <f>VLOOKUP($M9,'Interleague Poules'!$C$7:$L$11,9,0)</f>
        <v>0</v>
      </c>
      <c r="V9" s="193">
        <f>VLOOKUP($M9,'Interleague Poules'!$C$7:$L$11,10,0)</f>
        <v>0</v>
      </c>
    </row>
    <row r="10" spans="2:22" ht="30" customHeight="1" thickTop="1" thickBot="1">
      <c r="M10" s="174">
        <v>5</v>
      </c>
      <c r="N10" s="201" t="str">
        <f>VLOOKUP($M10,'Interleague Poules'!$C$7:$L$11,2,0)</f>
        <v>O</v>
      </c>
      <c r="O10" s="209">
        <f>VLOOKUP($M10,'Interleague Poules'!$C$7:$L$11,3,0)</f>
        <v>1</v>
      </c>
      <c r="P10" s="203">
        <f>VLOOKUP($M10,'Interleague Poules'!$C$7:$L$11,4,0)</f>
        <v>1</v>
      </c>
      <c r="Q10" s="203">
        <f>VLOOKUP($M10,'Interleague Poules'!$C$7:$L$11,5,0)</f>
        <v>0</v>
      </c>
      <c r="R10" s="203">
        <f>VLOOKUP($M10,'Interleague Poules'!$C$7:$L$11,6,0)</f>
        <v>1</v>
      </c>
      <c r="S10" s="203">
        <f>VLOOKUP($M10,'Interleague Poules'!$C$7:$L$11,7,0)</f>
        <v>0</v>
      </c>
      <c r="T10" s="203">
        <f>VLOOKUP($M10,'Interleague Poules'!$C$7:$L$11,8,0)</f>
        <v>0</v>
      </c>
      <c r="U10" s="203">
        <f>VLOOKUP($M10,'Interleague Poules'!$C$7:$L$11,9,0)</f>
        <v>0</v>
      </c>
      <c r="V10" s="198">
        <f>VLOOKUP($M10,'Interleague Poules'!$C$7:$L$11,10,0)</f>
        <v>0</v>
      </c>
    </row>
    <row r="11" spans="2:22" ht="30" customHeight="1" thickTop="1" thickBot="1">
      <c r="B11" s="120" t="s">
        <v>33</v>
      </c>
      <c r="C11" s="162" t="s">
        <v>1</v>
      </c>
      <c r="D11" s="121" t="s">
        <v>0</v>
      </c>
      <c r="E11" s="121" t="s">
        <v>11</v>
      </c>
      <c r="F11" s="122" t="s">
        <v>2</v>
      </c>
      <c r="G11" s="121" t="s">
        <v>3</v>
      </c>
      <c r="H11" s="123" t="s">
        <v>4</v>
      </c>
      <c r="I11" s="121" t="s">
        <v>5</v>
      </c>
      <c r="J11" s="121" t="s">
        <v>6</v>
      </c>
      <c r="K11" s="124" t="s">
        <v>7</v>
      </c>
      <c r="M11" s="265" t="s">
        <v>23</v>
      </c>
      <c r="N11" s="266"/>
      <c r="O11" s="266"/>
      <c r="P11" s="266"/>
      <c r="Q11" s="266"/>
      <c r="R11" s="266"/>
      <c r="S11" s="266"/>
      <c r="T11" s="266"/>
      <c r="U11" s="266"/>
      <c r="V11" s="267"/>
    </row>
    <row r="12" spans="2:22" ht="30" customHeight="1" thickBot="1">
      <c r="B12" s="173">
        <v>1</v>
      </c>
      <c r="C12" s="171" t="str">
        <f>VLOOKUP($B12,Championnat!$D$15:$M$19,2,0)</f>
        <v>H</v>
      </c>
      <c r="D12" s="180">
        <f>VLOOKUP($B12,Championnat!$D$15:$M$19,3,0)</f>
        <v>16</v>
      </c>
      <c r="E12" s="180">
        <f>VLOOKUP($B12,Championnat!$D$15:$M$19,4,0)</f>
        <v>6</v>
      </c>
      <c r="F12" s="180">
        <f>VLOOKUP($B12,Championnat!$D$15:$M$19,5,0)</f>
        <v>5</v>
      </c>
      <c r="G12" s="180">
        <f>VLOOKUP($B12,Championnat!$D$15:$M$19,6,0)</f>
        <v>1</v>
      </c>
      <c r="H12" s="180">
        <f>VLOOKUP($B12,Championnat!$D$15:$M$19,7,0)</f>
        <v>0</v>
      </c>
      <c r="I12" s="180">
        <f>VLOOKUP($B12,Championnat!$D$15:$M$19,8,0)</f>
        <v>0</v>
      </c>
      <c r="J12" s="180">
        <f>VLOOKUP($B12,Championnat!$D$15:$M$19,9,0)</f>
        <v>0</v>
      </c>
      <c r="K12" s="177">
        <f>VLOOKUP($B12,Championnat!$D$15:$M$19,10,0)</f>
        <v>0</v>
      </c>
      <c r="M12" s="173" t="s">
        <v>33</v>
      </c>
      <c r="N12" s="111" t="s">
        <v>1</v>
      </c>
      <c r="O12" s="111" t="s">
        <v>0</v>
      </c>
      <c r="P12" s="111" t="s">
        <v>11</v>
      </c>
      <c r="Q12" s="191" t="s">
        <v>2</v>
      </c>
      <c r="R12" s="111" t="s">
        <v>3</v>
      </c>
      <c r="S12" s="192" t="s">
        <v>4</v>
      </c>
      <c r="T12" s="111" t="s">
        <v>5</v>
      </c>
      <c r="U12" s="111" t="s">
        <v>6</v>
      </c>
      <c r="V12" s="130" t="s">
        <v>7</v>
      </c>
    </row>
    <row r="13" spans="2:22" ht="30" customHeight="1" thickBot="1">
      <c r="B13" s="173">
        <v>2</v>
      </c>
      <c r="C13" s="171" t="str">
        <f>VLOOKUP($B13,Championnat!$D$15:$M$19,2,0)</f>
        <v>F</v>
      </c>
      <c r="D13" s="180">
        <f>VLOOKUP($B13,Championnat!$D$15:$M$19,3,0)</f>
        <v>9</v>
      </c>
      <c r="E13" s="180">
        <f>VLOOKUP($B13,Championnat!$D$15:$M$19,4,0)</f>
        <v>3</v>
      </c>
      <c r="F13" s="180">
        <f>VLOOKUP($B13,Championnat!$D$15:$M$19,5,0)</f>
        <v>3</v>
      </c>
      <c r="G13" s="180">
        <f>VLOOKUP($B13,Championnat!$D$15:$M$19,6,0)</f>
        <v>0</v>
      </c>
      <c r="H13" s="180">
        <f>VLOOKUP($B13,Championnat!$D$15:$M$19,7,0)</f>
        <v>0</v>
      </c>
      <c r="I13" s="180">
        <f>VLOOKUP($B13,Championnat!$D$15:$M$19,8,0)</f>
        <v>0</v>
      </c>
      <c r="J13" s="180">
        <f>VLOOKUP($B13,Championnat!$D$15:$M$19,9,0)</f>
        <v>0</v>
      </c>
      <c r="K13" s="177">
        <f>VLOOKUP($B13,Championnat!$D$15:$M$19,10,0)</f>
        <v>0</v>
      </c>
      <c r="M13" s="173">
        <v>1</v>
      </c>
      <c r="N13" s="106" t="str">
        <f>VLOOKUP($M13,'Interleague Poules'!$C$15:$L$19,2,0)</f>
        <v>P</v>
      </c>
      <c r="O13" s="208">
        <f>VLOOKUP($M13,'Interleague Poules'!$C$15:$L$19,3,0)</f>
        <v>6</v>
      </c>
      <c r="P13" s="111">
        <f>VLOOKUP($M13,'Interleague Poules'!$C$15:$L$19,4,0)</f>
        <v>2</v>
      </c>
      <c r="Q13" s="111">
        <f>VLOOKUP($M13,'Interleague Poules'!$C$15:$L$19,5,0)</f>
        <v>2</v>
      </c>
      <c r="R13" s="111">
        <f>VLOOKUP($M13,'Interleague Poules'!$C$15:$L$19,6,0)</f>
        <v>0</v>
      </c>
      <c r="S13" s="111">
        <f>VLOOKUP($M13,'Interleague Poules'!$C$15:$L$19,7,0)</f>
        <v>0</v>
      </c>
      <c r="T13" s="111">
        <f>VLOOKUP($M13,'Interleague Poules'!$C$15:$L$19,8,0)</f>
        <v>0</v>
      </c>
      <c r="U13" s="111">
        <f>VLOOKUP($M13,'Interleague Poules'!$C$15:$L$19,9,0)</f>
        <v>0</v>
      </c>
      <c r="V13" s="193">
        <f>VLOOKUP($M13,'Interleague Poules'!$C$15:$L$19,10,0)</f>
        <v>0</v>
      </c>
    </row>
    <row r="14" spans="2:22" ht="30" customHeight="1" thickBot="1">
      <c r="B14" s="173">
        <v>3</v>
      </c>
      <c r="C14" s="171" t="str">
        <f>VLOOKUP($B14,Championnat!$D$15:$M$19,2,0)</f>
        <v>I</v>
      </c>
      <c r="D14" s="180">
        <f>VLOOKUP($B14,Championnat!$D$15:$M$19,3,0)</f>
        <v>9</v>
      </c>
      <c r="E14" s="180">
        <f>VLOOKUP($B14,Championnat!$D$15:$M$19,4,0)</f>
        <v>3</v>
      </c>
      <c r="F14" s="180">
        <f>VLOOKUP($B14,Championnat!$D$15:$M$19,5,0)</f>
        <v>3</v>
      </c>
      <c r="G14" s="180">
        <f>VLOOKUP($B14,Championnat!$D$15:$M$19,6,0)</f>
        <v>0</v>
      </c>
      <c r="H14" s="180">
        <f>VLOOKUP($B14,Championnat!$D$15:$M$19,7,0)</f>
        <v>0</v>
      </c>
      <c r="I14" s="180">
        <f>VLOOKUP($B14,Championnat!$D$15:$M$19,8,0)</f>
        <v>0</v>
      </c>
      <c r="J14" s="180">
        <f>VLOOKUP($B14,Championnat!$D$15:$M$19,9,0)</f>
        <v>0</v>
      </c>
      <c r="K14" s="177">
        <f>VLOOKUP($B14,Championnat!$D$15:$M$19,10,0)</f>
        <v>0</v>
      </c>
      <c r="M14" s="173">
        <v>2</v>
      </c>
      <c r="N14" s="106" t="str">
        <f>VLOOKUP($M14,'Interleague Poules'!$C$15:$L$19,2,0)</f>
        <v>Q</v>
      </c>
      <c r="O14" s="208">
        <f>VLOOKUP($M14,'Interleague Poules'!$C$15:$L$19,3,0)</f>
        <v>6</v>
      </c>
      <c r="P14" s="111">
        <f>VLOOKUP($M14,'Interleague Poules'!$C$15:$L$19,4,0)</f>
        <v>2</v>
      </c>
      <c r="Q14" s="111">
        <f>VLOOKUP($M14,'Interleague Poules'!$C$15:$L$19,5,0)</f>
        <v>2</v>
      </c>
      <c r="R14" s="111">
        <f>VLOOKUP($M14,'Interleague Poules'!$C$15:$L$19,6,0)</f>
        <v>0</v>
      </c>
      <c r="S14" s="111">
        <f>VLOOKUP($M14,'Interleague Poules'!$C$15:$L$19,7,0)</f>
        <v>0</v>
      </c>
      <c r="T14" s="111">
        <f>VLOOKUP($M14,'Interleague Poules'!$C$15:$L$19,8,0)</f>
        <v>0</v>
      </c>
      <c r="U14" s="129">
        <f>VLOOKUP($M14,'Interleague Poules'!$C$15:$L$19,9,0)</f>
        <v>0</v>
      </c>
      <c r="V14" s="193">
        <f>VLOOKUP($M14,'Interleague Poules'!$C$15:$L$19,10,0)</f>
        <v>0</v>
      </c>
    </row>
    <row r="15" spans="2:22" ht="30" customHeight="1" thickBot="1">
      <c r="B15" s="173">
        <v>4</v>
      </c>
      <c r="C15" s="171" t="str">
        <f>VLOOKUP($B15,Championnat!$D$15:$M$19,2,0)</f>
        <v>J</v>
      </c>
      <c r="D15" s="180">
        <f>VLOOKUP($B15,Championnat!$D$15:$M$19,3,0)</f>
        <v>8</v>
      </c>
      <c r="E15" s="180">
        <f>VLOOKUP($B15,Championnat!$D$15:$M$19,4,0)</f>
        <v>4</v>
      </c>
      <c r="F15" s="180">
        <f>VLOOKUP($B15,Championnat!$D$15:$M$19,5,0)</f>
        <v>2</v>
      </c>
      <c r="G15" s="180">
        <f>VLOOKUP($B15,Championnat!$D$15:$M$19,6,0)</f>
        <v>2</v>
      </c>
      <c r="H15" s="180">
        <f>VLOOKUP($B15,Championnat!$D$15:$M$19,7,0)</f>
        <v>0</v>
      </c>
      <c r="I15" s="180">
        <f>VLOOKUP($B15,Championnat!$D$15:$M$19,8,0)</f>
        <v>0</v>
      </c>
      <c r="J15" s="180">
        <f>VLOOKUP($B15,Championnat!$D$15:$M$19,9,0)</f>
        <v>0</v>
      </c>
      <c r="K15" s="177">
        <f>VLOOKUP($B15,Championnat!$D$15:$M$19,10,0)</f>
        <v>0</v>
      </c>
      <c r="M15" s="173">
        <v>3</v>
      </c>
      <c r="N15" s="106" t="str">
        <f>VLOOKUP($M15,'Interleague Poules'!$C$15:$L$19,2,0)</f>
        <v>S</v>
      </c>
      <c r="O15" s="208">
        <f>VLOOKUP($M15,'Interleague Poules'!$C$15:$L$19,3,0)</f>
        <v>5</v>
      </c>
      <c r="P15" s="111">
        <f>VLOOKUP($M15,'Interleague Poules'!$C$15:$L$19,4,0)</f>
        <v>3</v>
      </c>
      <c r="Q15" s="111">
        <f>VLOOKUP($M15,'Interleague Poules'!$C$15:$L$19,5,0)</f>
        <v>1</v>
      </c>
      <c r="R15" s="111">
        <f>VLOOKUP($M15,'Interleague Poules'!$C$15:$L$19,6,0)</f>
        <v>2</v>
      </c>
      <c r="S15" s="111">
        <f>VLOOKUP($M15,'Interleague Poules'!$C$15:$L$19,7,0)</f>
        <v>0</v>
      </c>
      <c r="T15" s="111">
        <f>VLOOKUP($M15,'Interleague Poules'!$C$15:$L$19,8,0)</f>
        <v>0</v>
      </c>
      <c r="U15" s="111">
        <f>VLOOKUP($M15,'Interleague Poules'!$C$15:$L$19,9,0)</f>
        <v>0</v>
      </c>
      <c r="V15" s="193">
        <f>VLOOKUP($M15,'Interleague Poules'!$C$15:$L$19,10,0)</f>
        <v>0</v>
      </c>
    </row>
    <row r="16" spans="2:22" ht="30" customHeight="1" thickBot="1">
      <c r="B16" s="174">
        <v>5</v>
      </c>
      <c r="C16" s="175" t="str">
        <f>VLOOKUP($B16,Championnat!$D$15:$M$19,2,0)</f>
        <v>G</v>
      </c>
      <c r="D16" s="181">
        <f>VLOOKUP($B16,Championnat!$D$15:$M$19,3,0)</f>
        <v>2</v>
      </c>
      <c r="E16" s="181">
        <f>VLOOKUP($B16,Championnat!$D$15:$M$19,4,0)</f>
        <v>2</v>
      </c>
      <c r="F16" s="181">
        <f>VLOOKUP($B16,Championnat!$D$15:$M$19,5,0)</f>
        <v>0</v>
      </c>
      <c r="G16" s="181">
        <f>VLOOKUP($B16,Championnat!$D$15:$M$19,6,0)</f>
        <v>2</v>
      </c>
      <c r="H16" s="181">
        <f>VLOOKUP($B16,Championnat!$D$15:$M$19,7,0)</f>
        <v>0</v>
      </c>
      <c r="I16" s="181">
        <f>VLOOKUP($B16,Championnat!$D$15:$M$19,8,0)</f>
        <v>0</v>
      </c>
      <c r="J16" s="181">
        <f>VLOOKUP($B16,Championnat!$D$15:$M$19,9,0)</f>
        <v>0</v>
      </c>
      <c r="K16" s="179">
        <f>VLOOKUP($B16,Championnat!$D$15:$M$19,10,0)</f>
        <v>0</v>
      </c>
      <c r="M16" s="173">
        <v>4</v>
      </c>
      <c r="N16" s="106" t="str">
        <f>VLOOKUP($M16,'Interleague Poules'!$C$15:$L$19,2,0)</f>
        <v>T</v>
      </c>
      <c r="O16" s="208">
        <f>VLOOKUP($M16,'Interleague Poules'!$C$15:$L$19,3,0)</f>
        <v>5</v>
      </c>
      <c r="P16" s="111">
        <f>VLOOKUP($M16,'Interleague Poules'!$C$15:$L$19,4,0)</f>
        <v>3</v>
      </c>
      <c r="Q16" s="111">
        <f>VLOOKUP($M16,'Interleague Poules'!$C$15:$L$19,5,0)</f>
        <v>1</v>
      </c>
      <c r="R16" s="111">
        <f>VLOOKUP($M16,'Interleague Poules'!$C$15:$L$19,6,0)</f>
        <v>2</v>
      </c>
      <c r="S16" s="111">
        <f>VLOOKUP($M16,'Interleague Poules'!$C$15:$L$19,7,0)</f>
        <v>0</v>
      </c>
      <c r="T16" s="111">
        <f>VLOOKUP($M16,'Interleague Poules'!$C$15:$L$19,8,0)</f>
        <v>0</v>
      </c>
      <c r="U16" s="111">
        <f>VLOOKUP($M16,'Interleague Poules'!$C$15:$L$19,9,0)</f>
        <v>0</v>
      </c>
      <c r="V16" s="193">
        <f>VLOOKUP($M16,'Interleague Poules'!$C$15:$L$19,10,0)</f>
        <v>0</v>
      </c>
    </row>
    <row r="17" spans="13:22" ht="30" customHeight="1" thickTop="1" thickBot="1">
      <c r="M17" s="174">
        <v>5</v>
      </c>
      <c r="N17" s="114" t="str">
        <f>VLOOKUP($M17,'Interleague Poules'!$C$15:$L$19,2,0)</f>
        <v>R</v>
      </c>
      <c r="O17" s="210">
        <f>VLOOKUP($M17,'Interleague Poules'!$C$15:$L$19,3,0)</f>
        <v>3</v>
      </c>
      <c r="P17" s="197">
        <f>VLOOKUP($M17,'Interleague Poules'!$C$15:$L$19,4,0)</f>
        <v>1</v>
      </c>
      <c r="Q17" s="197">
        <f>VLOOKUP($M17,'Interleague Poules'!$C$15:$L$19,5,0)</f>
        <v>1</v>
      </c>
      <c r="R17" s="197">
        <f>VLOOKUP($M17,'Interleague Poules'!$C$15:$L$19,6,0)</f>
        <v>0</v>
      </c>
      <c r="S17" s="197">
        <f>VLOOKUP($M17,'Interleague Poules'!$C$15:$L$19,7,0)</f>
        <v>0</v>
      </c>
      <c r="T17" s="111">
        <f>VLOOKUP($M17,'Interleague Poules'!$C$15:$L$19,8,0)</f>
        <v>0</v>
      </c>
      <c r="U17" s="197">
        <f>VLOOKUP($M17,'Interleague Poules'!$C$15:$L$19,9,0)</f>
        <v>0</v>
      </c>
      <c r="V17" s="198">
        <f>VLOOKUP($M17,'Interleague Poules'!$C$15:$L$19,10,0)</f>
        <v>0</v>
      </c>
    </row>
    <row r="18" spans="13:22" ht="30" customHeight="1" thickTop="1"/>
  </sheetData>
  <mergeCells count="3">
    <mergeCell ref="M4:V4"/>
    <mergeCell ref="M11:V11"/>
    <mergeCell ref="G1:Q2"/>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Feuil41"/>
  <dimension ref="A1:G18"/>
  <sheetViews>
    <sheetView showGridLines="0" zoomScale="90" workbookViewId="0">
      <selection activeCell="J12" sqref="J12"/>
    </sheetView>
  </sheetViews>
  <sheetFormatPr baseColWidth="10" defaultColWidth="13.44140625" defaultRowHeight="15.6"/>
  <cols>
    <col min="1" max="1" width="3.33203125" style="183" customWidth="1"/>
    <col min="2" max="2" width="11" style="188" bestFit="1" customWidth="1"/>
    <col min="3" max="3" width="7.6640625" style="188" customWidth="1"/>
    <col min="4" max="4" width="4.5546875" style="182" customWidth="1"/>
    <col min="5" max="5" width="3.33203125" style="204" customWidth="1"/>
    <col min="6" max="6" width="11" style="188" bestFit="1" customWidth="1"/>
    <col min="7" max="7" width="7.6640625" style="188" customWidth="1"/>
    <col min="8" max="245" width="13.44140625" style="182"/>
    <col min="246" max="247" width="12.77734375" style="182" customWidth="1"/>
    <col min="248" max="250" width="10.109375" style="182" customWidth="1"/>
    <col min="251" max="251" width="7" style="182" customWidth="1"/>
    <col min="252" max="253" width="4.109375" style="182" customWidth="1"/>
    <col min="254" max="254" width="8.21875" style="182" bestFit="1" customWidth="1"/>
    <col min="255" max="255" width="11.88671875" style="182" customWidth="1"/>
    <col min="256" max="256" width="5" style="182" bestFit="1" customWidth="1"/>
    <col min="257" max="501" width="13.44140625" style="182"/>
    <col min="502" max="503" width="12.77734375" style="182" customWidth="1"/>
    <col min="504" max="506" width="10.109375" style="182" customWidth="1"/>
    <col min="507" max="507" width="7" style="182" customWidth="1"/>
    <col min="508" max="509" width="4.109375" style="182" customWidth="1"/>
    <col min="510" max="510" width="8.21875" style="182" bestFit="1" customWidth="1"/>
    <col min="511" max="511" width="11.88671875" style="182" customWidth="1"/>
    <col min="512" max="512" width="5" style="182" bestFit="1" customWidth="1"/>
    <col min="513" max="757" width="13.44140625" style="182"/>
    <col min="758" max="759" width="12.77734375" style="182" customWidth="1"/>
    <col min="760" max="762" width="10.109375" style="182" customWidth="1"/>
    <col min="763" max="763" width="7" style="182" customWidth="1"/>
    <col min="764" max="765" width="4.109375" style="182" customWidth="1"/>
    <col min="766" max="766" width="8.21875" style="182" bestFit="1" customWidth="1"/>
    <col min="767" max="767" width="11.88671875" style="182" customWidth="1"/>
    <col min="768" max="768" width="5" style="182" bestFit="1" customWidth="1"/>
    <col min="769" max="1013" width="13.44140625" style="182"/>
    <col min="1014" max="1015" width="12.77734375" style="182" customWidth="1"/>
    <col min="1016" max="1018" width="10.109375" style="182" customWidth="1"/>
    <col min="1019" max="1019" width="7" style="182" customWidth="1"/>
    <col min="1020" max="1021" width="4.109375" style="182" customWidth="1"/>
    <col min="1022" max="1022" width="8.21875" style="182" bestFit="1" customWidth="1"/>
    <col min="1023" max="1023" width="11.88671875" style="182" customWidth="1"/>
    <col min="1024" max="1024" width="5" style="182" bestFit="1" customWidth="1"/>
    <col min="1025" max="1269" width="13.44140625" style="182"/>
    <col min="1270" max="1271" width="12.77734375" style="182" customWidth="1"/>
    <col min="1272" max="1274" width="10.109375" style="182" customWidth="1"/>
    <col min="1275" max="1275" width="7" style="182" customWidth="1"/>
    <col min="1276" max="1277" width="4.109375" style="182" customWidth="1"/>
    <col min="1278" max="1278" width="8.21875" style="182" bestFit="1" customWidth="1"/>
    <col min="1279" max="1279" width="11.88671875" style="182" customWidth="1"/>
    <col min="1280" max="1280" width="5" style="182" bestFit="1" customWidth="1"/>
    <col min="1281" max="1525" width="13.44140625" style="182"/>
    <col min="1526" max="1527" width="12.77734375" style="182" customWidth="1"/>
    <col min="1528" max="1530" width="10.109375" style="182" customWidth="1"/>
    <col min="1531" max="1531" width="7" style="182" customWidth="1"/>
    <col min="1532" max="1533" width="4.109375" style="182" customWidth="1"/>
    <col min="1534" max="1534" width="8.21875" style="182" bestFit="1" customWidth="1"/>
    <col min="1535" max="1535" width="11.88671875" style="182" customWidth="1"/>
    <col min="1536" max="1536" width="5" style="182" bestFit="1" customWidth="1"/>
    <col min="1537" max="1781" width="13.44140625" style="182"/>
    <col min="1782" max="1783" width="12.77734375" style="182" customWidth="1"/>
    <col min="1784" max="1786" width="10.109375" style="182" customWidth="1"/>
    <col min="1787" max="1787" width="7" style="182" customWidth="1"/>
    <col min="1788" max="1789" width="4.109375" style="182" customWidth="1"/>
    <col min="1790" max="1790" width="8.21875" style="182" bestFit="1" customWidth="1"/>
    <col min="1791" max="1791" width="11.88671875" style="182" customWidth="1"/>
    <col min="1792" max="1792" width="5" style="182" bestFit="1" customWidth="1"/>
    <col min="1793" max="2037" width="13.44140625" style="182"/>
    <col min="2038" max="2039" width="12.77734375" style="182" customWidth="1"/>
    <col min="2040" max="2042" width="10.109375" style="182" customWidth="1"/>
    <col min="2043" max="2043" width="7" style="182" customWidth="1"/>
    <col min="2044" max="2045" width="4.109375" style="182" customWidth="1"/>
    <col min="2046" max="2046" width="8.21875" style="182" bestFit="1" customWidth="1"/>
    <col min="2047" max="2047" width="11.88671875" style="182" customWidth="1"/>
    <col min="2048" max="2048" width="5" style="182" bestFit="1" customWidth="1"/>
    <col min="2049" max="2293" width="13.44140625" style="182"/>
    <col min="2294" max="2295" width="12.77734375" style="182" customWidth="1"/>
    <col min="2296" max="2298" width="10.109375" style="182" customWidth="1"/>
    <col min="2299" max="2299" width="7" style="182" customWidth="1"/>
    <col min="2300" max="2301" width="4.109375" style="182" customWidth="1"/>
    <col min="2302" max="2302" width="8.21875" style="182" bestFit="1" customWidth="1"/>
    <col min="2303" max="2303" width="11.88671875" style="182" customWidth="1"/>
    <col min="2304" max="2304" width="5" style="182" bestFit="1" customWidth="1"/>
    <col min="2305" max="2549" width="13.44140625" style="182"/>
    <col min="2550" max="2551" width="12.77734375" style="182" customWidth="1"/>
    <col min="2552" max="2554" width="10.109375" style="182" customWidth="1"/>
    <col min="2555" max="2555" width="7" style="182" customWidth="1"/>
    <col min="2556" max="2557" width="4.109375" style="182" customWidth="1"/>
    <col min="2558" max="2558" width="8.21875" style="182" bestFit="1" customWidth="1"/>
    <col min="2559" max="2559" width="11.88671875" style="182" customWidth="1"/>
    <col min="2560" max="2560" width="5" style="182" bestFit="1" customWidth="1"/>
    <col min="2561" max="2805" width="13.44140625" style="182"/>
    <col min="2806" max="2807" width="12.77734375" style="182" customWidth="1"/>
    <col min="2808" max="2810" width="10.109375" style="182" customWidth="1"/>
    <col min="2811" max="2811" width="7" style="182" customWidth="1"/>
    <col min="2812" max="2813" width="4.109375" style="182" customWidth="1"/>
    <col min="2814" max="2814" width="8.21875" style="182" bestFit="1" customWidth="1"/>
    <col min="2815" max="2815" width="11.88671875" style="182" customWidth="1"/>
    <col min="2816" max="2816" width="5" style="182" bestFit="1" customWidth="1"/>
    <col min="2817" max="3061" width="13.44140625" style="182"/>
    <col min="3062" max="3063" width="12.77734375" style="182" customWidth="1"/>
    <col min="3064" max="3066" width="10.109375" style="182" customWidth="1"/>
    <col min="3067" max="3067" width="7" style="182" customWidth="1"/>
    <col min="3068" max="3069" width="4.109375" style="182" customWidth="1"/>
    <col min="3070" max="3070" width="8.21875" style="182" bestFit="1" customWidth="1"/>
    <col min="3071" max="3071" width="11.88671875" style="182" customWidth="1"/>
    <col min="3072" max="3072" width="5" style="182" bestFit="1" customWidth="1"/>
    <col min="3073" max="3317" width="13.44140625" style="182"/>
    <col min="3318" max="3319" width="12.77734375" style="182" customWidth="1"/>
    <col min="3320" max="3322" width="10.109375" style="182" customWidth="1"/>
    <col min="3323" max="3323" width="7" style="182" customWidth="1"/>
    <col min="3324" max="3325" width="4.109375" style="182" customWidth="1"/>
    <col min="3326" max="3326" width="8.21875" style="182" bestFit="1" customWidth="1"/>
    <col min="3327" max="3327" width="11.88671875" style="182" customWidth="1"/>
    <col min="3328" max="3328" width="5" style="182" bestFit="1" customWidth="1"/>
    <col min="3329" max="3573" width="13.44140625" style="182"/>
    <col min="3574" max="3575" width="12.77734375" style="182" customWidth="1"/>
    <col min="3576" max="3578" width="10.109375" style="182" customWidth="1"/>
    <col min="3579" max="3579" width="7" style="182" customWidth="1"/>
    <col min="3580" max="3581" width="4.109375" style="182" customWidth="1"/>
    <col min="3582" max="3582" width="8.21875" style="182" bestFit="1" customWidth="1"/>
    <col min="3583" max="3583" width="11.88671875" style="182" customWidth="1"/>
    <col min="3584" max="3584" width="5" style="182" bestFit="1" customWidth="1"/>
    <col min="3585" max="3829" width="13.44140625" style="182"/>
    <col min="3830" max="3831" width="12.77734375" style="182" customWidth="1"/>
    <col min="3832" max="3834" width="10.109375" style="182" customWidth="1"/>
    <col min="3835" max="3835" width="7" style="182" customWidth="1"/>
    <col min="3836" max="3837" width="4.109375" style="182" customWidth="1"/>
    <col min="3838" max="3838" width="8.21875" style="182" bestFit="1" customWidth="1"/>
    <col min="3839" max="3839" width="11.88671875" style="182" customWidth="1"/>
    <col min="3840" max="3840" width="5" style="182" bestFit="1" customWidth="1"/>
    <col min="3841" max="4085" width="13.44140625" style="182"/>
    <col min="4086" max="4087" width="12.77734375" style="182" customWidth="1"/>
    <col min="4088" max="4090" width="10.109375" style="182" customWidth="1"/>
    <col min="4091" max="4091" width="7" style="182" customWidth="1"/>
    <col min="4092" max="4093" width="4.109375" style="182" customWidth="1"/>
    <col min="4094" max="4094" width="8.21875" style="182" bestFit="1" customWidth="1"/>
    <col min="4095" max="4095" width="11.88671875" style="182" customWidth="1"/>
    <col min="4096" max="4096" width="5" style="182" bestFit="1" customWidth="1"/>
    <col min="4097" max="4341" width="13.44140625" style="182"/>
    <col min="4342" max="4343" width="12.77734375" style="182" customWidth="1"/>
    <col min="4344" max="4346" width="10.109375" style="182" customWidth="1"/>
    <col min="4347" max="4347" width="7" style="182" customWidth="1"/>
    <col min="4348" max="4349" width="4.109375" style="182" customWidth="1"/>
    <col min="4350" max="4350" width="8.21875" style="182" bestFit="1" customWidth="1"/>
    <col min="4351" max="4351" width="11.88671875" style="182" customWidth="1"/>
    <col min="4352" max="4352" width="5" style="182" bestFit="1" customWidth="1"/>
    <col min="4353" max="4597" width="13.44140625" style="182"/>
    <col min="4598" max="4599" width="12.77734375" style="182" customWidth="1"/>
    <col min="4600" max="4602" width="10.109375" style="182" customWidth="1"/>
    <col min="4603" max="4603" width="7" style="182" customWidth="1"/>
    <col min="4604" max="4605" width="4.109375" style="182" customWidth="1"/>
    <col min="4606" max="4606" width="8.21875" style="182" bestFit="1" customWidth="1"/>
    <col min="4607" max="4607" width="11.88671875" style="182" customWidth="1"/>
    <col min="4608" max="4608" width="5" style="182" bestFit="1" customWidth="1"/>
    <col min="4609" max="4853" width="13.44140625" style="182"/>
    <col min="4854" max="4855" width="12.77734375" style="182" customWidth="1"/>
    <col min="4856" max="4858" width="10.109375" style="182" customWidth="1"/>
    <col min="4859" max="4859" width="7" style="182" customWidth="1"/>
    <col min="4860" max="4861" width="4.109375" style="182" customWidth="1"/>
    <col min="4862" max="4862" width="8.21875" style="182" bestFit="1" customWidth="1"/>
    <col min="4863" max="4863" width="11.88671875" style="182" customWidth="1"/>
    <col min="4864" max="4864" width="5" style="182" bestFit="1" customWidth="1"/>
    <col min="4865" max="5109" width="13.44140625" style="182"/>
    <col min="5110" max="5111" width="12.77734375" style="182" customWidth="1"/>
    <col min="5112" max="5114" width="10.109375" style="182" customWidth="1"/>
    <col min="5115" max="5115" width="7" style="182" customWidth="1"/>
    <col min="5116" max="5117" width="4.109375" style="182" customWidth="1"/>
    <col min="5118" max="5118" width="8.21875" style="182" bestFit="1" customWidth="1"/>
    <col min="5119" max="5119" width="11.88671875" style="182" customWidth="1"/>
    <col min="5120" max="5120" width="5" style="182" bestFit="1" customWidth="1"/>
    <col min="5121" max="5365" width="13.44140625" style="182"/>
    <col min="5366" max="5367" width="12.77734375" style="182" customWidth="1"/>
    <col min="5368" max="5370" width="10.109375" style="182" customWidth="1"/>
    <col min="5371" max="5371" width="7" style="182" customWidth="1"/>
    <col min="5372" max="5373" width="4.109375" style="182" customWidth="1"/>
    <col min="5374" max="5374" width="8.21875" style="182" bestFit="1" customWidth="1"/>
    <col min="5375" max="5375" width="11.88671875" style="182" customWidth="1"/>
    <col min="5376" max="5376" width="5" style="182" bestFit="1" customWidth="1"/>
    <col min="5377" max="5621" width="13.44140625" style="182"/>
    <col min="5622" max="5623" width="12.77734375" style="182" customWidth="1"/>
    <col min="5624" max="5626" width="10.109375" style="182" customWidth="1"/>
    <col min="5627" max="5627" width="7" style="182" customWidth="1"/>
    <col min="5628" max="5629" width="4.109375" style="182" customWidth="1"/>
    <col min="5630" max="5630" width="8.21875" style="182" bestFit="1" customWidth="1"/>
    <col min="5631" max="5631" width="11.88671875" style="182" customWidth="1"/>
    <col min="5632" max="5632" width="5" style="182" bestFit="1" customWidth="1"/>
    <col min="5633" max="5877" width="13.44140625" style="182"/>
    <col min="5878" max="5879" width="12.77734375" style="182" customWidth="1"/>
    <col min="5880" max="5882" width="10.109375" style="182" customWidth="1"/>
    <col min="5883" max="5883" width="7" style="182" customWidth="1"/>
    <col min="5884" max="5885" width="4.109375" style="182" customWidth="1"/>
    <col min="5886" max="5886" width="8.21875" style="182" bestFit="1" customWidth="1"/>
    <col min="5887" max="5887" width="11.88671875" style="182" customWidth="1"/>
    <col min="5888" max="5888" width="5" style="182" bestFit="1" customWidth="1"/>
    <col min="5889" max="6133" width="13.44140625" style="182"/>
    <col min="6134" max="6135" width="12.77734375" style="182" customWidth="1"/>
    <col min="6136" max="6138" width="10.109375" style="182" customWidth="1"/>
    <col min="6139" max="6139" width="7" style="182" customWidth="1"/>
    <col min="6140" max="6141" width="4.109375" style="182" customWidth="1"/>
    <col min="6142" max="6142" width="8.21875" style="182" bestFit="1" customWidth="1"/>
    <col min="6143" max="6143" width="11.88671875" style="182" customWidth="1"/>
    <col min="6144" max="6144" width="5" style="182" bestFit="1" customWidth="1"/>
    <col min="6145" max="6389" width="13.44140625" style="182"/>
    <col min="6390" max="6391" width="12.77734375" style="182" customWidth="1"/>
    <col min="6392" max="6394" width="10.109375" style="182" customWidth="1"/>
    <col min="6395" max="6395" width="7" style="182" customWidth="1"/>
    <col min="6396" max="6397" width="4.109375" style="182" customWidth="1"/>
    <col min="6398" max="6398" width="8.21875" style="182" bestFit="1" customWidth="1"/>
    <col min="6399" max="6399" width="11.88671875" style="182" customWidth="1"/>
    <col min="6400" max="6400" width="5" style="182" bestFit="1" customWidth="1"/>
    <col min="6401" max="6645" width="13.44140625" style="182"/>
    <col min="6646" max="6647" width="12.77734375" style="182" customWidth="1"/>
    <col min="6648" max="6650" width="10.109375" style="182" customWidth="1"/>
    <col min="6651" max="6651" width="7" style="182" customWidth="1"/>
    <col min="6652" max="6653" width="4.109375" style="182" customWidth="1"/>
    <col min="6654" max="6654" width="8.21875" style="182" bestFit="1" customWidth="1"/>
    <col min="6655" max="6655" width="11.88671875" style="182" customWidth="1"/>
    <col min="6656" max="6656" width="5" style="182" bestFit="1" customWidth="1"/>
    <col min="6657" max="6901" width="13.44140625" style="182"/>
    <col min="6902" max="6903" width="12.77734375" style="182" customWidth="1"/>
    <col min="6904" max="6906" width="10.109375" style="182" customWidth="1"/>
    <col min="6907" max="6907" width="7" style="182" customWidth="1"/>
    <col min="6908" max="6909" width="4.109375" style="182" customWidth="1"/>
    <col min="6910" max="6910" width="8.21875" style="182" bestFit="1" customWidth="1"/>
    <col min="6911" max="6911" width="11.88671875" style="182" customWidth="1"/>
    <col min="6912" max="6912" width="5" style="182" bestFit="1" customWidth="1"/>
    <col min="6913" max="7157" width="13.44140625" style="182"/>
    <col min="7158" max="7159" width="12.77734375" style="182" customWidth="1"/>
    <col min="7160" max="7162" width="10.109375" style="182" customWidth="1"/>
    <col min="7163" max="7163" width="7" style="182" customWidth="1"/>
    <col min="7164" max="7165" width="4.109375" style="182" customWidth="1"/>
    <col min="7166" max="7166" width="8.21875" style="182" bestFit="1" customWidth="1"/>
    <col min="7167" max="7167" width="11.88671875" style="182" customWidth="1"/>
    <col min="7168" max="7168" width="5" style="182" bestFit="1" customWidth="1"/>
    <col min="7169" max="7413" width="13.44140625" style="182"/>
    <col min="7414" max="7415" width="12.77734375" style="182" customWidth="1"/>
    <col min="7416" max="7418" width="10.109375" style="182" customWidth="1"/>
    <col min="7419" max="7419" width="7" style="182" customWidth="1"/>
    <col min="7420" max="7421" width="4.109375" style="182" customWidth="1"/>
    <col min="7422" max="7422" width="8.21875" style="182" bestFit="1" customWidth="1"/>
    <col min="7423" max="7423" width="11.88671875" style="182" customWidth="1"/>
    <col min="7424" max="7424" width="5" style="182" bestFit="1" customWidth="1"/>
    <col min="7425" max="7669" width="13.44140625" style="182"/>
    <col min="7670" max="7671" width="12.77734375" style="182" customWidth="1"/>
    <col min="7672" max="7674" width="10.109375" style="182" customWidth="1"/>
    <col min="7675" max="7675" width="7" style="182" customWidth="1"/>
    <col min="7676" max="7677" width="4.109375" style="182" customWidth="1"/>
    <col min="7678" max="7678" width="8.21875" style="182" bestFit="1" customWidth="1"/>
    <col min="7679" max="7679" width="11.88671875" style="182" customWidth="1"/>
    <col min="7680" max="7680" width="5" style="182" bestFit="1" customWidth="1"/>
    <col min="7681" max="7925" width="13.44140625" style="182"/>
    <col min="7926" max="7927" width="12.77734375" style="182" customWidth="1"/>
    <col min="7928" max="7930" width="10.109375" style="182" customWidth="1"/>
    <col min="7931" max="7931" width="7" style="182" customWidth="1"/>
    <col min="7932" max="7933" width="4.109375" style="182" customWidth="1"/>
    <col min="7934" max="7934" width="8.21875" style="182" bestFit="1" customWidth="1"/>
    <col min="7935" max="7935" width="11.88671875" style="182" customWidth="1"/>
    <col min="7936" max="7936" width="5" style="182" bestFit="1" customWidth="1"/>
    <col min="7937" max="8181" width="13.44140625" style="182"/>
    <col min="8182" max="8183" width="12.77734375" style="182" customWidth="1"/>
    <col min="8184" max="8186" width="10.109375" style="182" customWidth="1"/>
    <col min="8187" max="8187" width="7" style="182" customWidth="1"/>
    <col min="8188" max="8189" width="4.109375" style="182" customWidth="1"/>
    <col min="8190" max="8190" width="8.21875" style="182" bestFit="1" customWidth="1"/>
    <col min="8191" max="8191" width="11.88671875" style="182" customWidth="1"/>
    <col min="8192" max="8192" width="5" style="182" bestFit="1" customWidth="1"/>
    <col min="8193" max="8437" width="13.44140625" style="182"/>
    <col min="8438" max="8439" width="12.77734375" style="182" customWidth="1"/>
    <col min="8440" max="8442" width="10.109375" style="182" customWidth="1"/>
    <col min="8443" max="8443" width="7" style="182" customWidth="1"/>
    <col min="8444" max="8445" width="4.109375" style="182" customWidth="1"/>
    <col min="8446" max="8446" width="8.21875" style="182" bestFit="1" customWidth="1"/>
    <col min="8447" max="8447" width="11.88671875" style="182" customWidth="1"/>
    <col min="8448" max="8448" width="5" style="182" bestFit="1" customWidth="1"/>
    <col min="8449" max="8693" width="13.44140625" style="182"/>
    <col min="8694" max="8695" width="12.77734375" style="182" customWidth="1"/>
    <col min="8696" max="8698" width="10.109375" style="182" customWidth="1"/>
    <col min="8699" max="8699" width="7" style="182" customWidth="1"/>
    <col min="8700" max="8701" width="4.109375" style="182" customWidth="1"/>
    <col min="8702" max="8702" width="8.21875" style="182" bestFit="1" customWidth="1"/>
    <col min="8703" max="8703" width="11.88671875" style="182" customWidth="1"/>
    <col min="8704" max="8704" width="5" style="182" bestFit="1" customWidth="1"/>
    <col min="8705" max="8949" width="13.44140625" style="182"/>
    <col min="8950" max="8951" width="12.77734375" style="182" customWidth="1"/>
    <col min="8952" max="8954" width="10.109375" style="182" customWidth="1"/>
    <col min="8955" max="8955" width="7" style="182" customWidth="1"/>
    <col min="8956" max="8957" width="4.109375" style="182" customWidth="1"/>
    <col min="8958" max="8958" width="8.21875" style="182" bestFit="1" customWidth="1"/>
    <col min="8959" max="8959" width="11.88671875" style="182" customWidth="1"/>
    <col min="8960" max="8960" width="5" style="182" bestFit="1" customWidth="1"/>
    <col min="8961" max="9205" width="13.44140625" style="182"/>
    <col min="9206" max="9207" width="12.77734375" style="182" customWidth="1"/>
    <col min="9208" max="9210" width="10.109375" style="182" customWidth="1"/>
    <col min="9211" max="9211" width="7" style="182" customWidth="1"/>
    <col min="9212" max="9213" width="4.109375" style="182" customWidth="1"/>
    <col min="9214" max="9214" width="8.21875" style="182" bestFit="1" customWidth="1"/>
    <col min="9215" max="9215" width="11.88671875" style="182" customWidth="1"/>
    <col min="9216" max="9216" width="5" style="182" bestFit="1" customWidth="1"/>
    <col min="9217" max="9461" width="13.44140625" style="182"/>
    <col min="9462" max="9463" width="12.77734375" style="182" customWidth="1"/>
    <col min="9464" max="9466" width="10.109375" style="182" customWidth="1"/>
    <col min="9467" max="9467" width="7" style="182" customWidth="1"/>
    <col min="9468" max="9469" width="4.109375" style="182" customWidth="1"/>
    <col min="9470" max="9470" width="8.21875" style="182" bestFit="1" customWidth="1"/>
    <col min="9471" max="9471" width="11.88671875" style="182" customWidth="1"/>
    <col min="9472" max="9472" width="5" style="182" bestFit="1" customWidth="1"/>
    <col min="9473" max="9717" width="13.44140625" style="182"/>
    <col min="9718" max="9719" width="12.77734375" style="182" customWidth="1"/>
    <col min="9720" max="9722" width="10.109375" style="182" customWidth="1"/>
    <col min="9723" max="9723" width="7" style="182" customWidth="1"/>
    <col min="9724" max="9725" width="4.109375" style="182" customWidth="1"/>
    <col min="9726" max="9726" width="8.21875" style="182" bestFit="1" customWidth="1"/>
    <col min="9727" max="9727" width="11.88671875" style="182" customWidth="1"/>
    <col min="9728" max="9728" width="5" style="182" bestFit="1" customWidth="1"/>
    <col min="9729" max="9973" width="13.44140625" style="182"/>
    <col min="9974" max="9975" width="12.77734375" style="182" customWidth="1"/>
    <col min="9976" max="9978" width="10.109375" style="182" customWidth="1"/>
    <col min="9979" max="9979" width="7" style="182" customWidth="1"/>
    <col min="9980" max="9981" width="4.109375" style="182" customWidth="1"/>
    <col min="9982" max="9982" width="8.21875" style="182" bestFit="1" customWidth="1"/>
    <col min="9983" max="9983" width="11.88671875" style="182" customWidth="1"/>
    <col min="9984" max="9984" width="5" style="182" bestFit="1" customWidth="1"/>
    <col min="9985" max="10229" width="13.44140625" style="182"/>
    <col min="10230" max="10231" width="12.77734375" style="182" customWidth="1"/>
    <col min="10232" max="10234" width="10.109375" style="182" customWidth="1"/>
    <col min="10235" max="10235" width="7" style="182" customWidth="1"/>
    <col min="10236" max="10237" width="4.109375" style="182" customWidth="1"/>
    <col min="10238" max="10238" width="8.21875" style="182" bestFit="1" customWidth="1"/>
    <col min="10239" max="10239" width="11.88671875" style="182" customWidth="1"/>
    <col min="10240" max="10240" width="5" style="182" bestFit="1" customWidth="1"/>
    <col min="10241" max="10485" width="13.44140625" style="182"/>
    <col min="10486" max="10487" width="12.77734375" style="182" customWidth="1"/>
    <col min="10488" max="10490" width="10.109375" style="182" customWidth="1"/>
    <col min="10491" max="10491" width="7" style="182" customWidth="1"/>
    <col min="10492" max="10493" width="4.109375" style="182" customWidth="1"/>
    <col min="10494" max="10494" width="8.21875" style="182" bestFit="1" customWidth="1"/>
    <col min="10495" max="10495" width="11.88671875" style="182" customWidth="1"/>
    <col min="10496" max="10496" width="5" style="182" bestFit="1" customWidth="1"/>
    <col min="10497" max="10741" width="13.44140625" style="182"/>
    <col min="10742" max="10743" width="12.77734375" style="182" customWidth="1"/>
    <col min="10744" max="10746" width="10.109375" style="182" customWidth="1"/>
    <col min="10747" max="10747" width="7" style="182" customWidth="1"/>
    <col min="10748" max="10749" width="4.109375" style="182" customWidth="1"/>
    <col min="10750" max="10750" width="8.21875" style="182" bestFit="1" customWidth="1"/>
    <col min="10751" max="10751" width="11.88671875" style="182" customWidth="1"/>
    <col min="10752" max="10752" width="5" style="182" bestFit="1" customWidth="1"/>
    <col min="10753" max="10997" width="13.44140625" style="182"/>
    <col min="10998" max="10999" width="12.77734375" style="182" customWidth="1"/>
    <col min="11000" max="11002" width="10.109375" style="182" customWidth="1"/>
    <col min="11003" max="11003" width="7" style="182" customWidth="1"/>
    <col min="11004" max="11005" width="4.109375" style="182" customWidth="1"/>
    <col min="11006" max="11006" width="8.21875" style="182" bestFit="1" customWidth="1"/>
    <col min="11007" max="11007" width="11.88671875" style="182" customWidth="1"/>
    <col min="11008" max="11008" width="5" style="182" bestFit="1" customWidth="1"/>
    <col min="11009" max="11253" width="13.44140625" style="182"/>
    <col min="11254" max="11255" width="12.77734375" style="182" customWidth="1"/>
    <col min="11256" max="11258" width="10.109375" style="182" customWidth="1"/>
    <col min="11259" max="11259" width="7" style="182" customWidth="1"/>
    <col min="11260" max="11261" width="4.109375" style="182" customWidth="1"/>
    <col min="11262" max="11262" width="8.21875" style="182" bestFit="1" customWidth="1"/>
    <col min="11263" max="11263" width="11.88671875" style="182" customWidth="1"/>
    <col min="11264" max="11264" width="5" style="182" bestFit="1" customWidth="1"/>
    <col min="11265" max="11509" width="13.44140625" style="182"/>
    <col min="11510" max="11511" width="12.77734375" style="182" customWidth="1"/>
    <col min="11512" max="11514" width="10.109375" style="182" customWidth="1"/>
    <col min="11515" max="11515" width="7" style="182" customWidth="1"/>
    <col min="11516" max="11517" width="4.109375" style="182" customWidth="1"/>
    <col min="11518" max="11518" width="8.21875" style="182" bestFit="1" customWidth="1"/>
    <col min="11519" max="11519" width="11.88671875" style="182" customWidth="1"/>
    <col min="11520" max="11520" width="5" style="182" bestFit="1" customWidth="1"/>
    <col min="11521" max="11765" width="13.44140625" style="182"/>
    <col min="11766" max="11767" width="12.77734375" style="182" customWidth="1"/>
    <col min="11768" max="11770" width="10.109375" style="182" customWidth="1"/>
    <col min="11771" max="11771" width="7" style="182" customWidth="1"/>
    <col min="11772" max="11773" width="4.109375" style="182" customWidth="1"/>
    <col min="11774" max="11774" width="8.21875" style="182" bestFit="1" customWidth="1"/>
    <col min="11775" max="11775" width="11.88671875" style="182" customWidth="1"/>
    <col min="11776" max="11776" width="5" style="182" bestFit="1" customWidth="1"/>
    <col min="11777" max="12021" width="13.44140625" style="182"/>
    <col min="12022" max="12023" width="12.77734375" style="182" customWidth="1"/>
    <col min="12024" max="12026" width="10.109375" style="182" customWidth="1"/>
    <col min="12027" max="12027" width="7" style="182" customWidth="1"/>
    <col min="12028" max="12029" width="4.109375" style="182" customWidth="1"/>
    <col min="12030" max="12030" width="8.21875" style="182" bestFit="1" customWidth="1"/>
    <col min="12031" max="12031" width="11.88671875" style="182" customWidth="1"/>
    <col min="12032" max="12032" width="5" style="182" bestFit="1" customWidth="1"/>
    <col min="12033" max="12277" width="13.44140625" style="182"/>
    <col min="12278" max="12279" width="12.77734375" style="182" customWidth="1"/>
    <col min="12280" max="12282" width="10.109375" style="182" customWidth="1"/>
    <col min="12283" max="12283" width="7" style="182" customWidth="1"/>
    <col min="12284" max="12285" width="4.109375" style="182" customWidth="1"/>
    <col min="12286" max="12286" width="8.21875" style="182" bestFit="1" customWidth="1"/>
    <col min="12287" max="12287" width="11.88671875" style="182" customWidth="1"/>
    <col min="12288" max="12288" width="5" style="182" bestFit="1" customWidth="1"/>
    <col min="12289" max="12533" width="13.44140625" style="182"/>
    <col min="12534" max="12535" width="12.77734375" style="182" customWidth="1"/>
    <col min="12536" max="12538" width="10.109375" style="182" customWidth="1"/>
    <col min="12539" max="12539" width="7" style="182" customWidth="1"/>
    <col min="12540" max="12541" width="4.109375" style="182" customWidth="1"/>
    <col min="12542" max="12542" width="8.21875" style="182" bestFit="1" customWidth="1"/>
    <col min="12543" max="12543" width="11.88671875" style="182" customWidth="1"/>
    <col min="12544" max="12544" width="5" style="182" bestFit="1" customWidth="1"/>
    <col min="12545" max="12789" width="13.44140625" style="182"/>
    <col min="12790" max="12791" width="12.77734375" style="182" customWidth="1"/>
    <col min="12792" max="12794" width="10.109375" style="182" customWidth="1"/>
    <col min="12795" max="12795" width="7" style="182" customWidth="1"/>
    <col min="12796" max="12797" width="4.109375" style="182" customWidth="1"/>
    <col min="12798" max="12798" width="8.21875" style="182" bestFit="1" customWidth="1"/>
    <col min="12799" max="12799" width="11.88671875" style="182" customWidth="1"/>
    <col min="12800" max="12800" width="5" style="182" bestFit="1" customWidth="1"/>
    <col min="12801" max="13045" width="13.44140625" style="182"/>
    <col min="13046" max="13047" width="12.77734375" style="182" customWidth="1"/>
    <col min="13048" max="13050" width="10.109375" style="182" customWidth="1"/>
    <col min="13051" max="13051" width="7" style="182" customWidth="1"/>
    <col min="13052" max="13053" width="4.109375" style="182" customWidth="1"/>
    <col min="13054" max="13054" width="8.21875" style="182" bestFit="1" customWidth="1"/>
    <col min="13055" max="13055" width="11.88671875" style="182" customWidth="1"/>
    <col min="13056" max="13056" width="5" style="182" bestFit="1" customWidth="1"/>
    <col min="13057" max="13301" width="13.44140625" style="182"/>
    <col min="13302" max="13303" width="12.77734375" style="182" customWidth="1"/>
    <col min="13304" max="13306" width="10.109375" style="182" customWidth="1"/>
    <col min="13307" max="13307" width="7" style="182" customWidth="1"/>
    <col min="13308" max="13309" width="4.109375" style="182" customWidth="1"/>
    <col min="13310" max="13310" width="8.21875" style="182" bestFit="1" customWidth="1"/>
    <col min="13311" max="13311" width="11.88671875" style="182" customWidth="1"/>
    <col min="13312" max="13312" width="5" style="182" bestFit="1" customWidth="1"/>
    <col min="13313" max="13557" width="13.44140625" style="182"/>
    <col min="13558" max="13559" width="12.77734375" style="182" customWidth="1"/>
    <col min="13560" max="13562" width="10.109375" style="182" customWidth="1"/>
    <col min="13563" max="13563" width="7" style="182" customWidth="1"/>
    <col min="13564" max="13565" width="4.109375" style="182" customWidth="1"/>
    <col min="13566" max="13566" width="8.21875" style="182" bestFit="1" customWidth="1"/>
    <col min="13567" max="13567" width="11.88671875" style="182" customWidth="1"/>
    <col min="13568" max="13568" width="5" style="182" bestFit="1" customWidth="1"/>
    <col min="13569" max="13813" width="13.44140625" style="182"/>
    <col min="13814" max="13815" width="12.77734375" style="182" customWidth="1"/>
    <col min="13816" max="13818" width="10.109375" style="182" customWidth="1"/>
    <col min="13819" max="13819" width="7" style="182" customWidth="1"/>
    <col min="13820" max="13821" width="4.109375" style="182" customWidth="1"/>
    <col min="13822" max="13822" width="8.21875" style="182" bestFit="1" customWidth="1"/>
    <col min="13823" max="13823" width="11.88671875" style="182" customWidth="1"/>
    <col min="13824" max="13824" width="5" style="182" bestFit="1" customWidth="1"/>
    <col min="13825" max="14069" width="13.44140625" style="182"/>
    <col min="14070" max="14071" width="12.77734375" style="182" customWidth="1"/>
    <col min="14072" max="14074" width="10.109375" style="182" customWidth="1"/>
    <col min="14075" max="14075" width="7" style="182" customWidth="1"/>
    <col min="14076" max="14077" width="4.109375" style="182" customWidth="1"/>
    <col min="14078" max="14078" width="8.21875" style="182" bestFit="1" customWidth="1"/>
    <col min="14079" max="14079" width="11.88671875" style="182" customWidth="1"/>
    <col min="14080" max="14080" width="5" style="182" bestFit="1" customWidth="1"/>
    <col min="14081" max="14325" width="13.44140625" style="182"/>
    <col min="14326" max="14327" width="12.77734375" style="182" customWidth="1"/>
    <col min="14328" max="14330" width="10.109375" style="182" customWidth="1"/>
    <col min="14331" max="14331" width="7" style="182" customWidth="1"/>
    <col min="14332" max="14333" width="4.109375" style="182" customWidth="1"/>
    <col min="14334" max="14334" width="8.21875" style="182" bestFit="1" customWidth="1"/>
    <col min="14335" max="14335" width="11.88671875" style="182" customWidth="1"/>
    <col min="14336" max="14336" width="5" style="182" bestFit="1" customWidth="1"/>
    <col min="14337" max="14581" width="13.44140625" style="182"/>
    <col min="14582" max="14583" width="12.77734375" style="182" customWidth="1"/>
    <col min="14584" max="14586" width="10.109375" style="182" customWidth="1"/>
    <col min="14587" max="14587" width="7" style="182" customWidth="1"/>
    <col min="14588" max="14589" width="4.109375" style="182" customWidth="1"/>
    <col min="14590" max="14590" width="8.21875" style="182" bestFit="1" customWidth="1"/>
    <col min="14591" max="14591" width="11.88671875" style="182" customWidth="1"/>
    <col min="14592" max="14592" width="5" style="182" bestFit="1" customWidth="1"/>
    <col min="14593" max="14837" width="13.44140625" style="182"/>
    <col min="14838" max="14839" width="12.77734375" style="182" customWidth="1"/>
    <col min="14840" max="14842" width="10.109375" style="182" customWidth="1"/>
    <col min="14843" max="14843" width="7" style="182" customWidth="1"/>
    <col min="14844" max="14845" width="4.109375" style="182" customWidth="1"/>
    <col min="14846" max="14846" width="8.21875" style="182" bestFit="1" customWidth="1"/>
    <col min="14847" max="14847" width="11.88671875" style="182" customWidth="1"/>
    <col min="14848" max="14848" width="5" style="182" bestFit="1" customWidth="1"/>
    <col min="14849" max="15093" width="13.44140625" style="182"/>
    <col min="15094" max="15095" width="12.77734375" style="182" customWidth="1"/>
    <col min="15096" max="15098" width="10.109375" style="182" customWidth="1"/>
    <col min="15099" max="15099" width="7" style="182" customWidth="1"/>
    <col min="15100" max="15101" width="4.109375" style="182" customWidth="1"/>
    <col min="15102" max="15102" width="8.21875" style="182" bestFit="1" customWidth="1"/>
    <col min="15103" max="15103" width="11.88671875" style="182" customWidth="1"/>
    <col min="15104" max="15104" width="5" style="182" bestFit="1" customWidth="1"/>
    <col min="15105" max="15349" width="13.44140625" style="182"/>
    <col min="15350" max="15351" width="12.77734375" style="182" customWidth="1"/>
    <col min="15352" max="15354" width="10.109375" style="182" customWidth="1"/>
    <col min="15355" max="15355" width="7" style="182" customWidth="1"/>
    <col min="15356" max="15357" width="4.109375" style="182" customWidth="1"/>
    <col min="15358" max="15358" width="8.21875" style="182" bestFit="1" customWidth="1"/>
    <col min="15359" max="15359" width="11.88671875" style="182" customWidth="1"/>
    <col min="15360" max="15360" width="5" style="182" bestFit="1" customWidth="1"/>
    <col min="15361" max="15605" width="13.44140625" style="182"/>
    <col min="15606" max="15607" width="12.77734375" style="182" customWidth="1"/>
    <col min="15608" max="15610" width="10.109375" style="182" customWidth="1"/>
    <col min="15611" max="15611" width="7" style="182" customWidth="1"/>
    <col min="15612" max="15613" width="4.109375" style="182" customWidth="1"/>
    <col min="15614" max="15614" width="8.21875" style="182" bestFit="1" customWidth="1"/>
    <col min="15615" max="15615" width="11.88671875" style="182" customWidth="1"/>
    <col min="15616" max="15616" width="5" style="182" bestFit="1" customWidth="1"/>
    <col min="15617" max="15861" width="13.44140625" style="182"/>
    <col min="15862" max="15863" width="12.77734375" style="182" customWidth="1"/>
    <col min="15864" max="15866" width="10.109375" style="182" customWidth="1"/>
    <col min="15867" max="15867" width="7" style="182" customWidth="1"/>
    <col min="15868" max="15869" width="4.109375" style="182" customWidth="1"/>
    <col min="15870" max="15870" width="8.21875" style="182" bestFit="1" customWidth="1"/>
    <col min="15871" max="15871" width="11.88671875" style="182" customWidth="1"/>
    <col min="15872" max="15872" width="5" style="182" bestFit="1" customWidth="1"/>
    <col min="15873" max="16117" width="13.44140625" style="182"/>
    <col min="16118" max="16119" width="12.77734375" style="182" customWidth="1"/>
    <col min="16120" max="16122" width="10.109375" style="182" customWidth="1"/>
    <col min="16123" max="16123" width="7" style="182" customWidth="1"/>
    <col min="16124" max="16125" width="4.109375" style="182" customWidth="1"/>
    <col min="16126" max="16126" width="8.21875" style="182" bestFit="1" customWidth="1"/>
    <col min="16127" max="16127" width="11.88671875" style="182" customWidth="1"/>
    <col min="16128" max="16128" width="5" style="182" bestFit="1" customWidth="1"/>
    <col min="16129" max="16384" width="13.44140625" style="182"/>
  </cols>
  <sheetData>
    <row r="1" spans="1:6" ht="34.950000000000003" customHeight="1">
      <c r="A1" s="183" t="s">
        <v>24</v>
      </c>
      <c r="B1" s="188" t="s">
        <v>34</v>
      </c>
      <c r="E1" s="204" t="s">
        <v>44</v>
      </c>
      <c r="F1" s="188" t="s">
        <v>53</v>
      </c>
    </row>
    <row r="2" spans="1:6" ht="34.950000000000003" customHeight="1">
      <c r="A2" s="183" t="s">
        <v>25</v>
      </c>
      <c r="B2" s="188" t="s">
        <v>35</v>
      </c>
      <c r="E2" s="204" t="s">
        <v>45</v>
      </c>
      <c r="F2" s="188" t="s">
        <v>54</v>
      </c>
    </row>
    <row r="3" spans="1:6" ht="34.950000000000003" customHeight="1">
      <c r="A3" s="183" t="s">
        <v>26</v>
      </c>
      <c r="B3" s="188" t="s">
        <v>36</v>
      </c>
      <c r="E3" s="204" t="s">
        <v>46</v>
      </c>
      <c r="F3" s="188" t="s">
        <v>55</v>
      </c>
    </row>
    <row r="4" spans="1:6" ht="34.950000000000003" customHeight="1">
      <c r="A4" s="183" t="s">
        <v>4</v>
      </c>
      <c r="B4" s="188" t="s">
        <v>37</v>
      </c>
      <c r="E4" s="204" t="s">
        <v>3</v>
      </c>
      <c r="F4" s="188" t="s">
        <v>56</v>
      </c>
    </row>
    <row r="5" spans="1:6" ht="34.950000000000003" customHeight="1">
      <c r="A5" s="183" t="s">
        <v>27</v>
      </c>
      <c r="B5" s="188" t="s">
        <v>38</v>
      </c>
      <c r="E5" s="204" t="s">
        <v>47</v>
      </c>
      <c r="F5" s="188" t="s">
        <v>57</v>
      </c>
    </row>
    <row r="6" spans="1:6" ht="34.950000000000003" customHeight="1">
      <c r="A6" s="183" t="s">
        <v>28</v>
      </c>
      <c r="B6" s="188" t="s">
        <v>39</v>
      </c>
      <c r="E6" s="204" t="s">
        <v>48</v>
      </c>
      <c r="F6" s="188" t="s">
        <v>58</v>
      </c>
    </row>
    <row r="7" spans="1:6" ht="34.950000000000003" customHeight="1">
      <c r="A7" s="183" t="s">
        <v>29</v>
      </c>
      <c r="B7" s="188" t="s">
        <v>40</v>
      </c>
      <c r="E7" s="204" t="s">
        <v>49</v>
      </c>
      <c r="F7" s="188" t="s">
        <v>59</v>
      </c>
    </row>
    <row r="8" spans="1:6" ht="34.950000000000003" customHeight="1">
      <c r="A8" s="183" t="s">
        <v>30</v>
      </c>
      <c r="B8" s="188" t="s">
        <v>41</v>
      </c>
      <c r="E8" s="204" t="s">
        <v>50</v>
      </c>
      <c r="F8" s="188" t="s">
        <v>60</v>
      </c>
    </row>
    <row r="9" spans="1:6" ht="34.950000000000003" customHeight="1">
      <c r="A9" s="183" t="s">
        <v>31</v>
      </c>
      <c r="B9" s="188" t="s">
        <v>42</v>
      </c>
      <c r="E9" s="204" t="s">
        <v>51</v>
      </c>
      <c r="F9" s="188" t="s">
        <v>61</v>
      </c>
    </row>
    <row r="10" spans="1:6" ht="34.950000000000003" customHeight="1">
      <c r="A10" s="183" t="s">
        <v>32</v>
      </c>
      <c r="B10" s="188" t="s">
        <v>43</v>
      </c>
      <c r="E10" s="204" t="s">
        <v>52</v>
      </c>
      <c r="F10" s="188" t="s">
        <v>62</v>
      </c>
    </row>
    <row r="11" spans="1:6" ht="30" customHeight="1">
      <c r="B11" s="189"/>
    </row>
    <row r="12" spans="1:6" ht="30" customHeight="1">
      <c r="B12" s="189"/>
    </row>
    <row r="13" spans="1:6" ht="30" customHeight="1">
      <c r="B13" s="189"/>
    </row>
    <row r="14" spans="1:6" ht="30" customHeight="1"/>
    <row r="15" spans="1:6" ht="30" customHeight="1"/>
    <row r="16" spans="1:6" ht="30" customHeight="1"/>
    <row r="17" ht="30" customHeight="1"/>
    <row r="18" ht="30" customHeight="1"/>
  </sheetData>
  <dataValidations count="1">
    <dataValidation type="list" allowBlank="1" showInputMessage="1" showErrorMessage="1" sqref="IM1 WUY983041 WLC983041 WBG983041 VRK983041 VHO983041 UXS983041 UNW983041 UEA983041 TUE983041 TKI983041 TAM983041 SQQ983041 SGU983041 RWY983041 RNC983041 RDG983041 QTK983041 QJO983041 PZS983041 PPW983041 PGA983041 OWE983041 OMI983041 OCM983041 NSQ983041 NIU983041 MYY983041 MPC983041 MFG983041 LVK983041 LLO983041 LBS983041 KRW983041 KIA983041 JYE983041 JOI983041 JEM983041 IUQ983041 IKU983041 IAY983041 HRC983041 HHG983041 GXK983041 GNO983041 GDS983041 FTW983041 FKA983041 FAE983041 EQI983041 EGM983041 DWQ983041 DMU983041 DCY983041 CTC983041 CJG983041 BZK983041 BPO983041 BFS983041 AVW983041 AMA983041 ACE983041 SI983041 IM983041 WUY917505 WLC917505 WBG917505 VRK917505 VHO917505 UXS917505 UNW917505 UEA917505 TUE917505 TKI917505 TAM917505 SQQ917505 SGU917505 RWY917505 RNC917505 RDG917505 QTK917505 QJO917505 PZS917505 PPW917505 PGA917505 OWE917505 OMI917505 OCM917505 NSQ917505 NIU917505 MYY917505 MPC917505 MFG917505 LVK917505 LLO917505 LBS917505 KRW917505 KIA917505 JYE917505 JOI917505 JEM917505 IUQ917505 IKU917505 IAY917505 HRC917505 HHG917505 GXK917505 GNO917505 GDS917505 FTW917505 FKA917505 FAE917505 EQI917505 EGM917505 DWQ917505 DMU917505 DCY917505 CTC917505 CJG917505 BZK917505 BPO917505 BFS917505 AVW917505 AMA917505 ACE917505 SI917505 IM917505 WUY851969 WLC851969 WBG851969 VRK851969 VHO851969 UXS851969 UNW851969 UEA851969 TUE851969 TKI851969 TAM851969 SQQ851969 SGU851969 RWY851969 RNC851969 RDG851969 QTK851969 QJO851969 PZS851969 PPW851969 PGA851969 OWE851969 OMI851969 OCM851969 NSQ851969 NIU851969 MYY851969 MPC851969 MFG851969 LVK851969 LLO851969 LBS851969 KRW851969 KIA851969 JYE851969 JOI851969 JEM851969 IUQ851969 IKU851969 IAY851969 HRC851969 HHG851969 GXK851969 GNO851969 GDS851969 FTW851969 FKA851969 FAE851969 EQI851969 EGM851969 DWQ851969 DMU851969 DCY851969 CTC851969 CJG851969 BZK851969 BPO851969 BFS851969 AVW851969 AMA851969 ACE851969 SI851969 IM851969 WUY786433 WLC786433 WBG786433 VRK786433 VHO786433 UXS786433 UNW786433 UEA786433 TUE786433 TKI786433 TAM786433 SQQ786433 SGU786433 RWY786433 RNC786433 RDG786433 QTK786433 QJO786433 PZS786433 PPW786433 PGA786433 OWE786433 OMI786433 OCM786433 NSQ786433 NIU786433 MYY786433 MPC786433 MFG786433 LVK786433 LLO786433 LBS786433 KRW786433 KIA786433 JYE786433 JOI786433 JEM786433 IUQ786433 IKU786433 IAY786433 HRC786433 HHG786433 GXK786433 GNO786433 GDS786433 FTW786433 FKA786433 FAE786433 EQI786433 EGM786433 DWQ786433 DMU786433 DCY786433 CTC786433 CJG786433 BZK786433 BPO786433 BFS786433 AVW786433 AMA786433 ACE786433 SI786433 IM786433 WUY720897 WLC720897 WBG720897 VRK720897 VHO720897 UXS720897 UNW720897 UEA720897 TUE720897 TKI720897 TAM720897 SQQ720897 SGU720897 RWY720897 RNC720897 RDG720897 QTK720897 QJO720897 PZS720897 PPW720897 PGA720897 OWE720897 OMI720897 OCM720897 NSQ720897 NIU720897 MYY720897 MPC720897 MFG720897 LVK720897 LLO720897 LBS720897 KRW720897 KIA720897 JYE720897 JOI720897 JEM720897 IUQ720897 IKU720897 IAY720897 HRC720897 HHG720897 GXK720897 GNO720897 GDS720897 FTW720897 FKA720897 FAE720897 EQI720897 EGM720897 DWQ720897 DMU720897 DCY720897 CTC720897 CJG720897 BZK720897 BPO720897 BFS720897 AVW720897 AMA720897 ACE720897 SI720897 IM720897 WUY655361 WLC655361 WBG655361 VRK655361 VHO655361 UXS655361 UNW655361 UEA655361 TUE655361 TKI655361 TAM655361 SQQ655361 SGU655361 RWY655361 RNC655361 RDG655361 QTK655361 QJO655361 PZS655361 PPW655361 PGA655361 OWE655361 OMI655361 OCM655361 NSQ655361 NIU655361 MYY655361 MPC655361 MFG655361 LVK655361 LLO655361 LBS655361 KRW655361 KIA655361 JYE655361 JOI655361 JEM655361 IUQ655361 IKU655361 IAY655361 HRC655361 HHG655361 GXK655361 GNO655361 GDS655361 FTW655361 FKA655361 FAE655361 EQI655361 EGM655361 DWQ655361 DMU655361 DCY655361 CTC655361 CJG655361 BZK655361 BPO655361 BFS655361 AVW655361 AMA655361 ACE655361 SI655361 IM655361 WUY589825 WLC589825 WBG589825 VRK589825 VHO589825 UXS589825 UNW589825 UEA589825 TUE589825 TKI589825 TAM589825 SQQ589825 SGU589825 RWY589825 RNC589825 RDG589825 QTK589825 QJO589825 PZS589825 PPW589825 PGA589825 OWE589825 OMI589825 OCM589825 NSQ589825 NIU589825 MYY589825 MPC589825 MFG589825 LVK589825 LLO589825 LBS589825 KRW589825 KIA589825 JYE589825 JOI589825 JEM589825 IUQ589825 IKU589825 IAY589825 HRC589825 HHG589825 GXK589825 GNO589825 GDS589825 FTW589825 FKA589825 FAE589825 EQI589825 EGM589825 DWQ589825 DMU589825 DCY589825 CTC589825 CJG589825 BZK589825 BPO589825 BFS589825 AVW589825 AMA589825 ACE589825 SI589825 IM589825 WUY524289 WLC524289 WBG524289 VRK524289 VHO524289 UXS524289 UNW524289 UEA524289 TUE524289 TKI524289 TAM524289 SQQ524289 SGU524289 RWY524289 RNC524289 RDG524289 QTK524289 QJO524289 PZS524289 PPW524289 PGA524289 OWE524289 OMI524289 OCM524289 NSQ524289 NIU524289 MYY524289 MPC524289 MFG524289 LVK524289 LLO524289 LBS524289 KRW524289 KIA524289 JYE524289 JOI524289 JEM524289 IUQ524289 IKU524289 IAY524289 HRC524289 HHG524289 GXK524289 GNO524289 GDS524289 FTW524289 FKA524289 FAE524289 EQI524289 EGM524289 DWQ524289 DMU524289 DCY524289 CTC524289 CJG524289 BZK524289 BPO524289 BFS524289 AVW524289 AMA524289 ACE524289 SI524289 IM524289 WUY458753 WLC458753 WBG458753 VRK458753 VHO458753 UXS458753 UNW458753 UEA458753 TUE458753 TKI458753 TAM458753 SQQ458753 SGU458753 RWY458753 RNC458753 RDG458753 QTK458753 QJO458753 PZS458753 PPW458753 PGA458753 OWE458753 OMI458753 OCM458753 NSQ458753 NIU458753 MYY458753 MPC458753 MFG458753 LVK458753 LLO458753 LBS458753 KRW458753 KIA458753 JYE458753 JOI458753 JEM458753 IUQ458753 IKU458753 IAY458753 HRC458753 HHG458753 GXK458753 GNO458753 GDS458753 FTW458753 FKA458753 FAE458753 EQI458753 EGM458753 DWQ458753 DMU458753 DCY458753 CTC458753 CJG458753 BZK458753 BPO458753 BFS458753 AVW458753 AMA458753 ACE458753 SI458753 IM458753 WUY393217 WLC393217 WBG393217 VRK393217 VHO393217 UXS393217 UNW393217 UEA393217 TUE393217 TKI393217 TAM393217 SQQ393217 SGU393217 RWY393217 RNC393217 RDG393217 QTK393217 QJO393217 PZS393217 PPW393217 PGA393217 OWE393217 OMI393217 OCM393217 NSQ393217 NIU393217 MYY393217 MPC393217 MFG393217 LVK393217 LLO393217 LBS393217 KRW393217 KIA393217 JYE393217 JOI393217 JEM393217 IUQ393217 IKU393217 IAY393217 HRC393217 HHG393217 GXK393217 GNO393217 GDS393217 FTW393217 FKA393217 FAE393217 EQI393217 EGM393217 DWQ393217 DMU393217 DCY393217 CTC393217 CJG393217 BZK393217 BPO393217 BFS393217 AVW393217 AMA393217 ACE393217 SI393217 IM393217 WUY327681 WLC327681 WBG327681 VRK327681 VHO327681 UXS327681 UNW327681 UEA327681 TUE327681 TKI327681 TAM327681 SQQ327681 SGU327681 RWY327681 RNC327681 RDG327681 QTK327681 QJO327681 PZS327681 PPW327681 PGA327681 OWE327681 OMI327681 OCM327681 NSQ327681 NIU327681 MYY327681 MPC327681 MFG327681 LVK327681 LLO327681 LBS327681 KRW327681 KIA327681 JYE327681 JOI327681 JEM327681 IUQ327681 IKU327681 IAY327681 HRC327681 HHG327681 GXK327681 GNO327681 GDS327681 FTW327681 FKA327681 FAE327681 EQI327681 EGM327681 DWQ327681 DMU327681 DCY327681 CTC327681 CJG327681 BZK327681 BPO327681 BFS327681 AVW327681 AMA327681 ACE327681 SI327681 IM327681 WUY262145 WLC262145 WBG262145 VRK262145 VHO262145 UXS262145 UNW262145 UEA262145 TUE262145 TKI262145 TAM262145 SQQ262145 SGU262145 RWY262145 RNC262145 RDG262145 QTK262145 QJO262145 PZS262145 PPW262145 PGA262145 OWE262145 OMI262145 OCM262145 NSQ262145 NIU262145 MYY262145 MPC262145 MFG262145 LVK262145 LLO262145 LBS262145 KRW262145 KIA262145 JYE262145 JOI262145 JEM262145 IUQ262145 IKU262145 IAY262145 HRC262145 HHG262145 GXK262145 GNO262145 GDS262145 FTW262145 FKA262145 FAE262145 EQI262145 EGM262145 DWQ262145 DMU262145 DCY262145 CTC262145 CJG262145 BZK262145 BPO262145 BFS262145 AVW262145 AMA262145 ACE262145 SI262145 IM262145 WUY196609 WLC196609 WBG196609 VRK196609 VHO196609 UXS196609 UNW196609 UEA196609 TUE196609 TKI196609 TAM196609 SQQ196609 SGU196609 RWY196609 RNC196609 RDG196609 QTK196609 QJO196609 PZS196609 PPW196609 PGA196609 OWE196609 OMI196609 OCM196609 NSQ196609 NIU196609 MYY196609 MPC196609 MFG196609 LVK196609 LLO196609 LBS196609 KRW196609 KIA196609 JYE196609 JOI196609 JEM196609 IUQ196609 IKU196609 IAY196609 HRC196609 HHG196609 GXK196609 GNO196609 GDS196609 FTW196609 FKA196609 FAE196609 EQI196609 EGM196609 DWQ196609 DMU196609 DCY196609 CTC196609 CJG196609 BZK196609 BPO196609 BFS196609 AVW196609 AMA196609 ACE196609 SI196609 IM196609 WUY131073 WLC131073 WBG131073 VRK131073 VHO131073 UXS131073 UNW131073 UEA131073 TUE131073 TKI131073 TAM131073 SQQ131073 SGU131073 RWY131073 RNC131073 RDG131073 QTK131073 QJO131073 PZS131073 PPW131073 PGA131073 OWE131073 OMI131073 OCM131073 NSQ131073 NIU131073 MYY131073 MPC131073 MFG131073 LVK131073 LLO131073 LBS131073 KRW131073 KIA131073 JYE131073 JOI131073 JEM131073 IUQ131073 IKU131073 IAY131073 HRC131073 HHG131073 GXK131073 GNO131073 GDS131073 FTW131073 FKA131073 FAE131073 EQI131073 EGM131073 DWQ131073 DMU131073 DCY131073 CTC131073 CJG131073 BZK131073 BPO131073 BFS131073 AVW131073 AMA131073 ACE131073 SI131073 IM131073 WUY65537 WLC65537 WBG65537 VRK65537 VHO65537 UXS65537 UNW65537 UEA65537 TUE65537 TKI65537 TAM65537 SQQ65537 SGU65537 RWY65537 RNC65537 RDG65537 QTK65537 QJO65537 PZS65537 PPW65537 PGA65537 OWE65537 OMI65537 OCM65537 NSQ65537 NIU65537 MYY65537 MPC65537 MFG65537 LVK65537 LLO65537 LBS65537 KRW65537 KIA65537 JYE65537 JOI65537 JEM65537 IUQ65537 IKU65537 IAY65537 HRC65537 HHG65537 GXK65537 GNO65537 GDS65537 FTW65537 FKA65537 FAE65537 EQI65537 EGM65537 DWQ65537 DMU65537 DCY65537 CTC65537 CJG65537 BZK65537 BPO65537 BFS65537 AVW65537 AMA65537 ACE65537 SI65537 IM65537 WUY1 WLC1 WBG1 VRK1 VHO1 UXS1 UNW1 UEA1 TUE1 TKI1 TAM1 SQQ1 SGU1 RWY1 RNC1 RDG1 QTK1 QJO1 PZS1 PPW1 PGA1 OWE1 OMI1 OCM1 NSQ1 NIU1 MYY1 MPC1 MFG1 LVK1 LLO1 LBS1 KRW1 KIA1 JYE1 JOI1 JEM1 IUQ1 IKU1 IAY1 HRC1 HHG1 GXK1 GNO1 GDS1 FTW1 FKA1 FAE1 EQI1 EGM1 DWQ1 DMU1 DCY1 CTC1 CJG1 BZK1 BPO1 BFS1 AVW1 AMA1 ACE1 SI1">
      <formula1>OFFSET($A$1,,,COUNTA($A:$A)-1)</formula1>
    </dataValidation>
  </dataValidations>
  <pageMargins left="0.78740157499999996" right="0.78740157499999996" top="0.984251969" bottom="0.984251969" header="0.4921259845" footer="0.4921259845"/>
  <pageSetup paperSize="9"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Championnat</vt:lpstr>
      <vt:lpstr>Coupe</vt:lpstr>
      <vt:lpstr>Interleague Poules</vt:lpstr>
      <vt:lpstr>Classement</vt:lpstr>
      <vt:lpstr>Logos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mdo100</dc:creator>
  <cp:lastModifiedBy>mdo100</cp:lastModifiedBy>
  <dcterms:created xsi:type="dcterms:W3CDTF">2015-05-23T22:22:08Z</dcterms:created>
  <dcterms:modified xsi:type="dcterms:W3CDTF">2016-08-25T16:34:20Z</dcterms:modified>
</cp:coreProperties>
</file>