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96" windowWidth="18912" windowHeight="12336"/>
  </bookViews>
  <sheets>
    <sheet name="Feuil1" sheetId="1" r:id="rId1"/>
    <sheet name="Feuil2" sheetId="2" r:id="rId2"/>
    <sheet name="Feuil3" sheetId="3" r:id="rId3"/>
  </sheets>
  <calcPr calcId="125725" iterate="1"/>
</workbook>
</file>

<file path=xl/calcChain.xml><?xml version="1.0" encoding="utf-8"?>
<calcChain xmlns="http://schemas.openxmlformats.org/spreadsheetml/2006/main">
  <c r="Y25" i="1"/>
  <c r="Y26"/>
  <c r="Y27"/>
  <c r="Y28"/>
  <c r="Y29"/>
  <c r="Y30"/>
  <c r="Y31"/>
  <c r="Y32"/>
  <c r="Y33"/>
  <c r="Y34"/>
  <c r="Y35"/>
  <c r="Y36"/>
  <c r="Y37"/>
  <c r="Y38"/>
  <c r="Y39"/>
  <c r="Y40"/>
  <c r="Y41"/>
  <c r="Y42"/>
  <c r="Y43"/>
  <c r="Y44"/>
  <c r="Y45"/>
  <c r="Y46"/>
  <c r="Y47"/>
  <c r="Y48"/>
  <c r="Y49"/>
  <c r="Y50"/>
  <c r="Y51"/>
  <c r="Y52"/>
  <c r="Y53"/>
  <c r="Y54"/>
  <c r="Y55"/>
  <c r="Y56"/>
  <c r="Y57"/>
  <c r="Y58"/>
  <c r="Y59"/>
  <c r="Y60"/>
  <c r="Y61"/>
  <c r="Y62"/>
  <c r="Y63"/>
  <c r="Y64"/>
  <c r="Y65"/>
  <c r="Y66"/>
  <c r="Y24"/>
  <c r="Y23"/>
  <c r="Y22"/>
  <c r="A22"/>
  <c r="A24" i="2"/>
  <c r="A25"/>
  <c r="A26"/>
  <c r="A27"/>
  <c r="A28"/>
  <c r="A29"/>
  <c r="A30"/>
  <c r="A31"/>
  <c r="A32"/>
  <c r="A33"/>
  <c r="A34"/>
  <c r="A35"/>
  <c r="A36"/>
  <c r="A37"/>
  <c r="A38"/>
  <c r="A39"/>
  <c r="A40"/>
  <c r="A41"/>
  <c r="A42"/>
  <c r="A43"/>
  <c r="A44"/>
  <c r="A45"/>
  <c r="A46"/>
  <c r="A47"/>
  <c r="A48"/>
  <c r="A49"/>
  <c r="A50"/>
  <c r="A51"/>
  <c r="A52"/>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 r="A102"/>
  <c r="A103"/>
  <c r="A104"/>
  <c r="A105"/>
  <c r="A106"/>
  <c r="A107"/>
  <c r="A108"/>
  <c r="A109"/>
  <c r="A110"/>
  <c r="A111"/>
  <c r="A112"/>
  <c r="A113"/>
  <c r="A114"/>
  <c r="A115"/>
  <c r="A116"/>
  <c r="A117"/>
  <c r="A118"/>
  <c r="A119"/>
  <c r="A120"/>
  <c r="A121"/>
  <c r="A122"/>
  <c r="A123"/>
  <c r="A124"/>
  <c r="A125"/>
  <c r="A126"/>
  <c r="A127"/>
  <c r="A128"/>
  <c r="A129"/>
  <c r="A130"/>
  <c r="A131"/>
  <c r="A132"/>
  <c r="A133"/>
  <c r="A134"/>
  <c r="A135"/>
  <c r="A136"/>
  <c r="A137"/>
  <c r="A138"/>
  <c r="A139"/>
  <c r="A140"/>
  <c r="A141"/>
  <c r="A142"/>
  <c r="A143"/>
  <c r="A144"/>
  <c r="A145"/>
  <c r="A146"/>
  <c r="A147"/>
  <c r="A148"/>
  <c r="A149"/>
  <c r="A150"/>
  <c r="A151"/>
  <c r="A152"/>
  <c r="A153"/>
  <c r="A154"/>
  <c r="A155"/>
  <c r="A156"/>
  <c r="A157"/>
  <c r="A158"/>
  <c r="A159"/>
  <c r="A160"/>
  <c r="A161"/>
  <c r="A162"/>
  <c r="A163"/>
  <c r="A164"/>
  <c r="A165"/>
  <c r="A166"/>
  <c r="A167"/>
  <c r="A168"/>
  <c r="A169"/>
  <c r="A170"/>
  <c r="A171"/>
  <c r="A172"/>
  <c r="A173"/>
  <c r="A174"/>
  <c r="A175"/>
  <c r="A176"/>
  <c r="A177"/>
  <c r="A178"/>
  <c r="A179"/>
  <c r="A180"/>
  <c r="A181"/>
  <c r="A182"/>
  <c r="A183"/>
  <c r="A184"/>
  <c r="A185"/>
  <c r="A186"/>
  <c r="A187"/>
  <c r="A188"/>
  <c r="A189"/>
  <c r="A190"/>
  <c r="A191"/>
  <c r="A192"/>
  <c r="A193"/>
  <c r="A194"/>
  <c r="A195"/>
  <c r="A196"/>
  <c r="A197"/>
  <c r="A198"/>
  <c r="A199"/>
  <c r="A200"/>
  <c r="A201"/>
  <c r="A202"/>
  <c r="A23" l="1"/>
  <c r="X24" i="1" l="1"/>
  <c r="A23"/>
  <c r="X23" l="1"/>
  <c r="A24"/>
  <c r="F22" l="1"/>
  <c r="J22"/>
  <c r="A25"/>
  <c r="C22"/>
  <c r="I22"/>
  <c r="L22"/>
  <c r="X22"/>
  <c r="O22"/>
  <c r="R22"/>
  <c r="U22"/>
  <c r="X27" l="1"/>
  <c r="A26"/>
  <c r="A27" l="1"/>
  <c r="X26"/>
  <c r="A28" l="1"/>
  <c r="X25"/>
  <c r="C25"/>
  <c r="F25"/>
  <c r="J25"/>
  <c r="A29" l="1"/>
  <c r="X30"/>
  <c r="A30" l="1"/>
  <c r="X29"/>
  <c r="A31" l="1"/>
  <c r="X28"/>
  <c r="C28"/>
  <c r="F28"/>
  <c r="J28"/>
  <c r="A32" l="1"/>
  <c r="X33"/>
  <c r="A33" l="1"/>
  <c r="X32"/>
  <c r="A34" l="1"/>
  <c r="C31"/>
  <c r="F31"/>
  <c r="J31"/>
  <c r="X31"/>
  <c r="A35" l="1"/>
  <c r="X36"/>
  <c r="A36" l="1"/>
  <c r="X35"/>
  <c r="A37" l="1"/>
  <c r="X34"/>
  <c r="C34"/>
  <c r="F34"/>
  <c r="J34"/>
  <c r="A38" l="1"/>
  <c r="X39"/>
  <c r="A39" l="1"/>
  <c r="X38"/>
  <c r="A40" l="1"/>
  <c r="J37"/>
  <c r="C37"/>
  <c r="X37"/>
  <c r="F37"/>
  <c r="A41" l="1"/>
  <c r="X42"/>
  <c r="A42" l="1"/>
  <c r="X41"/>
  <c r="A43" l="1"/>
  <c r="C40"/>
  <c r="F40"/>
  <c r="J40"/>
  <c r="X40"/>
  <c r="A44" l="1"/>
  <c r="X45"/>
  <c r="A45" l="1"/>
  <c r="X44"/>
  <c r="A46" l="1"/>
  <c r="X43"/>
  <c r="C43"/>
  <c r="F43"/>
  <c r="J43"/>
  <c r="A47" l="1"/>
  <c r="X48"/>
  <c r="A48" l="1"/>
  <c r="X47"/>
  <c r="A49" l="1"/>
  <c r="F46"/>
  <c r="J46"/>
  <c r="X46"/>
  <c r="C46"/>
  <c r="A50" l="1"/>
  <c r="X51"/>
  <c r="A51" l="1"/>
  <c r="X50"/>
  <c r="A52" l="1"/>
  <c r="C49"/>
  <c r="X49"/>
  <c r="F49"/>
  <c r="J49"/>
  <c r="A53" l="1"/>
  <c r="X54"/>
  <c r="A54" l="1"/>
  <c r="X53"/>
  <c r="A55" l="1"/>
  <c r="X52"/>
  <c r="C52"/>
  <c r="F52"/>
  <c r="J52"/>
  <c r="A56" l="1"/>
  <c r="X57"/>
  <c r="A57" l="1"/>
  <c r="X56"/>
  <c r="A58" l="1"/>
  <c r="C55"/>
  <c r="F55"/>
  <c r="J55"/>
  <c r="X55"/>
  <c r="A59" l="1"/>
  <c r="X60"/>
  <c r="A60" l="1"/>
  <c r="X59"/>
  <c r="A61" l="1"/>
  <c r="X58"/>
  <c r="C58"/>
  <c r="F58"/>
  <c r="J58"/>
  <c r="A62" l="1"/>
  <c r="X63"/>
  <c r="A63" l="1"/>
  <c r="X62"/>
  <c r="A64" l="1"/>
  <c r="J61"/>
  <c r="C61"/>
  <c r="X61"/>
  <c r="F61"/>
  <c r="A65" l="1"/>
  <c r="X66"/>
  <c r="A66" l="1"/>
  <c r="X65"/>
  <c r="C64" l="1"/>
  <c r="F64"/>
  <c r="J64"/>
  <c r="X64"/>
</calcChain>
</file>

<file path=xl/sharedStrings.xml><?xml version="1.0" encoding="utf-8"?>
<sst xmlns="http://schemas.openxmlformats.org/spreadsheetml/2006/main" count="492" uniqueCount="134">
  <si>
    <t>Serie</t>
  </si>
  <si>
    <t>Activité</t>
  </si>
  <si>
    <t>Désignation de l'activité</t>
  </si>
  <si>
    <t>CP</t>
  </si>
  <si>
    <t>Note</t>
  </si>
  <si>
    <t>Indi</t>
  </si>
  <si>
    <t>Date</t>
  </si>
  <si>
    <t>TD1</t>
  </si>
  <si>
    <t>TD2</t>
  </si>
  <si>
    <t>TD3</t>
  </si>
  <si>
    <t>TD4</t>
  </si>
  <si>
    <t>TD5</t>
  </si>
  <si>
    <t>TD6</t>
  </si>
  <si>
    <t>TD7</t>
  </si>
  <si>
    <t>TD8</t>
  </si>
  <si>
    <t>lecture 12</t>
  </si>
  <si>
    <t>lecture 1</t>
  </si>
  <si>
    <t>lecture 2</t>
  </si>
  <si>
    <t>lecture 3</t>
  </si>
  <si>
    <t>lecture 4</t>
  </si>
  <si>
    <t>lecture 5</t>
  </si>
  <si>
    <t>lecture 6</t>
  </si>
  <si>
    <t>lecture 7</t>
  </si>
  <si>
    <t>lecture 8</t>
  </si>
  <si>
    <t>TD9</t>
  </si>
  <si>
    <t>lecture 9</t>
  </si>
  <si>
    <t>TD10</t>
  </si>
  <si>
    <t>lecture 10</t>
  </si>
  <si>
    <t>TD11</t>
  </si>
  <si>
    <t>lecture 11</t>
  </si>
  <si>
    <t>TD12</t>
  </si>
  <si>
    <t>TD13</t>
  </si>
  <si>
    <t>lecture 13</t>
  </si>
  <si>
    <t>TD14</t>
  </si>
  <si>
    <t>lecture 14</t>
  </si>
  <si>
    <t>TD15</t>
  </si>
  <si>
    <t>lecture 15</t>
  </si>
  <si>
    <t>TD16</t>
  </si>
  <si>
    <t>lecture 16</t>
  </si>
  <si>
    <t>TD17</t>
  </si>
  <si>
    <t>lecture 17</t>
  </si>
  <si>
    <t>TD18</t>
  </si>
  <si>
    <t>lecture 18</t>
  </si>
  <si>
    <t>TD19</t>
  </si>
  <si>
    <t>lecture 19</t>
  </si>
  <si>
    <t>TD20</t>
  </si>
  <si>
    <t>lecture 20</t>
  </si>
  <si>
    <t>TD21</t>
  </si>
  <si>
    <t>lecture 21</t>
  </si>
  <si>
    <t>TD22</t>
  </si>
  <si>
    <t>lecture 22</t>
  </si>
  <si>
    <t>TD23</t>
  </si>
  <si>
    <t>lecture 23</t>
  </si>
  <si>
    <t>TD24</t>
  </si>
  <si>
    <t>lecture 24</t>
  </si>
  <si>
    <t>TD25</t>
  </si>
  <si>
    <t>lecture 25</t>
  </si>
  <si>
    <t>TD26</t>
  </si>
  <si>
    <t>lecture 26</t>
  </si>
  <si>
    <t>TD27</t>
  </si>
  <si>
    <t>lecture 27</t>
  </si>
  <si>
    <t>TD28</t>
  </si>
  <si>
    <t>lecture 28</t>
  </si>
  <si>
    <t>TD29</t>
  </si>
  <si>
    <t>lecture 29</t>
  </si>
  <si>
    <t>TD30</t>
  </si>
  <si>
    <t>lecture 30</t>
  </si>
  <si>
    <t>TD31</t>
  </si>
  <si>
    <t>lecture 31</t>
  </si>
  <si>
    <t>TD32</t>
  </si>
  <si>
    <t>lecture 32</t>
  </si>
  <si>
    <t>TD33</t>
  </si>
  <si>
    <t>lecture 33</t>
  </si>
  <si>
    <t>TD34</t>
  </si>
  <si>
    <t>lecture 34</t>
  </si>
  <si>
    <t>TD35</t>
  </si>
  <si>
    <t>lecture 35</t>
  </si>
  <si>
    <t>TD36</t>
  </si>
  <si>
    <t>lecture 36</t>
  </si>
  <si>
    <t>TD37</t>
  </si>
  <si>
    <t>lecture 37</t>
  </si>
  <si>
    <t>TD38</t>
  </si>
  <si>
    <t>lecture 38</t>
  </si>
  <si>
    <t>TD39</t>
  </si>
  <si>
    <t>lecture 39</t>
  </si>
  <si>
    <t>TD40</t>
  </si>
  <si>
    <t>lecture 40</t>
  </si>
  <si>
    <t>TD41</t>
  </si>
  <si>
    <t>lecture 41</t>
  </si>
  <si>
    <t>TD42</t>
  </si>
  <si>
    <t>lecture 42</t>
  </si>
  <si>
    <t>TD43</t>
  </si>
  <si>
    <t>lecture 43</t>
  </si>
  <si>
    <t>TD44</t>
  </si>
  <si>
    <t>lecture 44</t>
  </si>
  <si>
    <t>TD45</t>
  </si>
  <si>
    <t>lecture 45</t>
  </si>
  <si>
    <t>TD46</t>
  </si>
  <si>
    <t>lecture 46</t>
  </si>
  <si>
    <t>TD47</t>
  </si>
  <si>
    <t>lecture 47</t>
  </si>
  <si>
    <t>TD48</t>
  </si>
  <si>
    <t>lecture 48</t>
  </si>
  <si>
    <t>TD49</t>
  </si>
  <si>
    <t>lecture 49</t>
  </si>
  <si>
    <t>TD50</t>
  </si>
  <si>
    <t>lecture 50</t>
  </si>
  <si>
    <t>TD51</t>
  </si>
  <si>
    <t>lecture 51</t>
  </si>
  <si>
    <t>TD52</t>
  </si>
  <si>
    <t>lecture 52</t>
  </si>
  <si>
    <t>TD53</t>
  </si>
  <si>
    <t>lecture 53</t>
  </si>
  <si>
    <t>TD54</t>
  </si>
  <si>
    <t>lecture 54</t>
  </si>
  <si>
    <t>TD55</t>
  </si>
  <si>
    <t>lecture 55</t>
  </si>
  <si>
    <t>TD56</t>
  </si>
  <si>
    <t>lecture 56</t>
  </si>
  <si>
    <t>TD57</t>
  </si>
  <si>
    <t>lecture 57</t>
  </si>
  <si>
    <t>TD58</t>
  </si>
  <si>
    <t>lecture 58</t>
  </si>
  <si>
    <t>TD59</t>
  </si>
  <si>
    <t>lecture 59</t>
  </si>
  <si>
    <t>TD60</t>
  </si>
  <si>
    <t>lecture 60</t>
  </si>
  <si>
    <t>Les 15 dernierières activités proposées</t>
  </si>
  <si>
    <t/>
  </si>
  <si>
    <t>C</t>
  </si>
  <si>
    <t>CP 1.1</t>
  </si>
  <si>
    <t>M</t>
  </si>
  <si>
    <t>CP 1.2</t>
  </si>
  <si>
    <t>CP 1.3</t>
  </si>
</sst>
</file>

<file path=xl/styles.xml><?xml version="1.0" encoding="utf-8"?>
<styleSheet xmlns="http://schemas.openxmlformats.org/spreadsheetml/2006/main">
  <numFmts count="3">
    <numFmt numFmtId="164" formatCode="dd/mm/yy;@"/>
    <numFmt numFmtId="165" formatCode="0.0"/>
    <numFmt numFmtId="166" formatCode="[$-40C]d\-mmm;@"/>
  </numFmts>
  <fonts count="95">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b/>
      <sz val="18"/>
      <color theme="1"/>
      <name val="Calibri"/>
      <family val="2"/>
      <scheme val="minor"/>
    </font>
    <font>
      <b/>
      <sz val="12"/>
      <color theme="1"/>
      <name val="Calibri"/>
      <family val="2"/>
      <scheme val="minor"/>
    </font>
    <font>
      <b/>
      <sz val="10"/>
      <color theme="1"/>
      <name val="Calibri"/>
      <family val="2"/>
      <scheme val="minor"/>
    </font>
    <font>
      <b/>
      <sz val="8"/>
      <color theme="1"/>
      <name val="Calibri"/>
      <family val="2"/>
      <scheme val="minor"/>
    </font>
    <font>
      <sz val="6"/>
      <color theme="0" tint="-0.14999847407452621"/>
      <name val="Calibri"/>
      <family val="2"/>
      <scheme val="minor"/>
    </font>
    <font>
      <b/>
      <sz val="8"/>
      <color rgb="FFFF3333"/>
      <name val="Calibri"/>
      <family val="2"/>
      <scheme val="minor"/>
    </font>
    <font>
      <b/>
      <sz val="8"/>
      <name val="Arial"/>
      <family val="2"/>
    </font>
    <font>
      <sz val="5"/>
      <color theme="0" tint="-0.14999847407452621"/>
      <name val="Calibri"/>
      <family val="2"/>
      <scheme val="minor"/>
    </font>
    <font>
      <b/>
      <sz val="9"/>
      <color theme="6" tint="-0.499984740745262"/>
      <name val="Calibri"/>
      <family val="2"/>
      <scheme val="minor"/>
    </font>
    <font>
      <b/>
      <sz val="8"/>
      <color rgb="FFFF0000"/>
      <name val="Calibri"/>
      <family val="2"/>
      <scheme val="minor"/>
    </font>
    <font>
      <b/>
      <sz val="11"/>
      <color theme="1" tint="0.499984740745262"/>
      <name val="Calibri"/>
      <family val="2"/>
      <scheme val="minor"/>
    </font>
    <font>
      <b/>
      <sz val="6"/>
      <color theme="0" tint="-0.14999847407452621"/>
      <name val="Calibri"/>
      <family val="2"/>
      <scheme val="minor"/>
    </font>
    <font>
      <sz val="5"/>
      <color theme="6" tint="-0.499984740745262"/>
      <name val="Calibri"/>
      <family val="2"/>
      <scheme val="minor"/>
    </font>
    <font>
      <sz val="11"/>
      <color rgb="FFFF2F2F"/>
      <name val="Aharoni"/>
      <charset val="177"/>
    </font>
    <font>
      <sz val="11"/>
      <color theme="0" tint="-0.14999847407452621"/>
      <name val="Wingdings"/>
      <charset val="2"/>
    </font>
    <font>
      <sz val="11"/>
      <color rgb="FFFF3F3F"/>
      <name val="Wingdings"/>
      <charset val="2"/>
    </font>
    <font>
      <sz val="6"/>
      <color theme="6" tint="-0.499984740745262"/>
      <name val="Calibri"/>
      <family val="2"/>
      <scheme val="minor"/>
    </font>
    <font>
      <sz val="6"/>
      <color rgb="FFFF0000"/>
      <name val="Calibri"/>
      <family val="2"/>
      <scheme val="minor"/>
    </font>
    <font>
      <b/>
      <sz val="12"/>
      <color theme="6" tint="-0.249977111117893"/>
      <name val="Aharoni"/>
      <charset val="177"/>
    </font>
    <font>
      <sz val="11"/>
      <color theme="0" tint="-0.14999847407452621"/>
      <name val="Calibri"/>
      <family val="2"/>
      <scheme val="minor"/>
    </font>
    <font>
      <sz val="11"/>
      <color theme="6" tint="-0.249977111117893"/>
      <name val="Wingdings"/>
      <charset val="2"/>
    </font>
    <font>
      <sz val="4"/>
      <color theme="0" tint="-0.14999847407452621"/>
      <name val="Calibri"/>
      <family val="2"/>
      <scheme val="minor"/>
    </font>
    <font>
      <sz val="11"/>
      <color theme="4" tint="-0.249977111117893"/>
      <name val="Aharoni"/>
      <charset val="177"/>
    </font>
    <font>
      <sz val="11"/>
      <color theme="4" tint="-0.249977111117893"/>
      <name val="Wingdings"/>
      <charset val="2"/>
    </font>
    <font>
      <b/>
      <sz val="9"/>
      <name val="Arial"/>
      <family val="2"/>
    </font>
    <font>
      <b/>
      <sz val="8"/>
      <name val="Calibri"/>
      <family val="2"/>
      <scheme val="minor"/>
    </font>
    <font>
      <sz val="6"/>
      <name val="Calibri"/>
      <family val="2"/>
      <scheme val="minor"/>
    </font>
    <font>
      <sz val="8"/>
      <name val="Calibri"/>
      <family val="2"/>
      <scheme val="minor"/>
    </font>
    <font>
      <sz val="11"/>
      <color theme="9" tint="-0.249977111117893"/>
      <name val="Calibri"/>
      <family val="2"/>
      <scheme val="minor"/>
    </font>
    <font>
      <b/>
      <sz val="10"/>
      <color theme="9" tint="-0.249977111117893"/>
      <name val="Calibri"/>
      <family val="2"/>
      <scheme val="minor"/>
    </font>
    <font>
      <b/>
      <sz val="8"/>
      <color theme="9" tint="-0.249977111117893"/>
      <name val="Arial"/>
      <family val="2"/>
    </font>
    <font>
      <sz val="11"/>
      <name val="Calibri"/>
      <family val="2"/>
      <scheme val="minor"/>
    </font>
    <font>
      <b/>
      <sz val="8"/>
      <color theme="7" tint="-0.499984740745262"/>
      <name val="Calibri"/>
      <family val="2"/>
      <scheme val="minor"/>
    </font>
    <font>
      <b/>
      <sz val="10"/>
      <color theme="8" tint="-0.249977111117893"/>
      <name val="Calibri"/>
      <family val="2"/>
      <scheme val="minor"/>
    </font>
    <font>
      <b/>
      <sz val="8"/>
      <color theme="9" tint="-0.249977111117893"/>
      <name val="Calibri"/>
      <family val="2"/>
      <scheme val="minor"/>
    </font>
    <font>
      <sz val="8"/>
      <color theme="0"/>
      <name val="Calibri"/>
      <family val="2"/>
      <scheme val="minor"/>
    </font>
    <font>
      <b/>
      <sz val="8"/>
      <color theme="0"/>
      <name val="Arial"/>
      <family val="2"/>
    </font>
    <font>
      <sz val="14"/>
      <color theme="9" tint="-0.249977111117893"/>
      <name val="Aharoni"/>
      <charset val="177"/>
    </font>
    <font>
      <sz val="11"/>
      <color theme="9" tint="-0.249977111117893"/>
      <name val="Wingdings"/>
      <charset val="2"/>
    </font>
    <font>
      <sz val="6"/>
      <color theme="9" tint="-0.249977111117893"/>
      <name val="Calibri"/>
      <family val="2"/>
      <scheme val="minor"/>
    </font>
    <font>
      <sz val="10"/>
      <color theme="9" tint="-0.249977111117893"/>
      <name val="Calibri"/>
      <family val="2"/>
      <scheme val="minor"/>
    </font>
    <font>
      <sz val="8"/>
      <color theme="0" tint="-0.14999847407452621"/>
      <name val="Calibri"/>
      <family val="2"/>
      <scheme val="minor"/>
    </font>
    <font>
      <sz val="14"/>
      <color theme="7" tint="-0.249977111117893"/>
      <name val="Aharoni"/>
      <charset val="177"/>
    </font>
    <font>
      <sz val="14"/>
      <color theme="3" tint="0.39997558519241921"/>
      <name val="Aharoni"/>
      <charset val="177"/>
    </font>
    <font>
      <sz val="11"/>
      <color theme="8" tint="-0.249977111117893"/>
      <name val="Wingdings"/>
      <charset val="2"/>
    </font>
    <font>
      <sz val="10"/>
      <color theme="0" tint="-0.14999847407452621"/>
      <name val="Calibri"/>
      <family val="2"/>
      <scheme val="minor"/>
    </font>
    <font>
      <b/>
      <shadow/>
      <sz val="12"/>
      <color rgb="FFFF0000"/>
      <name val="Calibri"/>
      <family val="2"/>
      <scheme val="minor"/>
    </font>
    <font>
      <sz val="12"/>
      <color rgb="FFFF0000"/>
      <name val="Calibri"/>
      <family val="2"/>
      <scheme val="minor"/>
    </font>
    <font>
      <sz val="12"/>
      <color theme="1"/>
      <name val="Calibri"/>
      <family val="2"/>
      <scheme val="minor"/>
    </font>
    <font>
      <sz val="8"/>
      <color theme="1"/>
      <name val="Calibri"/>
      <family val="2"/>
      <scheme val="minor"/>
    </font>
    <font>
      <b/>
      <sz val="9"/>
      <color rgb="FFFF0000"/>
      <name val="Arial"/>
      <family val="2"/>
    </font>
    <font>
      <sz val="10"/>
      <color theme="1"/>
      <name val="Calibri"/>
      <family val="2"/>
      <scheme val="minor"/>
    </font>
    <font>
      <b/>
      <sz val="10"/>
      <name val="Arial"/>
      <family val="2"/>
    </font>
    <font>
      <sz val="10"/>
      <name val="Arial"/>
      <family val="2"/>
    </font>
    <font>
      <sz val="8"/>
      <name val="Arial"/>
      <family val="2"/>
    </font>
    <font>
      <b/>
      <sz val="6"/>
      <name val="Arial"/>
      <family val="2"/>
    </font>
    <font>
      <sz val="12"/>
      <name val="Calibri"/>
      <family val="2"/>
      <scheme val="minor"/>
    </font>
    <font>
      <b/>
      <sz val="11"/>
      <name val="Cambria"/>
      <family val="1"/>
      <scheme val="major"/>
    </font>
    <font>
      <sz val="9"/>
      <name val="Arial"/>
      <family val="2"/>
    </font>
    <font>
      <b/>
      <sz val="10"/>
      <name val="Calibri"/>
      <family val="2"/>
      <scheme val="minor"/>
    </font>
    <font>
      <b/>
      <sz val="8"/>
      <color theme="5" tint="-0.249977111117893"/>
      <name val="Arial"/>
      <family val="2"/>
    </font>
    <font>
      <b/>
      <sz val="8"/>
      <color rgb="FF00B050"/>
      <name val="Arial"/>
      <family val="2"/>
    </font>
    <font>
      <sz val="10"/>
      <color theme="1"/>
      <name val="Arial Unicode MS"/>
      <family val="2"/>
    </font>
    <font>
      <sz val="11"/>
      <color rgb="FF141414"/>
      <name val="Trebuchet MS"/>
      <family val="2"/>
    </font>
    <font>
      <sz val="12"/>
      <color rgb="FF141414"/>
      <name val="Trebuchet MS"/>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2"/>
      <name val="Verdana"/>
      <family val="2"/>
    </font>
    <font>
      <sz val="11"/>
      <color indexed="62"/>
      <name val="Calibri"/>
      <family val="2"/>
    </font>
    <font>
      <sz val="11"/>
      <color indexed="20"/>
      <name val="Calibri"/>
      <family val="2"/>
    </font>
    <font>
      <b/>
      <sz val="12"/>
      <color indexed="63"/>
      <name val="Verdana"/>
      <family val="2"/>
    </font>
    <font>
      <sz val="11"/>
      <color indexed="60"/>
      <name val="Calibri"/>
      <family val="2"/>
    </font>
    <font>
      <b/>
      <sz val="12"/>
      <color indexed="53"/>
      <name val="Vinque"/>
    </font>
    <font>
      <sz val="11"/>
      <color indexed="58"/>
      <name val="Calibri"/>
      <family val="2"/>
    </font>
    <font>
      <b/>
      <sz val="11"/>
      <color indexed="63"/>
      <name val="Calibri"/>
      <family val="2"/>
    </font>
    <font>
      <i/>
      <sz val="11"/>
      <color indexed="22"/>
      <name val="Calibri"/>
      <family val="2"/>
    </font>
    <font>
      <b/>
      <sz val="18"/>
      <color indexed="62"/>
      <name val="Cambria"/>
      <family val="2"/>
    </font>
    <font>
      <b/>
      <sz val="15"/>
      <color indexed="62"/>
      <name val="Calibri"/>
      <family val="2"/>
    </font>
    <font>
      <b/>
      <sz val="13"/>
      <color indexed="62"/>
      <name val="Calibri"/>
      <family val="2"/>
    </font>
    <font>
      <b/>
      <sz val="11"/>
      <color indexed="62"/>
      <name val="Calibri"/>
      <family val="2"/>
    </font>
    <font>
      <b/>
      <sz val="11"/>
      <color indexed="8"/>
      <name val="Calibri"/>
      <family val="2"/>
    </font>
    <font>
      <b/>
      <sz val="11"/>
      <color indexed="9"/>
      <name val="Calibri"/>
      <family val="2"/>
    </font>
    <font>
      <sz val="7"/>
      <color theme="1"/>
      <name val="Verdana"/>
      <family val="2"/>
    </font>
    <font>
      <sz val="11"/>
      <color theme="1"/>
      <name val="Verdana"/>
      <family val="2"/>
    </font>
    <font>
      <sz val="10"/>
      <color rgb="FF141414"/>
      <name val="Trebuchet MS"/>
      <family val="2"/>
    </font>
    <font>
      <sz val="8.9"/>
      <color rgb="FF303030"/>
      <name val="Arial"/>
      <family val="2"/>
    </font>
    <font>
      <sz val="12"/>
      <color rgb="FF0066FF"/>
      <name val="Verdana"/>
      <family val="2"/>
    </font>
  </fonts>
  <fills count="30">
    <fill>
      <patternFill patternType="none"/>
    </fill>
    <fill>
      <patternFill patternType="gray125"/>
    </fill>
    <fill>
      <patternFill patternType="solid">
        <fgColor theme="0"/>
        <bgColor indexed="64"/>
      </patternFill>
    </fill>
    <fill>
      <patternFill patternType="solid">
        <fgColor theme="4" tint="0.59999389629810485"/>
        <bgColor indexed="64"/>
      </patternFill>
    </fill>
    <fill>
      <patternFill patternType="solid">
        <fgColor theme="4" tint="0.7999816888943144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4" tint="0.39997558519241921"/>
        <bgColor indexed="64"/>
      </patternFill>
    </fill>
    <fill>
      <patternFill patternType="solid">
        <fgColor indexed="9"/>
        <bgColor indexed="26"/>
      </patternFill>
    </fill>
    <fill>
      <patternFill patternType="solid">
        <fgColor indexed="47"/>
        <bgColor indexed="31"/>
      </patternFill>
    </fill>
    <fill>
      <patternFill patternType="solid">
        <fgColor indexed="26"/>
        <bgColor indexed="9"/>
      </patternFill>
    </fill>
    <fill>
      <patternFill patternType="solid">
        <fgColor indexed="27"/>
        <bgColor indexed="41"/>
      </patternFill>
    </fill>
    <fill>
      <patternFill patternType="solid">
        <fgColor indexed="31"/>
        <bgColor indexed="22"/>
      </patternFill>
    </fill>
    <fill>
      <patternFill patternType="solid">
        <fgColor indexed="29"/>
        <bgColor indexed="45"/>
      </patternFill>
    </fill>
    <fill>
      <patternFill patternType="solid">
        <fgColor indexed="50"/>
        <bgColor indexed="55"/>
      </patternFill>
    </fill>
    <fill>
      <patternFill patternType="solid">
        <fgColor indexed="44"/>
        <bgColor indexed="22"/>
      </patternFill>
    </fill>
    <fill>
      <patternFill patternType="solid">
        <fgColor indexed="54"/>
        <bgColor indexed="23"/>
      </patternFill>
    </fill>
    <fill>
      <patternFill patternType="solid">
        <fgColor indexed="22"/>
        <bgColor indexed="31"/>
      </patternFill>
    </fill>
    <fill>
      <patternFill patternType="solid">
        <fgColor indexed="62"/>
        <bgColor indexed="56"/>
      </patternFill>
    </fill>
    <fill>
      <patternFill patternType="solid">
        <fgColor indexed="10"/>
        <bgColor indexed="53"/>
      </patternFill>
    </fill>
    <fill>
      <patternFill patternType="solid">
        <fgColor indexed="49"/>
        <bgColor indexed="57"/>
      </patternFill>
    </fill>
    <fill>
      <patternFill patternType="solid">
        <fgColor indexed="45"/>
        <bgColor indexed="29"/>
      </patternFill>
    </fill>
    <fill>
      <patternFill patternType="solid">
        <fgColor indexed="40"/>
        <bgColor indexed="15"/>
      </patternFill>
    </fill>
    <fill>
      <patternFill patternType="solid">
        <fgColor indexed="24"/>
        <bgColor indexed="46"/>
      </patternFill>
    </fill>
    <fill>
      <patternFill patternType="solid">
        <fgColor indexed="19"/>
        <bgColor indexed="55"/>
      </patternFill>
    </fill>
    <fill>
      <patternFill patternType="solid">
        <fgColor indexed="34"/>
        <bgColor indexed="13"/>
      </patternFill>
    </fill>
    <fill>
      <patternFill patternType="solid">
        <fgColor indexed="46"/>
        <bgColor indexed="24"/>
      </patternFill>
    </fill>
    <fill>
      <patternFill patternType="solid">
        <fgColor indexed="43"/>
        <bgColor indexed="26"/>
      </patternFill>
    </fill>
    <fill>
      <patternFill patternType="solid">
        <fgColor indexed="42"/>
        <bgColor indexed="27"/>
      </patternFill>
    </fill>
    <fill>
      <patternFill patternType="solid">
        <fgColor indexed="17"/>
        <bgColor indexed="57"/>
      </patternFill>
    </fill>
  </fills>
  <borders count="40">
    <border>
      <left/>
      <right/>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medium">
        <color indexed="64"/>
      </right>
      <top style="thin">
        <color indexed="64"/>
      </top>
      <bottom/>
      <diagonal/>
    </border>
    <border>
      <left style="thin">
        <color indexed="64"/>
      </left>
      <right style="medium">
        <color indexed="64"/>
      </right>
      <top/>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top/>
      <bottom style="thin">
        <color indexed="64"/>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8"/>
      </left>
      <right style="thin">
        <color indexed="8"/>
      </right>
      <top style="thin">
        <color indexed="8"/>
      </top>
      <bottom style="thin">
        <color indexed="8"/>
      </bottom>
      <diagonal/>
    </border>
    <border>
      <left style="hair">
        <color indexed="8"/>
      </left>
      <right style="hair">
        <color indexed="8"/>
      </right>
      <top style="hair">
        <color indexed="8"/>
      </top>
      <bottom style="hair">
        <color indexed="8"/>
      </bottom>
      <diagonal/>
    </border>
    <border>
      <left style="thin">
        <color indexed="8"/>
      </left>
      <right/>
      <top style="medium">
        <color indexed="8"/>
      </top>
      <bottom style="medium">
        <color indexed="8"/>
      </bottom>
      <diagonal/>
    </border>
    <border>
      <left style="thin">
        <color indexed="8"/>
      </left>
      <right style="medium">
        <color indexed="8"/>
      </right>
      <top style="thin">
        <color indexed="8"/>
      </top>
      <bottom style="medium">
        <color indexed="8"/>
      </bottom>
      <diagonal/>
    </border>
    <border>
      <left/>
      <right style="thin">
        <color indexed="8"/>
      </right>
      <top style="thin">
        <color indexed="8"/>
      </top>
      <bottom style="thin">
        <color indexed="8"/>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54"/>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right/>
      <top style="medium">
        <color rgb="FFDDDDDD"/>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s>
  <cellStyleXfs count="58">
    <xf numFmtId="0" fontId="0" fillId="0" borderId="0"/>
    <xf numFmtId="9" fontId="1" fillId="0" borderId="0" applyFont="0" applyFill="0" applyBorder="0" applyAlignment="0" applyProtection="0"/>
    <xf numFmtId="0" fontId="58" fillId="0" borderId="0"/>
    <xf numFmtId="0" fontId="70" fillId="8" borderId="0" applyNumberFormat="0" applyBorder="0" applyAlignment="0" applyProtection="0"/>
    <xf numFmtId="0" fontId="70" fillId="9" borderId="0" applyNumberFormat="0" applyBorder="0" applyAlignment="0" applyProtection="0"/>
    <xf numFmtId="0" fontId="70" fillId="10" borderId="0" applyNumberFormat="0" applyBorder="0" applyAlignment="0" applyProtection="0"/>
    <xf numFmtId="0" fontId="70" fillId="8" borderId="0" applyNumberFormat="0" applyBorder="0" applyAlignment="0" applyProtection="0"/>
    <xf numFmtId="0" fontId="70" fillId="11" borderId="0" applyNumberFormat="0" applyBorder="0" applyAlignment="0" applyProtection="0"/>
    <xf numFmtId="0" fontId="70" fillId="9" borderId="0" applyNumberFormat="0" applyBorder="0" applyAlignment="0" applyProtection="0"/>
    <xf numFmtId="0" fontId="70" fillId="12" borderId="0" applyNumberFormat="0" applyBorder="0" applyAlignment="0" applyProtection="0"/>
    <xf numFmtId="0" fontId="70" fillId="13" borderId="0" applyNumberFormat="0" applyBorder="0" applyAlignment="0" applyProtection="0"/>
    <xf numFmtId="0" fontId="70" fillId="14" borderId="0" applyNumberFormat="0" applyBorder="0" applyAlignment="0" applyProtection="0"/>
    <xf numFmtId="0" fontId="70" fillId="12" borderId="0" applyNumberFormat="0" applyBorder="0" applyAlignment="0" applyProtection="0"/>
    <xf numFmtId="0" fontId="70" fillId="15" borderId="0" applyNumberFormat="0" applyBorder="0" applyAlignment="0" applyProtection="0"/>
    <xf numFmtId="0" fontId="70" fillId="9" borderId="0" applyNumberFormat="0" applyBorder="0" applyAlignment="0" applyProtection="0"/>
    <xf numFmtId="0" fontId="71" fillId="16" borderId="0" applyNumberFormat="0" applyBorder="0" applyAlignment="0" applyProtection="0"/>
    <xf numFmtId="0" fontId="71" fillId="13" borderId="0" applyNumberFormat="0" applyBorder="0" applyAlignment="0" applyProtection="0"/>
    <xf numFmtId="0" fontId="71" fillId="14" borderId="0" applyNumberFormat="0" applyBorder="0" applyAlignment="0" applyProtection="0"/>
    <xf numFmtId="0" fontId="71" fillId="17" borderId="0" applyNumberFormat="0" applyBorder="0" applyAlignment="0" applyProtection="0"/>
    <xf numFmtId="0" fontId="71" fillId="15" borderId="0" applyNumberFormat="0" applyBorder="0" applyAlignment="0" applyProtection="0"/>
    <xf numFmtId="0" fontId="71" fillId="9" borderId="0" applyNumberFormat="0" applyBorder="0" applyAlignment="0" applyProtection="0"/>
    <xf numFmtId="0" fontId="71" fillId="18" borderId="0" applyNumberFormat="0" applyBorder="0" applyAlignment="0" applyProtection="0"/>
    <xf numFmtId="0" fontId="71" fillId="19" borderId="0" applyNumberFormat="0" applyBorder="0" applyAlignment="0" applyProtection="0"/>
    <xf numFmtId="0" fontId="71" fillId="14" borderId="0" applyNumberFormat="0" applyBorder="0" applyAlignment="0" applyProtection="0"/>
    <xf numFmtId="0" fontId="71" fillId="16" borderId="0" applyNumberFormat="0" applyBorder="0" applyAlignment="0" applyProtection="0"/>
    <xf numFmtId="0" fontId="71" fillId="20" borderId="0" applyNumberFormat="0" applyBorder="0" applyAlignment="0" applyProtection="0"/>
    <xf numFmtId="0" fontId="71" fillId="21" borderId="0" applyNumberFormat="0" applyBorder="0" applyAlignment="0" applyProtection="0"/>
    <xf numFmtId="0" fontId="72" fillId="0" borderId="0" applyNumberFormat="0" applyFill="0" applyBorder="0" applyAlignment="0" applyProtection="0"/>
    <xf numFmtId="0" fontId="73" fillId="8" borderId="24" applyNumberFormat="0" applyAlignment="0" applyProtection="0"/>
    <xf numFmtId="0" fontId="74" fillId="0" borderId="25" applyNumberFormat="0" applyFill="0" applyAlignment="0" applyProtection="0"/>
    <xf numFmtId="0" fontId="57" fillId="13" borderId="26" applyNumberFormat="0" applyProtection="0">
      <alignment horizontal="center" vertical="center"/>
    </xf>
    <xf numFmtId="0" fontId="75" fillId="14" borderId="0" applyNumberFormat="0" applyBorder="0" applyAlignment="0" applyProtection="0"/>
    <xf numFmtId="0" fontId="75" fillId="12" borderId="27" applyNumberFormat="0" applyAlignment="0" applyProtection="0"/>
    <xf numFmtId="0" fontId="75" fillId="20" borderId="28" applyNumberFormat="0" applyProtection="0">
      <alignment horizontal="center" vertical="center" wrapText="1"/>
    </xf>
    <xf numFmtId="0" fontId="75" fillId="22" borderId="0" applyNumberFormat="0" applyBorder="0" applyAlignment="0" applyProtection="0"/>
    <xf numFmtId="0" fontId="75" fillId="23" borderId="0" applyNumberFormat="0" applyBorder="0" applyAlignment="0" applyProtection="0"/>
    <xf numFmtId="0" fontId="75" fillId="21" borderId="0" applyNumberFormat="0" applyBorder="0" applyAlignment="0" applyProtection="0"/>
    <xf numFmtId="0" fontId="75" fillId="24" borderId="0" applyNumberFormat="0" applyBorder="0" applyAlignment="0" applyProtection="0"/>
    <xf numFmtId="0" fontId="75" fillId="25" borderId="0" applyNumberFormat="0" applyBorder="0" applyAlignment="0" applyProtection="0"/>
    <xf numFmtId="0" fontId="75" fillId="9" borderId="0" applyNumberFormat="0" applyBorder="0" applyAlignment="0" applyProtection="0"/>
    <xf numFmtId="0" fontId="58" fillId="10" borderId="24" applyNumberFormat="0" applyAlignment="0" applyProtection="0"/>
    <xf numFmtId="0" fontId="58" fillId="19" borderId="26" applyNumberFormat="0" applyProtection="0">
      <alignment vertical="center"/>
    </xf>
    <xf numFmtId="0" fontId="76" fillId="9" borderId="24" applyNumberFormat="0" applyAlignment="0" applyProtection="0"/>
    <xf numFmtId="0" fontId="77" fillId="26" borderId="0" applyNumberFormat="0" applyBorder="0" applyAlignment="0" applyProtection="0"/>
    <xf numFmtId="0" fontId="78" fillId="25" borderId="29" applyNumberFormat="0" applyProtection="0">
      <alignment horizontal="center" vertical="center" wrapText="1"/>
    </xf>
    <xf numFmtId="0" fontId="79" fillId="27" borderId="0" applyNumberFormat="0" applyBorder="0" applyAlignment="0" applyProtection="0"/>
    <xf numFmtId="0" fontId="80" fillId="19" borderId="30" applyNumberFormat="0" applyProtection="0">
      <alignment horizontal="center" vertical="center" wrapText="1"/>
    </xf>
    <xf numFmtId="0" fontId="81" fillId="28" borderId="0" applyNumberFormat="0" applyBorder="0" applyAlignment="0" applyProtection="0"/>
    <xf numFmtId="0" fontId="82" fillId="8" borderId="31" applyNumberFormat="0" applyAlignment="0" applyProtection="0"/>
    <xf numFmtId="0" fontId="83" fillId="0" borderId="0" applyNumberFormat="0" applyFill="0" applyBorder="0" applyAlignment="0" applyProtection="0"/>
    <xf numFmtId="0" fontId="84" fillId="0" borderId="0" applyNumberFormat="0" applyFill="0" applyBorder="0" applyAlignment="0" applyProtection="0"/>
    <xf numFmtId="0" fontId="85" fillId="0" borderId="32" applyNumberFormat="0" applyFill="0" applyAlignment="0" applyProtection="0"/>
    <xf numFmtId="0" fontId="86" fillId="0" borderId="33" applyNumberFormat="0" applyFill="0" applyAlignment="0" applyProtection="0"/>
    <xf numFmtId="0" fontId="87" fillId="0" borderId="34" applyNumberFormat="0" applyFill="0" applyAlignment="0" applyProtection="0"/>
    <xf numFmtId="0" fontId="87" fillId="0" borderId="0" applyNumberFormat="0" applyFill="0" applyBorder="0" applyAlignment="0" applyProtection="0"/>
    <xf numFmtId="0" fontId="88" fillId="0" borderId="35" applyNumberFormat="0" applyFill="0" applyAlignment="0" applyProtection="0"/>
    <xf numFmtId="0" fontId="89" fillId="17" borderId="36" applyNumberFormat="0" applyAlignment="0" applyProtection="0"/>
    <xf numFmtId="0" fontId="78" fillId="29" borderId="29" applyNumberFormat="0" applyProtection="0">
      <alignment horizontal="center" vertical="center" wrapText="1"/>
    </xf>
  </cellStyleXfs>
  <cellXfs count="262">
    <xf numFmtId="0" fontId="0" fillId="0" borderId="0" xfId="0"/>
    <xf numFmtId="0" fontId="0" fillId="0" borderId="0" xfId="0" applyFill="1"/>
    <xf numFmtId="0" fontId="40" fillId="0" borderId="0" xfId="0" applyFont="1" applyFill="1" applyBorder="1" applyAlignment="1">
      <alignment horizontal="center" vertical="center"/>
    </xf>
    <xf numFmtId="0" fontId="4" fillId="0" borderId="0" xfId="0" applyFont="1" applyFill="1" applyBorder="1"/>
    <xf numFmtId="1" fontId="4" fillId="0" borderId="0" xfId="0" applyNumberFormat="1" applyFont="1" applyFill="1" applyBorder="1" applyAlignment="1">
      <alignment horizontal="center" vertical="center"/>
    </xf>
    <xf numFmtId="0" fontId="50" fillId="0" borderId="0" xfId="0" applyFont="1" applyFill="1"/>
    <xf numFmtId="1" fontId="2" fillId="0" borderId="0" xfId="0" applyNumberFormat="1" applyFont="1" applyFill="1" applyBorder="1" applyAlignment="1">
      <alignment horizontal="center" vertical="center"/>
    </xf>
    <xf numFmtId="0" fontId="55" fillId="0" borderId="0" xfId="0" applyFont="1" applyFill="1" applyBorder="1" applyAlignment="1">
      <alignment vertical="center" wrapText="1"/>
    </xf>
    <xf numFmtId="0" fontId="2" fillId="0" borderId="0" xfId="0" applyFont="1"/>
    <xf numFmtId="0" fontId="0" fillId="0" borderId="0" xfId="0" applyFill="1" applyBorder="1"/>
    <xf numFmtId="0" fontId="0" fillId="0" borderId="0" xfId="0" applyBorder="1"/>
    <xf numFmtId="0" fontId="0" fillId="0" borderId="0" xfId="0" applyFill="1" applyBorder="1" applyAlignment="1">
      <alignment horizontal="right"/>
    </xf>
    <xf numFmtId="0" fontId="57" fillId="3" borderId="2" xfId="0" applyFont="1" applyFill="1" applyBorder="1" applyAlignment="1">
      <alignment horizontal="center" vertical="center"/>
    </xf>
    <xf numFmtId="0" fontId="57" fillId="0" borderId="0" xfId="0" applyFont="1" applyFill="1" applyBorder="1" applyAlignment="1">
      <alignment horizontal="left" vertical="center"/>
    </xf>
    <xf numFmtId="0" fontId="57" fillId="0" borderId="0" xfId="0" applyFont="1" applyFill="1" applyBorder="1" applyAlignment="1">
      <alignment horizontal="center" vertical="center"/>
    </xf>
    <xf numFmtId="0" fontId="57" fillId="0" borderId="0" xfId="0" applyFont="1" applyFill="1" applyBorder="1" applyAlignment="1">
      <alignment vertical="center"/>
    </xf>
    <xf numFmtId="0" fontId="57" fillId="3" borderId="2" xfId="0" applyFont="1" applyFill="1" applyBorder="1" applyAlignment="1">
      <alignment horizontal="left" vertical="center"/>
    </xf>
    <xf numFmtId="0" fontId="11" fillId="0" borderId="0" xfId="0" applyFont="1" applyFill="1" applyBorder="1" applyAlignment="1">
      <alignment horizontal="center" vertical="center"/>
    </xf>
    <xf numFmtId="0" fontId="62" fillId="0" borderId="0" xfId="0" applyFont="1" applyFill="1" applyBorder="1" applyAlignment="1">
      <alignment horizontal="center" vertical="center"/>
    </xf>
    <xf numFmtId="9" fontId="54" fillId="0" borderId="0" xfId="0" applyNumberFormat="1" applyFont="1" applyFill="1" applyBorder="1" applyAlignment="1" applyProtection="1">
      <alignment horizontal="center" vertical="center"/>
      <protection locked="0"/>
    </xf>
    <xf numFmtId="9" fontId="54" fillId="0" borderId="0" xfId="0" applyNumberFormat="1" applyFont="1" applyFill="1" applyBorder="1" applyAlignment="1">
      <alignment horizontal="center" vertical="center"/>
    </xf>
    <xf numFmtId="0" fontId="0" fillId="0" borderId="0" xfId="0" applyFill="1" applyBorder="1" applyAlignment="1" applyProtection="1">
      <alignment horizontal="center" vertical="center"/>
      <protection locked="0"/>
    </xf>
    <xf numFmtId="0" fontId="64" fillId="0" borderId="0" xfId="0" applyFont="1" applyFill="1" applyBorder="1" applyAlignment="1">
      <alignment horizontal="center" vertical="center"/>
    </xf>
    <xf numFmtId="0" fontId="53" fillId="0" borderId="0" xfId="0" applyFont="1"/>
    <xf numFmtId="0" fontId="67" fillId="0" borderId="0" xfId="0" applyFont="1"/>
    <xf numFmtId="0" fontId="69" fillId="0" borderId="0" xfId="0" applyFont="1"/>
    <xf numFmtId="164" fontId="32" fillId="0" borderId="0" xfId="0" applyNumberFormat="1" applyFont="1" applyFill="1" applyBorder="1" applyAlignment="1">
      <alignment horizontal="center" vertical="center"/>
    </xf>
    <xf numFmtId="0" fontId="29" fillId="0" borderId="0" xfId="0" applyFont="1" applyFill="1" applyBorder="1" applyAlignment="1">
      <alignment horizontal="center" vertical="center"/>
    </xf>
    <xf numFmtId="0" fontId="59" fillId="0" borderId="0" xfId="0" applyFont="1" applyFill="1" applyBorder="1" applyAlignment="1">
      <alignment horizontal="center" vertical="center" wrapText="1"/>
    </xf>
    <xf numFmtId="0" fontId="11" fillId="0" borderId="0" xfId="0" applyFont="1" applyFill="1" applyBorder="1" applyAlignment="1">
      <alignment horizontal="center" vertical="center" wrapText="1"/>
    </xf>
    <xf numFmtId="0" fontId="0" fillId="0" borderId="0" xfId="0"/>
    <xf numFmtId="0" fontId="0" fillId="0" borderId="0" xfId="0" applyFill="1" applyBorder="1"/>
    <xf numFmtId="0" fontId="0" fillId="0" borderId="0" xfId="0" applyBorder="1"/>
    <xf numFmtId="0" fontId="0" fillId="0" borderId="0" xfId="0" applyBorder="1" applyAlignment="1">
      <alignment horizontal="center"/>
    </xf>
    <xf numFmtId="0" fontId="0" fillId="0" borderId="0" xfId="0" applyFill="1" applyBorder="1" applyAlignment="1">
      <alignment horizontal="center" vertical="center"/>
    </xf>
    <xf numFmtId="0" fontId="3" fillId="0" borderId="0" xfId="0" applyFont="1" applyFill="1" applyBorder="1" applyAlignment="1">
      <alignment horizontal="center" vertical="center"/>
    </xf>
    <xf numFmtId="0" fontId="0" fillId="0" borderId="0" xfId="0" applyFill="1" applyBorder="1" applyAlignment="1">
      <alignment horizontal="center"/>
    </xf>
    <xf numFmtId="0" fontId="29" fillId="0" borderId="0" xfId="0" applyFont="1" applyFill="1" applyBorder="1" applyAlignment="1">
      <alignment vertical="center" textRotation="90" wrapText="1"/>
    </xf>
    <xf numFmtId="1" fontId="2" fillId="0" borderId="0" xfId="0" applyNumberFormat="1" applyFont="1" applyFill="1" applyBorder="1" applyAlignment="1">
      <alignment horizontal="center" vertical="center"/>
    </xf>
    <xf numFmtId="164" fontId="32" fillId="0" borderId="0" xfId="0" applyNumberFormat="1" applyFont="1" applyFill="1" applyBorder="1" applyAlignment="1">
      <alignment horizontal="center"/>
    </xf>
    <xf numFmtId="0" fontId="0" fillId="0" borderId="0" xfId="0" applyFill="1" applyBorder="1" applyAlignment="1"/>
    <xf numFmtId="0" fontId="58" fillId="0" borderId="0" xfId="0" applyFont="1" applyFill="1" applyBorder="1" applyAlignment="1">
      <alignment vertical="center" wrapText="1"/>
    </xf>
    <xf numFmtId="49" fontId="58" fillId="0" borderId="0" xfId="0" applyNumberFormat="1" applyFont="1" applyFill="1" applyBorder="1" applyAlignment="1">
      <alignment vertical="center" wrapText="1"/>
    </xf>
    <xf numFmtId="0" fontId="5" fillId="0" borderId="0" xfId="0" applyFont="1" applyBorder="1" applyAlignment="1">
      <alignment horizontal="center" vertical="center"/>
    </xf>
    <xf numFmtId="0" fontId="6" fillId="0" borderId="0" xfId="0" applyFont="1" applyBorder="1" applyAlignment="1">
      <alignment horizontal="center" vertical="center" wrapText="1"/>
    </xf>
    <xf numFmtId="0" fontId="4" fillId="0" borderId="0" xfId="0" applyFont="1" applyFill="1" applyBorder="1"/>
    <xf numFmtId="0" fontId="40" fillId="0" borderId="0" xfId="0" applyFont="1" applyFill="1" applyBorder="1" applyAlignment="1">
      <alignment horizontal="center" vertical="center"/>
    </xf>
    <xf numFmtId="0" fontId="41" fillId="0" borderId="0" xfId="0" applyFont="1" applyFill="1" applyBorder="1" applyAlignment="1">
      <alignment vertical="center" wrapText="1"/>
    </xf>
    <xf numFmtId="0" fontId="4" fillId="0" borderId="0" xfId="0" applyFont="1" applyFill="1" applyBorder="1" applyAlignment="1">
      <alignment horizontal="center" vertical="center"/>
    </xf>
    <xf numFmtId="1" fontId="52" fillId="0" borderId="0" xfId="0" applyNumberFormat="1" applyFont="1" applyFill="1" applyBorder="1" applyAlignment="1">
      <alignment horizontal="center" vertical="center"/>
    </xf>
    <xf numFmtId="0" fontId="50" fillId="0" borderId="0" xfId="0" applyFont="1" applyFill="1" applyBorder="1"/>
    <xf numFmtId="0" fontId="46" fillId="0" borderId="0" xfId="0" applyFont="1" applyFill="1" applyBorder="1"/>
    <xf numFmtId="9" fontId="46" fillId="0" borderId="0" xfId="1" applyFont="1" applyFill="1" applyBorder="1"/>
    <xf numFmtId="0" fontId="56" fillId="0" borderId="0" xfId="0" applyFont="1" applyFill="1" applyBorder="1"/>
    <xf numFmtId="0" fontId="32" fillId="0" borderId="0" xfId="0" applyFont="1" applyFill="1" applyBorder="1" applyAlignment="1">
      <alignment horizontal="center" vertical="center"/>
    </xf>
    <xf numFmtId="165" fontId="60" fillId="0" borderId="0" xfId="0" applyNumberFormat="1" applyFont="1" applyFill="1" applyBorder="1" applyAlignment="1">
      <alignment horizontal="center" vertical="center" wrapText="1"/>
    </xf>
    <xf numFmtId="1" fontId="36" fillId="0" borderId="0" xfId="0" applyNumberFormat="1" applyFont="1" applyFill="1" applyBorder="1" applyAlignment="1">
      <alignment horizontal="center" vertical="center"/>
    </xf>
    <xf numFmtId="0" fontId="54" fillId="0" borderId="0" xfId="0" applyFont="1" applyFill="1" applyBorder="1" applyAlignment="1">
      <alignment vertical="center"/>
    </xf>
    <xf numFmtId="0" fontId="54" fillId="0" borderId="0" xfId="0" applyFont="1" applyFill="1" applyBorder="1" applyAlignment="1">
      <alignment textRotation="90"/>
    </xf>
    <xf numFmtId="0" fontId="53" fillId="0" borderId="0" xfId="0" applyFont="1" applyFill="1" applyBorder="1"/>
    <xf numFmtId="0" fontId="5" fillId="0" borderId="0" xfId="0" applyFont="1" applyFill="1" applyBorder="1" applyAlignment="1">
      <alignment horizontal="left" vertical="center"/>
    </xf>
    <xf numFmtId="0" fontId="5" fillId="0" borderId="0" xfId="0" applyFont="1" applyFill="1" applyBorder="1" applyAlignment="1">
      <alignment horizontal="center" vertical="center"/>
    </xf>
    <xf numFmtId="0" fontId="6" fillId="0" borderId="0" xfId="0" applyFont="1" applyFill="1" applyBorder="1" applyAlignment="1">
      <alignment horizontal="center" vertical="center"/>
    </xf>
    <xf numFmtId="0" fontId="7" fillId="0" borderId="0" xfId="0" applyFont="1" applyFill="1" applyBorder="1" applyAlignment="1">
      <alignment horizontal="center" vertical="center"/>
    </xf>
    <xf numFmtId="0" fontId="6" fillId="0" borderId="0" xfId="0" applyFont="1" applyFill="1" applyBorder="1" applyAlignment="1">
      <alignment horizontal="center" vertical="center" wrapText="1"/>
    </xf>
    <xf numFmtId="0" fontId="0" fillId="0" borderId="0" xfId="0" applyFill="1" applyBorder="1" applyAlignment="1">
      <alignment horizontal="left" vertical="center"/>
    </xf>
    <xf numFmtId="0" fontId="5" fillId="0" borderId="0" xfId="0" applyFont="1" applyFill="1" applyBorder="1" applyAlignment="1">
      <alignment vertical="center"/>
    </xf>
    <xf numFmtId="0" fontId="8" fillId="0" borderId="0" xfId="0" applyFont="1" applyFill="1" applyBorder="1" applyAlignment="1">
      <alignment vertical="center"/>
    </xf>
    <xf numFmtId="0" fontId="9" fillId="0" borderId="0" xfId="0" applyFont="1" applyFill="1" applyBorder="1"/>
    <xf numFmtId="9" fontId="12" fillId="0" borderId="0" xfId="1" applyFont="1" applyFill="1" applyBorder="1" applyAlignment="1">
      <alignment horizontal="center" vertical="center"/>
    </xf>
    <xf numFmtId="0" fontId="14" fillId="0" borderId="0" xfId="0" applyFont="1" applyFill="1" applyBorder="1" applyAlignment="1">
      <alignment horizontal="center" vertical="center"/>
    </xf>
    <xf numFmtId="0" fontId="15" fillId="0" borderId="0" xfId="0" applyFont="1" applyFill="1" applyBorder="1" applyAlignment="1">
      <alignment vertical="top"/>
    </xf>
    <xf numFmtId="0" fontId="8" fillId="0" borderId="0" xfId="0" applyFont="1" applyFill="1" applyBorder="1"/>
    <xf numFmtId="0" fontId="16" fillId="0" borderId="0" xfId="0" applyFont="1" applyFill="1" applyBorder="1" applyAlignment="1">
      <alignment vertical="center"/>
    </xf>
    <xf numFmtId="0" fontId="8" fillId="0" borderId="0" xfId="0" applyFont="1" applyFill="1" applyBorder="1" applyAlignment="1">
      <alignment horizontal="center" vertical="center"/>
    </xf>
    <xf numFmtId="9" fontId="17" fillId="0" borderId="0" xfId="1" applyFont="1" applyFill="1" applyBorder="1" applyAlignment="1">
      <alignment horizontal="center" vertical="center"/>
    </xf>
    <xf numFmtId="0" fontId="18" fillId="0" borderId="0" xfId="0" applyFont="1" applyFill="1" applyBorder="1"/>
    <xf numFmtId="0" fontId="19" fillId="0" borderId="0" xfId="0" applyFont="1" applyFill="1" applyBorder="1"/>
    <xf numFmtId="0" fontId="20" fillId="0" borderId="0" xfId="0" applyFont="1" applyFill="1" applyBorder="1"/>
    <xf numFmtId="0" fontId="21" fillId="0" borderId="0" xfId="0" applyFont="1" applyFill="1" applyBorder="1"/>
    <xf numFmtId="9" fontId="22" fillId="0" borderId="0" xfId="0" applyNumberFormat="1" applyFont="1" applyFill="1" applyBorder="1"/>
    <xf numFmtId="0" fontId="23" fillId="0" borderId="0" xfId="0" applyFont="1" applyFill="1" applyBorder="1"/>
    <xf numFmtId="0" fontId="24" fillId="0" borderId="0" xfId="0" applyFont="1" applyFill="1" applyBorder="1"/>
    <xf numFmtId="0" fontId="25" fillId="0" borderId="0" xfId="0" applyFont="1" applyFill="1" applyBorder="1"/>
    <xf numFmtId="2" fontId="26" fillId="0" borderId="0" xfId="0" applyNumberFormat="1" applyFont="1" applyFill="1" applyBorder="1"/>
    <xf numFmtId="9" fontId="26" fillId="0" borderId="0" xfId="1" applyNumberFormat="1" applyFont="1" applyFill="1" applyBorder="1"/>
    <xf numFmtId="0" fontId="27" fillId="0" borderId="0" xfId="0" applyFont="1" applyFill="1" applyBorder="1"/>
    <xf numFmtId="0" fontId="28" fillId="0" borderId="0" xfId="0" applyFont="1" applyFill="1" applyBorder="1"/>
    <xf numFmtId="9" fontId="9" fillId="0" borderId="0" xfId="1" applyFont="1" applyFill="1" applyBorder="1"/>
    <xf numFmtId="0" fontId="30" fillId="0" borderId="0" xfId="0" applyFont="1" applyFill="1" applyBorder="1" applyAlignment="1">
      <alignment horizontal="center" vertical="center"/>
    </xf>
    <xf numFmtId="0" fontId="33" fillId="0" borderId="0" xfId="0" applyFont="1" applyFill="1" applyBorder="1"/>
    <xf numFmtId="0" fontId="36" fillId="0" borderId="0" xfId="0" applyFont="1" applyFill="1" applyBorder="1"/>
    <xf numFmtId="0" fontId="39" fillId="0" borderId="0" xfId="0" applyFont="1" applyFill="1" applyBorder="1" applyAlignment="1">
      <alignment horizontal="center" vertical="center"/>
    </xf>
    <xf numFmtId="0" fontId="42" fillId="0" borderId="0" xfId="0" applyFont="1" applyFill="1" applyBorder="1"/>
    <xf numFmtId="0" fontId="43" fillId="0" borderId="0" xfId="0" applyFont="1" applyFill="1" applyBorder="1"/>
    <xf numFmtId="2" fontId="44" fillId="0" borderId="0" xfId="0" applyNumberFormat="1" applyFont="1" applyFill="1" applyBorder="1"/>
    <xf numFmtId="0" fontId="45" fillId="0" borderId="0" xfId="0" applyFont="1" applyFill="1" applyBorder="1"/>
    <xf numFmtId="9" fontId="44" fillId="0" borderId="0" xfId="1" applyFont="1" applyFill="1" applyBorder="1"/>
    <xf numFmtId="0" fontId="47" fillId="0" borderId="0" xfId="0" applyFont="1" applyFill="1" applyBorder="1"/>
    <xf numFmtId="165" fontId="46" fillId="0" borderId="0" xfId="0" applyNumberFormat="1" applyFont="1" applyFill="1" applyBorder="1"/>
    <xf numFmtId="9" fontId="9" fillId="0" borderId="0" xfId="0" applyNumberFormat="1" applyFont="1" applyFill="1" applyBorder="1"/>
    <xf numFmtId="9" fontId="46" fillId="0" borderId="0" xfId="0" applyNumberFormat="1" applyFont="1" applyFill="1" applyBorder="1"/>
    <xf numFmtId="0" fontId="48" fillId="0" borderId="0" xfId="0" applyFont="1" applyFill="1" applyBorder="1"/>
    <xf numFmtId="0" fontId="49" fillId="0" borderId="0" xfId="0" applyFont="1" applyFill="1" applyBorder="1"/>
    <xf numFmtId="9" fontId="50" fillId="0" borderId="0" xfId="0" applyNumberFormat="1" applyFont="1" applyFill="1" applyBorder="1"/>
    <xf numFmtId="0" fontId="51" fillId="0" borderId="0" xfId="0" applyFont="1" applyFill="1" applyBorder="1" applyAlignment="1">
      <alignment horizontal="left"/>
    </xf>
    <xf numFmtId="0" fontId="0" fillId="0" borderId="0" xfId="0" applyFill="1" applyBorder="1" applyAlignment="1">
      <alignment vertical="top"/>
    </xf>
    <xf numFmtId="9" fontId="10" fillId="0" borderId="0" xfId="0" applyNumberFormat="1" applyFont="1" applyFill="1" applyBorder="1" applyAlignment="1">
      <alignment vertical="center"/>
    </xf>
    <xf numFmtId="0" fontId="11" fillId="0" borderId="0" xfId="0" applyFont="1" applyFill="1" applyBorder="1" applyAlignment="1">
      <alignment vertical="center" textRotation="90" wrapText="1"/>
    </xf>
    <xf numFmtId="49" fontId="11" fillId="0" borderId="0" xfId="0" applyNumberFormat="1" applyFont="1" applyFill="1" applyBorder="1" applyAlignment="1">
      <alignment vertical="center" textRotation="90" wrapText="1"/>
    </xf>
    <xf numFmtId="9" fontId="13" fillId="0" borderId="0" xfId="0" applyNumberFormat="1" applyFont="1" applyFill="1" applyBorder="1" applyAlignment="1">
      <alignment vertical="center"/>
    </xf>
    <xf numFmtId="0" fontId="13" fillId="0" borderId="0" xfId="0" applyFont="1" applyFill="1" applyBorder="1" applyAlignment="1">
      <alignment vertical="center"/>
    </xf>
    <xf numFmtId="0" fontId="8" fillId="0" borderId="0" xfId="0" applyFont="1" applyFill="1" applyBorder="1" applyAlignment="1"/>
    <xf numFmtId="164" fontId="31" fillId="0" borderId="0" xfId="0" applyNumberFormat="1" applyFont="1" applyFill="1" applyBorder="1" applyAlignment="1">
      <alignment vertical="center"/>
    </xf>
    <xf numFmtId="164" fontId="31" fillId="0" borderId="0" xfId="0" applyNumberFormat="1" applyFont="1" applyFill="1" applyBorder="1" applyAlignment="1"/>
    <xf numFmtId="9" fontId="34" fillId="0" borderId="0" xfId="0" applyNumberFormat="1" applyFont="1" applyFill="1" applyBorder="1" applyAlignment="1">
      <alignment vertical="center"/>
    </xf>
    <xf numFmtId="49" fontId="35" fillId="0" borderId="0" xfId="0" applyNumberFormat="1" applyFont="1" applyFill="1" applyBorder="1" applyAlignment="1">
      <alignment vertical="center" textRotation="90" wrapText="1"/>
    </xf>
    <xf numFmtId="9" fontId="37" fillId="0" borderId="0" xfId="0" applyNumberFormat="1" applyFont="1" applyFill="1" applyBorder="1" applyAlignment="1">
      <alignment vertical="top"/>
    </xf>
    <xf numFmtId="0" fontId="37" fillId="0" borderId="0" xfId="0" applyFont="1" applyFill="1" applyBorder="1" applyAlignment="1">
      <alignment vertical="top"/>
    </xf>
    <xf numFmtId="9" fontId="38" fillId="0" borderId="0" xfId="0" applyNumberFormat="1" applyFont="1" applyFill="1" applyBorder="1" applyAlignment="1"/>
    <xf numFmtId="165" fontId="61" fillId="0" borderId="0" xfId="0" applyNumberFormat="1" applyFont="1" applyFill="1" applyBorder="1" applyAlignment="1">
      <alignment vertical="center"/>
    </xf>
    <xf numFmtId="0" fontId="59" fillId="0" borderId="0" xfId="0" applyFont="1" applyFill="1" applyBorder="1" applyAlignment="1">
      <alignment vertical="center"/>
    </xf>
    <xf numFmtId="164" fontId="32" fillId="0" borderId="0" xfId="0" applyNumberFormat="1" applyFont="1" applyFill="1" applyBorder="1" applyAlignment="1">
      <alignment vertical="center"/>
    </xf>
    <xf numFmtId="0" fontId="59" fillId="0" borderId="0" xfId="0" applyFont="1" applyFill="1" applyBorder="1" applyAlignment="1">
      <alignment vertical="center" wrapText="1"/>
    </xf>
    <xf numFmtId="0" fontId="65" fillId="0" borderId="0" xfId="0" applyFont="1" applyFill="1" applyBorder="1" applyAlignment="1">
      <alignment vertical="center"/>
    </xf>
    <xf numFmtId="166" fontId="59" fillId="0" borderId="0" xfId="0" applyNumberFormat="1" applyFont="1" applyFill="1" applyBorder="1" applyAlignment="1">
      <alignment vertical="center"/>
    </xf>
    <xf numFmtId="0" fontId="0" fillId="0" borderId="0" xfId="0" applyFill="1" applyBorder="1"/>
    <xf numFmtId="0" fontId="0" fillId="0" borderId="0" xfId="0" applyFill="1" applyBorder="1" applyAlignment="1">
      <alignment horizontal="center" vertical="center"/>
    </xf>
    <xf numFmtId="0" fontId="3" fillId="0" borderId="0" xfId="0" applyFont="1" applyFill="1" applyBorder="1" applyAlignment="1">
      <alignment horizontal="center" vertical="center"/>
    </xf>
    <xf numFmtId="0" fontId="0" fillId="0" borderId="0" xfId="0" applyFill="1" applyBorder="1" applyAlignment="1">
      <alignment horizontal="center"/>
    </xf>
    <xf numFmtId="0" fontId="57" fillId="0" borderId="0" xfId="0" applyFont="1" applyFill="1" applyBorder="1" applyAlignment="1">
      <alignment vertical="center"/>
    </xf>
    <xf numFmtId="0" fontId="57" fillId="0" borderId="0" xfId="0" applyFont="1" applyFill="1" applyBorder="1" applyAlignment="1">
      <alignment horizontal="left" vertical="center"/>
    </xf>
    <xf numFmtId="0" fontId="57" fillId="0" borderId="0" xfId="0" applyFont="1" applyFill="1" applyBorder="1" applyAlignment="1">
      <alignment horizontal="center" vertical="center"/>
    </xf>
    <xf numFmtId="0" fontId="62" fillId="5" borderId="2" xfId="0" applyFont="1" applyFill="1" applyBorder="1" applyAlignment="1">
      <alignment horizontal="center" vertical="center"/>
    </xf>
    <xf numFmtId="0" fontId="3" fillId="6" borderId="2" xfId="0" applyFont="1" applyFill="1" applyBorder="1" applyAlignment="1">
      <alignment horizontal="center" vertical="center"/>
    </xf>
    <xf numFmtId="164" fontId="32" fillId="0" borderId="0" xfId="0" applyNumberFormat="1" applyFont="1" applyFill="1" applyBorder="1" applyAlignment="1"/>
    <xf numFmtId="164" fontId="62" fillId="5" borderId="2" xfId="0" applyNumberFormat="1" applyFont="1" applyFill="1" applyBorder="1" applyAlignment="1">
      <alignment horizontal="center" vertical="center"/>
    </xf>
    <xf numFmtId="0" fontId="57" fillId="4" borderId="5" xfId="0" applyFont="1" applyFill="1" applyBorder="1" applyAlignment="1">
      <alignment horizontal="center" vertical="center"/>
    </xf>
    <xf numFmtId="0" fontId="59" fillId="0" borderId="0" xfId="0" applyFont="1" applyFill="1" applyBorder="1" applyAlignment="1">
      <alignment horizontal="center" vertical="center"/>
    </xf>
    <xf numFmtId="0" fontId="67" fillId="0" borderId="0" xfId="0" applyFont="1" applyAlignment="1">
      <alignment horizontal="left" indent="1"/>
    </xf>
    <xf numFmtId="0" fontId="90" fillId="0" borderId="0" xfId="0" applyFont="1" applyAlignment="1">
      <alignment horizontal="left" indent="1"/>
    </xf>
    <xf numFmtId="0" fontId="91" fillId="0" borderId="0" xfId="0" applyFont="1"/>
    <xf numFmtId="0" fontId="91" fillId="0" borderId="0" xfId="0" applyFont="1" applyAlignment="1">
      <alignment horizontal="left" indent="1"/>
    </xf>
    <xf numFmtId="0" fontId="92" fillId="0" borderId="0" xfId="0" applyFont="1"/>
    <xf numFmtId="0" fontId="93" fillId="0" borderId="37" xfId="0" applyFont="1" applyBorder="1" applyAlignment="1">
      <alignment horizontal="left" indent="1"/>
    </xf>
    <xf numFmtId="0" fontId="0" fillId="0" borderId="0" xfId="0" applyAlignment="1">
      <alignment horizontal="center" vertical="center"/>
    </xf>
    <xf numFmtId="0" fontId="0" fillId="0" borderId="0" xfId="0" applyAlignment="1">
      <alignment textRotation="90"/>
    </xf>
    <xf numFmtId="0" fontId="61" fillId="0" borderId="0" xfId="0" applyFont="1" applyFill="1" applyBorder="1"/>
    <xf numFmtId="0" fontId="59" fillId="0" borderId="0" xfId="0" applyFont="1" applyFill="1" applyBorder="1" applyAlignment="1">
      <alignment horizontal="center" vertical="center" textRotation="90" wrapText="1"/>
    </xf>
    <xf numFmtId="0" fontId="0" fillId="0" borderId="0" xfId="0" applyFill="1" applyBorder="1" applyAlignment="1">
      <alignment textRotation="90"/>
    </xf>
    <xf numFmtId="0" fontId="0" fillId="0" borderId="11" xfId="0" applyBorder="1" applyAlignment="1">
      <alignment vertical="center" textRotation="90"/>
    </xf>
    <xf numFmtId="0" fontId="0" fillId="0" borderId="0" xfId="0" applyBorder="1" applyAlignment="1">
      <alignment vertical="center" textRotation="90"/>
    </xf>
    <xf numFmtId="0" fontId="62" fillId="5" borderId="2" xfId="0" applyNumberFormat="1" applyFont="1" applyFill="1" applyBorder="1" applyAlignment="1">
      <alignment horizontal="center" vertical="center"/>
    </xf>
    <xf numFmtId="0" fontId="94" fillId="0" borderId="0" xfId="0" applyFont="1" applyAlignment="1">
      <alignment horizontal="left" indent="1"/>
    </xf>
    <xf numFmtId="0" fontId="59" fillId="0" borderId="0" xfId="0" applyNumberFormat="1" applyFont="1" applyFill="1" applyBorder="1" applyAlignment="1">
      <alignment vertical="center"/>
    </xf>
    <xf numFmtId="0" fontId="0" fillId="0" borderId="0" xfId="0" applyNumberFormat="1" applyFont="1" applyFill="1" applyBorder="1"/>
    <xf numFmtId="0" fontId="57" fillId="0" borderId="0" xfId="0" applyNumberFormat="1" applyFont="1" applyFill="1" applyBorder="1" applyAlignment="1">
      <alignment vertical="center"/>
    </xf>
    <xf numFmtId="0" fontId="57" fillId="0" borderId="0" xfId="0" applyNumberFormat="1" applyFont="1" applyFill="1" applyBorder="1" applyAlignment="1">
      <alignment horizontal="center"/>
    </xf>
    <xf numFmtId="0" fontId="57" fillId="0" borderId="0" xfId="0" applyNumberFormat="1" applyFont="1" applyFill="1" applyBorder="1" applyAlignment="1">
      <alignment horizontal="left"/>
    </xf>
    <xf numFmtId="0" fontId="29" fillId="0" borderId="0" xfId="0" applyNumberFormat="1" applyFont="1" applyFill="1" applyBorder="1" applyAlignment="1">
      <alignment horizontal="center" vertical="center"/>
    </xf>
    <xf numFmtId="0" fontId="62" fillId="6" borderId="2" xfId="0" applyNumberFormat="1" applyFont="1" applyFill="1" applyBorder="1" applyAlignment="1">
      <alignment horizontal="center" vertical="center"/>
    </xf>
    <xf numFmtId="0" fontId="0" fillId="0" borderId="0" xfId="0" applyNumberFormat="1"/>
    <xf numFmtId="0" fontId="5" fillId="0" borderId="0" xfId="0" applyNumberFormat="1" applyFont="1" applyBorder="1" applyAlignment="1">
      <alignment horizontal="center" vertical="center"/>
    </xf>
    <xf numFmtId="0" fontId="5" fillId="0" borderId="0" xfId="0" applyNumberFormat="1" applyFont="1" applyFill="1" applyBorder="1" applyAlignment="1">
      <alignment horizontal="center" vertical="center"/>
    </xf>
    <xf numFmtId="0" fontId="0" fillId="0" borderId="0" xfId="0" applyNumberFormat="1" applyFill="1" applyBorder="1"/>
    <xf numFmtId="0" fontId="11" fillId="0" borderId="0" xfId="0" applyNumberFormat="1" applyFont="1" applyFill="1" applyBorder="1" applyAlignment="1">
      <alignment vertical="center" textRotation="90" wrapText="1"/>
    </xf>
    <xf numFmtId="0" fontId="8" fillId="0" borderId="0" xfId="0" applyNumberFormat="1" applyFont="1" applyFill="1" applyBorder="1" applyAlignment="1">
      <alignment horizontal="center" vertical="center"/>
    </xf>
    <xf numFmtId="0" fontId="21" fillId="0" borderId="0" xfId="0" applyNumberFormat="1" applyFont="1" applyFill="1" applyBorder="1"/>
    <xf numFmtId="0" fontId="11" fillId="0" borderId="0" xfId="0" applyNumberFormat="1" applyFont="1" applyFill="1" applyBorder="1" applyAlignment="1">
      <alignment vertical="center" textRotation="90"/>
    </xf>
    <xf numFmtId="0" fontId="44" fillId="0" borderId="0" xfId="0" applyNumberFormat="1" applyFont="1" applyFill="1" applyBorder="1"/>
    <xf numFmtId="0" fontId="45" fillId="0" borderId="0" xfId="0" applyNumberFormat="1" applyFont="1" applyFill="1" applyBorder="1"/>
    <xf numFmtId="0" fontId="50" fillId="0" borderId="0" xfId="0" applyNumberFormat="1" applyFont="1" applyFill="1" applyBorder="1"/>
    <xf numFmtId="0" fontId="50" fillId="0" borderId="0" xfId="0" applyNumberFormat="1" applyFont="1" applyFill="1"/>
    <xf numFmtId="0" fontId="63" fillId="0" borderId="0" xfId="0" applyNumberFormat="1" applyFont="1" applyFill="1" applyBorder="1"/>
    <xf numFmtId="0" fontId="0" fillId="0" borderId="0" xfId="0" applyNumberFormat="1" applyFont="1" applyFill="1" applyBorder="1" applyAlignment="1">
      <alignment vertical="center" textRotation="90"/>
    </xf>
    <xf numFmtId="0" fontId="57" fillId="0" borderId="0" xfId="0" applyNumberFormat="1" applyFont="1" applyFill="1" applyBorder="1" applyAlignment="1">
      <alignment horizontal="center" vertical="center"/>
    </xf>
    <xf numFmtId="0" fontId="0" fillId="0" borderId="0" xfId="0" applyNumberFormat="1" applyFont="1" applyFill="1" applyBorder="1" applyProtection="1">
      <protection locked="0"/>
    </xf>
    <xf numFmtId="0" fontId="63" fillId="0" borderId="0" xfId="0" applyNumberFormat="1" applyFont="1" applyFill="1" applyBorder="1" applyProtection="1">
      <protection locked="0"/>
    </xf>
    <xf numFmtId="0" fontId="0" fillId="0" borderId="0" xfId="0" applyNumberFormat="1" applyFont="1" applyFill="1" applyBorder="1" applyAlignment="1">
      <alignment vertical="center"/>
    </xf>
    <xf numFmtId="0" fontId="29" fillId="0" borderId="0" xfId="0" applyNumberFormat="1" applyFont="1" applyFill="1" applyBorder="1" applyAlignment="1">
      <alignment vertical="center" textRotation="90"/>
    </xf>
    <xf numFmtId="0" fontId="29" fillId="0" borderId="0" xfId="0" applyNumberFormat="1" applyFont="1" applyFill="1" applyBorder="1" applyAlignment="1">
      <alignment horizontal="center" vertical="center" textRotation="90"/>
    </xf>
    <xf numFmtId="0" fontId="57" fillId="0" borderId="0" xfId="0" applyNumberFormat="1" applyFont="1" applyFill="1" applyBorder="1" applyAlignment="1">
      <alignment horizontal="center" vertical="center" textRotation="90"/>
    </xf>
    <xf numFmtId="0" fontId="29" fillId="0" borderId="0" xfId="0" applyNumberFormat="1" applyFont="1" applyFill="1" applyBorder="1" applyAlignment="1">
      <alignment vertical="center"/>
    </xf>
    <xf numFmtId="0" fontId="11" fillId="0" borderId="0" xfId="0" applyNumberFormat="1" applyFont="1" applyFill="1" applyBorder="1" applyAlignment="1">
      <alignment vertical="center" wrapText="1"/>
    </xf>
    <xf numFmtId="0" fontId="36" fillId="0" borderId="0" xfId="0" applyNumberFormat="1" applyFont="1" applyFill="1" applyBorder="1" applyAlignment="1">
      <alignment horizontal="center" vertical="center"/>
    </xf>
    <xf numFmtId="0" fontId="0" fillId="0" borderId="2" xfId="0" applyNumberFormat="1" applyBorder="1" applyAlignment="1" applyProtection="1">
      <alignment horizontal="center"/>
      <protection locked="0"/>
    </xf>
    <xf numFmtId="0" fontId="68" fillId="0" borderId="0" xfId="0" applyNumberFormat="1" applyFont="1"/>
    <xf numFmtId="0" fontId="67" fillId="0" borderId="0" xfId="0" applyNumberFormat="1" applyFont="1"/>
    <xf numFmtId="0" fontId="53" fillId="0" borderId="0" xfId="0" applyNumberFormat="1" applyFont="1"/>
    <xf numFmtId="0" fontId="57" fillId="7" borderId="5" xfId="0" applyFont="1" applyFill="1" applyBorder="1" applyAlignment="1">
      <alignment horizontal="center" vertical="center"/>
    </xf>
    <xf numFmtId="0" fontId="57" fillId="7" borderId="6" xfId="0" applyFont="1" applyFill="1" applyBorder="1" applyAlignment="1">
      <alignment horizontal="center" vertical="center"/>
    </xf>
    <xf numFmtId="0" fontId="57" fillId="7" borderId="7" xfId="0" applyFont="1" applyFill="1" applyBorder="1" applyAlignment="1">
      <alignment horizontal="center" vertical="center"/>
    </xf>
    <xf numFmtId="0" fontId="11" fillId="4" borderId="9" xfId="0" applyFont="1" applyFill="1" applyBorder="1" applyAlignment="1">
      <alignment horizontal="center" vertical="center"/>
    </xf>
    <xf numFmtId="0" fontId="11" fillId="4" borderId="8" xfId="0" applyFont="1" applyFill="1" applyBorder="1" applyAlignment="1">
      <alignment horizontal="center" vertical="center"/>
    </xf>
    <xf numFmtId="0" fontId="11" fillId="4" borderId="10" xfId="0" applyFont="1" applyFill="1" applyBorder="1" applyAlignment="1">
      <alignment horizontal="center" vertical="center"/>
    </xf>
    <xf numFmtId="0" fontId="11" fillId="4" borderId="13" xfId="0" applyFont="1" applyFill="1" applyBorder="1" applyAlignment="1">
      <alignment horizontal="center" vertical="center"/>
    </xf>
    <xf numFmtId="0" fontId="11" fillId="4" borderId="0" xfId="0" applyFont="1" applyFill="1" applyBorder="1" applyAlignment="1">
      <alignment horizontal="center" vertical="center"/>
    </xf>
    <xf numFmtId="0" fontId="11" fillId="4" borderId="11" xfId="0" applyFont="1" applyFill="1" applyBorder="1" applyAlignment="1">
      <alignment horizontal="center" vertical="center"/>
    </xf>
    <xf numFmtId="0" fontId="11" fillId="4" borderId="14" xfId="0" applyFont="1" applyFill="1" applyBorder="1" applyAlignment="1">
      <alignment horizontal="center" vertical="center"/>
    </xf>
    <xf numFmtId="0" fontId="11" fillId="4" borderId="23" xfId="0" applyFont="1" applyFill="1" applyBorder="1" applyAlignment="1">
      <alignment horizontal="center" vertical="center"/>
    </xf>
    <xf numFmtId="0" fontId="11" fillId="4" borderId="15" xfId="0" applyFont="1" applyFill="1" applyBorder="1" applyAlignment="1">
      <alignment horizontal="center" vertical="center"/>
    </xf>
    <xf numFmtId="0" fontId="0" fillId="0" borderId="0" xfId="0" applyFill="1" applyBorder="1" applyAlignment="1">
      <alignment horizontal="center" vertical="center"/>
    </xf>
    <xf numFmtId="0" fontId="3" fillId="7" borderId="1" xfId="0" applyFont="1" applyFill="1" applyBorder="1" applyAlignment="1">
      <alignment horizontal="center" vertical="center" textRotation="90"/>
    </xf>
    <xf numFmtId="0" fontId="3" fillId="7" borderId="12" xfId="0" applyFont="1" applyFill="1" applyBorder="1" applyAlignment="1">
      <alignment horizontal="center" vertical="center" textRotation="90"/>
    </xf>
    <xf numFmtId="0" fontId="3" fillId="7" borderId="3" xfId="0" applyFont="1" applyFill="1" applyBorder="1" applyAlignment="1">
      <alignment horizontal="center" vertical="center" textRotation="90"/>
    </xf>
    <xf numFmtId="0" fontId="0" fillId="7" borderId="1" xfId="0" applyFill="1" applyBorder="1" applyAlignment="1">
      <alignment horizontal="center" vertical="center" textRotation="90"/>
    </xf>
    <xf numFmtId="0" fontId="0" fillId="7" borderId="12" xfId="0" applyFill="1" applyBorder="1" applyAlignment="1">
      <alignment horizontal="center" vertical="center" textRotation="90"/>
    </xf>
    <xf numFmtId="0" fontId="0" fillId="7" borderId="3" xfId="0" applyFill="1" applyBorder="1" applyAlignment="1">
      <alignment horizontal="center" vertical="center" textRotation="90"/>
    </xf>
    <xf numFmtId="0" fontId="57" fillId="4" borderId="5" xfId="0" applyNumberFormat="1" applyFont="1" applyFill="1" applyBorder="1" applyAlignment="1">
      <alignment horizontal="center" vertical="center"/>
    </xf>
    <xf numFmtId="0" fontId="57" fillId="4" borderId="6" xfId="0" applyNumberFormat="1" applyFont="1" applyFill="1" applyBorder="1" applyAlignment="1">
      <alignment horizontal="center" vertical="center"/>
    </xf>
    <xf numFmtId="0" fontId="57" fillId="4" borderId="7" xfId="0" applyNumberFormat="1" applyFont="1" applyFill="1" applyBorder="1" applyAlignment="1">
      <alignment horizontal="center" vertical="center"/>
    </xf>
    <xf numFmtId="0" fontId="0" fillId="7" borderId="6" xfId="0" applyFill="1" applyBorder="1"/>
    <xf numFmtId="0" fontId="0" fillId="7" borderId="7" xfId="0" applyFill="1" applyBorder="1"/>
    <xf numFmtId="0" fontId="11" fillId="4" borderId="9" xfId="0" applyFont="1" applyFill="1" applyBorder="1" applyAlignment="1">
      <alignment horizontal="center" vertical="center" shrinkToFit="1"/>
    </xf>
    <xf numFmtId="0" fontId="11" fillId="4" borderId="8" xfId="0" applyFont="1" applyFill="1" applyBorder="1" applyAlignment="1">
      <alignment horizontal="center" vertical="center" shrinkToFit="1"/>
    </xf>
    <xf numFmtId="0" fontId="11" fillId="4" borderId="10" xfId="0" applyFont="1" applyFill="1" applyBorder="1" applyAlignment="1">
      <alignment horizontal="center" vertical="center" shrinkToFit="1"/>
    </xf>
    <xf numFmtId="0" fontId="11" fillId="4" borderId="13" xfId="0" applyFont="1" applyFill="1" applyBorder="1" applyAlignment="1">
      <alignment horizontal="center" vertical="center" shrinkToFit="1"/>
    </xf>
    <xf numFmtId="0" fontId="11" fillId="4" borderId="0" xfId="0" applyFont="1" applyFill="1" applyBorder="1" applyAlignment="1">
      <alignment horizontal="center" vertical="center" shrinkToFit="1"/>
    </xf>
    <xf numFmtId="0" fontId="11" fillId="4" borderId="11" xfId="0" applyFont="1" applyFill="1" applyBorder="1" applyAlignment="1">
      <alignment horizontal="center" vertical="center" shrinkToFit="1"/>
    </xf>
    <xf numFmtId="0" fontId="11" fillId="4" borderId="14" xfId="0" applyFont="1" applyFill="1" applyBorder="1" applyAlignment="1">
      <alignment horizontal="center" vertical="center" shrinkToFit="1"/>
    </xf>
    <xf numFmtId="0" fontId="11" fillId="4" borderId="23" xfId="0" applyFont="1" applyFill="1" applyBorder="1" applyAlignment="1">
      <alignment horizontal="center" vertical="center" shrinkToFit="1"/>
    </xf>
    <xf numFmtId="0" fontId="11" fillId="4" borderId="15" xfId="0" applyFont="1" applyFill="1" applyBorder="1" applyAlignment="1">
      <alignment horizontal="center" vertical="center" shrinkToFit="1"/>
    </xf>
    <xf numFmtId="0" fontId="7" fillId="7" borderId="38" xfId="0" applyNumberFormat="1" applyFont="1" applyFill="1" applyBorder="1" applyAlignment="1">
      <alignment horizontal="center" vertical="center"/>
    </xf>
    <xf numFmtId="0" fontId="7" fillId="7" borderId="12" xfId="0" applyNumberFormat="1" applyFont="1" applyFill="1" applyBorder="1" applyAlignment="1">
      <alignment horizontal="center" vertical="center"/>
    </xf>
    <xf numFmtId="0" fontId="7" fillId="7" borderId="21" xfId="0" applyNumberFormat="1" applyFont="1" applyFill="1" applyBorder="1" applyAlignment="1">
      <alignment horizontal="center" vertical="center"/>
    </xf>
    <xf numFmtId="0" fontId="0" fillId="7" borderId="38" xfId="0" applyNumberFormat="1" applyFill="1" applyBorder="1" applyAlignment="1">
      <alignment horizontal="center" vertical="center" textRotation="90"/>
    </xf>
    <xf numFmtId="0" fontId="0" fillId="7" borderId="12" xfId="0" applyNumberFormat="1" applyFill="1" applyBorder="1" applyAlignment="1">
      <alignment horizontal="center" vertical="center" textRotation="90"/>
    </xf>
    <xf numFmtId="0" fontId="0" fillId="7" borderId="21" xfId="0" applyNumberFormat="1" applyFill="1" applyBorder="1" applyAlignment="1">
      <alignment horizontal="center" vertical="center" textRotation="90"/>
    </xf>
    <xf numFmtId="0" fontId="8" fillId="2" borderId="39" xfId="0" applyNumberFormat="1" applyFont="1" applyFill="1" applyBorder="1" applyAlignment="1">
      <alignment horizontal="center" vertical="center" textRotation="90"/>
    </xf>
    <xf numFmtId="0" fontId="8" fillId="2" borderId="17" xfId="0" applyNumberFormat="1" applyFont="1" applyFill="1" applyBorder="1" applyAlignment="1">
      <alignment horizontal="center" vertical="center" textRotation="90"/>
    </xf>
    <xf numFmtId="0" fontId="8" fillId="2" borderId="22" xfId="0" applyNumberFormat="1" applyFont="1" applyFill="1" applyBorder="1" applyAlignment="1">
      <alignment horizontal="center" vertical="center" textRotation="90"/>
    </xf>
    <xf numFmtId="0" fontId="7" fillId="7" borderId="2" xfId="0" applyNumberFormat="1" applyFont="1" applyFill="1" applyBorder="1" applyAlignment="1">
      <alignment horizontal="center" vertical="center"/>
    </xf>
    <xf numFmtId="0" fontId="7" fillId="7" borderId="18" xfId="0" applyNumberFormat="1" applyFont="1" applyFill="1" applyBorder="1" applyAlignment="1">
      <alignment horizontal="center" vertical="center"/>
    </xf>
    <xf numFmtId="0" fontId="0" fillId="7" borderId="1" xfId="0" applyNumberFormat="1" applyFill="1" applyBorder="1" applyAlignment="1">
      <alignment horizontal="center" vertical="center" textRotation="90"/>
    </xf>
    <xf numFmtId="0" fontId="8" fillId="2" borderId="16" xfId="0" applyNumberFormat="1" applyFont="1" applyFill="1" applyBorder="1" applyAlignment="1">
      <alignment horizontal="center" vertical="center" textRotation="90"/>
    </xf>
    <xf numFmtId="0" fontId="0" fillId="4" borderId="3" xfId="0" applyFill="1" applyBorder="1" applyAlignment="1">
      <alignment horizontal="center" vertical="center"/>
    </xf>
    <xf numFmtId="0" fontId="0" fillId="4" borderId="2" xfId="0" applyFill="1" applyBorder="1" applyAlignment="1">
      <alignment horizontal="center" vertical="center"/>
    </xf>
    <xf numFmtId="0" fontId="0" fillId="4" borderId="18" xfId="0" applyFill="1" applyBorder="1" applyAlignment="1">
      <alignment horizontal="center" vertical="center"/>
    </xf>
    <xf numFmtId="0" fontId="0" fillId="4" borderId="9" xfId="0" applyFill="1" applyBorder="1" applyAlignment="1">
      <alignment horizontal="center" vertical="center" wrapText="1"/>
    </xf>
    <xf numFmtId="0" fontId="0" fillId="0" borderId="8" xfId="0" applyBorder="1"/>
    <xf numFmtId="0" fontId="0" fillId="0" borderId="10" xfId="0" applyBorder="1"/>
    <xf numFmtId="0" fontId="0" fillId="0" borderId="13" xfId="0" applyBorder="1"/>
    <xf numFmtId="0" fontId="0" fillId="0" borderId="0" xfId="0"/>
    <xf numFmtId="0" fontId="0" fillId="0" borderId="11" xfId="0" applyBorder="1"/>
    <xf numFmtId="0" fontId="0" fillId="0" borderId="19" xfId="0" applyBorder="1"/>
    <xf numFmtId="0" fontId="0" fillId="0" borderId="4" xfId="0" applyBorder="1"/>
    <xf numFmtId="0" fontId="0" fillId="0" borderId="20" xfId="0" applyBorder="1"/>
    <xf numFmtId="0" fontId="57" fillId="7" borderId="9" xfId="0" applyNumberFormat="1" applyFont="1" applyFill="1" applyBorder="1" applyAlignment="1">
      <alignment horizontal="center" vertical="center"/>
    </xf>
    <xf numFmtId="0" fontId="57" fillId="7" borderId="10" xfId="0" applyNumberFormat="1" applyFont="1" applyFill="1" applyBorder="1" applyAlignment="1">
      <alignment horizontal="center" vertical="center"/>
    </xf>
    <xf numFmtId="0" fontId="57" fillId="7" borderId="14" xfId="0" applyNumberFormat="1" applyFont="1" applyFill="1" applyBorder="1" applyAlignment="1">
      <alignment horizontal="center" vertical="center"/>
    </xf>
    <xf numFmtId="0" fontId="57" fillId="7" borderId="15" xfId="0" applyNumberFormat="1" applyFont="1" applyFill="1" applyBorder="1" applyAlignment="1">
      <alignment horizontal="center" vertical="center"/>
    </xf>
    <xf numFmtId="0" fontId="29" fillId="7" borderId="1" xfId="0" applyNumberFormat="1" applyFont="1" applyFill="1" applyBorder="1" applyAlignment="1">
      <alignment horizontal="center" vertical="center" textRotation="90"/>
    </xf>
    <xf numFmtId="0" fontId="29" fillId="7" borderId="12" xfId="0" applyNumberFormat="1" applyFont="1" applyFill="1" applyBorder="1" applyAlignment="1">
      <alignment horizontal="center" vertical="center" textRotation="90"/>
    </xf>
    <xf numFmtId="0" fontId="57" fillId="7" borderId="1" xfId="0" applyNumberFormat="1" applyFont="1" applyFill="1" applyBorder="1" applyAlignment="1">
      <alignment horizontal="center" vertical="center" textRotation="90"/>
    </xf>
    <xf numFmtId="0" fontId="57" fillId="7" borderId="12" xfId="0" applyNumberFormat="1" applyFont="1" applyFill="1" applyBorder="1" applyAlignment="1">
      <alignment horizontal="center" vertical="center" textRotation="90"/>
    </xf>
    <xf numFmtId="0" fontId="57" fillId="3" borderId="5" xfId="0" applyFont="1" applyFill="1" applyBorder="1" applyAlignment="1">
      <alignment horizontal="center" vertical="center"/>
    </xf>
    <xf numFmtId="0" fontId="57" fillId="3" borderId="6" xfId="0" applyFont="1" applyFill="1" applyBorder="1" applyAlignment="1">
      <alignment horizontal="center" vertical="center"/>
    </xf>
    <xf numFmtId="0" fontId="57" fillId="3" borderId="7" xfId="0" applyFont="1" applyFill="1" applyBorder="1" applyAlignment="1">
      <alignment horizontal="center" vertical="center"/>
    </xf>
    <xf numFmtId="0" fontId="54" fillId="0" borderId="0" xfId="0" applyFont="1" applyFill="1" applyBorder="1" applyAlignment="1">
      <alignment horizontal="left" vertical="center"/>
    </xf>
    <xf numFmtId="0" fontId="57" fillId="0" borderId="0" xfId="0" applyNumberFormat="1" applyFont="1" applyFill="1" applyBorder="1" applyAlignment="1">
      <alignment horizontal="center" vertical="center" textRotation="90"/>
    </xf>
    <xf numFmtId="0" fontId="66" fillId="0" borderId="0" xfId="0" applyFont="1" applyFill="1" applyBorder="1" applyAlignment="1">
      <alignment horizontal="center" vertical="center"/>
    </xf>
    <xf numFmtId="0" fontId="29" fillId="0" borderId="0" xfId="0" applyNumberFormat="1" applyFont="1" applyFill="1" applyBorder="1" applyAlignment="1">
      <alignment horizontal="center" vertical="center"/>
    </xf>
  </cellXfs>
  <cellStyles count="58">
    <cellStyle name="20 % - Accent1 2" xfId="3"/>
    <cellStyle name="20 % - Accent2 2" xfId="4"/>
    <cellStyle name="20 % - Accent3 2" xfId="5"/>
    <cellStyle name="20 % - Accent4 2" xfId="6"/>
    <cellStyle name="20 % - Accent5 2" xfId="7"/>
    <cellStyle name="20 % - Accent6 2" xfId="8"/>
    <cellStyle name="40 % - Accent1 2" xfId="9"/>
    <cellStyle name="40 % - Accent2 2" xfId="10"/>
    <cellStyle name="40 % - Accent3 2" xfId="11"/>
    <cellStyle name="40 % - Accent4 2" xfId="12"/>
    <cellStyle name="40 % - Accent5 2" xfId="13"/>
    <cellStyle name="40 % - Accent6 2" xfId="14"/>
    <cellStyle name="60 % - Accent1 2" xfId="15"/>
    <cellStyle name="60 % - Accent2 2" xfId="16"/>
    <cellStyle name="60 % - Accent3 2" xfId="17"/>
    <cellStyle name="60 % - Accent4 2" xfId="18"/>
    <cellStyle name="60 % - Accent5 2" xfId="19"/>
    <cellStyle name="60 % - Accent6 2" xfId="20"/>
    <cellStyle name="Accent1 2" xfId="21"/>
    <cellStyle name="Accent2 2" xfId="22"/>
    <cellStyle name="Accent3 2" xfId="23"/>
    <cellStyle name="Accent4 2" xfId="24"/>
    <cellStyle name="Accent5 2" xfId="25"/>
    <cellStyle name="Accent6 2" xfId="26"/>
    <cellStyle name="Avertissement 2" xfId="27"/>
    <cellStyle name="Calcul 2" xfId="28"/>
    <cellStyle name="Cellule liée 2" xfId="29"/>
    <cellStyle name="CI 1" xfId="30"/>
    <cellStyle name="CI 10" xfId="31"/>
    <cellStyle name="CI 2" xfId="32"/>
    <cellStyle name="CI 3" xfId="33"/>
    <cellStyle name="CI 4" xfId="34"/>
    <cellStyle name="CI 5" xfId="35"/>
    <cellStyle name="CI 6" xfId="36"/>
    <cellStyle name="CI 7" xfId="37"/>
    <cellStyle name="CI 8" xfId="38"/>
    <cellStyle name="CI 9" xfId="39"/>
    <cellStyle name="Commentaire 2" xfId="40"/>
    <cellStyle name="couleur" xfId="41"/>
    <cellStyle name="Entrée 2" xfId="42"/>
    <cellStyle name="Insatisfaisant 2" xfId="43"/>
    <cellStyle name="jaune" xfId="44"/>
    <cellStyle name="Neutre 2" xfId="45"/>
    <cellStyle name="Normal" xfId="0" builtinId="0"/>
    <cellStyle name="Normal 2" xfId="2"/>
    <cellStyle name="Pourcentage" xfId="1" builtinId="5"/>
    <cellStyle name="rouge" xfId="46"/>
    <cellStyle name="Satisfaisant 2" xfId="47"/>
    <cellStyle name="Sortie 2" xfId="48"/>
    <cellStyle name="Texte explicatif 2" xfId="49"/>
    <cellStyle name="Titre 1" xfId="50"/>
    <cellStyle name="Titre 1 2" xfId="51"/>
    <cellStyle name="Titre 2 2" xfId="52"/>
    <cellStyle name="Titre 3 2" xfId="53"/>
    <cellStyle name="Titre 4 2" xfId="54"/>
    <cellStyle name="Total 2" xfId="55"/>
    <cellStyle name="Vérification 2" xfId="56"/>
    <cellStyle name="vert" xfId="57"/>
  </cellStyles>
  <dxfs count="5">
    <dxf>
      <fill>
        <patternFill>
          <bgColor rgb="FF92D050"/>
        </patternFill>
      </fill>
    </dxf>
    <dxf>
      <fill>
        <patternFill>
          <bgColor rgb="FFFF3F3F"/>
        </patternFill>
      </fill>
    </dxf>
    <dxf>
      <fill>
        <patternFill>
          <bgColor rgb="FFFFCE33"/>
        </patternFill>
      </fill>
    </dxf>
    <dxf>
      <fill>
        <patternFill>
          <bgColor rgb="FFFF2F2F"/>
        </patternFill>
      </fill>
    </dxf>
    <dxf>
      <fill>
        <patternFill patternType="solid">
          <fgColor auto="1"/>
          <bgColor rgb="FF00F66F"/>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BD66"/>
  <sheetViews>
    <sheetView tabSelected="1" topLeftCell="A13" workbookViewId="0">
      <pane xSplit="2" ySplit="9" topLeftCell="C22" activePane="bottomRight" state="frozen"/>
      <selection activeCell="A13" sqref="A13"/>
      <selection pane="topRight" activeCell="C13" sqref="C13"/>
      <selection pane="bottomLeft" activeCell="A22" sqref="A22"/>
      <selection pane="bottomRight" activeCell="Y27" sqref="Y27:AA27"/>
    </sheetView>
  </sheetViews>
  <sheetFormatPr baseColWidth="10" defaultRowHeight="14.4"/>
  <cols>
    <col min="1" max="1" width="2.77734375" style="145" customWidth="1"/>
    <col min="2" max="16" width="2.6640625" customWidth="1"/>
    <col min="17" max="17" width="3.5546875" customWidth="1"/>
    <col min="18" max="23" width="2.6640625" customWidth="1"/>
    <col min="24" max="24" width="10.109375" bestFit="1" customWidth="1"/>
    <col min="25" max="25" width="8" style="161" customWidth="1"/>
    <col min="26" max="27" width="2.6640625" style="161" customWidth="1"/>
    <col min="28" max="55" width="2.6640625" customWidth="1"/>
  </cols>
  <sheetData>
    <row r="1" spans="2:55" ht="23.4">
      <c r="B1" s="33"/>
      <c r="C1" s="33"/>
      <c r="D1" s="33"/>
      <c r="E1" s="33"/>
      <c r="F1" s="33"/>
      <c r="G1" s="43"/>
      <c r="H1" s="43"/>
      <c r="I1" s="43"/>
      <c r="J1" s="43"/>
      <c r="K1" s="43"/>
      <c r="L1" s="43"/>
      <c r="M1" s="43"/>
      <c r="N1" s="43"/>
      <c r="O1" s="43"/>
      <c r="P1" s="43"/>
      <c r="Q1" s="43"/>
      <c r="R1" s="43"/>
      <c r="S1" s="43"/>
      <c r="T1" s="43"/>
      <c r="U1" s="43"/>
      <c r="V1" s="43"/>
      <c r="W1" s="43"/>
      <c r="X1" s="43"/>
      <c r="Y1" s="162"/>
      <c r="Z1" s="162"/>
      <c r="AA1" s="162"/>
      <c r="AB1" s="43"/>
      <c r="AC1" s="43"/>
      <c r="AD1" s="43"/>
      <c r="AE1" s="43"/>
      <c r="AF1" s="43"/>
      <c r="AG1" s="43"/>
      <c r="AH1" s="43"/>
      <c r="AI1" s="43"/>
      <c r="AJ1" s="43"/>
      <c r="AK1" s="43"/>
      <c r="AL1" s="43"/>
      <c r="AM1" s="43"/>
      <c r="AN1" s="43"/>
      <c r="AO1" s="43"/>
      <c r="AP1" s="43"/>
      <c r="AQ1" s="43"/>
      <c r="AR1" s="43"/>
      <c r="AS1" s="43"/>
      <c r="AT1" s="43"/>
      <c r="AU1" s="43"/>
      <c r="AV1" s="44"/>
      <c r="AW1" s="44"/>
      <c r="AX1" s="44"/>
      <c r="AY1" s="44"/>
      <c r="AZ1" s="44"/>
      <c r="BA1" s="44"/>
      <c r="BB1" s="44"/>
      <c r="BC1" s="30"/>
    </row>
    <row r="2" spans="2:55" ht="23.4">
      <c r="B2" s="36"/>
      <c r="C2" s="36"/>
      <c r="D2" s="36"/>
      <c r="E2" s="36"/>
      <c r="F2" s="36"/>
      <c r="G2" s="60"/>
      <c r="H2" s="61"/>
      <c r="I2" s="61"/>
      <c r="J2" s="61"/>
      <c r="K2" s="61"/>
      <c r="L2" s="61"/>
      <c r="M2" s="61"/>
      <c r="N2" s="61"/>
      <c r="O2" s="61"/>
      <c r="P2" s="61"/>
      <c r="Q2" s="61"/>
      <c r="R2" s="61"/>
      <c r="S2" s="61"/>
      <c r="T2" s="61"/>
      <c r="U2" s="61"/>
      <c r="V2" s="61"/>
      <c r="W2" s="61"/>
      <c r="X2" s="61"/>
      <c r="Y2" s="163"/>
      <c r="Z2" s="163"/>
      <c r="AA2" s="163"/>
      <c r="AB2" s="61"/>
      <c r="AC2" s="61"/>
      <c r="AD2" s="61"/>
      <c r="AE2" s="61"/>
      <c r="AF2" s="61"/>
      <c r="AG2" s="61"/>
      <c r="AH2" s="62"/>
      <c r="AI2" s="62"/>
      <c r="AJ2" s="61"/>
      <c r="AK2" s="61"/>
      <c r="AL2" s="61"/>
      <c r="AM2" s="35"/>
      <c r="AN2" s="31"/>
      <c r="AO2" s="63"/>
      <c r="AP2" s="61"/>
      <c r="AQ2" s="31"/>
      <c r="AR2" s="61"/>
      <c r="AS2" s="61"/>
      <c r="AT2" s="61"/>
      <c r="AU2" s="61"/>
      <c r="AV2" s="64"/>
      <c r="AW2" s="64"/>
      <c r="AX2" s="64"/>
      <c r="AY2" s="64"/>
      <c r="AZ2" s="64"/>
      <c r="BA2" s="64"/>
      <c r="BB2" s="64"/>
      <c r="BC2" s="31"/>
    </row>
    <row r="3" spans="2:55">
      <c r="B3" s="31"/>
      <c r="C3" s="31"/>
      <c r="D3" s="31"/>
      <c r="E3" s="31"/>
      <c r="F3" s="31"/>
      <c r="G3" s="31"/>
      <c r="H3" s="31"/>
      <c r="I3" s="31"/>
      <c r="J3" s="31"/>
      <c r="K3" s="31"/>
      <c r="L3" s="31"/>
      <c r="M3" s="31"/>
      <c r="N3" s="31"/>
      <c r="O3" s="31"/>
      <c r="P3" s="31"/>
      <c r="Q3" s="31"/>
      <c r="R3" s="31"/>
      <c r="S3" s="31"/>
      <c r="T3" s="31"/>
      <c r="U3" s="31"/>
      <c r="V3" s="31"/>
      <c r="W3" s="31"/>
      <c r="X3" s="31"/>
      <c r="Y3" s="164"/>
      <c r="Z3" s="164"/>
      <c r="AA3" s="164"/>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row>
    <row r="4" spans="2:55">
      <c r="B4" s="31"/>
      <c r="C4" s="31"/>
      <c r="D4" s="31"/>
      <c r="E4" s="31"/>
      <c r="F4" s="31"/>
      <c r="G4" s="65"/>
      <c r="H4" s="106"/>
      <c r="I4" s="106"/>
      <c r="J4" s="106"/>
      <c r="K4" s="31"/>
      <c r="L4" s="31"/>
      <c r="M4" s="31"/>
      <c r="N4" s="31"/>
      <c r="O4" s="31"/>
      <c r="P4" s="31"/>
      <c r="Q4" s="31"/>
      <c r="R4" s="31"/>
      <c r="S4" s="31"/>
      <c r="T4" s="31"/>
      <c r="U4" s="31"/>
      <c r="V4" s="31"/>
      <c r="W4" s="31"/>
      <c r="X4" s="31"/>
      <c r="Y4" s="164"/>
      <c r="Z4" s="164"/>
      <c r="AA4" s="164"/>
      <c r="AB4" s="31"/>
      <c r="AC4" s="31"/>
      <c r="AD4" s="31"/>
      <c r="AE4" s="31"/>
      <c r="AF4" s="31"/>
      <c r="AG4" s="31"/>
      <c r="AH4" s="31"/>
      <c r="AI4" s="31"/>
      <c r="AJ4" s="31"/>
      <c r="AK4" s="31"/>
      <c r="AL4" s="31"/>
      <c r="AM4" s="31"/>
      <c r="AN4" s="31"/>
      <c r="AO4" s="31"/>
      <c r="AP4" s="31"/>
      <c r="AQ4" s="31"/>
      <c r="AR4" s="31"/>
      <c r="AS4" s="31"/>
      <c r="AT4" s="31"/>
      <c r="AU4" s="31"/>
      <c r="AV4" s="31"/>
      <c r="AW4" s="31"/>
      <c r="AX4" s="31"/>
      <c r="AY4" s="31"/>
      <c r="AZ4" s="31"/>
      <c r="BA4" s="31"/>
      <c r="BB4" s="31"/>
      <c r="BC4" s="31"/>
    </row>
    <row r="5" spans="2:55">
      <c r="B5" s="31"/>
      <c r="C5" s="31"/>
      <c r="D5" s="31"/>
      <c r="E5" s="31"/>
      <c r="F5" s="31"/>
      <c r="G5" s="31"/>
      <c r="H5" s="106"/>
      <c r="I5" s="106"/>
      <c r="J5" s="106"/>
      <c r="K5" s="31"/>
      <c r="L5" s="31"/>
      <c r="M5" s="31"/>
      <c r="N5" s="31"/>
      <c r="O5" s="31"/>
      <c r="P5" s="31"/>
      <c r="Q5" s="31"/>
      <c r="R5" s="31"/>
      <c r="S5" s="31"/>
      <c r="T5" s="31"/>
      <c r="U5" s="31"/>
      <c r="V5" s="31"/>
      <c r="W5" s="31"/>
      <c r="X5" s="31"/>
      <c r="Y5" s="164"/>
      <c r="Z5" s="164"/>
      <c r="AA5" s="164"/>
      <c r="AB5" s="31"/>
      <c r="AC5" s="31"/>
      <c r="AD5" s="31"/>
      <c r="AE5" s="31"/>
      <c r="AF5" s="31"/>
      <c r="AG5" s="31"/>
      <c r="AH5" s="31"/>
      <c r="AI5" s="31"/>
      <c r="AJ5" s="31"/>
      <c r="AK5" s="31"/>
      <c r="AL5" s="31"/>
      <c r="AM5" s="31"/>
      <c r="AN5" s="31"/>
      <c r="AO5" s="31"/>
      <c r="AP5" s="31"/>
      <c r="AQ5" s="31"/>
      <c r="AR5" s="31"/>
      <c r="AS5" s="31"/>
      <c r="AT5" s="31"/>
      <c r="AU5" s="31"/>
      <c r="AV5" s="31"/>
      <c r="AW5" s="31"/>
      <c r="AX5" s="31"/>
      <c r="AY5" s="31"/>
      <c r="AZ5" s="31"/>
      <c r="BA5" s="31"/>
      <c r="BB5" s="31"/>
      <c r="BC5" s="31"/>
    </row>
    <row r="6" spans="2:55" ht="23.4">
      <c r="B6" s="31"/>
      <c r="C6" s="31"/>
      <c r="D6" s="31"/>
      <c r="E6" s="31"/>
      <c r="F6" s="66"/>
      <c r="G6" s="31"/>
      <c r="H6" s="31"/>
      <c r="I6" s="31"/>
      <c r="J6" s="31"/>
      <c r="K6" s="31"/>
      <c r="L6" s="67"/>
      <c r="M6" s="67"/>
      <c r="N6" s="67"/>
      <c r="O6" s="67"/>
      <c r="P6" s="67"/>
      <c r="Q6" s="67"/>
      <c r="R6" s="67"/>
      <c r="S6" s="31"/>
      <c r="T6" s="68"/>
      <c r="U6" s="107"/>
      <c r="V6" s="107"/>
      <c r="W6" s="107"/>
      <c r="X6" s="31"/>
      <c r="Y6" s="165"/>
      <c r="Z6" s="165"/>
      <c r="AA6" s="165"/>
      <c r="AB6" s="109"/>
      <c r="AC6" s="109"/>
      <c r="AD6" s="69"/>
      <c r="AE6" s="31"/>
      <c r="AF6" s="31"/>
      <c r="AG6" s="110"/>
      <c r="AH6" s="111"/>
      <c r="AI6" s="31"/>
      <c r="AJ6" s="108"/>
      <c r="AK6" s="109"/>
      <c r="AL6" s="109"/>
      <c r="AM6" s="70"/>
      <c r="AN6" s="70"/>
      <c r="AO6" s="31"/>
      <c r="AP6" s="31"/>
      <c r="AQ6" s="31"/>
      <c r="AR6" s="31"/>
      <c r="AS6" s="31"/>
      <c r="AT6" s="31"/>
      <c r="AU6" s="31"/>
      <c r="AV6" s="108"/>
      <c r="AW6" s="108"/>
      <c r="AX6" s="108"/>
      <c r="AY6" s="108"/>
      <c r="AZ6" s="108"/>
      <c r="BA6" s="31"/>
      <c r="BB6" s="31"/>
      <c r="BC6" s="31"/>
    </row>
    <row r="7" spans="2:55">
      <c r="B7" s="31"/>
      <c r="C7" s="31"/>
      <c r="D7" s="31"/>
      <c r="E7" s="31"/>
      <c r="F7" s="31"/>
      <c r="G7" s="71"/>
      <c r="H7" s="31"/>
      <c r="I7" s="31"/>
      <c r="J7" s="31"/>
      <c r="K7" s="31"/>
      <c r="L7" s="72"/>
      <c r="M7" s="72"/>
      <c r="N7" s="72"/>
      <c r="O7" s="72"/>
      <c r="P7" s="72"/>
      <c r="Q7" s="112"/>
      <c r="R7" s="112"/>
      <c r="S7" s="31"/>
      <c r="T7" s="68"/>
      <c r="U7" s="107"/>
      <c r="V7" s="107"/>
      <c r="W7" s="107"/>
      <c r="X7" s="31"/>
      <c r="Y7" s="165"/>
      <c r="Z7" s="165"/>
      <c r="AA7" s="165"/>
      <c r="AB7" s="109"/>
      <c r="AC7" s="109"/>
      <c r="AD7" s="69"/>
      <c r="AE7" s="31"/>
      <c r="AF7" s="31"/>
      <c r="AG7" s="111"/>
      <c r="AH7" s="111"/>
      <c r="AI7" s="31"/>
      <c r="AJ7" s="108"/>
      <c r="AK7" s="109"/>
      <c r="AL7" s="109"/>
      <c r="AM7" s="70"/>
      <c r="AN7" s="70"/>
      <c r="AO7" s="31"/>
      <c r="AP7" s="31"/>
      <c r="AQ7" s="31"/>
      <c r="AR7" s="31"/>
      <c r="AS7" s="31"/>
      <c r="AT7" s="31"/>
      <c r="AU7" s="31"/>
      <c r="AV7" s="108"/>
      <c r="AW7" s="108"/>
      <c r="AX7" s="108"/>
      <c r="AY7" s="108"/>
      <c r="AZ7" s="108"/>
      <c r="BA7" s="31"/>
      <c r="BB7" s="31"/>
      <c r="BC7" s="31"/>
    </row>
    <row r="8" spans="2:55" ht="23.4">
      <c r="B8" s="31"/>
      <c r="C8" s="31"/>
      <c r="D8" s="31"/>
      <c r="E8" s="31"/>
      <c r="F8" s="31"/>
      <c r="G8" s="31"/>
      <c r="H8" s="31"/>
      <c r="I8" s="66"/>
      <c r="J8" s="66"/>
      <c r="K8" s="31"/>
      <c r="L8" s="72"/>
      <c r="M8" s="72"/>
      <c r="N8" s="72"/>
      <c r="O8" s="72"/>
      <c r="P8" s="72"/>
      <c r="Q8" s="112"/>
      <c r="R8" s="112"/>
      <c r="S8" s="31"/>
      <c r="T8" s="73"/>
      <c r="U8" s="31"/>
      <c r="V8" s="31"/>
      <c r="W8" s="31"/>
      <c r="X8" s="31"/>
      <c r="Y8" s="166"/>
      <c r="Z8" s="166"/>
      <c r="AA8" s="166"/>
      <c r="AB8" s="74"/>
      <c r="AC8" s="74"/>
      <c r="AD8" s="75"/>
      <c r="AE8" s="31"/>
      <c r="AF8" s="31"/>
      <c r="AG8" s="31"/>
      <c r="AH8" s="31"/>
      <c r="AI8" s="31"/>
      <c r="AJ8" s="74"/>
      <c r="AK8" s="74"/>
      <c r="AL8" s="74"/>
      <c r="AM8" s="74"/>
      <c r="AN8" s="70"/>
      <c r="AO8" s="31"/>
      <c r="AP8" s="31"/>
      <c r="AQ8" s="31"/>
      <c r="AR8" s="31"/>
      <c r="AS8" s="31"/>
      <c r="AT8" s="31"/>
      <c r="AU8" s="31"/>
      <c r="AV8" s="74"/>
      <c r="AW8" s="74"/>
      <c r="AX8" s="74"/>
      <c r="AY8" s="74"/>
      <c r="AZ8" s="74"/>
      <c r="BA8" s="31"/>
      <c r="BB8" s="31"/>
      <c r="BC8" s="31"/>
    </row>
    <row r="9" spans="2:55" ht="23.4">
      <c r="B9" s="31"/>
      <c r="C9" s="31"/>
      <c r="D9" s="31"/>
      <c r="E9" s="31"/>
      <c r="F9" s="31"/>
      <c r="G9" s="31"/>
      <c r="H9" s="66"/>
      <c r="I9" s="66"/>
      <c r="J9" s="66"/>
      <c r="K9" s="66"/>
      <c r="L9" s="31"/>
      <c r="M9" s="31"/>
      <c r="N9" s="31"/>
      <c r="O9" s="31"/>
      <c r="P9" s="31"/>
      <c r="Q9" s="31"/>
      <c r="R9" s="31"/>
      <c r="S9" s="31"/>
      <c r="T9" s="73"/>
      <c r="U9" s="76"/>
      <c r="V9" s="77"/>
      <c r="W9" s="78"/>
      <c r="X9" s="68"/>
      <c r="Y9" s="167"/>
      <c r="Z9" s="167"/>
      <c r="AA9" s="167"/>
      <c r="AB9" s="79"/>
      <c r="AC9" s="79"/>
      <c r="AD9" s="80"/>
      <c r="AE9" s="31"/>
      <c r="AF9" s="31"/>
      <c r="AG9" s="81"/>
      <c r="AH9" s="82"/>
      <c r="AI9" s="83"/>
      <c r="AJ9" s="84"/>
      <c r="AK9" s="84"/>
      <c r="AL9" s="84"/>
      <c r="AM9" s="85"/>
      <c r="AN9" s="84"/>
      <c r="AO9" s="31"/>
      <c r="AP9" s="31"/>
      <c r="AQ9" s="31"/>
      <c r="AR9" s="31"/>
      <c r="AS9" s="86"/>
      <c r="AT9" s="31"/>
      <c r="AU9" s="87"/>
      <c r="AV9" s="68"/>
      <c r="AW9" s="68"/>
      <c r="AX9" s="68"/>
      <c r="AY9" s="68"/>
      <c r="AZ9" s="68"/>
      <c r="BA9" s="88"/>
      <c r="BB9" s="68"/>
      <c r="BC9" s="31"/>
    </row>
    <row r="10" spans="2:55">
      <c r="B10" s="40"/>
      <c r="C10" s="40"/>
      <c r="D10" s="40"/>
      <c r="E10" s="40"/>
      <c r="F10" s="40"/>
      <c r="G10" s="31"/>
      <c r="H10" s="40"/>
      <c r="I10" s="40"/>
      <c r="J10" s="40"/>
      <c r="K10" s="40"/>
      <c r="L10" s="40"/>
      <c r="M10" s="31"/>
      <c r="N10" s="40"/>
      <c r="O10" s="40"/>
      <c r="P10" s="40"/>
      <c r="Q10" s="40"/>
      <c r="R10" s="40"/>
      <c r="S10" s="36"/>
      <c r="T10" s="31"/>
      <c r="U10" s="31"/>
      <c r="V10" s="31"/>
      <c r="W10" s="31"/>
      <c r="X10" s="31"/>
      <c r="Y10" s="164"/>
      <c r="Z10" s="164"/>
      <c r="AA10" s="164"/>
      <c r="AB10" s="31"/>
      <c r="AC10" s="31"/>
      <c r="AD10" s="31"/>
      <c r="AE10" s="31"/>
      <c r="AF10" s="31"/>
      <c r="AG10" s="31"/>
      <c r="AH10" s="31"/>
      <c r="AI10" s="31"/>
      <c r="AJ10" s="31"/>
      <c r="AK10" s="37"/>
      <c r="AL10" s="31"/>
      <c r="AM10" s="31"/>
      <c r="AN10" s="31"/>
      <c r="AO10" s="31"/>
      <c r="AP10" s="31"/>
      <c r="AQ10" s="31"/>
      <c r="AR10" s="31"/>
      <c r="AS10" s="31"/>
      <c r="AT10" s="31"/>
      <c r="AU10" s="31"/>
      <c r="AV10" s="31"/>
      <c r="AW10" s="31"/>
      <c r="AX10" s="31"/>
      <c r="AY10" s="31"/>
      <c r="AZ10" s="31"/>
      <c r="BA10" s="31"/>
      <c r="BB10" s="31"/>
      <c r="BC10" s="31"/>
    </row>
    <row r="11" spans="2:55">
      <c r="B11" s="89"/>
      <c r="C11" s="113"/>
      <c r="D11" s="113"/>
      <c r="E11" s="113"/>
      <c r="F11" s="113"/>
      <c r="G11" s="31"/>
      <c r="H11" s="89"/>
      <c r="I11" s="113"/>
      <c r="J11" s="113"/>
      <c r="K11" s="113"/>
      <c r="L11" s="113"/>
      <c r="M11" s="31"/>
      <c r="N11" s="89"/>
      <c r="O11" s="114"/>
      <c r="P11" s="114"/>
      <c r="Q11" s="114"/>
      <c r="R11" s="114"/>
      <c r="S11" s="39"/>
      <c r="T11" s="31"/>
      <c r="U11" s="31"/>
      <c r="V11" s="31"/>
      <c r="W11" s="31"/>
      <c r="X11" s="31"/>
      <c r="Y11" s="164"/>
      <c r="Z11" s="164"/>
      <c r="AA11" s="164"/>
      <c r="AB11" s="31"/>
      <c r="AC11" s="31"/>
      <c r="AD11" s="31"/>
      <c r="AE11" s="31"/>
      <c r="AF11" s="31"/>
      <c r="AG11" s="31"/>
      <c r="AH11" s="31"/>
      <c r="AI11" s="31"/>
      <c r="AJ11" s="31"/>
      <c r="AK11" s="31"/>
      <c r="AL11" s="31"/>
      <c r="AM11" s="31"/>
      <c r="AN11" s="31"/>
      <c r="AO11" s="90"/>
      <c r="AP11" s="90"/>
      <c r="AQ11" s="31"/>
      <c r="AR11" s="31"/>
      <c r="AS11" s="31"/>
      <c r="AT11" s="31"/>
      <c r="AU11" s="31"/>
      <c r="AV11" s="31"/>
      <c r="AW11" s="31"/>
      <c r="AX11" s="31"/>
      <c r="AY11" s="31"/>
      <c r="AZ11" s="31"/>
      <c r="BA11" s="31"/>
      <c r="BB11" s="31"/>
      <c r="BC11" s="31"/>
    </row>
    <row r="12" spans="2:55">
      <c r="B12" s="89"/>
      <c r="C12" s="113"/>
      <c r="D12" s="113"/>
      <c r="E12" s="113"/>
      <c r="F12" s="113"/>
      <c r="G12" s="31"/>
      <c r="H12" s="89"/>
      <c r="I12" s="113"/>
      <c r="J12" s="113"/>
      <c r="K12" s="113"/>
      <c r="L12" s="113"/>
      <c r="M12" s="31"/>
      <c r="N12" s="89"/>
      <c r="O12" s="114"/>
      <c r="P12" s="114"/>
      <c r="Q12" s="114"/>
      <c r="R12" s="114"/>
      <c r="S12" s="39"/>
      <c r="T12" s="31"/>
      <c r="U12" s="31"/>
      <c r="V12" s="31"/>
      <c r="W12" s="31"/>
      <c r="X12" s="31"/>
      <c r="Y12" s="164"/>
      <c r="Z12" s="164"/>
      <c r="AA12" s="164"/>
      <c r="AB12" s="31"/>
      <c r="AC12" s="90"/>
      <c r="AD12" s="31"/>
      <c r="AE12" s="31"/>
      <c r="AF12" s="31"/>
      <c r="AG12" s="31"/>
      <c r="AH12" s="31"/>
      <c r="AI12" s="31"/>
      <c r="AJ12" s="31"/>
      <c r="AK12" s="31"/>
      <c r="AL12" s="31"/>
      <c r="AM12" s="31"/>
      <c r="AN12" s="31"/>
      <c r="AO12" s="90"/>
      <c r="AP12" s="90"/>
      <c r="AQ12" s="31"/>
      <c r="AR12" s="31"/>
      <c r="AS12" s="31"/>
      <c r="AT12" s="31"/>
      <c r="AU12" s="31"/>
      <c r="AV12" s="31"/>
      <c r="AW12" s="31"/>
      <c r="AX12" s="31"/>
      <c r="AY12" s="31"/>
      <c r="AZ12" s="31"/>
      <c r="BA12" s="31"/>
      <c r="BB12" s="31"/>
      <c r="BC12" s="31"/>
    </row>
    <row r="13" spans="2:55">
      <c r="B13" s="89"/>
      <c r="C13" s="113"/>
      <c r="D13" s="113"/>
      <c r="E13" s="113"/>
      <c r="F13" s="113"/>
      <c r="G13" s="31"/>
      <c r="H13" s="89"/>
      <c r="I13" s="113"/>
      <c r="J13" s="113"/>
      <c r="K13" s="113"/>
      <c r="L13" s="113"/>
      <c r="M13" s="31"/>
      <c r="N13" s="89"/>
      <c r="O13" s="114"/>
      <c r="P13" s="114"/>
      <c r="Q13" s="114"/>
      <c r="R13" s="114"/>
      <c r="S13" s="39"/>
      <c r="T13" s="31"/>
      <c r="U13" s="115"/>
      <c r="V13" s="115"/>
      <c r="W13" s="115"/>
      <c r="X13" s="31"/>
      <c r="Y13" s="168"/>
      <c r="Z13" s="165"/>
      <c r="AA13" s="165"/>
      <c r="AB13" s="109"/>
      <c r="AC13" s="116"/>
      <c r="AD13" s="91"/>
      <c r="AE13" s="31"/>
      <c r="AF13" s="31"/>
      <c r="AG13" s="117"/>
      <c r="AH13" s="118"/>
      <c r="AI13" s="31"/>
      <c r="AJ13" s="108"/>
      <c r="AK13" s="108"/>
      <c r="AL13" s="108"/>
      <c r="AM13" s="109"/>
      <c r="AN13" s="109"/>
      <c r="AO13" s="90"/>
      <c r="AP13" s="90"/>
      <c r="AQ13" s="31"/>
      <c r="AR13" s="31"/>
      <c r="AS13" s="119"/>
      <c r="AT13" s="119"/>
      <c r="AU13" s="31"/>
      <c r="AV13" s="108"/>
      <c r="AW13" s="108"/>
      <c r="AX13" s="108"/>
      <c r="AY13" s="109"/>
      <c r="AZ13" s="109"/>
      <c r="BA13" s="31"/>
      <c r="BB13" s="31"/>
      <c r="BC13" s="31"/>
    </row>
    <row r="14" spans="2:55">
      <c r="B14" s="89"/>
      <c r="C14" s="113"/>
      <c r="D14" s="113"/>
      <c r="E14" s="113"/>
      <c r="F14" s="113"/>
      <c r="G14" s="31"/>
      <c r="H14" s="89"/>
      <c r="I14" s="113"/>
      <c r="J14" s="113"/>
      <c r="K14" s="113"/>
      <c r="L14" s="113"/>
      <c r="M14" s="31"/>
      <c r="N14" s="89"/>
      <c r="O14" s="114"/>
      <c r="P14" s="114"/>
      <c r="Q14" s="114"/>
      <c r="R14" s="114"/>
      <c r="S14" s="39"/>
      <c r="T14" s="31"/>
      <c r="U14" s="115"/>
      <c r="V14" s="115"/>
      <c r="W14" s="115"/>
      <c r="X14" s="31"/>
      <c r="Y14" s="168"/>
      <c r="Z14" s="165"/>
      <c r="AA14" s="165"/>
      <c r="AB14" s="109"/>
      <c r="AC14" s="116"/>
      <c r="AD14" s="91"/>
      <c r="AE14" s="31"/>
      <c r="AF14" s="31"/>
      <c r="AG14" s="118"/>
      <c r="AH14" s="118"/>
      <c r="AI14" s="31"/>
      <c r="AJ14" s="108"/>
      <c r="AK14" s="108"/>
      <c r="AL14" s="108"/>
      <c r="AM14" s="109"/>
      <c r="AN14" s="109"/>
      <c r="AO14" s="90"/>
      <c r="AP14" s="90"/>
      <c r="AQ14" s="31"/>
      <c r="AR14" s="31"/>
      <c r="AS14" s="31"/>
      <c r="AT14" s="31"/>
      <c r="AU14" s="31"/>
      <c r="AV14" s="108"/>
      <c r="AW14" s="108"/>
      <c r="AX14" s="108"/>
      <c r="AY14" s="109"/>
      <c r="AZ14" s="109"/>
      <c r="BA14" s="31"/>
      <c r="BB14" s="31"/>
      <c r="BC14" s="31"/>
    </row>
    <row r="15" spans="2:55">
      <c r="B15" s="89"/>
      <c r="C15" s="113"/>
      <c r="D15" s="113"/>
      <c r="E15" s="113"/>
      <c r="F15" s="113"/>
      <c r="G15" s="31"/>
      <c r="H15" s="89"/>
      <c r="I15" s="113"/>
      <c r="J15" s="113"/>
      <c r="K15" s="113"/>
      <c r="L15" s="113"/>
      <c r="M15" s="31"/>
      <c r="N15" s="89"/>
      <c r="O15" s="114"/>
      <c r="P15" s="114"/>
      <c r="Q15" s="114"/>
      <c r="R15" s="114"/>
      <c r="S15" s="39"/>
      <c r="T15" s="31"/>
      <c r="U15" s="31"/>
      <c r="V15" s="31"/>
      <c r="W15" s="31"/>
      <c r="X15" s="31"/>
      <c r="Y15" s="166"/>
      <c r="Z15" s="166"/>
      <c r="AA15" s="166"/>
      <c r="AB15" s="74"/>
      <c r="AC15" s="92"/>
      <c r="AD15" s="91"/>
      <c r="AE15" s="31"/>
      <c r="AF15" s="31"/>
      <c r="AG15" s="31"/>
      <c r="AH15" s="31"/>
      <c r="AI15" s="31"/>
      <c r="AJ15" s="74"/>
      <c r="AK15" s="74"/>
      <c r="AL15" s="74"/>
      <c r="AM15" s="74"/>
      <c r="AN15" s="74"/>
      <c r="AO15" s="90"/>
      <c r="AP15" s="90"/>
      <c r="AQ15" s="31"/>
      <c r="AR15" s="31"/>
      <c r="AS15" s="31"/>
      <c r="AT15" s="31"/>
      <c r="AU15" s="31"/>
      <c r="AV15" s="74"/>
      <c r="AW15" s="74"/>
      <c r="AX15" s="74"/>
      <c r="AY15" s="74"/>
      <c r="AZ15" s="74"/>
      <c r="BA15" s="31"/>
      <c r="BB15" s="31"/>
      <c r="BC15" s="31"/>
    </row>
    <row r="16" spans="2:55" ht="17.399999999999999">
      <c r="B16" s="46"/>
      <c r="C16" s="45"/>
      <c r="D16" s="47"/>
      <c r="E16" s="48"/>
      <c r="F16" s="48"/>
      <c r="G16" s="48"/>
      <c r="H16" s="48"/>
      <c r="I16" s="48"/>
      <c r="J16" s="48"/>
      <c r="K16" s="48"/>
      <c r="L16" s="48"/>
      <c r="M16" s="48"/>
      <c r="N16" s="48"/>
      <c r="O16" s="48"/>
      <c r="P16" s="48"/>
      <c r="Q16" s="48"/>
      <c r="R16" s="48"/>
      <c r="S16" s="48"/>
      <c r="T16" s="31"/>
      <c r="U16" s="93"/>
      <c r="V16" s="31"/>
      <c r="W16" s="94"/>
      <c r="X16" s="95"/>
      <c r="Y16" s="169"/>
      <c r="Z16" s="170"/>
      <c r="AA16" s="170"/>
      <c r="AB16" s="96"/>
      <c r="AC16" s="97"/>
      <c r="AD16" s="52"/>
      <c r="AE16" s="31"/>
      <c r="AF16" s="31"/>
      <c r="AG16" s="98"/>
      <c r="AH16" s="31"/>
      <c r="AI16" s="31"/>
      <c r="AJ16" s="99"/>
      <c r="AK16" s="99"/>
      <c r="AL16" s="99"/>
      <c r="AM16" s="99"/>
      <c r="AN16" s="99"/>
      <c r="AO16" s="100"/>
      <c r="AP16" s="101"/>
      <c r="AQ16" s="31"/>
      <c r="AR16" s="31"/>
      <c r="AS16" s="102"/>
      <c r="AT16" s="31"/>
      <c r="AU16" s="103"/>
      <c r="AV16" s="50"/>
      <c r="AW16" s="51"/>
      <c r="AX16" s="50"/>
      <c r="AY16" s="50"/>
      <c r="AZ16" s="50"/>
      <c r="BA16" s="104"/>
      <c r="BB16" s="50"/>
      <c r="BC16" s="31"/>
    </row>
    <row r="17" spans="1:56" ht="15.6">
      <c r="A17" s="147"/>
      <c r="B17" s="45"/>
      <c r="C17" s="45"/>
      <c r="D17" s="46"/>
      <c r="F17" s="4"/>
      <c r="G17" s="4"/>
      <c r="H17" s="4"/>
      <c r="I17" s="4"/>
      <c r="K17" s="4"/>
      <c r="L17" s="4"/>
      <c r="M17" s="4"/>
      <c r="N17" s="4"/>
      <c r="O17" s="4"/>
      <c r="P17" s="4"/>
      <c r="Q17" s="4"/>
      <c r="R17" s="4"/>
      <c r="S17" s="4"/>
      <c r="T17" s="31"/>
      <c r="U17" s="31"/>
      <c r="V17" s="31"/>
      <c r="W17" s="31"/>
      <c r="X17" s="50"/>
      <c r="Y17" s="171"/>
      <c r="AA17" s="171"/>
      <c r="AB17" s="50"/>
      <c r="AC17" s="52"/>
      <c r="AD17" s="52"/>
      <c r="AE17" s="31"/>
      <c r="AF17" s="31"/>
      <c r="AG17" s="31"/>
      <c r="AH17" s="31"/>
      <c r="AI17" s="31"/>
      <c r="AJ17" s="51"/>
      <c r="AK17" s="51"/>
      <c r="AL17" s="51"/>
      <c r="AM17" s="51"/>
      <c r="AN17" s="51"/>
      <c r="AO17" s="51"/>
      <c r="AP17" s="51"/>
      <c r="AQ17" s="31"/>
      <c r="AR17" s="31"/>
      <c r="AS17" s="31"/>
      <c r="AT17" s="31"/>
      <c r="AU17" s="31"/>
      <c r="AV17" s="50"/>
      <c r="AW17" s="51"/>
      <c r="AX17" s="50"/>
      <c r="AY17" s="50"/>
      <c r="AZ17" s="50"/>
      <c r="BA17" s="50"/>
      <c r="BB17" s="50"/>
      <c r="BC17" s="31"/>
    </row>
    <row r="18" spans="1:56" ht="15.6">
      <c r="B18" s="45"/>
      <c r="C18" s="45"/>
      <c r="D18" s="46"/>
      <c r="E18" s="38"/>
      <c r="F18" s="38"/>
      <c r="G18" s="38"/>
      <c r="H18" s="105"/>
      <c r="I18" s="49"/>
      <c r="J18" s="49"/>
      <c r="K18" s="49"/>
      <c r="L18" s="49"/>
      <c r="M18" s="49"/>
      <c r="N18" s="49"/>
      <c r="O18" s="49"/>
      <c r="P18" s="49"/>
      <c r="Q18" s="49"/>
      <c r="R18" s="49"/>
      <c r="S18" s="49"/>
      <c r="T18" s="59"/>
      <c r="U18" s="59"/>
      <c r="V18" s="31"/>
      <c r="W18" s="31"/>
      <c r="X18" s="50"/>
      <c r="Y18" s="171"/>
      <c r="Z18" s="171"/>
      <c r="AA18" s="171"/>
      <c r="AB18" s="50"/>
      <c r="AC18" s="58"/>
      <c r="AD18" s="57"/>
      <c r="AE18" s="57"/>
      <c r="AF18" s="57"/>
      <c r="AG18" s="57"/>
      <c r="AH18" s="58"/>
      <c r="AI18" s="31"/>
      <c r="AJ18" s="51"/>
      <c r="AK18" s="51"/>
      <c r="AL18" s="51"/>
      <c r="AM18" s="51"/>
      <c r="AN18" s="51"/>
      <c r="AO18" s="51"/>
      <c r="AP18" s="51"/>
      <c r="AQ18" s="31"/>
      <c r="AR18" s="31"/>
      <c r="AS18" s="31"/>
      <c r="AT18" s="31"/>
      <c r="AU18" s="31"/>
      <c r="AV18" s="50"/>
      <c r="AW18" s="51"/>
      <c r="AX18" s="50"/>
      <c r="AY18" s="50"/>
      <c r="AZ18" s="50"/>
      <c r="BA18" s="50"/>
      <c r="BB18" s="50"/>
      <c r="BC18" s="31"/>
    </row>
    <row r="19" spans="1:56">
      <c r="B19" s="3"/>
      <c r="C19" s="3"/>
      <c r="D19" s="2"/>
      <c r="E19" s="6"/>
      <c r="F19" s="6"/>
      <c r="G19" s="6"/>
      <c r="H19" s="6"/>
      <c r="I19" s="6"/>
      <c r="J19" s="6"/>
      <c r="K19" s="6"/>
      <c r="L19" s="6"/>
      <c r="M19" s="6"/>
      <c r="N19" s="6"/>
      <c r="O19" s="6"/>
      <c r="P19" s="6"/>
      <c r="Q19" s="6"/>
      <c r="R19" s="6"/>
      <c r="S19" s="6"/>
      <c r="T19" s="1"/>
      <c r="U19" s="1"/>
      <c r="V19" s="1"/>
      <c r="W19" s="1"/>
      <c r="X19" s="5"/>
      <c r="Y19" s="172"/>
      <c r="Z19" s="172"/>
      <c r="AA19" s="172"/>
      <c r="AB19" s="5"/>
      <c r="AC19" s="58"/>
      <c r="AD19" s="58"/>
      <c r="AE19" s="58"/>
      <c r="AF19" s="58"/>
      <c r="AG19" s="58"/>
      <c r="AH19" s="58"/>
      <c r="AI19" s="31"/>
      <c r="AJ19" s="51"/>
      <c r="AK19" s="51"/>
      <c r="AL19" s="51"/>
      <c r="AM19" s="51"/>
      <c r="AN19" s="51"/>
      <c r="AO19" s="51"/>
      <c r="AP19" s="51"/>
      <c r="AQ19" s="31"/>
      <c r="AR19" s="31"/>
      <c r="AS19" s="31"/>
      <c r="AT19" s="31"/>
      <c r="AU19" s="31"/>
      <c r="AV19" s="50"/>
      <c r="AW19" s="51"/>
      <c r="AX19" s="50"/>
      <c r="AY19" s="50"/>
      <c r="AZ19" s="50"/>
      <c r="BA19" s="50"/>
      <c r="BB19" s="50"/>
    </row>
    <row r="20" spans="1:56">
      <c r="B20" s="7"/>
      <c r="C20" s="7"/>
      <c r="D20" s="8"/>
      <c r="AB20" s="9"/>
      <c r="AC20" s="58"/>
      <c r="AD20" s="58"/>
      <c r="AE20" s="58"/>
      <c r="AF20" s="58"/>
      <c r="AG20" s="58"/>
      <c r="AH20" s="58"/>
      <c r="AI20" s="31"/>
      <c r="AJ20" s="31"/>
      <c r="AK20" s="31"/>
      <c r="AL20" s="31"/>
      <c r="AM20" s="31"/>
      <c r="AN20" s="31"/>
      <c r="AO20" s="40"/>
      <c r="AP20" s="40"/>
      <c r="AQ20" s="40"/>
      <c r="AR20" s="34"/>
      <c r="AS20" s="53"/>
      <c r="AT20" s="31"/>
      <c r="AU20" s="31"/>
      <c r="AV20" s="31"/>
      <c r="AW20" s="31"/>
      <c r="AX20" s="31"/>
      <c r="AY20" s="31"/>
      <c r="AZ20" s="31"/>
      <c r="BA20" s="31"/>
      <c r="BB20" s="31"/>
      <c r="BC20" s="10"/>
    </row>
    <row r="21" spans="1:56">
      <c r="B21" s="32"/>
      <c r="C21" s="189" t="s">
        <v>0</v>
      </c>
      <c r="D21" s="211"/>
      <c r="E21" s="212"/>
      <c r="F21" s="189" t="s">
        <v>1</v>
      </c>
      <c r="G21" s="211"/>
      <c r="H21" s="211"/>
      <c r="I21" s="212"/>
      <c r="J21" s="189" t="s">
        <v>2</v>
      </c>
      <c r="K21" s="190"/>
      <c r="L21" s="190"/>
      <c r="M21" s="190"/>
      <c r="N21" s="190"/>
      <c r="O21" s="190"/>
      <c r="P21" s="190"/>
      <c r="Q21" s="190"/>
      <c r="R21" s="190"/>
      <c r="S21" s="190"/>
      <c r="T21" s="190"/>
      <c r="U21" s="190"/>
      <c r="V21" s="190"/>
      <c r="W21" s="191"/>
      <c r="X21" s="189" t="s">
        <v>3</v>
      </c>
      <c r="Y21" s="190"/>
      <c r="Z21" s="190"/>
      <c r="AA21" s="191"/>
      <c r="AB21" s="202" t="s">
        <v>127</v>
      </c>
      <c r="AC21" s="58"/>
      <c r="AD21" s="58"/>
      <c r="AE21" s="58"/>
      <c r="AF21" s="58"/>
      <c r="AG21" s="58"/>
      <c r="AH21" s="58"/>
      <c r="AI21" s="31"/>
      <c r="AJ21" s="31"/>
      <c r="AK21" s="31"/>
      <c r="AL21" s="31"/>
      <c r="AM21" s="31"/>
      <c r="AN21" s="31"/>
      <c r="AO21" s="31"/>
      <c r="AP21" s="31"/>
      <c r="AQ21" s="31"/>
      <c r="AR21" s="31"/>
      <c r="AS21" s="31"/>
      <c r="AT21" s="31"/>
      <c r="AU21" s="31"/>
      <c r="AV21" s="31"/>
      <c r="AW21" s="31"/>
      <c r="AX21" s="31"/>
      <c r="AY21" s="31"/>
      <c r="AZ21" s="31"/>
      <c r="BA21" s="31"/>
      <c r="BB21" s="31"/>
      <c r="BC21" s="10"/>
    </row>
    <row r="22" spans="1:56" ht="16.8" customHeight="1">
      <c r="A22" s="150">
        <f>LOOKUP(9^9,Feuil2!$A:$A)</f>
        <v>202</v>
      </c>
      <c r="B22" s="205">
        <v>1</v>
      </c>
      <c r="C22" s="213">
        <f>VLOOKUP($A24,Feuil2!$A$23:$L$1000,2,0)</f>
        <v>12</v>
      </c>
      <c r="D22" s="214"/>
      <c r="E22" s="215"/>
      <c r="F22" s="192" t="str">
        <f>VLOOKUP($A24,Feuil2!$A$23:$L$1000,3,0)</f>
        <v>TD60</v>
      </c>
      <c r="G22" s="193"/>
      <c r="H22" s="193"/>
      <c r="I22" s="194">
        <f>VLOOKUP($A24,Feuil2!$A$23:$L$1000,2,0)</f>
        <v>12</v>
      </c>
      <c r="J22" s="192" t="str">
        <f>VLOOKUP($A24,Feuil2!$A$23:$L$1000,4,0)</f>
        <v>lecture 60</v>
      </c>
      <c r="K22" s="193"/>
      <c r="L22" s="193">
        <f>VLOOKUP($A24,Feuil2!$A$23:$L$1000,2,0)</f>
        <v>12</v>
      </c>
      <c r="M22" s="193"/>
      <c r="N22" s="193"/>
      <c r="O22" s="193">
        <f>VLOOKUP($A24,Feuil2!$A$23:$L$1000,2,0)</f>
        <v>12</v>
      </c>
      <c r="P22" s="193"/>
      <c r="Q22" s="193"/>
      <c r="R22" s="193">
        <f>VLOOKUP($A24,Feuil2!$A$23:$L$1000,2,0)</f>
        <v>12</v>
      </c>
      <c r="S22" s="193"/>
      <c r="T22" s="193"/>
      <c r="U22" s="193">
        <f>VLOOKUP($A24,Feuil2!$A$23:$L$1000,2,0)</f>
        <v>12</v>
      </c>
      <c r="V22" s="193"/>
      <c r="W22" s="194"/>
      <c r="X22" s="137" t="str">
        <f>VLOOKUP($A24,Feuil2!$A$23:$L$1000,10,0)</f>
        <v>C</v>
      </c>
      <c r="Y22" s="208" t="str">
        <f>IFERROR(VLOOKUP($A24,Feuil2!$A$23:$L$1000,12,0),"")</f>
        <v>CP 1.1</v>
      </c>
      <c r="Z22" s="209"/>
      <c r="AA22" s="210"/>
      <c r="AB22" s="203"/>
      <c r="AC22" s="58"/>
      <c r="AD22" s="58"/>
      <c r="AE22" s="58"/>
      <c r="AF22" s="58"/>
      <c r="AG22" s="58"/>
      <c r="AH22" s="58"/>
      <c r="AI22" s="40"/>
      <c r="AJ22" s="40"/>
      <c r="AK22" s="40"/>
      <c r="AL22" s="201"/>
      <c r="AM22" s="201"/>
      <c r="AN22" s="54"/>
      <c r="AO22" s="54"/>
      <c r="AP22" s="54"/>
      <c r="AQ22" s="54"/>
      <c r="AR22" s="54"/>
      <c r="AS22" s="54"/>
      <c r="AT22" s="54"/>
      <c r="AU22" s="54"/>
      <c r="AV22" s="54"/>
      <c r="AW22" s="54"/>
      <c r="AX22" s="54"/>
      <c r="AY22" s="54"/>
      <c r="AZ22" s="54"/>
      <c r="BA22" s="54"/>
      <c r="BB22" s="54"/>
    </row>
    <row r="23" spans="1:56" ht="16.8" customHeight="1">
      <c r="A23" s="150">
        <f>A22-1</f>
        <v>201</v>
      </c>
      <c r="B23" s="206"/>
      <c r="C23" s="216"/>
      <c r="D23" s="217"/>
      <c r="E23" s="218"/>
      <c r="F23" s="195"/>
      <c r="G23" s="196"/>
      <c r="H23" s="196"/>
      <c r="I23" s="197"/>
      <c r="J23" s="195"/>
      <c r="K23" s="196"/>
      <c r="L23" s="196"/>
      <c r="M23" s="196"/>
      <c r="N23" s="196"/>
      <c r="O23" s="196"/>
      <c r="P23" s="196"/>
      <c r="Q23" s="196"/>
      <c r="R23" s="196"/>
      <c r="S23" s="196"/>
      <c r="T23" s="196"/>
      <c r="U23" s="196"/>
      <c r="V23" s="196"/>
      <c r="W23" s="197"/>
      <c r="X23" s="137" t="str">
        <f>VLOOKUP($A23,Feuil2!$A$23:$L$1000,10,0)</f>
        <v>M</v>
      </c>
      <c r="Y23" s="208" t="str">
        <f>IFERROR(VLOOKUP($A23,Feuil2!$A$23:$L$1000,12,0),"")</f>
        <v>CP 1.2</v>
      </c>
      <c r="Z23" s="209"/>
      <c r="AA23" s="210"/>
      <c r="AB23" s="203"/>
      <c r="AC23" s="29"/>
      <c r="AD23" s="28"/>
      <c r="AE23" s="140"/>
      <c r="AF23" s="28"/>
      <c r="AG23" s="55"/>
      <c r="AH23" s="29"/>
      <c r="AI23" s="153"/>
      <c r="AJ23" s="41"/>
      <c r="AK23" s="41"/>
      <c r="AL23" s="120"/>
      <c r="AM23" s="120"/>
      <c r="AN23" s="56"/>
      <c r="AO23" s="56"/>
      <c r="AP23" s="56"/>
      <c r="AQ23" s="56"/>
      <c r="AR23" s="56"/>
      <c r="AS23" s="56"/>
      <c r="AT23" s="56"/>
      <c r="AU23" s="56"/>
      <c r="AV23" s="56"/>
      <c r="AW23" s="56"/>
      <c r="AX23" s="56"/>
      <c r="AY23" s="56"/>
      <c r="AZ23" s="56"/>
      <c r="BA23" s="56"/>
      <c r="BB23" s="56"/>
    </row>
    <row r="24" spans="1:56" ht="16.8" customHeight="1">
      <c r="A24" s="150">
        <f>A23-1</f>
        <v>200</v>
      </c>
      <c r="B24" s="207"/>
      <c r="C24" s="219"/>
      <c r="D24" s="220"/>
      <c r="E24" s="221"/>
      <c r="F24" s="198"/>
      <c r="G24" s="199"/>
      <c r="H24" s="199"/>
      <c r="I24" s="200"/>
      <c r="J24" s="198"/>
      <c r="K24" s="199"/>
      <c r="L24" s="199"/>
      <c r="M24" s="199"/>
      <c r="N24" s="199"/>
      <c r="O24" s="199"/>
      <c r="P24" s="199"/>
      <c r="Q24" s="199"/>
      <c r="R24" s="199"/>
      <c r="S24" s="199"/>
      <c r="T24" s="199"/>
      <c r="U24" s="199"/>
      <c r="V24" s="199"/>
      <c r="W24" s="200"/>
      <c r="X24" s="137" t="str">
        <f>VLOOKUP($A22,Feuil2!$A$23:$L$1000,10,0)</f>
        <v>M</v>
      </c>
      <c r="Y24" s="208" t="str">
        <f>IFERROR(VLOOKUP($A22,Feuil2!$A$23:$L$1000,12,0),"")</f>
        <v/>
      </c>
      <c r="Z24" s="209"/>
      <c r="AA24" s="210"/>
      <c r="AB24" s="203"/>
      <c r="AC24" s="29"/>
      <c r="AE24" s="28"/>
      <c r="AF24" s="28"/>
      <c r="AH24" s="29"/>
      <c r="AI24" s="138"/>
      <c r="AJ24" s="41"/>
      <c r="AK24" s="41"/>
      <c r="AL24" s="120"/>
      <c r="AM24" s="120"/>
      <c r="AN24" s="56"/>
      <c r="AO24" s="56"/>
      <c r="AP24" s="56"/>
      <c r="AQ24" s="56"/>
      <c r="AR24" s="56"/>
      <c r="AS24" s="56"/>
      <c r="AT24" s="56"/>
      <c r="AU24" s="56"/>
      <c r="AV24" s="56"/>
      <c r="AW24" s="56"/>
      <c r="AX24" s="56"/>
      <c r="AY24" s="56"/>
      <c r="AZ24" s="56"/>
      <c r="BA24" s="56"/>
      <c r="BB24" s="56"/>
    </row>
    <row r="25" spans="1:56" ht="16.8" customHeight="1">
      <c r="A25" s="150">
        <f t="shared" ref="A25:A66" si="0">A24-1</f>
        <v>199</v>
      </c>
      <c r="B25" s="205">
        <v>2</v>
      </c>
      <c r="C25" s="213">
        <f>VLOOKUP($A27,Feuil2!$A$23:$L$1000,2,0)</f>
        <v>12</v>
      </c>
      <c r="D25" s="214"/>
      <c r="E25" s="215"/>
      <c r="F25" s="192" t="str">
        <f>VLOOKUP($A27,Feuil2!$A$23:$L$1000,3,0)</f>
        <v>TD59</v>
      </c>
      <c r="G25" s="193"/>
      <c r="H25" s="193"/>
      <c r="I25" s="194"/>
      <c r="J25" s="192" t="str">
        <f>VLOOKUP($A27,Feuil2!$A$23:$L$1000,4,0)</f>
        <v>lecture 59</v>
      </c>
      <c r="K25" s="193"/>
      <c r="L25" s="193"/>
      <c r="M25" s="193"/>
      <c r="N25" s="193"/>
      <c r="O25" s="193"/>
      <c r="P25" s="193"/>
      <c r="Q25" s="193"/>
      <c r="R25" s="193"/>
      <c r="S25" s="193"/>
      <c r="T25" s="193"/>
      <c r="U25" s="193"/>
      <c r="V25" s="193"/>
      <c r="W25" s="194"/>
      <c r="X25" s="137" t="str">
        <f>VLOOKUP($A27,Feuil2!$A$23:$L$1000,10,0)</f>
        <v>C</v>
      </c>
      <c r="Y25" s="208" t="str">
        <f>IFERROR(VLOOKUP($A27,Feuil2!$A$23:$L$1000,12,0),"")</f>
        <v>CP 1.1</v>
      </c>
      <c r="Z25" s="209"/>
      <c r="AA25" s="210"/>
      <c r="AB25" s="203"/>
      <c r="AC25" s="29"/>
      <c r="AD25" s="148"/>
      <c r="AE25" s="28"/>
      <c r="AF25" s="28"/>
      <c r="AG25" s="55"/>
      <c r="AH25" s="29"/>
      <c r="AI25" s="41"/>
      <c r="AJ25" s="41"/>
      <c r="AK25" s="41"/>
      <c r="AL25" s="120"/>
      <c r="AM25" s="120"/>
      <c r="AN25" s="56"/>
      <c r="AO25" s="56"/>
      <c r="AP25" s="56"/>
      <c r="AQ25" s="56"/>
      <c r="AR25" s="56"/>
      <c r="AS25" s="56"/>
      <c r="AT25" s="56"/>
      <c r="AU25" s="56"/>
      <c r="AV25" s="56"/>
      <c r="AW25" s="56"/>
      <c r="AX25" s="56"/>
      <c r="AY25" s="56"/>
      <c r="AZ25" s="56"/>
      <c r="BA25" s="56"/>
      <c r="BB25" s="56"/>
      <c r="BD25" s="23"/>
    </row>
    <row r="26" spans="1:56" ht="16.8" customHeight="1">
      <c r="A26" s="150">
        <f t="shared" si="0"/>
        <v>198</v>
      </c>
      <c r="B26" s="206"/>
      <c r="C26" s="216"/>
      <c r="D26" s="217"/>
      <c r="E26" s="218"/>
      <c r="F26" s="195"/>
      <c r="G26" s="196"/>
      <c r="H26" s="196"/>
      <c r="I26" s="197"/>
      <c r="J26" s="195"/>
      <c r="K26" s="196"/>
      <c r="L26" s="196"/>
      <c r="M26" s="196"/>
      <c r="N26" s="196"/>
      <c r="O26" s="196"/>
      <c r="P26" s="196"/>
      <c r="Q26" s="196"/>
      <c r="R26" s="196"/>
      <c r="S26" s="196"/>
      <c r="T26" s="196"/>
      <c r="U26" s="196"/>
      <c r="V26" s="196"/>
      <c r="W26" s="197"/>
      <c r="X26" s="137" t="str">
        <f>VLOOKUP($A26,Feuil2!$A$23:$L$1000,10,0)</f>
        <v>M</v>
      </c>
      <c r="Y26" s="208" t="str">
        <f>IFERROR(VLOOKUP($A26,Feuil2!$A$23:$L$1000,12,0),"")</f>
        <v>CP 1.2</v>
      </c>
      <c r="Z26" s="209"/>
      <c r="AA26" s="210"/>
      <c r="AB26" s="203"/>
      <c r="AC26" s="29"/>
      <c r="AD26" s="28"/>
      <c r="AE26" s="28"/>
      <c r="AF26" s="28"/>
      <c r="AG26" s="139"/>
      <c r="AH26" s="29"/>
      <c r="AI26" s="41"/>
      <c r="AJ26" s="41"/>
      <c r="AK26" s="41"/>
      <c r="AL26" s="120"/>
      <c r="AM26" s="120"/>
      <c r="AN26" s="56"/>
      <c r="AO26" s="56"/>
      <c r="AP26" s="56"/>
      <c r="AQ26" s="56"/>
      <c r="AR26" s="56"/>
      <c r="AS26" s="56"/>
      <c r="AT26" s="56"/>
      <c r="AU26" s="56"/>
      <c r="AV26" s="56"/>
      <c r="AW26" s="56"/>
      <c r="AX26" s="56"/>
      <c r="AY26" s="56"/>
      <c r="AZ26" s="56"/>
      <c r="BA26" s="56"/>
      <c r="BB26" s="56"/>
      <c r="BD26" s="23"/>
    </row>
    <row r="27" spans="1:56" ht="16.8" customHeight="1">
      <c r="A27" s="150">
        <f t="shared" si="0"/>
        <v>197</v>
      </c>
      <c r="B27" s="207"/>
      <c r="C27" s="219"/>
      <c r="D27" s="220"/>
      <c r="E27" s="221"/>
      <c r="F27" s="198"/>
      <c r="G27" s="199"/>
      <c r="H27" s="199"/>
      <c r="I27" s="200"/>
      <c r="J27" s="198"/>
      <c r="K27" s="199"/>
      <c r="L27" s="199"/>
      <c r="M27" s="199"/>
      <c r="N27" s="199"/>
      <c r="O27" s="199"/>
      <c r="P27" s="199"/>
      <c r="Q27" s="199"/>
      <c r="R27" s="199"/>
      <c r="S27" s="199"/>
      <c r="T27" s="199"/>
      <c r="U27" s="199"/>
      <c r="V27" s="199"/>
      <c r="W27" s="200"/>
      <c r="X27" s="137" t="str">
        <f>VLOOKUP($A25,Feuil2!$A$23:$L$1000,10,0)</f>
        <v>M</v>
      </c>
      <c r="Y27" s="208" t="str">
        <f>IFERROR(VLOOKUP($A25,Feuil2!$A$23:$L$1000,12,0),"")</f>
        <v/>
      </c>
      <c r="Z27" s="209"/>
      <c r="AA27" s="210"/>
      <c r="AB27" s="203"/>
      <c r="AC27" s="29"/>
      <c r="AD27" s="28"/>
      <c r="AE27" s="28"/>
      <c r="AF27" s="28"/>
      <c r="AG27" s="55"/>
      <c r="AH27" s="141"/>
      <c r="AI27" s="41"/>
      <c r="AJ27" s="41"/>
      <c r="AK27" s="41"/>
      <c r="AL27" s="120"/>
      <c r="AM27" s="120"/>
      <c r="AN27" s="56"/>
      <c r="AO27" s="56"/>
      <c r="AP27" s="56"/>
      <c r="AQ27" s="56"/>
      <c r="AR27" s="56"/>
      <c r="AS27" s="56"/>
      <c r="AT27" s="56"/>
      <c r="AU27" s="56"/>
      <c r="AV27" s="56"/>
      <c r="AW27" s="56"/>
      <c r="AX27" s="56"/>
      <c r="AY27" s="56"/>
      <c r="AZ27" s="56"/>
      <c r="BA27" s="56"/>
      <c r="BB27" s="56"/>
      <c r="BD27" s="24"/>
    </row>
    <row r="28" spans="1:56" ht="16.8" customHeight="1">
      <c r="A28" s="150">
        <f t="shared" si="0"/>
        <v>196</v>
      </c>
      <c r="B28" s="205">
        <v>3</v>
      </c>
      <c r="C28" s="213">
        <f>VLOOKUP($A30,Feuil2!$A$23:$L$1000,2,0)</f>
        <v>12</v>
      </c>
      <c r="D28" s="214"/>
      <c r="E28" s="215"/>
      <c r="F28" s="192" t="str">
        <f>VLOOKUP($A30,Feuil2!$A$23:$L$1000,3,0)</f>
        <v>TD58</v>
      </c>
      <c r="G28" s="193"/>
      <c r="H28" s="193"/>
      <c r="I28" s="194"/>
      <c r="J28" s="192" t="str">
        <f>VLOOKUP($A30,Feuil2!$A$23:$L$1000,4,0)</f>
        <v>lecture 58</v>
      </c>
      <c r="K28" s="193"/>
      <c r="L28" s="193"/>
      <c r="M28" s="193"/>
      <c r="N28" s="193"/>
      <c r="O28" s="193"/>
      <c r="P28" s="193"/>
      <c r="Q28" s="193"/>
      <c r="R28" s="193"/>
      <c r="S28" s="193"/>
      <c r="T28" s="193"/>
      <c r="U28" s="193"/>
      <c r="V28" s="193"/>
      <c r="W28" s="194"/>
      <c r="X28" s="137" t="str">
        <f>VLOOKUP($A30,Feuil2!$A$23:$L$1000,10,0)</f>
        <v>C</v>
      </c>
      <c r="Y28" s="208" t="str">
        <f>IFERROR(VLOOKUP($A30,Feuil2!$A$23:$L$1000,12,0),"")</f>
        <v>CP 1.1</v>
      </c>
      <c r="Z28" s="209"/>
      <c r="AA28" s="210"/>
      <c r="AB28" s="203"/>
      <c r="AC28" s="29"/>
      <c r="AD28" s="148"/>
      <c r="AE28" s="28"/>
      <c r="AF28" s="28"/>
      <c r="AG28" s="55"/>
      <c r="AH28" s="142"/>
      <c r="AI28" s="41"/>
      <c r="AJ28" s="41"/>
      <c r="AK28" s="41"/>
      <c r="AL28" s="120"/>
      <c r="AM28" s="120"/>
      <c r="AN28" s="56"/>
      <c r="AO28" s="56"/>
      <c r="AP28" s="56"/>
      <c r="AQ28" s="56"/>
      <c r="AR28" s="56"/>
      <c r="AS28" s="56"/>
      <c r="AT28" s="56"/>
      <c r="AU28" s="56"/>
      <c r="AV28" s="56"/>
      <c r="AW28" s="56"/>
      <c r="AX28" s="56"/>
      <c r="AY28" s="56"/>
      <c r="AZ28" s="56"/>
      <c r="BA28" s="56"/>
      <c r="BB28" s="56"/>
      <c r="BD28" s="23"/>
    </row>
    <row r="29" spans="1:56" ht="16.8" customHeight="1" thickBot="1">
      <c r="A29" s="150">
        <f t="shared" si="0"/>
        <v>195</v>
      </c>
      <c r="B29" s="206"/>
      <c r="C29" s="216"/>
      <c r="D29" s="217"/>
      <c r="E29" s="218"/>
      <c r="F29" s="195"/>
      <c r="G29" s="196"/>
      <c r="H29" s="196"/>
      <c r="I29" s="197"/>
      <c r="J29" s="195"/>
      <c r="K29" s="196"/>
      <c r="L29" s="196"/>
      <c r="M29" s="196"/>
      <c r="N29" s="196"/>
      <c r="O29" s="196"/>
      <c r="P29" s="196"/>
      <c r="Q29" s="196"/>
      <c r="R29" s="196"/>
      <c r="S29" s="196"/>
      <c r="T29" s="196"/>
      <c r="U29" s="196"/>
      <c r="V29" s="196"/>
      <c r="W29" s="197"/>
      <c r="X29" s="137" t="str">
        <f>VLOOKUP($A29,Feuil2!$A$23:$L$1000,10,0)</f>
        <v>M</v>
      </c>
      <c r="Y29" s="208" t="str">
        <f>IFERROR(VLOOKUP($A29,Feuil2!$A$23:$L$1000,12,0),"")</f>
        <v>CP 1.2</v>
      </c>
      <c r="Z29" s="209"/>
      <c r="AA29" s="210"/>
      <c r="AB29" s="203"/>
      <c r="AC29" s="29"/>
      <c r="AD29" s="148"/>
      <c r="AE29" s="28"/>
      <c r="AF29" s="28"/>
      <c r="AG29" s="55"/>
      <c r="AH29" s="29"/>
      <c r="AI29" s="143"/>
      <c r="AJ29" s="41"/>
      <c r="AK29" s="41"/>
      <c r="AL29" s="120"/>
      <c r="AM29" s="120"/>
      <c r="AN29" s="56"/>
      <c r="AO29" s="56"/>
      <c r="AP29" s="56"/>
      <c r="AQ29" s="56"/>
      <c r="AR29" s="56"/>
      <c r="AS29" s="56"/>
      <c r="AT29" s="56"/>
      <c r="AU29" s="56"/>
      <c r="AV29" s="56"/>
      <c r="AW29" s="56"/>
      <c r="AX29" s="56"/>
      <c r="AY29" s="56"/>
      <c r="AZ29" s="56"/>
      <c r="BA29" s="56"/>
      <c r="BB29" s="56"/>
      <c r="BD29" s="25"/>
    </row>
    <row r="30" spans="1:56" ht="16.8" customHeight="1">
      <c r="A30" s="150">
        <f t="shared" si="0"/>
        <v>194</v>
      </c>
      <c r="B30" s="207"/>
      <c r="C30" s="219"/>
      <c r="D30" s="220"/>
      <c r="E30" s="221"/>
      <c r="F30" s="198"/>
      <c r="G30" s="199"/>
      <c r="H30" s="199"/>
      <c r="I30" s="200"/>
      <c r="J30" s="198"/>
      <c r="K30" s="199"/>
      <c r="L30" s="199"/>
      <c r="M30" s="199"/>
      <c r="N30" s="199"/>
      <c r="O30" s="199"/>
      <c r="P30" s="199"/>
      <c r="Q30" s="199"/>
      <c r="R30" s="199"/>
      <c r="S30" s="199"/>
      <c r="T30" s="199"/>
      <c r="U30" s="199"/>
      <c r="V30" s="199"/>
      <c r="W30" s="200"/>
      <c r="X30" s="137" t="str">
        <f>VLOOKUP($A28,Feuil2!$A$23:$L$1000,10,0)</f>
        <v>M</v>
      </c>
      <c r="Y30" s="208" t="str">
        <f>IFERROR(VLOOKUP($A28,Feuil2!$A$23:$L$1000,12,0),"")</f>
        <v/>
      </c>
      <c r="Z30" s="209"/>
      <c r="AA30" s="210"/>
      <c r="AB30" s="203"/>
      <c r="AC30" s="29"/>
      <c r="AD30" s="148"/>
      <c r="AE30" s="28"/>
      <c r="AF30" s="28"/>
      <c r="AG30" s="55"/>
      <c r="AH30" s="144"/>
      <c r="AI30" s="41"/>
      <c r="AJ30" s="41"/>
      <c r="AK30" s="41"/>
      <c r="AL30" s="120"/>
      <c r="AM30" s="120"/>
      <c r="AN30" s="56"/>
      <c r="AO30" s="56"/>
      <c r="AP30" s="56"/>
      <c r="AQ30" s="56"/>
      <c r="AR30" s="56"/>
      <c r="AS30" s="56"/>
      <c r="AT30" s="56"/>
      <c r="AU30" s="56"/>
      <c r="AV30" s="56"/>
      <c r="AW30" s="56"/>
      <c r="AX30" s="56"/>
      <c r="AY30" s="56"/>
      <c r="AZ30" s="56"/>
      <c r="BA30" s="56"/>
      <c r="BB30" s="56"/>
    </row>
    <row r="31" spans="1:56" ht="16.8" customHeight="1">
      <c r="A31" s="150">
        <f t="shared" si="0"/>
        <v>193</v>
      </c>
      <c r="B31" s="205">
        <v>4</v>
      </c>
      <c r="C31" s="213">
        <f>VLOOKUP($A33,Feuil2!$A$23:$L$1000,2,0)</f>
        <v>15</v>
      </c>
      <c r="D31" s="214"/>
      <c r="E31" s="215"/>
      <c r="F31" s="192" t="str">
        <f>VLOOKUP($A33,Feuil2!$A$23:$L$1000,3,0)</f>
        <v>TD57</v>
      </c>
      <c r="G31" s="193"/>
      <c r="H31" s="193"/>
      <c r="I31" s="194"/>
      <c r="J31" s="192" t="str">
        <f>VLOOKUP($A33,Feuil2!$A$23:$L$1000,4,0)</f>
        <v>lecture 57</v>
      </c>
      <c r="K31" s="193"/>
      <c r="L31" s="193"/>
      <c r="M31" s="193"/>
      <c r="N31" s="193"/>
      <c r="O31" s="193"/>
      <c r="P31" s="193"/>
      <c r="Q31" s="193"/>
      <c r="R31" s="193"/>
      <c r="S31" s="193"/>
      <c r="T31" s="193"/>
      <c r="U31" s="193"/>
      <c r="V31" s="193"/>
      <c r="W31" s="194"/>
      <c r="X31" s="137" t="str">
        <f>VLOOKUP($A33,Feuil2!$A$23:$L$1000,10,0)</f>
        <v>C</v>
      </c>
      <c r="Y31" s="208" t="str">
        <f>IFERROR(VLOOKUP($A33,Feuil2!$A$23:$L$1000,12,0),"")</f>
        <v>CP 1.1</v>
      </c>
      <c r="Z31" s="209"/>
      <c r="AA31" s="210"/>
      <c r="AB31" s="203"/>
      <c r="AC31" s="29"/>
      <c r="AD31" s="148"/>
      <c r="AE31" s="28"/>
      <c r="AF31" s="28"/>
      <c r="AG31" s="55"/>
      <c r="AH31" s="139"/>
      <c r="AI31" s="41"/>
      <c r="AJ31" s="41"/>
      <c r="AK31" s="41"/>
      <c r="AL31" s="120"/>
      <c r="AM31" s="120"/>
      <c r="AN31" s="56"/>
      <c r="AO31" s="56"/>
      <c r="AP31" s="56"/>
      <c r="AQ31" s="56"/>
      <c r="AR31" s="56"/>
      <c r="AS31" s="56"/>
      <c r="AT31" s="56"/>
      <c r="AU31" s="56"/>
      <c r="AV31" s="56"/>
      <c r="AW31" s="56"/>
      <c r="AX31" s="56"/>
      <c r="AY31" s="56"/>
      <c r="AZ31" s="56"/>
      <c r="BA31" s="56"/>
      <c r="BB31" s="56"/>
    </row>
    <row r="32" spans="1:56" ht="16.8" customHeight="1">
      <c r="A32" s="150">
        <f t="shared" si="0"/>
        <v>192</v>
      </c>
      <c r="B32" s="206"/>
      <c r="C32" s="216"/>
      <c r="D32" s="217"/>
      <c r="E32" s="218"/>
      <c r="F32" s="195"/>
      <c r="G32" s="196"/>
      <c r="H32" s="196"/>
      <c r="I32" s="197"/>
      <c r="J32" s="195"/>
      <c r="K32" s="196"/>
      <c r="L32" s="196"/>
      <c r="M32" s="196"/>
      <c r="N32" s="196"/>
      <c r="O32" s="196"/>
      <c r="P32" s="196"/>
      <c r="Q32" s="196"/>
      <c r="R32" s="196"/>
      <c r="S32" s="196"/>
      <c r="T32" s="196"/>
      <c r="U32" s="196"/>
      <c r="V32" s="196"/>
      <c r="W32" s="197"/>
      <c r="X32" s="137" t="str">
        <f>VLOOKUP($A32,Feuil2!$A$23:$L$1000,10,0)</f>
        <v>M</v>
      </c>
      <c r="Y32" s="208" t="str">
        <f>IFERROR(VLOOKUP($A32,Feuil2!$A$23:$L$1000,12,0),"")</f>
        <v>CP 1.2</v>
      </c>
      <c r="Z32" s="209"/>
      <c r="AA32" s="210"/>
      <c r="AB32" s="203"/>
      <c r="AC32" s="29"/>
      <c r="AD32" s="148"/>
      <c r="AE32" s="28"/>
      <c r="AF32" s="28"/>
      <c r="AG32" s="55"/>
      <c r="AH32" s="29"/>
      <c r="AI32" s="41"/>
      <c r="AJ32" s="41"/>
      <c r="AK32" s="41"/>
      <c r="AL32" s="120"/>
      <c r="AM32" s="120"/>
      <c r="AN32" s="56"/>
      <c r="AO32" s="56"/>
      <c r="AP32" s="56"/>
      <c r="AQ32" s="56"/>
      <c r="AR32" s="56"/>
      <c r="AS32" s="56"/>
      <c r="AT32" s="56"/>
      <c r="AU32" s="56"/>
      <c r="AV32" s="56"/>
      <c r="AW32" s="56"/>
      <c r="AX32" s="56"/>
      <c r="AY32" s="56"/>
      <c r="AZ32" s="56"/>
      <c r="BA32" s="56"/>
      <c r="BB32" s="56"/>
    </row>
    <row r="33" spans="1:55" ht="16.8" customHeight="1">
      <c r="A33" s="150">
        <f t="shared" si="0"/>
        <v>191</v>
      </c>
      <c r="B33" s="207"/>
      <c r="C33" s="219"/>
      <c r="D33" s="220"/>
      <c r="E33" s="221"/>
      <c r="F33" s="198"/>
      <c r="G33" s="199"/>
      <c r="H33" s="199"/>
      <c r="I33" s="200"/>
      <c r="J33" s="198"/>
      <c r="K33" s="199"/>
      <c r="L33" s="199"/>
      <c r="M33" s="199"/>
      <c r="N33" s="199"/>
      <c r="O33" s="199"/>
      <c r="P33" s="199"/>
      <c r="Q33" s="199"/>
      <c r="R33" s="199"/>
      <c r="S33" s="199"/>
      <c r="T33" s="199"/>
      <c r="U33" s="199"/>
      <c r="V33" s="199"/>
      <c r="W33" s="200"/>
      <c r="X33" s="137" t="str">
        <f>VLOOKUP($A31,Feuil2!$A$23:$L$1000,10,0)</f>
        <v>M</v>
      </c>
      <c r="Y33" s="208" t="str">
        <f>IFERROR(VLOOKUP($A31,Feuil2!$A$23:$L$1000,12,0),"")</f>
        <v/>
      </c>
      <c r="Z33" s="209"/>
      <c r="AA33" s="210"/>
      <c r="AB33" s="203"/>
      <c r="AC33" s="29"/>
      <c r="AD33" s="148"/>
      <c r="AE33" s="28"/>
      <c r="AF33" s="28"/>
      <c r="AG33" s="55"/>
      <c r="AH33" s="29"/>
      <c r="AI33" s="41"/>
      <c r="AJ33" s="41"/>
      <c r="AK33" s="41"/>
      <c r="AL33" s="120"/>
      <c r="AM33" s="120"/>
      <c r="AN33" s="56"/>
      <c r="AO33" s="56"/>
      <c r="AP33" s="56"/>
      <c r="AQ33" s="56"/>
      <c r="AR33" s="56"/>
      <c r="AS33" s="56"/>
      <c r="AT33" s="56"/>
      <c r="AU33" s="56"/>
      <c r="AV33" s="56"/>
      <c r="AW33" s="56"/>
      <c r="AX33" s="56"/>
      <c r="AY33" s="56"/>
      <c r="AZ33" s="56"/>
      <c r="BA33" s="56"/>
      <c r="BB33" s="56"/>
    </row>
    <row r="34" spans="1:55" ht="16.8" customHeight="1">
      <c r="A34" s="150">
        <f t="shared" si="0"/>
        <v>190</v>
      </c>
      <c r="B34" s="205">
        <v>5</v>
      </c>
      <c r="C34" s="213">
        <f>VLOOKUP($A36,Feuil2!$A$23:$L$1000,2,0)</f>
        <v>15</v>
      </c>
      <c r="D34" s="214"/>
      <c r="E34" s="215"/>
      <c r="F34" s="192" t="str">
        <f>VLOOKUP($A36,Feuil2!$A$23:$L$1000,3,0)</f>
        <v>TD56</v>
      </c>
      <c r="G34" s="193"/>
      <c r="H34" s="193"/>
      <c r="I34" s="194"/>
      <c r="J34" s="192" t="str">
        <f>VLOOKUP($A36,Feuil2!$A$23:$L$1000,4,0)</f>
        <v>lecture 56</v>
      </c>
      <c r="K34" s="193"/>
      <c r="L34" s="193"/>
      <c r="M34" s="193"/>
      <c r="N34" s="193"/>
      <c r="O34" s="193"/>
      <c r="P34" s="193"/>
      <c r="Q34" s="193"/>
      <c r="R34" s="193"/>
      <c r="S34" s="193"/>
      <c r="T34" s="193"/>
      <c r="U34" s="193"/>
      <c r="V34" s="193"/>
      <c r="W34" s="194"/>
      <c r="X34" s="137" t="str">
        <f>VLOOKUP($A36,Feuil2!$A$23:$L$1000,10,0)</f>
        <v>C</v>
      </c>
      <c r="Y34" s="208" t="str">
        <f>IFERROR(VLOOKUP($A36,Feuil2!$A$23:$L$1000,12,0),"")</f>
        <v>CP 1.1</v>
      </c>
      <c r="Z34" s="209"/>
      <c r="AA34" s="210"/>
      <c r="AB34" s="203"/>
      <c r="AC34" s="29"/>
      <c r="AD34" s="148"/>
      <c r="AE34" s="28"/>
      <c r="AF34" s="28"/>
      <c r="AG34" s="55"/>
      <c r="AH34" s="29"/>
      <c r="AI34" s="41"/>
      <c r="AJ34" s="41"/>
      <c r="AK34" s="41"/>
      <c r="AL34" s="120"/>
      <c r="AM34" s="120"/>
      <c r="AN34" s="56"/>
      <c r="AO34" s="56"/>
      <c r="AP34" s="56"/>
      <c r="AQ34" s="56"/>
      <c r="AR34" s="56"/>
      <c r="AS34" s="56"/>
      <c r="AT34" s="56"/>
      <c r="AU34" s="56"/>
      <c r="AV34" s="56"/>
      <c r="AW34" s="56"/>
      <c r="AX34" s="56"/>
      <c r="AY34" s="56"/>
      <c r="AZ34" s="56"/>
      <c r="BA34" s="56"/>
      <c r="BB34" s="56"/>
      <c r="BC34" s="10"/>
    </row>
    <row r="35" spans="1:55" ht="16.8" customHeight="1">
      <c r="A35" s="150">
        <f t="shared" si="0"/>
        <v>189</v>
      </c>
      <c r="B35" s="206"/>
      <c r="C35" s="216"/>
      <c r="D35" s="217"/>
      <c r="E35" s="218"/>
      <c r="F35" s="195"/>
      <c r="G35" s="196"/>
      <c r="H35" s="196"/>
      <c r="I35" s="197"/>
      <c r="J35" s="195"/>
      <c r="K35" s="196"/>
      <c r="L35" s="196"/>
      <c r="M35" s="196"/>
      <c r="N35" s="196"/>
      <c r="O35" s="196"/>
      <c r="P35" s="196"/>
      <c r="Q35" s="196"/>
      <c r="R35" s="196"/>
      <c r="S35" s="196"/>
      <c r="T35" s="196"/>
      <c r="U35" s="196"/>
      <c r="V35" s="196"/>
      <c r="W35" s="197"/>
      <c r="X35" s="137" t="str">
        <f>VLOOKUP($A35,Feuil2!$A$23:$L$1000,10,0)</f>
        <v>M</v>
      </c>
      <c r="Y35" s="208" t="str">
        <f>IFERROR(VLOOKUP($A35,Feuil2!$A$23:$L$1000,12,0),"")</f>
        <v>CP 1.2</v>
      </c>
      <c r="Z35" s="209"/>
      <c r="AA35" s="210"/>
      <c r="AB35" s="203"/>
      <c r="AC35" s="29"/>
      <c r="AD35" s="148"/>
      <c r="AE35" s="28"/>
      <c r="AF35" s="28"/>
      <c r="AG35" s="55"/>
      <c r="AH35" s="29"/>
      <c r="AI35" s="42"/>
      <c r="AJ35" s="42"/>
      <c r="AK35" s="42"/>
      <c r="AL35" s="120"/>
      <c r="AM35" s="120"/>
      <c r="AN35" s="56"/>
      <c r="AO35" s="56"/>
      <c r="AP35" s="56"/>
      <c r="AQ35" s="56"/>
      <c r="AR35" s="56"/>
      <c r="AS35" s="56"/>
      <c r="AT35" s="56"/>
      <c r="AU35" s="56"/>
      <c r="AV35" s="56"/>
      <c r="AW35" s="56"/>
      <c r="AX35" s="56"/>
      <c r="AY35" s="56"/>
      <c r="AZ35" s="56"/>
      <c r="BA35" s="56"/>
      <c r="BB35" s="56"/>
    </row>
    <row r="36" spans="1:55" ht="16.8" customHeight="1">
      <c r="A36" s="150">
        <f t="shared" si="0"/>
        <v>188</v>
      </c>
      <c r="B36" s="207"/>
      <c r="C36" s="219"/>
      <c r="D36" s="220"/>
      <c r="E36" s="221"/>
      <c r="F36" s="198"/>
      <c r="G36" s="199"/>
      <c r="H36" s="199"/>
      <c r="I36" s="200"/>
      <c r="J36" s="198"/>
      <c r="K36" s="199"/>
      <c r="L36" s="199"/>
      <c r="M36" s="199"/>
      <c r="N36" s="199"/>
      <c r="O36" s="199"/>
      <c r="P36" s="199"/>
      <c r="Q36" s="199"/>
      <c r="R36" s="199"/>
      <c r="S36" s="199"/>
      <c r="T36" s="199"/>
      <c r="U36" s="199"/>
      <c r="V36" s="199"/>
      <c r="W36" s="200"/>
      <c r="X36" s="137" t="str">
        <f>VLOOKUP($A34,Feuil2!$A$23:$L$1000,10,0)</f>
        <v>M</v>
      </c>
      <c r="Y36" s="208" t="str">
        <f>IFERROR(VLOOKUP($A34,Feuil2!$A$23:$L$1000,12,0),"")</f>
        <v/>
      </c>
      <c r="Z36" s="209"/>
      <c r="AA36" s="210"/>
      <c r="AB36" s="203"/>
      <c r="AC36" s="29"/>
      <c r="AD36" s="148"/>
      <c r="AE36" s="28"/>
      <c r="AF36" s="28"/>
      <c r="AG36" s="55"/>
      <c r="AH36" s="29"/>
      <c r="AI36" s="42"/>
      <c r="AJ36" s="42"/>
      <c r="AK36" s="42"/>
      <c r="AL36" s="120"/>
      <c r="AM36" s="120"/>
      <c r="AN36" s="56"/>
      <c r="AO36" s="56"/>
      <c r="AP36" s="56"/>
      <c r="AQ36" s="56"/>
      <c r="AR36" s="56"/>
      <c r="AS36" s="56"/>
      <c r="AT36" s="56"/>
      <c r="AU36" s="56"/>
      <c r="AV36" s="56"/>
      <c r="AW36" s="56"/>
      <c r="AX36" s="56"/>
      <c r="AY36" s="56"/>
      <c r="AZ36" s="56"/>
      <c r="BA36" s="56"/>
      <c r="BB36" s="56"/>
    </row>
    <row r="37" spans="1:55" ht="16.8" customHeight="1">
      <c r="A37" s="150">
        <f t="shared" si="0"/>
        <v>187</v>
      </c>
      <c r="B37" s="205">
        <v>6</v>
      </c>
      <c r="C37" s="213">
        <f>VLOOKUP($A39,Feuil2!$A$23:$L$1000,2,0)</f>
        <v>15</v>
      </c>
      <c r="D37" s="214"/>
      <c r="E37" s="215"/>
      <c r="F37" s="192" t="str">
        <f>VLOOKUP($A39,Feuil2!$A$23:$L$1000,3,0)</f>
        <v>TD55</v>
      </c>
      <c r="G37" s="193"/>
      <c r="H37" s="193"/>
      <c r="I37" s="194"/>
      <c r="J37" s="192" t="str">
        <f>VLOOKUP($A39,Feuil2!$A$23:$L$1000,4,0)</f>
        <v>lecture 55</v>
      </c>
      <c r="K37" s="193"/>
      <c r="L37" s="193"/>
      <c r="M37" s="193"/>
      <c r="N37" s="193"/>
      <c r="O37" s="193"/>
      <c r="P37" s="193"/>
      <c r="Q37" s="193"/>
      <c r="R37" s="193"/>
      <c r="S37" s="193"/>
      <c r="T37" s="193"/>
      <c r="U37" s="193"/>
      <c r="V37" s="193"/>
      <c r="W37" s="194"/>
      <c r="X37" s="137" t="str">
        <f>VLOOKUP($A39,Feuil2!$A$23:$L$1000,10,0)</f>
        <v>C</v>
      </c>
      <c r="Y37" s="208" t="str">
        <f>IFERROR(VLOOKUP($A39,Feuil2!$A$23:$L$1000,12,0),"")</f>
        <v>CP 1.1</v>
      </c>
      <c r="Z37" s="209"/>
      <c r="AA37" s="210"/>
      <c r="AB37" s="203"/>
      <c r="AC37" s="31"/>
      <c r="AD37" s="149"/>
      <c r="AE37" s="31"/>
      <c r="AF37" s="31"/>
      <c r="AG37" s="31"/>
      <c r="AH37" s="31"/>
      <c r="AI37" s="31"/>
      <c r="AJ37" s="31"/>
      <c r="AK37" s="31"/>
      <c r="AL37" s="31"/>
      <c r="AM37" s="31"/>
      <c r="AN37" s="31"/>
      <c r="AO37" s="31"/>
      <c r="AP37" s="31"/>
      <c r="AQ37" s="31"/>
      <c r="AR37" s="31"/>
      <c r="AS37" s="31"/>
      <c r="AT37" s="31"/>
      <c r="AU37" s="31"/>
      <c r="AV37" s="31"/>
      <c r="AW37" s="31"/>
      <c r="AX37" s="31"/>
      <c r="AY37" s="31"/>
      <c r="AZ37" s="31"/>
      <c r="BA37" s="31"/>
      <c r="BB37" s="31"/>
    </row>
    <row r="38" spans="1:55" ht="16.8" customHeight="1">
      <c r="A38" s="150">
        <f t="shared" si="0"/>
        <v>186</v>
      </c>
      <c r="B38" s="206"/>
      <c r="C38" s="216"/>
      <c r="D38" s="217"/>
      <c r="E38" s="218"/>
      <c r="F38" s="195"/>
      <c r="G38" s="196"/>
      <c r="H38" s="196"/>
      <c r="I38" s="197"/>
      <c r="J38" s="195"/>
      <c r="K38" s="196"/>
      <c r="L38" s="196"/>
      <c r="M38" s="196"/>
      <c r="N38" s="196"/>
      <c r="O38" s="196"/>
      <c r="P38" s="196"/>
      <c r="Q38" s="196"/>
      <c r="R38" s="196"/>
      <c r="S38" s="196"/>
      <c r="T38" s="196"/>
      <c r="U38" s="196"/>
      <c r="V38" s="196"/>
      <c r="W38" s="197"/>
      <c r="X38" s="137" t="str">
        <f>VLOOKUP($A38,Feuil2!$A$23:$L$1000,10,0)</f>
        <v>M</v>
      </c>
      <c r="Y38" s="208" t="str">
        <f>IFERROR(VLOOKUP($A38,Feuil2!$A$23:$L$1000,12,0),"")</f>
        <v>CP 1.2</v>
      </c>
      <c r="Z38" s="209"/>
      <c r="AA38" s="210"/>
      <c r="AB38" s="203"/>
      <c r="AC38" s="31"/>
      <c r="AD38" s="149"/>
      <c r="AE38" s="31"/>
      <c r="AF38" s="31"/>
      <c r="AG38" s="31"/>
      <c r="AH38" s="31"/>
      <c r="AI38" s="31"/>
      <c r="AJ38" s="31"/>
      <c r="AK38" s="31"/>
      <c r="AL38" s="31"/>
      <c r="AM38" s="31"/>
      <c r="AN38" s="31"/>
      <c r="AO38" s="31"/>
      <c r="AP38" s="31"/>
      <c r="AQ38" s="31"/>
      <c r="AR38" s="31"/>
      <c r="AS38" s="31"/>
      <c r="AT38" s="31"/>
      <c r="AU38" s="31"/>
      <c r="AV38" s="31"/>
      <c r="AW38" s="31"/>
      <c r="AX38" s="31"/>
      <c r="AY38" s="31"/>
      <c r="AZ38" s="31"/>
      <c r="BA38" s="31"/>
      <c r="BB38" s="31"/>
    </row>
    <row r="39" spans="1:55" ht="16.8" customHeight="1">
      <c r="A39" s="150">
        <f t="shared" si="0"/>
        <v>185</v>
      </c>
      <c r="B39" s="207"/>
      <c r="C39" s="219"/>
      <c r="D39" s="220"/>
      <c r="E39" s="221"/>
      <c r="F39" s="198"/>
      <c r="G39" s="199"/>
      <c r="H39" s="199"/>
      <c r="I39" s="200"/>
      <c r="J39" s="198"/>
      <c r="K39" s="199"/>
      <c r="L39" s="199"/>
      <c r="M39" s="199"/>
      <c r="N39" s="199"/>
      <c r="O39" s="199"/>
      <c r="P39" s="199"/>
      <c r="Q39" s="199"/>
      <c r="R39" s="199"/>
      <c r="S39" s="199"/>
      <c r="T39" s="199"/>
      <c r="U39" s="199"/>
      <c r="V39" s="199"/>
      <c r="W39" s="200"/>
      <c r="X39" s="137" t="str">
        <f>VLOOKUP($A37,Feuil2!$A$23:$L$1000,10,0)</f>
        <v>M</v>
      </c>
      <c r="Y39" s="208" t="str">
        <f>IFERROR(VLOOKUP($A37,Feuil2!$A$23:$L$1000,12,0),"")</f>
        <v/>
      </c>
      <c r="Z39" s="209"/>
      <c r="AA39" s="210"/>
      <c r="AB39" s="203"/>
      <c r="AC39" s="31"/>
      <c r="AD39" s="149"/>
      <c r="AE39" s="31"/>
      <c r="AF39" s="31"/>
      <c r="AG39" s="31"/>
      <c r="AH39" s="31"/>
      <c r="AI39" s="31"/>
      <c r="AJ39" s="31"/>
      <c r="AK39" s="31"/>
      <c r="AL39" s="31"/>
      <c r="AM39" s="31"/>
      <c r="AN39" s="31"/>
      <c r="AO39" s="31"/>
      <c r="AP39" s="31"/>
      <c r="AQ39" s="31"/>
      <c r="AR39" s="31"/>
      <c r="AS39" s="31"/>
      <c r="AT39" s="31"/>
      <c r="AU39" s="31"/>
      <c r="AV39" s="31"/>
      <c r="AW39" s="31"/>
      <c r="AX39" s="31"/>
      <c r="AY39" s="31"/>
      <c r="AZ39" s="31"/>
      <c r="BA39" s="31"/>
      <c r="BB39" s="31"/>
    </row>
    <row r="40" spans="1:55" ht="16.8" customHeight="1">
      <c r="A40" s="150">
        <f t="shared" si="0"/>
        <v>184</v>
      </c>
      <c r="B40" s="205">
        <v>7</v>
      </c>
      <c r="C40" s="213">
        <f>VLOOKUP($A42,Feuil2!$A$23:$L$1000,2,0)</f>
        <v>12</v>
      </c>
      <c r="D40" s="214"/>
      <c r="E40" s="215"/>
      <c r="F40" s="192" t="str">
        <f>VLOOKUP($A42,Feuil2!$A$23:$L$1000,3,0)</f>
        <v>TD54</v>
      </c>
      <c r="G40" s="193"/>
      <c r="H40" s="193"/>
      <c r="I40" s="194"/>
      <c r="J40" s="192" t="str">
        <f>VLOOKUP($A42,Feuil2!$A$23:$L$1000,4,0)</f>
        <v>lecture 54</v>
      </c>
      <c r="K40" s="193"/>
      <c r="L40" s="193"/>
      <c r="M40" s="193"/>
      <c r="N40" s="193"/>
      <c r="O40" s="193"/>
      <c r="P40" s="193"/>
      <c r="Q40" s="193"/>
      <c r="R40" s="193"/>
      <c r="S40" s="193"/>
      <c r="T40" s="193"/>
      <c r="U40" s="193"/>
      <c r="V40" s="193"/>
      <c r="W40" s="194"/>
      <c r="X40" s="137" t="str">
        <f>VLOOKUP($A42,Feuil2!$A$23:$L$1000,10,0)</f>
        <v>C</v>
      </c>
      <c r="Y40" s="208" t="str">
        <f>IFERROR(VLOOKUP($A42,Feuil2!$A$23:$L$1000,12,0),"")</f>
        <v>CP 1.1</v>
      </c>
      <c r="Z40" s="209"/>
      <c r="AA40" s="210"/>
      <c r="AB40" s="203"/>
      <c r="AC40" s="31"/>
      <c r="AD40" s="149"/>
      <c r="AE40" s="31"/>
      <c r="AF40" s="31"/>
      <c r="AG40" s="31"/>
      <c r="AH40" s="31"/>
      <c r="AI40" s="31"/>
      <c r="AJ40" s="31"/>
      <c r="AK40" s="31"/>
      <c r="AL40" s="31"/>
      <c r="AM40" s="31"/>
      <c r="AN40" s="31"/>
      <c r="AO40" s="31"/>
      <c r="AP40" s="31"/>
      <c r="AQ40" s="31"/>
      <c r="AR40" s="31"/>
      <c r="AS40" s="31"/>
      <c r="AT40" s="31"/>
      <c r="AU40" s="31"/>
      <c r="AV40" s="31"/>
      <c r="AW40" s="31"/>
      <c r="AX40" s="31"/>
      <c r="AY40" s="31"/>
      <c r="AZ40" s="31"/>
      <c r="BA40" s="31"/>
      <c r="BB40" s="31"/>
    </row>
    <row r="41" spans="1:55" ht="16.8" customHeight="1">
      <c r="A41" s="150">
        <f t="shared" si="0"/>
        <v>183</v>
      </c>
      <c r="B41" s="206"/>
      <c r="C41" s="216"/>
      <c r="D41" s="217"/>
      <c r="E41" s="218"/>
      <c r="F41" s="195"/>
      <c r="G41" s="196"/>
      <c r="H41" s="196"/>
      <c r="I41" s="197"/>
      <c r="J41" s="195"/>
      <c r="K41" s="196"/>
      <c r="L41" s="196"/>
      <c r="M41" s="196"/>
      <c r="N41" s="196"/>
      <c r="O41" s="196"/>
      <c r="P41" s="196"/>
      <c r="Q41" s="196"/>
      <c r="R41" s="196"/>
      <c r="S41" s="196"/>
      <c r="T41" s="196"/>
      <c r="U41" s="196"/>
      <c r="V41" s="196"/>
      <c r="W41" s="197"/>
      <c r="X41" s="137" t="str">
        <f>VLOOKUP($A41,Feuil2!$A$23:$L$1000,10,0)</f>
        <v>M</v>
      </c>
      <c r="Y41" s="208" t="str">
        <f>IFERROR(VLOOKUP($A41,Feuil2!$A$23:$L$1000,12,0),"")</f>
        <v>CP 1.2</v>
      </c>
      <c r="Z41" s="209"/>
      <c r="AA41" s="210"/>
      <c r="AB41" s="203"/>
      <c r="AC41" s="31"/>
      <c r="AD41" s="149"/>
      <c r="AE41" s="31"/>
      <c r="AF41" s="31"/>
      <c r="AG41" s="31"/>
      <c r="AH41" s="31"/>
      <c r="AI41" s="31"/>
      <c r="AJ41" s="31"/>
      <c r="AK41" s="31"/>
      <c r="AL41" s="31"/>
      <c r="AM41" s="31"/>
      <c r="AN41" s="31"/>
      <c r="AO41" s="31"/>
      <c r="AP41" s="31"/>
      <c r="AQ41" s="31"/>
      <c r="AR41" s="31"/>
      <c r="AS41" s="31"/>
      <c r="AT41" s="31"/>
      <c r="AU41" s="31"/>
      <c r="AV41" s="31"/>
      <c r="AW41" s="31"/>
      <c r="AX41" s="31"/>
      <c r="AY41" s="31"/>
      <c r="AZ41" s="31"/>
      <c r="BA41" s="31"/>
      <c r="BB41" s="31"/>
    </row>
    <row r="42" spans="1:55" ht="16.8" customHeight="1">
      <c r="A42" s="150">
        <f t="shared" si="0"/>
        <v>182</v>
      </c>
      <c r="B42" s="207"/>
      <c r="C42" s="219"/>
      <c r="D42" s="220"/>
      <c r="E42" s="221"/>
      <c r="F42" s="198"/>
      <c r="G42" s="199"/>
      <c r="H42" s="199"/>
      <c r="I42" s="200"/>
      <c r="J42" s="198"/>
      <c r="K42" s="199"/>
      <c r="L42" s="199"/>
      <c r="M42" s="199"/>
      <c r="N42" s="199"/>
      <c r="O42" s="199"/>
      <c r="P42" s="199"/>
      <c r="Q42" s="199"/>
      <c r="R42" s="199"/>
      <c r="S42" s="199"/>
      <c r="T42" s="199"/>
      <c r="U42" s="199"/>
      <c r="V42" s="199"/>
      <c r="W42" s="200"/>
      <c r="X42" s="137" t="str">
        <f>VLOOKUP($A40,Feuil2!$A$23:$L$1000,10,0)</f>
        <v>M</v>
      </c>
      <c r="Y42" s="208" t="str">
        <f>IFERROR(VLOOKUP($A40,Feuil2!$A$23:$L$1000,12,0),"")</f>
        <v/>
      </c>
      <c r="Z42" s="209"/>
      <c r="AA42" s="210"/>
      <c r="AB42" s="203"/>
      <c r="AC42" s="31"/>
      <c r="AD42" s="149"/>
      <c r="AE42" s="31"/>
      <c r="AF42" s="31"/>
      <c r="AG42" s="31"/>
      <c r="AH42" s="31"/>
      <c r="AI42" s="31"/>
      <c r="AJ42" s="31"/>
      <c r="AK42" s="31"/>
      <c r="AL42" s="31"/>
      <c r="AM42" s="31"/>
      <c r="AN42" s="31"/>
      <c r="AO42" s="31"/>
      <c r="AP42" s="31"/>
      <c r="AQ42" s="31"/>
      <c r="AR42" s="31"/>
      <c r="AS42" s="31"/>
      <c r="AT42" s="31"/>
      <c r="AU42" s="31"/>
      <c r="AV42" s="31"/>
      <c r="AW42" s="31"/>
      <c r="AX42" s="31"/>
      <c r="AY42" s="31"/>
      <c r="AZ42" s="31"/>
      <c r="BA42" s="31"/>
      <c r="BB42" s="31"/>
    </row>
    <row r="43" spans="1:55" ht="16.8" customHeight="1">
      <c r="A43" s="150">
        <f t="shared" si="0"/>
        <v>181</v>
      </c>
      <c r="B43" s="205">
        <v>8</v>
      </c>
      <c r="C43" s="213">
        <f>VLOOKUP($A45,Feuil2!$A$23:$L$1000,2,0)</f>
        <v>12</v>
      </c>
      <c r="D43" s="214"/>
      <c r="E43" s="215"/>
      <c r="F43" s="192" t="str">
        <f>VLOOKUP($A45,Feuil2!$A$23:$L$1000,3,0)</f>
        <v>TD53</v>
      </c>
      <c r="G43" s="193"/>
      <c r="H43" s="193"/>
      <c r="I43" s="194"/>
      <c r="J43" s="192" t="str">
        <f>VLOOKUP($A45,Feuil2!$A$23:$L$1000,4,0)</f>
        <v>lecture 53</v>
      </c>
      <c r="K43" s="193"/>
      <c r="L43" s="193"/>
      <c r="M43" s="193"/>
      <c r="N43" s="193"/>
      <c r="O43" s="193"/>
      <c r="P43" s="193"/>
      <c r="Q43" s="193"/>
      <c r="R43" s="193"/>
      <c r="S43" s="193"/>
      <c r="T43" s="193"/>
      <c r="U43" s="193"/>
      <c r="V43" s="193"/>
      <c r="W43" s="194"/>
      <c r="X43" s="137" t="str">
        <f>VLOOKUP($A45,Feuil2!$A$23:$L$1000,10,0)</f>
        <v>C</v>
      </c>
      <c r="Y43" s="208" t="str">
        <f>IFERROR(VLOOKUP($A45,Feuil2!$A$23:$L$1000,12,0),"")</f>
        <v>CP 1.1</v>
      </c>
      <c r="Z43" s="209"/>
      <c r="AA43" s="210"/>
      <c r="AB43" s="203"/>
      <c r="AC43" s="31"/>
      <c r="AD43" s="149"/>
      <c r="AE43" s="31"/>
      <c r="AF43" s="31"/>
      <c r="AG43" s="31"/>
      <c r="AH43" s="31"/>
      <c r="AI43" s="31"/>
      <c r="AJ43" s="31"/>
      <c r="AK43" s="31"/>
      <c r="AL43" s="31"/>
      <c r="AM43" s="31"/>
      <c r="AN43" s="31"/>
      <c r="AO43" s="31"/>
      <c r="AP43" s="31"/>
      <c r="AQ43" s="31"/>
      <c r="AR43" s="31"/>
      <c r="AS43" s="31"/>
      <c r="AT43" s="31"/>
      <c r="AU43" s="31"/>
      <c r="AV43" s="31"/>
      <c r="AW43" s="31"/>
      <c r="AX43" s="31"/>
      <c r="AY43" s="31"/>
      <c r="AZ43" s="31"/>
      <c r="BA43" s="31"/>
      <c r="BB43" s="31"/>
    </row>
    <row r="44" spans="1:55" ht="16.8" customHeight="1">
      <c r="A44" s="150">
        <f t="shared" si="0"/>
        <v>180</v>
      </c>
      <c r="B44" s="206"/>
      <c r="C44" s="216"/>
      <c r="D44" s="217"/>
      <c r="E44" s="218"/>
      <c r="F44" s="195"/>
      <c r="G44" s="196"/>
      <c r="H44" s="196"/>
      <c r="I44" s="197"/>
      <c r="J44" s="195"/>
      <c r="K44" s="196"/>
      <c r="L44" s="196"/>
      <c r="M44" s="196"/>
      <c r="N44" s="196"/>
      <c r="O44" s="196"/>
      <c r="P44" s="196"/>
      <c r="Q44" s="196"/>
      <c r="R44" s="196"/>
      <c r="S44" s="196"/>
      <c r="T44" s="196"/>
      <c r="U44" s="196"/>
      <c r="V44" s="196"/>
      <c r="W44" s="197"/>
      <c r="X44" s="137" t="str">
        <f>VLOOKUP($A44,Feuil2!$A$23:$L$1000,10,0)</f>
        <v>M</v>
      </c>
      <c r="Y44" s="208" t="str">
        <f>IFERROR(VLOOKUP($A44,Feuil2!$A$23:$L$1000,12,0),"")</f>
        <v>CP 1.2</v>
      </c>
      <c r="Z44" s="209"/>
      <c r="AA44" s="210"/>
      <c r="AB44" s="203"/>
      <c r="AC44" s="31"/>
      <c r="AD44" s="149"/>
      <c r="AE44" s="31"/>
      <c r="AF44" s="31"/>
      <c r="AG44" s="31"/>
      <c r="AH44" s="31"/>
      <c r="AI44" s="31"/>
      <c r="AJ44" s="31"/>
      <c r="AK44" s="31"/>
      <c r="AL44" s="31"/>
      <c r="AM44" s="31"/>
      <c r="AN44" s="31"/>
      <c r="AO44" s="31"/>
      <c r="AP44" s="31"/>
      <c r="AQ44" s="31"/>
      <c r="AR44" s="31"/>
      <c r="AS44" s="31"/>
      <c r="AT44" s="31"/>
      <c r="AU44" s="31"/>
      <c r="AV44" s="31"/>
      <c r="AW44" s="31"/>
      <c r="AX44" s="31"/>
      <c r="AY44" s="31"/>
      <c r="AZ44" s="31"/>
      <c r="BA44" s="31"/>
      <c r="BB44" s="31"/>
    </row>
    <row r="45" spans="1:55" ht="16.8" customHeight="1">
      <c r="A45" s="150">
        <f t="shared" si="0"/>
        <v>179</v>
      </c>
      <c r="B45" s="207"/>
      <c r="C45" s="219"/>
      <c r="D45" s="220"/>
      <c r="E45" s="221"/>
      <c r="F45" s="198"/>
      <c r="G45" s="199"/>
      <c r="H45" s="199"/>
      <c r="I45" s="200"/>
      <c r="J45" s="198"/>
      <c r="K45" s="199"/>
      <c r="L45" s="199"/>
      <c r="M45" s="199"/>
      <c r="N45" s="199"/>
      <c r="O45" s="199"/>
      <c r="P45" s="199"/>
      <c r="Q45" s="199"/>
      <c r="R45" s="199"/>
      <c r="S45" s="199"/>
      <c r="T45" s="199"/>
      <c r="U45" s="199"/>
      <c r="V45" s="199"/>
      <c r="W45" s="200"/>
      <c r="X45" s="137" t="str">
        <f>VLOOKUP($A43,Feuil2!$A$23:$L$1000,10,0)</f>
        <v>M</v>
      </c>
      <c r="Y45" s="208" t="str">
        <f>IFERROR(VLOOKUP($A43,Feuil2!$A$23:$L$1000,12,0),"")</f>
        <v/>
      </c>
      <c r="Z45" s="209"/>
      <c r="AA45" s="210"/>
      <c r="AB45" s="203"/>
      <c r="AC45" s="31"/>
      <c r="AD45" s="149"/>
      <c r="AE45" s="31"/>
      <c r="AF45" s="31"/>
      <c r="AG45" s="31"/>
      <c r="AH45" s="31"/>
      <c r="AI45" s="31"/>
      <c r="AJ45" s="31"/>
      <c r="AK45" s="31"/>
      <c r="AL45" s="31"/>
      <c r="AM45" s="31"/>
      <c r="AN45" s="31"/>
      <c r="AO45" s="31"/>
      <c r="AP45" s="31"/>
      <c r="AQ45" s="31"/>
      <c r="AR45" s="31"/>
      <c r="AS45" s="31"/>
      <c r="AT45" s="31"/>
      <c r="AU45" s="31"/>
      <c r="AV45" s="31"/>
      <c r="AW45" s="31"/>
      <c r="AX45" s="31"/>
      <c r="AY45" s="31"/>
      <c r="AZ45" s="31"/>
      <c r="BA45" s="31"/>
      <c r="BB45" s="31"/>
    </row>
    <row r="46" spans="1:55" ht="16.8" customHeight="1">
      <c r="A46" s="150">
        <f t="shared" si="0"/>
        <v>178</v>
      </c>
      <c r="B46" s="205">
        <v>9</v>
      </c>
      <c r="C46" s="213">
        <f>VLOOKUP($A48,Feuil2!$A$23:$L$1000,2,0)</f>
        <v>12</v>
      </c>
      <c r="D46" s="214"/>
      <c r="E46" s="215"/>
      <c r="F46" s="192" t="str">
        <f>VLOOKUP($A48,Feuil2!$A$23:$L$1000,3,0)</f>
        <v>TD52</v>
      </c>
      <c r="G46" s="193"/>
      <c r="H46" s="193"/>
      <c r="I46" s="194"/>
      <c r="J46" s="192" t="str">
        <f>VLOOKUP($A48,Feuil2!$A$23:$L$1000,4,0)</f>
        <v>lecture 52</v>
      </c>
      <c r="K46" s="193"/>
      <c r="L46" s="193"/>
      <c r="M46" s="193"/>
      <c r="N46" s="193"/>
      <c r="O46" s="193"/>
      <c r="P46" s="193"/>
      <c r="Q46" s="193"/>
      <c r="R46" s="193"/>
      <c r="S46" s="193"/>
      <c r="T46" s="193"/>
      <c r="U46" s="193"/>
      <c r="V46" s="193"/>
      <c r="W46" s="194"/>
      <c r="X46" s="137" t="str">
        <f>VLOOKUP($A48,Feuil2!$A$23:$L$1000,10,0)</f>
        <v>C</v>
      </c>
      <c r="Y46" s="208" t="str">
        <f>IFERROR(VLOOKUP($A48,Feuil2!$A$23:$L$1000,12,0),"")</f>
        <v>CP 1.1</v>
      </c>
      <c r="Z46" s="209"/>
      <c r="AA46" s="210"/>
      <c r="AB46" s="203"/>
      <c r="AD46" s="146"/>
    </row>
    <row r="47" spans="1:55" ht="16.8" customHeight="1">
      <c r="A47" s="150">
        <f t="shared" si="0"/>
        <v>177</v>
      </c>
      <c r="B47" s="206"/>
      <c r="C47" s="216"/>
      <c r="D47" s="217"/>
      <c r="E47" s="218"/>
      <c r="F47" s="195"/>
      <c r="G47" s="196"/>
      <c r="H47" s="196"/>
      <c r="I47" s="197"/>
      <c r="J47" s="195"/>
      <c r="K47" s="196"/>
      <c r="L47" s="196"/>
      <c r="M47" s="196"/>
      <c r="N47" s="196"/>
      <c r="O47" s="196"/>
      <c r="P47" s="196"/>
      <c r="Q47" s="196"/>
      <c r="R47" s="196"/>
      <c r="S47" s="196"/>
      <c r="T47" s="196"/>
      <c r="U47" s="196"/>
      <c r="V47" s="196"/>
      <c r="W47" s="197"/>
      <c r="X47" s="137" t="str">
        <f>VLOOKUP($A47,Feuil2!$A$23:$L$1000,10,0)</f>
        <v>M</v>
      </c>
      <c r="Y47" s="208" t="str">
        <f>IFERROR(VLOOKUP($A47,Feuil2!$A$23:$L$1000,12,0),"")</f>
        <v>CP 1.2</v>
      </c>
      <c r="Z47" s="209"/>
      <c r="AA47" s="210"/>
      <c r="AB47" s="203"/>
      <c r="AD47" s="146"/>
    </row>
    <row r="48" spans="1:55" ht="16.8" customHeight="1">
      <c r="A48" s="150">
        <f t="shared" si="0"/>
        <v>176</v>
      </c>
      <c r="B48" s="207"/>
      <c r="C48" s="219"/>
      <c r="D48" s="220"/>
      <c r="E48" s="221"/>
      <c r="F48" s="198"/>
      <c r="G48" s="199"/>
      <c r="H48" s="199"/>
      <c r="I48" s="200"/>
      <c r="J48" s="198"/>
      <c r="K48" s="199"/>
      <c r="L48" s="199"/>
      <c r="M48" s="199"/>
      <c r="N48" s="199"/>
      <c r="O48" s="199"/>
      <c r="P48" s="199"/>
      <c r="Q48" s="199"/>
      <c r="R48" s="199"/>
      <c r="S48" s="199"/>
      <c r="T48" s="199"/>
      <c r="U48" s="199"/>
      <c r="V48" s="199"/>
      <c r="W48" s="200"/>
      <c r="X48" s="137" t="str">
        <f>VLOOKUP($A46,Feuil2!$A$23:$L$1000,10,0)</f>
        <v>M</v>
      </c>
      <c r="Y48" s="208" t="str">
        <f>IFERROR(VLOOKUP($A46,Feuil2!$A$23:$L$1000,12,0),"")</f>
        <v/>
      </c>
      <c r="Z48" s="209"/>
      <c r="AA48" s="210"/>
      <c r="AB48" s="203"/>
      <c r="AD48" s="146"/>
    </row>
    <row r="49" spans="1:30" ht="16.8" customHeight="1">
      <c r="A49" s="150">
        <f t="shared" si="0"/>
        <v>175</v>
      </c>
      <c r="B49" s="205">
        <v>10</v>
      </c>
      <c r="C49" s="213">
        <f>VLOOKUP($A51,Feuil2!$A$23:$L$1000,2,0)</f>
        <v>12</v>
      </c>
      <c r="D49" s="214"/>
      <c r="E49" s="215"/>
      <c r="F49" s="192" t="str">
        <f>VLOOKUP($A51,Feuil2!$A$23:$L$1000,3,0)</f>
        <v>TD51</v>
      </c>
      <c r="G49" s="193"/>
      <c r="H49" s="193"/>
      <c r="I49" s="194"/>
      <c r="J49" s="192" t="str">
        <f>VLOOKUP($A51,Feuil2!$A$23:$L$1000,4,0)</f>
        <v>lecture 51</v>
      </c>
      <c r="K49" s="193"/>
      <c r="L49" s="193"/>
      <c r="M49" s="193"/>
      <c r="N49" s="193"/>
      <c r="O49" s="193"/>
      <c r="P49" s="193"/>
      <c r="Q49" s="193"/>
      <c r="R49" s="193"/>
      <c r="S49" s="193"/>
      <c r="T49" s="193"/>
      <c r="U49" s="193"/>
      <c r="V49" s="193"/>
      <c r="W49" s="194"/>
      <c r="X49" s="137" t="str">
        <f>VLOOKUP($A51,Feuil2!$A$23:$L$1000,10,0)</f>
        <v>C</v>
      </c>
      <c r="Y49" s="208" t="str">
        <f>IFERROR(VLOOKUP($A51,Feuil2!$A$23:$L$1000,12,0),"")</f>
        <v>CP 1.1</v>
      </c>
      <c r="Z49" s="209"/>
      <c r="AA49" s="210"/>
      <c r="AB49" s="203"/>
      <c r="AD49" s="146"/>
    </row>
    <row r="50" spans="1:30" ht="16.8" customHeight="1">
      <c r="A50" s="150">
        <f t="shared" si="0"/>
        <v>174</v>
      </c>
      <c r="B50" s="206"/>
      <c r="C50" s="216"/>
      <c r="D50" s="217"/>
      <c r="E50" s="218"/>
      <c r="F50" s="195"/>
      <c r="G50" s="196"/>
      <c r="H50" s="196"/>
      <c r="I50" s="197"/>
      <c r="J50" s="195"/>
      <c r="K50" s="196"/>
      <c r="L50" s="196"/>
      <c r="M50" s="196"/>
      <c r="N50" s="196"/>
      <c r="O50" s="196"/>
      <c r="P50" s="196"/>
      <c r="Q50" s="196"/>
      <c r="R50" s="196"/>
      <c r="S50" s="196"/>
      <c r="T50" s="196"/>
      <c r="U50" s="196"/>
      <c r="V50" s="196"/>
      <c r="W50" s="197"/>
      <c r="X50" s="137" t="str">
        <f>VLOOKUP($A50,Feuil2!$A$23:$L$1000,10,0)</f>
        <v>M</v>
      </c>
      <c r="Y50" s="208" t="str">
        <f>IFERROR(VLOOKUP($A50,Feuil2!$A$23:$L$1000,12,0),"")</f>
        <v>CP 1.2</v>
      </c>
      <c r="Z50" s="209"/>
      <c r="AA50" s="210"/>
      <c r="AB50" s="203"/>
      <c r="AD50" s="146"/>
    </row>
    <row r="51" spans="1:30" ht="16.8" customHeight="1">
      <c r="A51" s="150">
        <f t="shared" si="0"/>
        <v>173</v>
      </c>
      <c r="B51" s="207"/>
      <c r="C51" s="219"/>
      <c r="D51" s="220"/>
      <c r="E51" s="221"/>
      <c r="F51" s="198"/>
      <c r="G51" s="199"/>
      <c r="H51" s="199"/>
      <c r="I51" s="200"/>
      <c r="J51" s="198"/>
      <c r="K51" s="199"/>
      <c r="L51" s="199"/>
      <c r="M51" s="199"/>
      <c r="N51" s="199"/>
      <c r="O51" s="199"/>
      <c r="P51" s="199"/>
      <c r="Q51" s="199"/>
      <c r="R51" s="199"/>
      <c r="S51" s="199"/>
      <c r="T51" s="199"/>
      <c r="U51" s="199"/>
      <c r="V51" s="199"/>
      <c r="W51" s="200"/>
      <c r="X51" s="137" t="str">
        <f>VLOOKUP($A49,Feuil2!$A$23:$L$1000,10,0)</f>
        <v>M</v>
      </c>
      <c r="Y51" s="208" t="str">
        <f>IFERROR(VLOOKUP($A49,Feuil2!$A$23:$L$1000,12,0),"")</f>
        <v/>
      </c>
      <c r="Z51" s="209"/>
      <c r="AA51" s="210"/>
      <c r="AB51" s="203"/>
      <c r="AD51" s="146"/>
    </row>
    <row r="52" spans="1:30" ht="16.8" customHeight="1">
      <c r="A52" s="150">
        <f t="shared" si="0"/>
        <v>172</v>
      </c>
      <c r="B52" s="205">
        <v>11</v>
      </c>
      <c r="C52" s="213">
        <f>VLOOKUP($A54,Feuil2!$A$23:$L$1000,2,0)</f>
        <v>11</v>
      </c>
      <c r="D52" s="214"/>
      <c r="E52" s="215"/>
      <c r="F52" s="192" t="str">
        <f>VLOOKUP($A54,Feuil2!$A$23:$L$1000,3,0)</f>
        <v>TD50</v>
      </c>
      <c r="G52" s="193"/>
      <c r="H52" s="193"/>
      <c r="I52" s="194"/>
      <c r="J52" s="192" t="str">
        <f>VLOOKUP($A54,Feuil2!$A$23:$L$1000,4,0)</f>
        <v>lecture 50</v>
      </c>
      <c r="K52" s="193"/>
      <c r="L52" s="193"/>
      <c r="M52" s="193"/>
      <c r="N52" s="193"/>
      <c r="O52" s="193"/>
      <c r="P52" s="193"/>
      <c r="Q52" s="193"/>
      <c r="R52" s="193"/>
      <c r="S52" s="193"/>
      <c r="T52" s="193"/>
      <c r="U52" s="193"/>
      <c r="V52" s="193"/>
      <c r="W52" s="194"/>
      <c r="X52" s="137" t="str">
        <f>VLOOKUP($A54,Feuil2!$A$23:$L$1000,10,0)</f>
        <v>C</v>
      </c>
      <c r="Y52" s="208" t="str">
        <f>IFERROR(VLOOKUP($A54,Feuil2!$A$23:$L$1000,12,0),"")</f>
        <v>CP 1.1</v>
      </c>
      <c r="Z52" s="209"/>
      <c r="AA52" s="210"/>
      <c r="AB52" s="203"/>
      <c r="AD52" s="146"/>
    </row>
    <row r="53" spans="1:30" ht="16.8" customHeight="1">
      <c r="A53" s="150">
        <f t="shared" si="0"/>
        <v>171</v>
      </c>
      <c r="B53" s="206"/>
      <c r="C53" s="216"/>
      <c r="D53" s="217"/>
      <c r="E53" s="218"/>
      <c r="F53" s="195"/>
      <c r="G53" s="196"/>
      <c r="H53" s="196"/>
      <c r="I53" s="197"/>
      <c r="J53" s="195"/>
      <c r="K53" s="196"/>
      <c r="L53" s="196"/>
      <c r="M53" s="196"/>
      <c r="N53" s="196"/>
      <c r="O53" s="196"/>
      <c r="P53" s="196"/>
      <c r="Q53" s="196"/>
      <c r="R53" s="196"/>
      <c r="S53" s="196"/>
      <c r="T53" s="196"/>
      <c r="U53" s="196"/>
      <c r="V53" s="196"/>
      <c r="W53" s="197"/>
      <c r="X53" s="137" t="str">
        <f>VLOOKUP($A53,Feuil2!$A$23:$L$1000,10,0)</f>
        <v>M</v>
      </c>
      <c r="Y53" s="208" t="str">
        <f>IFERROR(VLOOKUP($A53,Feuil2!$A$23:$L$1000,12,0),"")</f>
        <v>CP 1.2</v>
      </c>
      <c r="Z53" s="209"/>
      <c r="AA53" s="210"/>
      <c r="AB53" s="203"/>
      <c r="AD53" s="146"/>
    </row>
    <row r="54" spans="1:30" ht="16.8" customHeight="1">
      <c r="A54" s="150">
        <f t="shared" si="0"/>
        <v>170</v>
      </c>
      <c r="B54" s="207"/>
      <c r="C54" s="219"/>
      <c r="D54" s="220"/>
      <c r="E54" s="221"/>
      <c r="F54" s="198"/>
      <c r="G54" s="199"/>
      <c r="H54" s="199"/>
      <c r="I54" s="200"/>
      <c r="J54" s="198"/>
      <c r="K54" s="199"/>
      <c r="L54" s="199"/>
      <c r="M54" s="199"/>
      <c r="N54" s="199"/>
      <c r="O54" s="199"/>
      <c r="P54" s="199"/>
      <c r="Q54" s="199"/>
      <c r="R54" s="199"/>
      <c r="S54" s="199"/>
      <c r="T54" s="199"/>
      <c r="U54" s="199"/>
      <c r="V54" s="199"/>
      <c r="W54" s="200"/>
      <c r="X54" s="137" t="str">
        <f>VLOOKUP($A52,Feuil2!$A$23:$L$1000,10,0)</f>
        <v>M</v>
      </c>
      <c r="Y54" s="208" t="str">
        <f>IFERROR(VLOOKUP($A52,Feuil2!$A$23:$L$1000,12,0),"")</f>
        <v/>
      </c>
      <c r="Z54" s="209"/>
      <c r="AA54" s="210"/>
      <c r="AB54" s="203"/>
      <c r="AD54" s="146"/>
    </row>
    <row r="55" spans="1:30" ht="16.8" customHeight="1">
      <c r="A55" s="150">
        <f t="shared" si="0"/>
        <v>169</v>
      </c>
      <c r="B55" s="205">
        <v>12</v>
      </c>
      <c r="C55" s="213">
        <f>VLOOKUP($A57,Feuil2!$A$23:$L$1000,2,0)</f>
        <v>11</v>
      </c>
      <c r="D55" s="214"/>
      <c r="E55" s="215"/>
      <c r="F55" s="192" t="str">
        <f>VLOOKUP($A57,Feuil2!$A$23:$L$1000,3,0)</f>
        <v>TD49</v>
      </c>
      <c r="G55" s="193"/>
      <c r="H55" s="193"/>
      <c r="I55" s="194"/>
      <c r="J55" s="192" t="str">
        <f>VLOOKUP($A57,Feuil2!$A$23:$L$1000,4,0)</f>
        <v>lecture 49</v>
      </c>
      <c r="K55" s="193"/>
      <c r="L55" s="193"/>
      <c r="M55" s="193"/>
      <c r="N55" s="193"/>
      <c r="O55" s="193"/>
      <c r="P55" s="193"/>
      <c r="Q55" s="193"/>
      <c r="R55" s="193"/>
      <c r="S55" s="193"/>
      <c r="T55" s="193"/>
      <c r="U55" s="193"/>
      <c r="V55" s="193"/>
      <c r="W55" s="194"/>
      <c r="X55" s="137" t="str">
        <f>VLOOKUP($A57,Feuil2!$A$23:$L$1000,10,0)</f>
        <v>C</v>
      </c>
      <c r="Y55" s="208" t="str">
        <f>IFERROR(VLOOKUP($A57,Feuil2!$A$23:$L$1000,12,0),"")</f>
        <v>CP 1.1</v>
      </c>
      <c r="Z55" s="209"/>
      <c r="AA55" s="210"/>
      <c r="AB55" s="203"/>
      <c r="AD55" s="146"/>
    </row>
    <row r="56" spans="1:30" ht="16.8" customHeight="1">
      <c r="A56" s="150">
        <f t="shared" si="0"/>
        <v>168</v>
      </c>
      <c r="B56" s="206"/>
      <c r="C56" s="216"/>
      <c r="D56" s="217"/>
      <c r="E56" s="218"/>
      <c r="F56" s="195"/>
      <c r="G56" s="196"/>
      <c r="H56" s="196"/>
      <c r="I56" s="197"/>
      <c r="J56" s="195"/>
      <c r="K56" s="196"/>
      <c r="L56" s="196"/>
      <c r="M56" s="196"/>
      <c r="N56" s="196"/>
      <c r="O56" s="196"/>
      <c r="P56" s="196"/>
      <c r="Q56" s="196"/>
      <c r="R56" s="196"/>
      <c r="S56" s="196"/>
      <c r="T56" s="196"/>
      <c r="U56" s="196"/>
      <c r="V56" s="196"/>
      <c r="W56" s="197"/>
      <c r="X56" s="137" t="str">
        <f>VLOOKUP($A56,Feuil2!$A$23:$L$1000,10,0)</f>
        <v>M</v>
      </c>
      <c r="Y56" s="208" t="str">
        <f>IFERROR(VLOOKUP($A56,Feuil2!$A$23:$L$1000,12,0),"")</f>
        <v>CP 1.2</v>
      </c>
      <c r="Z56" s="209"/>
      <c r="AA56" s="210"/>
      <c r="AB56" s="203"/>
      <c r="AD56" s="146"/>
    </row>
    <row r="57" spans="1:30" ht="16.8" customHeight="1">
      <c r="A57" s="150">
        <f t="shared" si="0"/>
        <v>167</v>
      </c>
      <c r="B57" s="207"/>
      <c r="C57" s="219"/>
      <c r="D57" s="220"/>
      <c r="E57" s="221"/>
      <c r="F57" s="198"/>
      <c r="G57" s="199"/>
      <c r="H57" s="199"/>
      <c r="I57" s="200"/>
      <c r="J57" s="198"/>
      <c r="K57" s="199"/>
      <c r="L57" s="199"/>
      <c r="M57" s="199"/>
      <c r="N57" s="199"/>
      <c r="O57" s="199"/>
      <c r="P57" s="199"/>
      <c r="Q57" s="199"/>
      <c r="R57" s="199"/>
      <c r="S57" s="199"/>
      <c r="T57" s="199"/>
      <c r="U57" s="199"/>
      <c r="V57" s="199"/>
      <c r="W57" s="200"/>
      <c r="X57" s="137" t="str">
        <f>VLOOKUP($A55,Feuil2!$A$23:$L$1000,10,0)</f>
        <v>M</v>
      </c>
      <c r="Y57" s="208" t="str">
        <f>IFERROR(VLOOKUP($A55,Feuil2!$A$23:$L$1000,12,0),"")</f>
        <v/>
      </c>
      <c r="Z57" s="209"/>
      <c r="AA57" s="210"/>
      <c r="AB57" s="203"/>
      <c r="AD57" s="146"/>
    </row>
    <row r="58" spans="1:30" ht="16.8" customHeight="1">
      <c r="A58" s="150">
        <f t="shared" si="0"/>
        <v>166</v>
      </c>
      <c r="B58" s="205">
        <v>13</v>
      </c>
      <c r="C58" s="213">
        <f>VLOOKUP($A60,Feuil2!$A$23:$L$1000,2,0)</f>
        <v>11</v>
      </c>
      <c r="D58" s="214"/>
      <c r="E58" s="215"/>
      <c r="F58" s="192" t="str">
        <f>VLOOKUP($A60,Feuil2!$A$23:$L$1000,3,0)</f>
        <v>TD48</v>
      </c>
      <c r="G58" s="193"/>
      <c r="H58" s="193"/>
      <c r="I58" s="194"/>
      <c r="J58" s="192" t="str">
        <f>VLOOKUP($A60,Feuil2!$A$23:$L$1000,4,0)</f>
        <v>lecture 48</v>
      </c>
      <c r="K58" s="193"/>
      <c r="L58" s="193"/>
      <c r="M58" s="193"/>
      <c r="N58" s="193"/>
      <c r="O58" s="193"/>
      <c r="P58" s="193"/>
      <c r="Q58" s="193"/>
      <c r="R58" s="193"/>
      <c r="S58" s="193"/>
      <c r="T58" s="193"/>
      <c r="U58" s="193"/>
      <c r="V58" s="193"/>
      <c r="W58" s="194"/>
      <c r="X58" s="137" t="str">
        <f>VLOOKUP($A60,Feuil2!$A$23:$L$1000,10,0)</f>
        <v>C</v>
      </c>
      <c r="Y58" s="208" t="str">
        <f>IFERROR(VLOOKUP($A60,Feuil2!$A$23:$L$1000,12,0),"")</f>
        <v>CP 1.1</v>
      </c>
      <c r="Z58" s="209"/>
      <c r="AA58" s="210"/>
      <c r="AB58" s="203"/>
      <c r="AD58" s="146"/>
    </row>
    <row r="59" spans="1:30" ht="16.8" customHeight="1">
      <c r="A59" s="150">
        <f t="shared" si="0"/>
        <v>165</v>
      </c>
      <c r="B59" s="206"/>
      <c r="C59" s="216"/>
      <c r="D59" s="217"/>
      <c r="E59" s="218"/>
      <c r="F59" s="195"/>
      <c r="G59" s="196"/>
      <c r="H59" s="196"/>
      <c r="I59" s="197"/>
      <c r="J59" s="195"/>
      <c r="K59" s="196"/>
      <c r="L59" s="196"/>
      <c r="M59" s="196"/>
      <c r="N59" s="196"/>
      <c r="O59" s="196"/>
      <c r="P59" s="196"/>
      <c r="Q59" s="196"/>
      <c r="R59" s="196"/>
      <c r="S59" s="196"/>
      <c r="T59" s="196"/>
      <c r="U59" s="196"/>
      <c r="V59" s="196"/>
      <c r="W59" s="197"/>
      <c r="X59" s="137" t="str">
        <f>VLOOKUP($A59,Feuil2!$A$23:$L$1000,10,0)</f>
        <v>M</v>
      </c>
      <c r="Y59" s="208" t="str">
        <f>IFERROR(VLOOKUP($A59,Feuil2!$A$23:$L$1000,12,0),"")</f>
        <v>CP 1.2</v>
      </c>
      <c r="Z59" s="209"/>
      <c r="AA59" s="210"/>
      <c r="AB59" s="203"/>
      <c r="AD59" s="146"/>
    </row>
    <row r="60" spans="1:30" ht="16.8" customHeight="1">
      <c r="A60" s="150">
        <f t="shared" si="0"/>
        <v>164</v>
      </c>
      <c r="B60" s="207"/>
      <c r="C60" s="219"/>
      <c r="D60" s="220"/>
      <c r="E60" s="221"/>
      <c r="F60" s="198"/>
      <c r="G60" s="199"/>
      <c r="H60" s="199"/>
      <c r="I60" s="200"/>
      <c r="J60" s="198"/>
      <c r="K60" s="199"/>
      <c r="L60" s="199"/>
      <c r="M60" s="199"/>
      <c r="N60" s="199"/>
      <c r="O60" s="199"/>
      <c r="P60" s="199"/>
      <c r="Q60" s="199"/>
      <c r="R60" s="199"/>
      <c r="S60" s="199"/>
      <c r="T60" s="199"/>
      <c r="U60" s="199"/>
      <c r="V60" s="199"/>
      <c r="W60" s="200"/>
      <c r="X60" s="137" t="str">
        <f>VLOOKUP($A58,Feuil2!$A$23:$L$1000,10,0)</f>
        <v>M</v>
      </c>
      <c r="Y60" s="208" t="str">
        <f>IFERROR(VLOOKUP($A58,Feuil2!$A$23:$L$1000,12,0),"")</f>
        <v/>
      </c>
      <c r="Z60" s="209"/>
      <c r="AA60" s="210"/>
      <c r="AB60" s="203"/>
      <c r="AD60" s="146"/>
    </row>
    <row r="61" spans="1:30" ht="16.8" customHeight="1">
      <c r="A61" s="150">
        <f t="shared" si="0"/>
        <v>163</v>
      </c>
      <c r="B61" s="205">
        <v>14</v>
      </c>
      <c r="C61" s="213">
        <f>VLOOKUP($A63,Feuil2!$A$23:$L$1000,2,0)</f>
        <v>10</v>
      </c>
      <c r="D61" s="214"/>
      <c r="E61" s="215"/>
      <c r="F61" s="192" t="str">
        <f>VLOOKUP($A63,Feuil2!$A$23:$L$1000,3,0)</f>
        <v>TD47</v>
      </c>
      <c r="G61" s="193"/>
      <c r="H61" s="193"/>
      <c r="I61" s="194"/>
      <c r="J61" s="192" t="str">
        <f>VLOOKUP($A63,Feuil2!$A$23:$L$1000,4,0)</f>
        <v>lecture 47</v>
      </c>
      <c r="K61" s="193"/>
      <c r="L61" s="193"/>
      <c r="M61" s="193"/>
      <c r="N61" s="193"/>
      <c r="O61" s="193"/>
      <c r="P61" s="193"/>
      <c r="Q61" s="193"/>
      <c r="R61" s="193"/>
      <c r="S61" s="193"/>
      <c r="T61" s="193"/>
      <c r="U61" s="193"/>
      <c r="V61" s="193"/>
      <c r="W61" s="194"/>
      <c r="X61" s="137" t="str">
        <f>VLOOKUP($A63,Feuil2!$A$23:$L$1000,10,0)</f>
        <v>C</v>
      </c>
      <c r="Y61" s="208" t="str">
        <f>IFERROR(VLOOKUP($A63,Feuil2!$A$23:$L$1000,12,0),"")</f>
        <v>CP 1.1</v>
      </c>
      <c r="Z61" s="209"/>
      <c r="AA61" s="210"/>
      <c r="AB61" s="203"/>
      <c r="AD61" s="146"/>
    </row>
    <row r="62" spans="1:30" ht="16.8" customHeight="1">
      <c r="A62" s="150">
        <f t="shared" si="0"/>
        <v>162</v>
      </c>
      <c r="B62" s="206"/>
      <c r="C62" s="216"/>
      <c r="D62" s="217"/>
      <c r="E62" s="218"/>
      <c r="F62" s="195"/>
      <c r="G62" s="196"/>
      <c r="H62" s="196"/>
      <c r="I62" s="197"/>
      <c r="J62" s="195"/>
      <c r="K62" s="196"/>
      <c r="L62" s="196"/>
      <c r="M62" s="196"/>
      <c r="N62" s="196"/>
      <c r="O62" s="196"/>
      <c r="P62" s="196"/>
      <c r="Q62" s="196"/>
      <c r="R62" s="196"/>
      <c r="S62" s="196"/>
      <c r="T62" s="196"/>
      <c r="U62" s="196"/>
      <c r="V62" s="196"/>
      <c r="W62" s="197"/>
      <c r="X62" s="137" t="str">
        <f>VLOOKUP($A62,Feuil2!$A$23:$L$1000,10,0)</f>
        <v>M</v>
      </c>
      <c r="Y62" s="208" t="str">
        <f>IFERROR(VLOOKUP($A62,Feuil2!$A$23:$L$1000,12,0),"")</f>
        <v>CP 1.2</v>
      </c>
      <c r="Z62" s="209"/>
      <c r="AA62" s="210"/>
      <c r="AB62" s="203"/>
      <c r="AD62" s="146"/>
    </row>
    <row r="63" spans="1:30" ht="16.8" customHeight="1">
      <c r="A63" s="150">
        <f t="shared" si="0"/>
        <v>161</v>
      </c>
      <c r="B63" s="207"/>
      <c r="C63" s="219"/>
      <c r="D63" s="220"/>
      <c r="E63" s="221"/>
      <c r="F63" s="198"/>
      <c r="G63" s="199"/>
      <c r="H63" s="199"/>
      <c r="I63" s="200"/>
      <c r="J63" s="198"/>
      <c r="K63" s="199"/>
      <c r="L63" s="199"/>
      <c r="M63" s="199"/>
      <c r="N63" s="199"/>
      <c r="O63" s="199"/>
      <c r="P63" s="199"/>
      <c r="Q63" s="199"/>
      <c r="R63" s="199"/>
      <c r="S63" s="199"/>
      <c r="T63" s="199"/>
      <c r="U63" s="199"/>
      <c r="V63" s="199"/>
      <c r="W63" s="200"/>
      <c r="X63" s="137" t="str">
        <f>VLOOKUP($A61,Feuil2!$A$23:$L$1000,10,0)</f>
        <v>M</v>
      </c>
      <c r="Y63" s="208" t="str">
        <f>IFERROR(VLOOKUP($A61,Feuil2!$A$23:$L$1000,12,0),"")</f>
        <v/>
      </c>
      <c r="Z63" s="209"/>
      <c r="AA63" s="210"/>
      <c r="AB63" s="203"/>
      <c r="AD63" s="146"/>
    </row>
    <row r="64" spans="1:30" ht="16.8" customHeight="1">
      <c r="A64" s="150">
        <f t="shared" si="0"/>
        <v>160</v>
      </c>
      <c r="B64" s="205">
        <v>15</v>
      </c>
      <c r="C64" s="213">
        <f>VLOOKUP($A66,Feuil2!$A$23:$L$1000,2,0)</f>
        <v>10</v>
      </c>
      <c r="D64" s="214"/>
      <c r="E64" s="215"/>
      <c r="F64" s="192" t="str">
        <f>VLOOKUP($A66,Feuil2!$A$23:$L$1000,3,0)</f>
        <v>TD46</v>
      </c>
      <c r="G64" s="193"/>
      <c r="H64" s="193"/>
      <c r="I64" s="194"/>
      <c r="J64" s="192" t="str">
        <f>VLOOKUP($A66,Feuil2!$A$23:$L$1000,4,0)</f>
        <v>lecture 46</v>
      </c>
      <c r="K64" s="193"/>
      <c r="L64" s="193"/>
      <c r="M64" s="193"/>
      <c r="N64" s="193"/>
      <c r="O64" s="193"/>
      <c r="P64" s="193"/>
      <c r="Q64" s="193"/>
      <c r="R64" s="193"/>
      <c r="S64" s="193"/>
      <c r="T64" s="193"/>
      <c r="U64" s="193"/>
      <c r="V64" s="193"/>
      <c r="W64" s="194"/>
      <c r="X64" s="137" t="str">
        <f>VLOOKUP($A66,Feuil2!$A$23:$L$1000,10,0)</f>
        <v>C</v>
      </c>
      <c r="Y64" s="208" t="str">
        <f>IFERROR(VLOOKUP($A66,Feuil2!$A$23:$L$1000,12,0),"")</f>
        <v>CP 1.1</v>
      </c>
      <c r="Z64" s="209"/>
      <c r="AA64" s="210"/>
      <c r="AB64" s="203"/>
      <c r="AD64" s="146"/>
    </row>
    <row r="65" spans="1:30" ht="16.8" customHeight="1">
      <c r="A65" s="150">
        <f t="shared" si="0"/>
        <v>159</v>
      </c>
      <c r="B65" s="206"/>
      <c r="C65" s="216"/>
      <c r="D65" s="217"/>
      <c r="E65" s="218"/>
      <c r="F65" s="195"/>
      <c r="G65" s="196"/>
      <c r="H65" s="196"/>
      <c r="I65" s="197"/>
      <c r="J65" s="195"/>
      <c r="K65" s="196"/>
      <c r="L65" s="196"/>
      <c r="M65" s="196"/>
      <c r="N65" s="196"/>
      <c r="O65" s="196"/>
      <c r="P65" s="196"/>
      <c r="Q65" s="196"/>
      <c r="R65" s="196"/>
      <c r="S65" s="196"/>
      <c r="T65" s="196"/>
      <c r="U65" s="196"/>
      <c r="V65" s="196"/>
      <c r="W65" s="197"/>
      <c r="X65" s="137" t="str">
        <f>VLOOKUP($A65,Feuil2!$A$23:$L$1000,10,0)</f>
        <v>M</v>
      </c>
      <c r="Y65" s="208" t="str">
        <f>IFERROR(VLOOKUP($A65,Feuil2!$A$23:$L$1000,12,0),"")</f>
        <v>CP 1.2</v>
      </c>
      <c r="Z65" s="209"/>
      <c r="AA65" s="210"/>
      <c r="AB65" s="203"/>
      <c r="AD65" s="146"/>
    </row>
    <row r="66" spans="1:30" ht="16.8" customHeight="1">
      <c r="A66" s="150">
        <f t="shared" si="0"/>
        <v>158</v>
      </c>
      <c r="B66" s="207"/>
      <c r="C66" s="219"/>
      <c r="D66" s="220"/>
      <c r="E66" s="221"/>
      <c r="F66" s="198"/>
      <c r="G66" s="199"/>
      <c r="H66" s="199"/>
      <c r="I66" s="200"/>
      <c r="J66" s="198"/>
      <c r="K66" s="199"/>
      <c r="L66" s="199"/>
      <c r="M66" s="199"/>
      <c r="N66" s="199"/>
      <c r="O66" s="199"/>
      <c r="P66" s="199"/>
      <c r="Q66" s="199"/>
      <c r="R66" s="199"/>
      <c r="S66" s="199"/>
      <c r="T66" s="199"/>
      <c r="U66" s="199"/>
      <c r="V66" s="199"/>
      <c r="W66" s="200"/>
      <c r="X66" s="137" t="str">
        <f>VLOOKUP($A64,Feuil2!$A$23:$L$1000,10,0)</f>
        <v>M</v>
      </c>
      <c r="Y66" s="208" t="str">
        <f>IFERROR(VLOOKUP($A64,Feuil2!$A$23:$L$1000,12,0),"")</f>
        <v/>
      </c>
      <c r="Z66" s="209"/>
      <c r="AA66" s="210"/>
      <c r="AB66" s="204"/>
      <c r="AD66" s="146"/>
    </row>
  </sheetData>
  <mergeCells count="111">
    <mergeCell ref="Y55:AA55"/>
    <mergeCell ref="Y56:AA56"/>
    <mergeCell ref="Y57:AA57"/>
    <mergeCell ref="Y58:AA58"/>
    <mergeCell ref="Y59:AA59"/>
    <mergeCell ref="Y60:AA60"/>
    <mergeCell ref="Y61:AA61"/>
    <mergeCell ref="Y62:AA62"/>
    <mergeCell ref="B64:B66"/>
    <mergeCell ref="C64:E66"/>
    <mergeCell ref="F64:I66"/>
    <mergeCell ref="J64:W66"/>
    <mergeCell ref="C61:E63"/>
    <mergeCell ref="F61:I63"/>
    <mergeCell ref="J61:W63"/>
    <mergeCell ref="Y63:AA63"/>
    <mergeCell ref="Y64:AA64"/>
    <mergeCell ref="Y65:AA65"/>
    <mergeCell ref="Y66:AA66"/>
    <mergeCell ref="B52:B54"/>
    <mergeCell ref="B55:B57"/>
    <mergeCell ref="B58:B60"/>
    <mergeCell ref="B61:B63"/>
    <mergeCell ref="C55:E57"/>
    <mergeCell ref="F55:I57"/>
    <mergeCell ref="J55:W57"/>
    <mergeCell ref="C58:E60"/>
    <mergeCell ref="F58:I60"/>
    <mergeCell ref="J58:W60"/>
    <mergeCell ref="C49:E51"/>
    <mergeCell ref="F49:I51"/>
    <mergeCell ref="J49:W51"/>
    <mergeCell ref="C52:E54"/>
    <mergeCell ref="F52:I54"/>
    <mergeCell ref="J52:W54"/>
    <mergeCell ref="Y49:AA49"/>
    <mergeCell ref="Y50:AA50"/>
    <mergeCell ref="Y51:AA51"/>
    <mergeCell ref="Y52:AA52"/>
    <mergeCell ref="Y53:AA53"/>
    <mergeCell ref="Y54:AA54"/>
    <mergeCell ref="F40:I42"/>
    <mergeCell ref="J40:W42"/>
    <mergeCell ref="C43:E45"/>
    <mergeCell ref="F43:I45"/>
    <mergeCell ref="J43:W45"/>
    <mergeCell ref="C46:E48"/>
    <mergeCell ref="F46:I48"/>
    <mergeCell ref="J46:W48"/>
    <mergeCell ref="Y44:AA44"/>
    <mergeCell ref="Y45:AA45"/>
    <mergeCell ref="Y46:AA46"/>
    <mergeCell ref="Y47:AA47"/>
    <mergeCell ref="Y48:AA48"/>
    <mergeCell ref="Y43:AA43"/>
    <mergeCell ref="C40:E42"/>
    <mergeCell ref="Y42:AA42"/>
    <mergeCell ref="Y40:AA40"/>
    <mergeCell ref="Y41:AA41"/>
    <mergeCell ref="C31:E33"/>
    <mergeCell ref="F31:I33"/>
    <mergeCell ref="F34:I36"/>
    <mergeCell ref="C34:E36"/>
    <mergeCell ref="J31:W33"/>
    <mergeCell ref="J34:W36"/>
    <mergeCell ref="F37:I39"/>
    <mergeCell ref="C37:E39"/>
    <mergeCell ref="Y23:AA23"/>
    <mergeCell ref="Y24:AA24"/>
    <mergeCell ref="Y27:AA27"/>
    <mergeCell ref="Y28:AA28"/>
    <mergeCell ref="Y29:AA29"/>
    <mergeCell ref="Y30:AA30"/>
    <mergeCell ref="Y25:AA25"/>
    <mergeCell ref="Y26:AA26"/>
    <mergeCell ref="F21:I21"/>
    <mergeCell ref="C22:E24"/>
    <mergeCell ref="C25:E27"/>
    <mergeCell ref="C21:E21"/>
    <mergeCell ref="J22:W24"/>
    <mergeCell ref="F22:I24"/>
    <mergeCell ref="F25:I27"/>
    <mergeCell ref="J25:W27"/>
    <mergeCell ref="C28:E30"/>
    <mergeCell ref="F28:I30"/>
    <mergeCell ref="J28:W30"/>
    <mergeCell ref="J21:W21"/>
    <mergeCell ref="X21:AA21"/>
    <mergeCell ref="J37:W39"/>
    <mergeCell ref="AL22:AM22"/>
    <mergeCell ref="AB21:AB66"/>
    <mergeCell ref="B22:B24"/>
    <mergeCell ref="B25:B27"/>
    <mergeCell ref="B28:B30"/>
    <mergeCell ref="B31:B33"/>
    <mergeCell ref="B34:B36"/>
    <mergeCell ref="B37:B39"/>
    <mergeCell ref="B40:B42"/>
    <mergeCell ref="B43:B45"/>
    <mergeCell ref="B46:B48"/>
    <mergeCell ref="B49:B51"/>
    <mergeCell ref="Y31:AA31"/>
    <mergeCell ref="Y32:AA32"/>
    <mergeCell ref="Y33:AA33"/>
    <mergeCell ref="Y34:AA34"/>
    <mergeCell ref="Y35:AA35"/>
    <mergeCell ref="Y36:AA36"/>
    <mergeCell ref="Y37:AA37"/>
    <mergeCell ref="Y38:AA38"/>
    <mergeCell ref="Y39:AA39"/>
    <mergeCell ref="Y22:AA22"/>
  </mergeCells>
  <conditionalFormatting sqref="AL23:AM36">
    <cfRule type="iconSet" priority="4">
      <iconSet iconSet="5Rating" showValue="0">
        <cfvo type="percent" val="0"/>
        <cfvo type="num" val="0.5"/>
        <cfvo type="num" val="2"/>
        <cfvo type="num" val="3"/>
        <cfvo type="num" val="4"/>
      </iconSet>
    </cfRule>
  </conditionalFormatting>
  <conditionalFormatting sqref="AC23:AC36 AH23:AH26 AH29 AH32:AH36">
    <cfRule type="cellIs" dxfId="4" priority="3" operator="equal">
      <formula>"A"</formula>
    </cfRule>
  </conditionalFormatting>
  <conditionalFormatting sqref="AC23:AC36 AH23:AH26 AH29 AH32:AH36">
    <cfRule type="cellIs" dxfId="3" priority="1" operator="equal">
      <formula>"NA"</formula>
    </cfRule>
    <cfRule type="cellIs" dxfId="2" priority="2" operator="equal">
      <formula>"EC"</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T204"/>
  <sheetViews>
    <sheetView topLeftCell="A16" workbookViewId="0">
      <pane xSplit="1" ySplit="7" topLeftCell="B179" activePane="bottomRight" state="frozen"/>
      <selection activeCell="A16" sqref="A16"/>
      <selection pane="topRight" activeCell="B16" sqref="B16"/>
      <selection pane="bottomLeft" activeCell="A23" sqref="A23"/>
      <selection pane="bottomRight" activeCell="S186" sqref="S186"/>
    </sheetView>
  </sheetViews>
  <sheetFormatPr baseColWidth="10" defaultRowHeight="14.4"/>
  <cols>
    <col min="1" max="1" width="2.5546875" style="146" customWidth="1"/>
    <col min="2" max="2" width="9.109375" customWidth="1"/>
    <col min="3" max="3" width="12.5546875" customWidth="1"/>
    <col min="4" max="4" width="7.44140625" customWidth="1"/>
    <col min="5" max="5" width="6.44140625" customWidth="1"/>
    <col min="6" max="6" width="6.33203125" customWidth="1"/>
    <col min="7" max="7" width="5.6640625" customWidth="1"/>
    <col min="8" max="8" width="5.109375" customWidth="1"/>
    <col min="9" max="9" width="6.5546875" customWidth="1"/>
    <col min="10" max="10" width="4.33203125" customWidth="1"/>
    <col min="11" max="11" width="11.5546875" customWidth="1"/>
    <col min="12" max="12" width="7.33203125" style="161" bestFit="1" customWidth="1"/>
    <col min="13" max="13" width="4.44140625" style="161" customWidth="1"/>
    <col min="14" max="14" width="5.33203125" style="161" customWidth="1"/>
    <col min="15" max="15" width="3.109375" style="161" customWidth="1"/>
    <col min="16" max="16" width="3.6640625" style="161" customWidth="1"/>
    <col min="17" max="20" width="11.5546875" style="161"/>
  </cols>
  <sheetData>
    <row r="1" spans="2:16">
      <c r="B1" s="17"/>
      <c r="C1" s="17"/>
      <c r="D1" s="11"/>
      <c r="E1" s="18"/>
      <c r="F1" s="258"/>
      <c r="G1" s="258"/>
      <c r="H1" s="258"/>
      <c r="I1" s="19"/>
      <c r="J1" s="20"/>
      <c r="K1" s="20"/>
      <c r="L1" s="154"/>
      <c r="M1" s="154"/>
      <c r="N1" s="155"/>
      <c r="O1" s="173"/>
      <c r="P1" s="174"/>
    </row>
    <row r="2" spans="2:16">
      <c r="B2" s="132"/>
      <c r="C2" s="129"/>
      <c r="D2" s="126"/>
      <c r="E2" s="128"/>
      <c r="F2" s="57"/>
      <c r="G2" s="57"/>
      <c r="H2" s="57"/>
      <c r="I2" s="19"/>
      <c r="J2" s="20"/>
      <c r="K2" s="20"/>
      <c r="L2" s="154"/>
      <c r="M2" s="154"/>
      <c r="N2" s="176"/>
      <c r="O2" s="177"/>
      <c r="P2" s="174"/>
    </row>
    <row r="3" spans="2:16">
      <c r="B3" s="132"/>
      <c r="C3" s="129"/>
      <c r="D3" s="126"/>
      <c r="E3" s="126"/>
      <c r="F3" s="127"/>
      <c r="G3" s="126"/>
      <c r="H3" s="126"/>
      <c r="I3" s="125"/>
      <c r="J3" s="125"/>
      <c r="K3" s="125"/>
      <c r="L3" s="154"/>
      <c r="M3" s="154"/>
      <c r="N3" s="176"/>
      <c r="O3" s="177"/>
      <c r="P3" s="174"/>
    </row>
    <row r="4" spans="2:16">
      <c r="B4" s="132"/>
      <c r="C4" s="129"/>
      <c r="D4" s="126"/>
      <c r="E4" s="129"/>
      <c r="F4" s="129"/>
      <c r="G4" s="126"/>
      <c r="H4" s="126"/>
      <c r="I4" s="126"/>
      <c r="J4" s="126"/>
      <c r="K4" s="126"/>
      <c r="L4" s="155"/>
      <c r="M4" s="155"/>
      <c r="N4" s="176"/>
      <c r="O4" s="177"/>
      <c r="P4" s="174"/>
    </row>
    <row r="5" spans="2:16">
      <c r="B5" s="27"/>
      <c r="C5" s="21"/>
      <c r="D5" s="126"/>
      <c r="E5" s="129"/>
      <c r="F5" s="129"/>
      <c r="G5" s="126"/>
      <c r="H5" s="126"/>
      <c r="I5" s="126"/>
      <c r="J5" s="126"/>
      <c r="K5" s="126"/>
      <c r="L5" s="155"/>
      <c r="M5" s="155"/>
      <c r="N5" s="176"/>
      <c r="O5" s="177"/>
      <c r="P5" s="174"/>
    </row>
    <row r="6" spans="2:16">
      <c r="B6" s="27"/>
      <c r="C6" s="21"/>
      <c r="D6" s="126"/>
      <c r="E6" s="129"/>
      <c r="F6" s="129"/>
      <c r="G6" s="126"/>
      <c r="H6" s="126"/>
      <c r="I6" s="126"/>
      <c r="J6" s="126"/>
      <c r="K6" s="126"/>
      <c r="L6" s="155"/>
      <c r="M6" s="155"/>
      <c r="N6" s="176"/>
      <c r="O6" s="177"/>
      <c r="P6" s="174"/>
    </row>
    <row r="7" spans="2:16">
      <c r="B7" s="27"/>
      <c r="C7" s="127"/>
      <c r="D7" s="126"/>
      <c r="E7" s="129"/>
      <c r="F7" s="129"/>
      <c r="G7" s="126"/>
      <c r="H7" s="126"/>
      <c r="I7" s="126"/>
      <c r="J7" s="126"/>
      <c r="K7" s="126"/>
      <c r="L7" s="155"/>
      <c r="M7" s="178"/>
      <c r="N7" s="178"/>
      <c r="O7" s="178"/>
      <c r="P7" s="174"/>
    </row>
    <row r="8" spans="2:16">
      <c r="B8" s="129"/>
      <c r="C8" s="129"/>
      <c r="D8" s="126"/>
      <c r="E8" s="127"/>
      <c r="F8" s="127"/>
      <c r="G8" s="126"/>
      <c r="H8" s="126"/>
      <c r="I8" s="126"/>
      <c r="J8" s="126"/>
      <c r="K8" s="126"/>
      <c r="L8" s="155"/>
      <c r="M8" s="178"/>
      <c r="N8" s="178"/>
      <c r="O8" s="178"/>
      <c r="P8" s="174"/>
    </row>
    <row r="9" spans="2:16">
      <c r="B9" s="130"/>
      <c r="C9" s="130"/>
      <c r="D9" s="130"/>
      <c r="E9" s="130"/>
      <c r="F9" s="130"/>
      <c r="G9" s="130"/>
      <c r="H9" s="130"/>
      <c r="I9" s="130"/>
      <c r="J9" s="130"/>
      <c r="K9" s="130"/>
      <c r="L9" s="156"/>
      <c r="M9" s="156"/>
      <c r="N9" s="156"/>
      <c r="O9" s="179"/>
      <c r="P9" s="259"/>
    </row>
    <row r="10" spans="2:16">
      <c r="B10" s="131"/>
      <c r="C10" s="131"/>
      <c r="D10" s="130"/>
      <c r="E10" s="130"/>
      <c r="F10" s="130"/>
      <c r="G10" s="130"/>
      <c r="H10" s="130"/>
      <c r="I10" s="130"/>
      <c r="J10" s="132"/>
      <c r="K10" s="132"/>
      <c r="L10" s="157"/>
      <c r="M10" s="156"/>
      <c r="N10" s="156"/>
      <c r="O10" s="179"/>
      <c r="P10" s="259"/>
    </row>
    <row r="11" spans="2:16">
      <c r="B11" s="131"/>
      <c r="C11" s="131"/>
      <c r="D11" s="132"/>
      <c r="E11" s="132"/>
      <c r="F11" s="132"/>
      <c r="G11" s="132"/>
      <c r="H11" s="132"/>
      <c r="I11" s="132"/>
      <c r="J11" s="132"/>
      <c r="K11" s="132"/>
      <c r="L11" s="158"/>
      <c r="M11" s="175"/>
      <c r="N11" s="175"/>
      <c r="O11" s="180"/>
      <c r="P11" s="181"/>
    </row>
    <row r="12" spans="2:16">
      <c r="B12" s="131"/>
      <c r="C12" s="132"/>
      <c r="D12" s="130"/>
      <c r="E12" s="130"/>
      <c r="F12" s="132"/>
      <c r="G12" s="132"/>
      <c r="H12" s="132"/>
      <c r="I12" s="132"/>
      <c r="J12" s="132"/>
      <c r="K12" s="132"/>
      <c r="L12" s="158"/>
      <c r="M12" s="175"/>
      <c r="N12" s="175"/>
      <c r="O12" s="180"/>
      <c r="P12" s="181"/>
    </row>
    <row r="13" spans="2:16">
      <c r="B13" s="22"/>
      <c r="D13" s="122"/>
      <c r="E13" s="122"/>
      <c r="F13" s="135"/>
      <c r="G13" s="132"/>
      <c r="H13" s="132"/>
      <c r="I13" s="132"/>
      <c r="J13" s="132"/>
      <c r="K13" s="132"/>
      <c r="L13" s="158"/>
      <c r="M13" s="175"/>
      <c r="N13" s="175"/>
      <c r="O13" s="180"/>
      <c r="P13" s="181"/>
    </row>
    <row r="14" spans="2:16">
      <c r="B14" s="22"/>
      <c r="C14" s="26"/>
      <c r="D14" s="135"/>
      <c r="E14" s="135"/>
      <c r="F14" s="124"/>
      <c r="G14" s="124"/>
      <c r="I14" s="124"/>
      <c r="J14" s="124"/>
      <c r="K14" s="124"/>
      <c r="L14" s="159"/>
      <c r="N14" s="182"/>
      <c r="O14" s="159"/>
      <c r="P14" s="159"/>
    </row>
    <row r="15" spans="2:16">
      <c r="B15" s="22"/>
      <c r="C15" s="26"/>
      <c r="D15" s="135"/>
      <c r="E15" s="135"/>
      <c r="F15" s="123"/>
      <c r="G15" s="123"/>
      <c r="H15" s="123"/>
      <c r="I15" s="123"/>
      <c r="J15" s="123"/>
      <c r="K15" s="123"/>
      <c r="L15" s="159"/>
      <c r="M15" s="183"/>
      <c r="N15" s="183"/>
      <c r="O15" s="183"/>
      <c r="P15" s="159"/>
    </row>
    <row r="16" spans="2:16">
      <c r="B16" s="22"/>
      <c r="C16" s="26"/>
      <c r="D16" s="135"/>
      <c r="E16" s="135"/>
      <c r="F16" s="121"/>
      <c r="G16" s="121"/>
      <c r="H16" s="121"/>
      <c r="I16" s="121"/>
      <c r="J16" s="121"/>
      <c r="K16" s="121"/>
      <c r="L16" s="159"/>
      <c r="M16" s="183"/>
      <c r="N16" s="183"/>
      <c r="O16" s="183"/>
      <c r="P16" s="159"/>
    </row>
    <row r="17" spans="1:18">
      <c r="B17" s="22"/>
      <c r="C17" s="26"/>
      <c r="D17" s="135"/>
      <c r="E17" s="135"/>
      <c r="F17" s="121"/>
      <c r="G17" s="121"/>
      <c r="H17" s="121"/>
      <c r="I17" s="121"/>
      <c r="J17" s="121"/>
      <c r="K17" s="121"/>
      <c r="L17" s="159"/>
      <c r="M17" s="183"/>
      <c r="N17" s="183"/>
      <c r="O17" s="183"/>
      <c r="Q17" s="184"/>
    </row>
    <row r="18" spans="1:18">
      <c r="B18" s="22"/>
      <c r="C18" s="26"/>
      <c r="D18" s="135"/>
      <c r="E18" s="135"/>
      <c r="F18" s="121"/>
      <c r="G18" s="121"/>
      <c r="H18" s="121"/>
      <c r="I18" s="121"/>
      <c r="J18" s="121"/>
      <c r="K18" s="121"/>
      <c r="L18" s="159"/>
      <c r="M18" s="183"/>
      <c r="N18" s="183"/>
      <c r="O18" s="183"/>
      <c r="P18" s="159"/>
    </row>
    <row r="19" spans="1:18">
      <c r="B19" s="13"/>
      <c r="C19" s="15"/>
      <c r="D19" s="15"/>
      <c r="E19" s="15"/>
      <c r="F19" s="260"/>
      <c r="G19" s="260"/>
      <c r="H19" s="260"/>
      <c r="I19" s="260"/>
      <c r="J19" s="260"/>
      <c r="K19" s="260"/>
      <c r="L19" s="159"/>
      <c r="M19" s="261"/>
      <c r="N19" s="261"/>
      <c r="O19" s="159"/>
      <c r="P19" s="159"/>
    </row>
    <row r="20" spans="1:18">
      <c r="B20" s="13"/>
      <c r="C20" s="15"/>
      <c r="D20" s="15"/>
      <c r="E20" s="15"/>
      <c r="F20" s="15"/>
      <c r="G20" s="14"/>
      <c r="H20" s="14"/>
      <c r="I20" s="14"/>
      <c r="J20" s="14"/>
      <c r="K20" s="14"/>
      <c r="L20" s="158"/>
      <c r="M20" s="175"/>
      <c r="N20" s="175"/>
      <c r="O20" s="180"/>
      <c r="P20" s="181"/>
    </row>
    <row r="21" spans="1:18">
      <c r="B21" s="13"/>
      <c r="C21" s="13"/>
      <c r="D21" s="14"/>
      <c r="E21" s="14"/>
      <c r="F21" s="14"/>
      <c r="G21" s="14"/>
      <c r="H21" s="14"/>
      <c r="I21" s="14"/>
      <c r="J21" s="14"/>
      <c r="K21" s="14"/>
      <c r="L21" s="158"/>
      <c r="M21" s="247" t="s">
        <v>4</v>
      </c>
      <c r="N21" s="248"/>
      <c r="O21" s="251" t="s">
        <v>5</v>
      </c>
      <c r="P21" s="253" t="s">
        <v>6</v>
      </c>
    </row>
    <row r="22" spans="1:18">
      <c r="B22" s="16" t="s">
        <v>0</v>
      </c>
      <c r="C22" s="12" t="s">
        <v>1</v>
      </c>
      <c r="D22" s="255" t="s">
        <v>2</v>
      </c>
      <c r="E22" s="256"/>
      <c r="F22" s="256"/>
      <c r="G22" s="256"/>
      <c r="H22" s="256"/>
      <c r="I22" s="257"/>
      <c r="J22" s="255" t="s">
        <v>3</v>
      </c>
      <c r="K22" s="256"/>
      <c r="L22" s="257"/>
      <c r="M22" s="249"/>
      <c r="N22" s="250"/>
      <c r="O22" s="252"/>
      <c r="P22" s="254"/>
    </row>
    <row r="23" spans="1:18" ht="14.4" customHeight="1">
      <c r="A23" s="150">
        <f>ROW()</f>
        <v>23</v>
      </c>
      <c r="B23" s="235">
        <v>1</v>
      </c>
      <c r="C23" s="236" t="s">
        <v>7</v>
      </c>
      <c r="D23" s="238" t="s">
        <v>16</v>
      </c>
      <c r="E23" s="239"/>
      <c r="F23" s="239"/>
      <c r="G23" s="239"/>
      <c r="H23" s="239"/>
      <c r="I23" s="240"/>
      <c r="J23" s="133" t="s">
        <v>129</v>
      </c>
      <c r="K23" s="136">
        <v>42637.688443749998</v>
      </c>
      <c r="L23" s="152" t="s">
        <v>130</v>
      </c>
      <c r="M23" s="185"/>
      <c r="N23" s="231"/>
      <c r="O23" s="233"/>
      <c r="P23" s="234"/>
    </row>
    <row r="24" spans="1:18" ht="16.2">
      <c r="A24" s="150">
        <f>ROW()</f>
        <v>24</v>
      </c>
      <c r="B24" s="236"/>
      <c r="C24" s="236"/>
      <c r="D24" s="241"/>
      <c r="E24" s="242"/>
      <c r="F24" s="242"/>
      <c r="G24" s="242"/>
      <c r="H24" s="242"/>
      <c r="I24" s="243"/>
      <c r="J24" s="134" t="s">
        <v>131</v>
      </c>
      <c r="K24" s="136">
        <v>42637.688443749998</v>
      </c>
      <c r="L24" s="160" t="s">
        <v>132</v>
      </c>
      <c r="M24" s="185"/>
      <c r="N24" s="231"/>
      <c r="O24" s="226"/>
      <c r="P24" s="229"/>
    </row>
    <row r="25" spans="1:18" ht="16.8" thickBot="1">
      <c r="A25" s="150">
        <f>ROW()</f>
        <v>25</v>
      </c>
      <c r="B25" s="237"/>
      <c r="C25" s="237"/>
      <c r="D25" s="244"/>
      <c r="E25" s="245"/>
      <c r="F25" s="245"/>
      <c r="G25" s="245"/>
      <c r="H25" s="245"/>
      <c r="I25" s="246"/>
      <c r="J25" s="134" t="s">
        <v>131</v>
      </c>
      <c r="K25" s="136">
        <v>42637.688443749998</v>
      </c>
      <c r="L25" s="160" t="s">
        <v>133</v>
      </c>
      <c r="M25" s="185"/>
      <c r="N25" s="232"/>
      <c r="O25" s="227"/>
      <c r="P25" s="230"/>
    </row>
    <row r="26" spans="1:18" ht="15" customHeight="1">
      <c r="A26" s="150">
        <f>ROW()</f>
        <v>26</v>
      </c>
      <c r="B26" s="235">
        <v>1</v>
      </c>
      <c r="C26" s="236" t="s">
        <v>8</v>
      </c>
      <c r="D26" s="238" t="s">
        <v>17</v>
      </c>
      <c r="E26" s="239"/>
      <c r="F26" s="239"/>
      <c r="G26" s="239"/>
      <c r="H26" s="239"/>
      <c r="I26" s="240"/>
      <c r="J26" s="133" t="s">
        <v>129</v>
      </c>
      <c r="K26" s="136">
        <v>42615</v>
      </c>
      <c r="L26" s="152" t="s">
        <v>130</v>
      </c>
      <c r="M26" s="185"/>
      <c r="N26" s="231"/>
      <c r="O26" s="233"/>
      <c r="P26" s="234"/>
    </row>
    <row r="27" spans="1:18" ht="16.2">
      <c r="A27" s="150">
        <f>ROW()</f>
        <v>27</v>
      </c>
      <c r="B27" s="236"/>
      <c r="C27" s="236"/>
      <c r="D27" s="241"/>
      <c r="E27" s="242"/>
      <c r="F27" s="242"/>
      <c r="G27" s="242"/>
      <c r="H27" s="242"/>
      <c r="I27" s="243"/>
      <c r="J27" s="134" t="s">
        <v>131</v>
      </c>
      <c r="K27" s="136">
        <v>42615</v>
      </c>
      <c r="L27" s="160" t="s">
        <v>132</v>
      </c>
      <c r="M27" s="185"/>
      <c r="N27" s="231"/>
      <c r="O27" s="226"/>
      <c r="P27" s="229"/>
      <c r="R27" s="186"/>
    </row>
    <row r="28" spans="1:18" ht="16.8" thickBot="1">
      <c r="A28" s="150">
        <f>ROW()</f>
        <v>28</v>
      </c>
      <c r="B28" s="237"/>
      <c r="C28" s="237"/>
      <c r="D28" s="244"/>
      <c r="E28" s="245"/>
      <c r="F28" s="245"/>
      <c r="G28" s="245"/>
      <c r="H28" s="245"/>
      <c r="I28" s="246"/>
      <c r="J28" s="134" t="s">
        <v>131</v>
      </c>
      <c r="K28" s="136">
        <v>42615</v>
      </c>
      <c r="L28" s="160" t="s">
        <v>128</v>
      </c>
      <c r="M28" s="185"/>
      <c r="N28" s="232"/>
      <c r="O28" s="227"/>
      <c r="P28" s="230"/>
    </row>
    <row r="29" spans="1:18" ht="15" customHeight="1">
      <c r="A29" s="150">
        <f>ROW()</f>
        <v>29</v>
      </c>
      <c r="B29" s="235">
        <v>1</v>
      </c>
      <c r="C29" s="236" t="s">
        <v>9</v>
      </c>
      <c r="D29" s="238" t="s">
        <v>18</v>
      </c>
      <c r="E29" s="239"/>
      <c r="F29" s="239"/>
      <c r="G29" s="239"/>
      <c r="H29" s="239"/>
      <c r="I29" s="240"/>
      <c r="J29" s="133" t="s">
        <v>129</v>
      </c>
      <c r="K29" s="136">
        <v>42616</v>
      </c>
      <c r="L29" s="152" t="s">
        <v>130</v>
      </c>
      <c r="M29" s="185"/>
      <c r="N29" s="231"/>
      <c r="O29" s="233"/>
      <c r="P29" s="234"/>
    </row>
    <row r="30" spans="1:18" ht="16.2">
      <c r="A30" s="150">
        <f>ROW()</f>
        <v>30</v>
      </c>
      <c r="B30" s="236"/>
      <c r="C30" s="236"/>
      <c r="D30" s="241"/>
      <c r="E30" s="242"/>
      <c r="F30" s="242"/>
      <c r="G30" s="242"/>
      <c r="H30" s="242"/>
      <c r="I30" s="243"/>
      <c r="J30" s="134" t="s">
        <v>131</v>
      </c>
      <c r="K30" s="136">
        <v>42616</v>
      </c>
      <c r="L30" s="160" t="s">
        <v>132</v>
      </c>
      <c r="M30" s="185"/>
      <c r="N30" s="231"/>
      <c r="O30" s="226"/>
      <c r="P30" s="229"/>
    </row>
    <row r="31" spans="1:18" ht="16.8" thickBot="1">
      <c r="A31" s="150">
        <f>ROW()</f>
        <v>31</v>
      </c>
      <c r="B31" s="237"/>
      <c r="C31" s="237"/>
      <c r="D31" s="244"/>
      <c r="E31" s="245"/>
      <c r="F31" s="245"/>
      <c r="G31" s="245"/>
      <c r="H31" s="245"/>
      <c r="I31" s="246"/>
      <c r="J31" s="134" t="s">
        <v>131</v>
      </c>
      <c r="K31" s="136">
        <v>42616</v>
      </c>
      <c r="L31" s="160" t="s">
        <v>128</v>
      </c>
      <c r="M31" s="185"/>
      <c r="N31" s="232"/>
      <c r="O31" s="227"/>
      <c r="P31" s="230"/>
    </row>
    <row r="32" spans="1:18" ht="15" customHeight="1">
      <c r="A32" s="150">
        <f>ROW()</f>
        <v>32</v>
      </c>
      <c r="B32" s="235">
        <v>2</v>
      </c>
      <c r="C32" s="236" t="s">
        <v>10</v>
      </c>
      <c r="D32" s="238" t="s">
        <v>19</v>
      </c>
      <c r="E32" s="239"/>
      <c r="F32" s="239"/>
      <c r="G32" s="239"/>
      <c r="H32" s="239"/>
      <c r="I32" s="240"/>
      <c r="J32" s="133" t="s">
        <v>129</v>
      </c>
      <c r="K32" s="136">
        <v>42617</v>
      </c>
      <c r="L32" s="152" t="s">
        <v>130</v>
      </c>
      <c r="M32" s="185"/>
      <c r="N32" s="231"/>
      <c r="O32" s="233"/>
      <c r="P32" s="234"/>
    </row>
    <row r="33" spans="1:16" ht="16.2">
      <c r="A33" s="150">
        <f>ROW()</f>
        <v>33</v>
      </c>
      <c r="B33" s="236"/>
      <c r="C33" s="236"/>
      <c r="D33" s="241"/>
      <c r="E33" s="242"/>
      <c r="F33" s="242"/>
      <c r="G33" s="242"/>
      <c r="H33" s="242"/>
      <c r="I33" s="243"/>
      <c r="J33" s="134" t="s">
        <v>131</v>
      </c>
      <c r="K33" s="136">
        <v>42617</v>
      </c>
      <c r="L33" s="160" t="s">
        <v>132</v>
      </c>
      <c r="M33" s="185"/>
      <c r="N33" s="231"/>
      <c r="O33" s="226"/>
      <c r="P33" s="229"/>
    </row>
    <row r="34" spans="1:16" ht="16.8" thickBot="1">
      <c r="A34" s="150">
        <f>ROW()</f>
        <v>34</v>
      </c>
      <c r="B34" s="237"/>
      <c r="C34" s="237"/>
      <c r="D34" s="244"/>
      <c r="E34" s="245"/>
      <c r="F34" s="245"/>
      <c r="G34" s="245"/>
      <c r="H34" s="245"/>
      <c r="I34" s="246"/>
      <c r="J34" s="134" t="s">
        <v>131</v>
      </c>
      <c r="K34" s="136">
        <v>42617</v>
      </c>
      <c r="L34" s="160" t="s">
        <v>128</v>
      </c>
      <c r="M34" s="185"/>
      <c r="N34" s="232"/>
      <c r="O34" s="227"/>
      <c r="P34" s="230"/>
    </row>
    <row r="35" spans="1:16" ht="15" customHeight="1">
      <c r="A35" s="150">
        <f>ROW()</f>
        <v>35</v>
      </c>
      <c r="B35" s="235">
        <v>2</v>
      </c>
      <c r="C35" s="236" t="s">
        <v>11</v>
      </c>
      <c r="D35" s="238" t="s">
        <v>20</v>
      </c>
      <c r="E35" s="239"/>
      <c r="F35" s="239"/>
      <c r="G35" s="239"/>
      <c r="H35" s="239"/>
      <c r="I35" s="240"/>
      <c r="J35" s="133" t="s">
        <v>129</v>
      </c>
      <c r="K35" s="136">
        <v>42618</v>
      </c>
      <c r="L35" s="152" t="s">
        <v>130</v>
      </c>
      <c r="M35" s="185"/>
      <c r="N35" s="231"/>
      <c r="O35" s="233"/>
      <c r="P35" s="234"/>
    </row>
    <row r="36" spans="1:16" ht="16.2">
      <c r="A36" s="150">
        <f>ROW()</f>
        <v>36</v>
      </c>
      <c r="B36" s="236"/>
      <c r="C36" s="236"/>
      <c r="D36" s="241"/>
      <c r="E36" s="242"/>
      <c r="F36" s="242"/>
      <c r="G36" s="242"/>
      <c r="H36" s="242"/>
      <c r="I36" s="243"/>
      <c r="J36" s="134" t="s">
        <v>131</v>
      </c>
      <c r="K36" s="136">
        <v>42618</v>
      </c>
      <c r="L36" s="160" t="s">
        <v>132</v>
      </c>
      <c r="M36" s="185"/>
      <c r="N36" s="231"/>
      <c r="O36" s="226"/>
      <c r="P36" s="229"/>
    </row>
    <row r="37" spans="1:16" ht="16.8" thickBot="1">
      <c r="A37" s="150">
        <f>ROW()</f>
        <v>37</v>
      </c>
      <c r="B37" s="237"/>
      <c r="C37" s="237"/>
      <c r="D37" s="244"/>
      <c r="E37" s="245"/>
      <c r="F37" s="245"/>
      <c r="G37" s="245"/>
      <c r="H37" s="245"/>
      <c r="I37" s="246"/>
      <c r="J37" s="134" t="s">
        <v>131</v>
      </c>
      <c r="K37" s="136">
        <v>42618</v>
      </c>
      <c r="L37" s="160" t="s">
        <v>128</v>
      </c>
      <c r="M37" s="185"/>
      <c r="N37" s="232"/>
      <c r="O37" s="227"/>
      <c r="P37" s="230"/>
    </row>
    <row r="38" spans="1:16" ht="15" customHeight="1">
      <c r="A38" s="150">
        <f>ROW()</f>
        <v>38</v>
      </c>
      <c r="B38" s="235">
        <v>2</v>
      </c>
      <c r="C38" s="236" t="s">
        <v>12</v>
      </c>
      <c r="D38" s="238" t="s">
        <v>21</v>
      </c>
      <c r="E38" s="239"/>
      <c r="F38" s="239"/>
      <c r="G38" s="239"/>
      <c r="H38" s="239"/>
      <c r="I38" s="240"/>
      <c r="J38" s="133" t="s">
        <v>129</v>
      </c>
      <c r="K38" s="136">
        <v>42619</v>
      </c>
      <c r="L38" s="152" t="s">
        <v>130</v>
      </c>
      <c r="M38" s="185"/>
      <c r="N38" s="231"/>
      <c r="O38" s="233"/>
      <c r="P38" s="234"/>
    </row>
    <row r="39" spans="1:16" ht="16.2">
      <c r="A39" s="150">
        <f>ROW()</f>
        <v>39</v>
      </c>
      <c r="B39" s="236"/>
      <c r="C39" s="236"/>
      <c r="D39" s="241"/>
      <c r="E39" s="242"/>
      <c r="F39" s="242"/>
      <c r="G39" s="242"/>
      <c r="H39" s="242"/>
      <c r="I39" s="243"/>
      <c r="J39" s="134" t="s">
        <v>131</v>
      </c>
      <c r="K39" s="136">
        <v>42619</v>
      </c>
      <c r="L39" s="160" t="s">
        <v>132</v>
      </c>
      <c r="M39" s="185"/>
      <c r="N39" s="231"/>
      <c r="O39" s="226"/>
      <c r="P39" s="229"/>
    </row>
    <row r="40" spans="1:16" ht="16.8" thickBot="1">
      <c r="A40" s="150">
        <f>ROW()</f>
        <v>40</v>
      </c>
      <c r="B40" s="237"/>
      <c r="C40" s="237"/>
      <c r="D40" s="244"/>
      <c r="E40" s="245"/>
      <c r="F40" s="245"/>
      <c r="G40" s="245"/>
      <c r="H40" s="245"/>
      <c r="I40" s="246"/>
      <c r="J40" s="134" t="s">
        <v>131</v>
      </c>
      <c r="K40" s="136">
        <v>42619</v>
      </c>
      <c r="L40" s="160" t="s">
        <v>128</v>
      </c>
      <c r="M40" s="185"/>
      <c r="N40" s="232"/>
      <c r="O40" s="227"/>
      <c r="P40" s="230"/>
    </row>
    <row r="41" spans="1:16" ht="15" customHeight="1">
      <c r="A41" s="150">
        <f>ROW()</f>
        <v>41</v>
      </c>
      <c r="B41" s="235">
        <v>3</v>
      </c>
      <c r="C41" s="236" t="s">
        <v>13</v>
      </c>
      <c r="D41" s="238" t="s">
        <v>22</v>
      </c>
      <c r="E41" s="239"/>
      <c r="F41" s="239"/>
      <c r="G41" s="239"/>
      <c r="H41" s="239"/>
      <c r="I41" s="240"/>
      <c r="J41" s="133" t="s">
        <v>129</v>
      </c>
      <c r="K41" s="136">
        <v>42620</v>
      </c>
      <c r="L41" s="152" t="s">
        <v>130</v>
      </c>
      <c r="M41" s="185"/>
      <c r="N41" s="231"/>
      <c r="O41" s="233"/>
      <c r="P41" s="234"/>
    </row>
    <row r="42" spans="1:16" ht="16.2">
      <c r="A42" s="150">
        <f>ROW()</f>
        <v>42</v>
      </c>
      <c r="B42" s="236"/>
      <c r="C42" s="236"/>
      <c r="D42" s="241"/>
      <c r="E42" s="242"/>
      <c r="F42" s="242"/>
      <c r="G42" s="242"/>
      <c r="H42" s="242"/>
      <c r="I42" s="243"/>
      <c r="J42" s="134" t="s">
        <v>131</v>
      </c>
      <c r="K42" s="136">
        <v>42620</v>
      </c>
      <c r="L42" s="160" t="s">
        <v>132</v>
      </c>
      <c r="M42" s="185"/>
      <c r="N42" s="231"/>
      <c r="O42" s="226"/>
      <c r="P42" s="229"/>
    </row>
    <row r="43" spans="1:16" ht="16.8" thickBot="1">
      <c r="A43" s="150">
        <f>ROW()</f>
        <v>43</v>
      </c>
      <c r="B43" s="237"/>
      <c r="C43" s="237"/>
      <c r="D43" s="244"/>
      <c r="E43" s="245"/>
      <c r="F43" s="245"/>
      <c r="G43" s="245"/>
      <c r="H43" s="245"/>
      <c r="I43" s="246"/>
      <c r="J43" s="134" t="s">
        <v>131</v>
      </c>
      <c r="K43" s="136">
        <v>42620</v>
      </c>
      <c r="L43" s="160" t="s">
        <v>128</v>
      </c>
      <c r="M43" s="185"/>
      <c r="N43" s="232"/>
      <c r="O43" s="227"/>
      <c r="P43" s="230"/>
    </row>
    <row r="44" spans="1:16" ht="15" customHeight="1">
      <c r="A44" s="150">
        <f>ROW()</f>
        <v>44</v>
      </c>
      <c r="B44" s="235">
        <v>3</v>
      </c>
      <c r="C44" s="236" t="s">
        <v>14</v>
      </c>
      <c r="D44" s="238" t="s">
        <v>23</v>
      </c>
      <c r="E44" s="239"/>
      <c r="F44" s="239"/>
      <c r="G44" s="239"/>
      <c r="H44" s="239"/>
      <c r="I44" s="240"/>
      <c r="J44" s="133" t="s">
        <v>129</v>
      </c>
      <c r="K44" s="136">
        <v>42621</v>
      </c>
      <c r="L44" s="152" t="s">
        <v>130</v>
      </c>
      <c r="M44" s="185"/>
      <c r="N44" s="231"/>
      <c r="O44" s="233"/>
      <c r="P44" s="234"/>
    </row>
    <row r="45" spans="1:16" ht="16.2">
      <c r="A45" s="150">
        <f>ROW()</f>
        <v>45</v>
      </c>
      <c r="B45" s="236"/>
      <c r="C45" s="236"/>
      <c r="D45" s="241"/>
      <c r="E45" s="242"/>
      <c r="F45" s="242"/>
      <c r="G45" s="242"/>
      <c r="H45" s="242"/>
      <c r="I45" s="243"/>
      <c r="J45" s="134" t="s">
        <v>131</v>
      </c>
      <c r="K45" s="136">
        <v>42621</v>
      </c>
      <c r="L45" s="160" t="s">
        <v>132</v>
      </c>
      <c r="M45" s="185"/>
      <c r="N45" s="231"/>
      <c r="O45" s="226"/>
      <c r="P45" s="229"/>
    </row>
    <row r="46" spans="1:16" ht="16.8" thickBot="1">
      <c r="A46" s="150">
        <f>ROW()</f>
        <v>46</v>
      </c>
      <c r="B46" s="237"/>
      <c r="C46" s="237"/>
      <c r="D46" s="244"/>
      <c r="E46" s="245"/>
      <c r="F46" s="245"/>
      <c r="G46" s="245"/>
      <c r="H46" s="245"/>
      <c r="I46" s="246"/>
      <c r="J46" s="134" t="s">
        <v>131</v>
      </c>
      <c r="K46" s="136">
        <v>42621</v>
      </c>
      <c r="L46" s="160" t="s">
        <v>128</v>
      </c>
      <c r="M46" s="185"/>
      <c r="N46" s="232"/>
      <c r="O46" s="227"/>
      <c r="P46" s="230"/>
    </row>
    <row r="47" spans="1:16" ht="14.4" customHeight="1">
      <c r="A47" s="150">
        <f>ROW()</f>
        <v>47</v>
      </c>
      <c r="B47" s="235">
        <v>3</v>
      </c>
      <c r="C47" s="236" t="s">
        <v>24</v>
      </c>
      <c r="D47" s="238" t="s">
        <v>25</v>
      </c>
      <c r="E47" s="239"/>
      <c r="F47" s="239"/>
      <c r="G47" s="239"/>
      <c r="H47" s="239"/>
      <c r="I47" s="240"/>
      <c r="J47" s="133" t="s">
        <v>129</v>
      </c>
      <c r="K47" s="136">
        <v>42622</v>
      </c>
      <c r="L47" s="152" t="s">
        <v>130</v>
      </c>
      <c r="M47" s="185"/>
      <c r="N47" s="231"/>
      <c r="O47" s="233"/>
      <c r="P47" s="234"/>
    </row>
    <row r="48" spans="1:16" ht="16.2">
      <c r="A48" s="150">
        <f>ROW()</f>
        <v>48</v>
      </c>
      <c r="B48" s="236"/>
      <c r="C48" s="236"/>
      <c r="D48" s="241"/>
      <c r="E48" s="242"/>
      <c r="F48" s="242"/>
      <c r="G48" s="242"/>
      <c r="H48" s="242"/>
      <c r="I48" s="243"/>
      <c r="J48" s="134" t="s">
        <v>131</v>
      </c>
      <c r="K48" s="136">
        <v>42622</v>
      </c>
      <c r="L48" s="160" t="s">
        <v>132</v>
      </c>
      <c r="M48" s="185"/>
      <c r="N48" s="231"/>
      <c r="O48" s="226"/>
      <c r="P48" s="229"/>
    </row>
    <row r="49" spans="1:16" ht="16.8" thickBot="1">
      <c r="A49" s="150">
        <f>ROW()</f>
        <v>49</v>
      </c>
      <c r="B49" s="237"/>
      <c r="C49" s="237"/>
      <c r="D49" s="244"/>
      <c r="E49" s="245"/>
      <c r="F49" s="245"/>
      <c r="G49" s="245"/>
      <c r="H49" s="245"/>
      <c r="I49" s="246"/>
      <c r="J49" s="134" t="s">
        <v>131</v>
      </c>
      <c r="K49" s="136">
        <v>42622</v>
      </c>
      <c r="L49" s="160" t="s">
        <v>128</v>
      </c>
      <c r="M49" s="185"/>
      <c r="N49" s="232"/>
      <c r="O49" s="227"/>
      <c r="P49" s="230"/>
    </row>
    <row r="50" spans="1:16" ht="14.4" customHeight="1">
      <c r="A50" s="150">
        <f>ROW()</f>
        <v>50</v>
      </c>
      <c r="B50" s="235">
        <v>4</v>
      </c>
      <c r="C50" s="236" t="s">
        <v>26</v>
      </c>
      <c r="D50" s="238" t="s">
        <v>27</v>
      </c>
      <c r="E50" s="239"/>
      <c r="F50" s="239"/>
      <c r="G50" s="239"/>
      <c r="H50" s="239"/>
      <c r="I50" s="240"/>
      <c r="J50" s="133" t="s">
        <v>129</v>
      </c>
      <c r="K50" s="136">
        <v>42623</v>
      </c>
      <c r="L50" s="152" t="s">
        <v>130</v>
      </c>
      <c r="M50" s="185"/>
      <c r="N50" s="231"/>
      <c r="O50" s="233"/>
      <c r="P50" s="234"/>
    </row>
    <row r="51" spans="1:16" ht="16.2">
      <c r="A51" s="150">
        <f>ROW()</f>
        <v>51</v>
      </c>
      <c r="B51" s="236"/>
      <c r="C51" s="236"/>
      <c r="D51" s="241"/>
      <c r="E51" s="242"/>
      <c r="F51" s="242"/>
      <c r="G51" s="242"/>
      <c r="H51" s="242"/>
      <c r="I51" s="243"/>
      <c r="J51" s="134" t="s">
        <v>131</v>
      </c>
      <c r="K51" s="136">
        <v>42623</v>
      </c>
      <c r="L51" s="160" t="s">
        <v>132</v>
      </c>
      <c r="M51" s="185"/>
      <c r="N51" s="231"/>
      <c r="O51" s="226"/>
      <c r="P51" s="229"/>
    </row>
    <row r="52" spans="1:16" ht="16.8" thickBot="1">
      <c r="A52" s="150">
        <f>ROW()</f>
        <v>52</v>
      </c>
      <c r="B52" s="237"/>
      <c r="C52" s="237"/>
      <c r="D52" s="244"/>
      <c r="E52" s="245"/>
      <c r="F52" s="245"/>
      <c r="G52" s="245"/>
      <c r="H52" s="245"/>
      <c r="I52" s="246"/>
      <c r="J52" s="134" t="s">
        <v>131</v>
      </c>
      <c r="K52" s="136">
        <v>42623</v>
      </c>
      <c r="L52" s="160" t="s">
        <v>128</v>
      </c>
      <c r="M52" s="185"/>
      <c r="N52" s="232"/>
      <c r="O52" s="227"/>
      <c r="P52" s="230"/>
    </row>
    <row r="53" spans="1:16" ht="14.4" customHeight="1">
      <c r="A53" s="150">
        <f>ROW()</f>
        <v>53</v>
      </c>
      <c r="B53" s="235">
        <v>4</v>
      </c>
      <c r="C53" s="236" t="s">
        <v>28</v>
      </c>
      <c r="D53" s="238" t="s">
        <v>29</v>
      </c>
      <c r="E53" s="239"/>
      <c r="F53" s="239"/>
      <c r="G53" s="239"/>
      <c r="H53" s="239"/>
      <c r="I53" s="240"/>
      <c r="J53" s="133" t="s">
        <v>129</v>
      </c>
      <c r="K53" s="136">
        <v>42624</v>
      </c>
      <c r="L53" s="152" t="s">
        <v>130</v>
      </c>
      <c r="M53" s="185"/>
      <c r="N53" s="231"/>
      <c r="O53" s="233"/>
      <c r="P53" s="234"/>
    </row>
    <row r="54" spans="1:16" ht="16.2">
      <c r="A54" s="150">
        <f>ROW()</f>
        <v>54</v>
      </c>
      <c r="B54" s="236"/>
      <c r="C54" s="236"/>
      <c r="D54" s="241"/>
      <c r="E54" s="242"/>
      <c r="F54" s="242"/>
      <c r="G54" s="242"/>
      <c r="H54" s="242"/>
      <c r="I54" s="243"/>
      <c r="J54" s="134" t="s">
        <v>131</v>
      </c>
      <c r="K54" s="136">
        <v>42624</v>
      </c>
      <c r="L54" s="160" t="s">
        <v>132</v>
      </c>
      <c r="M54" s="185"/>
      <c r="N54" s="231"/>
      <c r="O54" s="226"/>
      <c r="P54" s="229"/>
    </row>
    <row r="55" spans="1:16" ht="16.8" thickBot="1">
      <c r="A55" s="150">
        <f>ROW()</f>
        <v>55</v>
      </c>
      <c r="B55" s="237"/>
      <c r="C55" s="237"/>
      <c r="D55" s="244"/>
      <c r="E55" s="245"/>
      <c r="F55" s="245"/>
      <c r="G55" s="245"/>
      <c r="H55" s="245"/>
      <c r="I55" s="246"/>
      <c r="J55" s="134" t="s">
        <v>131</v>
      </c>
      <c r="K55" s="136">
        <v>42624</v>
      </c>
      <c r="L55" s="160" t="s">
        <v>128</v>
      </c>
      <c r="M55" s="185"/>
      <c r="N55" s="232"/>
      <c r="O55" s="227"/>
      <c r="P55" s="230"/>
    </row>
    <row r="56" spans="1:16" ht="14.4" customHeight="1">
      <c r="A56" s="150">
        <f>ROW()</f>
        <v>56</v>
      </c>
      <c r="B56" s="235">
        <v>4</v>
      </c>
      <c r="C56" s="236" t="s">
        <v>30</v>
      </c>
      <c r="D56" s="238" t="s">
        <v>15</v>
      </c>
      <c r="E56" s="239"/>
      <c r="F56" s="239"/>
      <c r="G56" s="239"/>
      <c r="H56" s="239"/>
      <c r="I56" s="240"/>
      <c r="J56" s="133" t="s">
        <v>129</v>
      </c>
      <c r="K56" s="136">
        <v>42625</v>
      </c>
      <c r="L56" s="152" t="s">
        <v>130</v>
      </c>
      <c r="M56" s="185"/>
      <c r="N56" s="231"/>
      <c r="O56" s="233"/>
      <c r="P56" s="234"/>
    </row>
    <row r="57" spans="1:16" ht="16.2">
      <c r="A57" s="150">
        <f>ROW()</f>
        <v>57</v>
      </c>
      <c r="B57" s="236"/>
      <c r="C57" s="236"/>
      <c r="D57" s="241"/>
      <c r="E57" s="242"/>
      <c r="F57" s="242"/>
      <c r="G57" s="242"/>
      <c r="H57" s="242"/>
      <c r="I57" s="243"/>
      <c r="J57" s="134" t="s">
        <v>131</v>
      </c>
      <c r="K57" s="136">
        <v>42625</v>
      </c>
      <c r="L57" s="160" t="s">
        <v>132</v>
      </c>
      <c r="M57" s="185"/>
      <c r="N57" s="231"/>
      <c r="O57" s="226"/>
      <c r="P57" s="229"/>
    </row>
    <row r="58" spans="1:16" ht="16.8" thickBot="1">
      <c r="A58" s="150">
        <f>ROW()</f>
        <v>58</v>
      </c>
      <c r="B58" s="237"/>
      <c r="C58" s="237"/>
      <c r="D58" s="244"/>
      <c r="E58" s="245"/>
      <c r="F58" s="245"/>
      <c r="G58" s="245"/>
      <c r="H58" s="245"/>
      <c r="I58" s="246"/>
      <c r="J58" s="134" t="s">
        <v>131</v>
      </c>
      <c r="K58" s="136">
        <v>42625</v>
      </c>
      <c r="L58" s="160" t="s">
        <v>128</v>
      </c>
      <c r="M58" s="185"/>
      <c r="N58" s="232"/>
      <c r="O58" s="227"/>
      <c r="P58" s="230"/>
    </row>
    <row r="59" spans="1:16" ht="14.4" customHeight="1">
      <c r="A59" s="150">
        <f>ROW()</f>
        <v>59</v>
      </c>
      <c r="B59" s="235">
        <v>1</v>
      </c>
      <c r="C59" s="236" t="s">
        <v>31</v>
      </c>
      <c r="D59" s="238" t="s">
        <v>32</v>
      </c>
      <c r="E59" s="239"/>
      <c r="F59" s="239"/>
      <c r="G59" s="239"/>
      <c r="H59" s="239"/>
      <c r="I59" s="240"/>
      <c r="J59" s="133" t="s">
        <v>129</v>
      </c>
      <c r="K59" s="136">
        <v>42626</v>
      </c>
      <c r="L59" s="152" t="s">
        <v>130</v>
      </c>
      <c r="M59" s="185"/>
      <c r="N59" s="231"/>
      <c r="O59" s="233"/>
      <c r="P59" s="234"/>
    </row>
    <row r="60" spans="1:16" ht="16.2">
      <c r="A60" s="150">
        <f>ROW()</f>
        <v>60</v>
      </c>
      <c r="B60" s="236"/>
      <c r="C60" s="236"/>
      <c r="D60" s="241"/>
      <c r="E60" s="242"/>
      <c r="F60" s="242"/>
      <c r="G60" s="242"/>
      <c r="H60" s="242"/>
      <c r="I60" s="243"/>
      <c r="J60" s="134" t="s">
        <v>131</v>
      </c>
      <c r="K60" s="136">
        <v>42626</v>
      </c>
      <c r="L60" s="160" t="s">
        <v>132</v>
      </c>
      <c r="M60" s="185"/>
      <c r="N60" s="231"/>
      <c r="O60" s="226"/>
      <c r="P60" s="229"/>
    </row>
    <row r="61" spans="1:16" ht="16.8" thickBot="1">
      <c r="A61" s="150">
        <f>ROW()</f>
        <v>61</v>
      </c>
      <c r="B61" s="237"/>
      <c r="C61" s="237"/>
      <c r="D61" s="244"/>
      <c r="E61" s="245"/>
      <c r="F61" s="245"/>
      <c r="G61" s="245"/>
      <c r="H61" s="245"/>
      <c r="I61" s="246"/>
      <c r="J61" s="134" t="s">
        <v>131</v>
      </c>
      <c r="K61" s="136">
        <v>42626</v>
      </c>
      <c r="L61" s="160" t="s">
        <v>128</v>
      </c>
      <c r="M61" s="185"/>
      <c r="N61" s="232"/>
      <c r="O61" s="227"/>
      <c r="P61" s="230"/>
    </row>
    <row r="62" spans="1:16" ht="14.4" customHeight="1">
      <c r="A62" s="150">
        <f>ROW()</f>
        <v>62</v>
      </c>
      <c r="B62" s="235">
        <v>1</v>
      </c>
      <c r="C62" s="236" t="s">
        <v>33</v>
      </c>
      <c r="D62" s="238" t="s">
        <v>34</v>
      </c>
      <c r="E62" s="239"/>
      <c r="F62" s="239"/>
      <c r="G62" s="239"/>
      <c r="H62" s="239"/>
      <c r="I62" s="240"/>
      <c r="J62" s="133" t="s">
        <v>129</v>
      </c>
      <c r="K62" s="136">
        <v>42627</v>
      </c>
      <c r="L62" s="152" t="s">
        <v>130</v>
      </c>
      <c r="M62" s="185"/>
      <c r="N62" s="231"/>
      <c r="O62" s="233"/>
      <c r="P62" s="234"/>
    </row>
    <row r="63" spans="1:16" ht="16.2">
      <c r="A63" s="150">
        <f>ROW()</f>
        <v>63</v>
      </c>
      <c r="B63" s="236"/>
      <c r="C63" s="236"/>
      <c r="D63" s="241"/>
      <c r="E63" s="242"/>
      <c r="F63" s="242"/>
      <c r="G63" s="242"/>
      <c r="H63" s="242"/>
      <c r="I63" s="243"/>
      <c r="J63" s="134" t="s">
        <v>131</v>
      </c>
      <c r="K63" s="136">
        <v>42627</v>
      </c>
      <c r="L63" s="160" t="s">
        <v>132</v>
      </c>
      <c r="M63" s="185"/>
      <c r="N63" s="231"/>
      <c r="O63" s="226"/>
      <c r="P63" s="229"/>
    </row>
    <row r="64" spans="1:16" ht="16.8" thickBot="1">
      <c r="A64" s="150">
        <f>ROW()</f>
        <v>64</v>
      </c>
      <c r="B64" s="237"/>
      <c r="C64" s="237"/>
      <c r="D64" s="244"/>
      <c r="E64" s="245"/>
      <c r="F64" s="245"/>
      <c r="G64" s="245"/>
      <c r="H64" s="245"/>
      <c r="I64" s="246"/>
      <c r="J64" s="134" t="s">
        <v>131</v>
      </c>
      <c r="K64" s="136">
        <v>42627</v>
      </c>
      <c r="L64" s="160" t="s">
        <v>128</v>
      </c>
      <c r="M64" s="185"/>
      <c r="N64" s="232"/>
      <c r="O64" s="227"/>
      <c r="P64" s="230"/>
    </row>
    <row r="65" spans="1:16" ht="14.4" customHeight="1">
      <c r="A65" s="150">
        <f>ROW()</f>
        <v>65</v>
      </c>
      <c r="B65" s="235">
        <v>1</v>
      </c>
      <c r="C65" s="236" t="s">
        <v>35</v>
      </c>
      <c r="D65" s="238" t="s">
        <v>36</v>
      </c>
      <c r="E65" s="239"/>
      <c r="F65" s="239"/>
      <c r="G65" s="239"/>
      <c r="H65" s="239"/>
      <c r="I65" s="240"/>
      <c r="J65" s="133" t="s">
        <v>129</v>
      </c>
      <c r="K65" s="136">
        <v>42628</v>
      </c>
      <c r="L65" s="152" t="s">
        <v>130</v>
      </c>
      <c r="M65" s="185"/>
      <c r="N65" s="231"/>
      <c r="O65" s="233"/>
      <c r="P65" s="234"/>
    </row>
    <row r="66" spans="1:16" ht="16.2">
      <c r="A66" s="150">
        <f>ROW()</f>
        <v>66</v>
      </c>
      <c r="B66" s="236"/>
      <c r="C66" s="236"/>
      <c r="D66" s="241"/>
      <c r="E66" s="242"/>
      <c r="F66" s="242"/>
      <c r="G66" s="242"/>
      <c r="H66" s="242"/>
      <c r="I66" s="243"/>
      <c r="J66" s="134" t="s">
        <v>131</v>
      </c>
      <c r="K66" s="136">
        <v>42628</v>
      </c>
      <c r="L66" s="160" t="s">
        <v>132</v>
      </c>
      <c r="M66" s="185"/>
      <c r="N66" s="231"/>
      <c r="O66" s="226"/>
      <c r="P66" s="229"/>
    </row>
    <row r="67" spans="1:16" ht="16.8" thickBot="1">
      <c r="A67" s="150">
        <f>ROW()</f>
        <v>67</v>
      </c>
      <c r="B67" s="237"/>
      <c r="C67" s="237"/>
      <c r="D67" s="244"/>
      <c r="E67" s="245"/>
      <c r="F67" s="245"/>
      <c r="G67" s="245"/>
      <c r="H67" s="245"/>
      <c r="I67" s="246"/>
      <c r="J67" s="134" t="s">
        <v>131</v>
      </c>
      <c r="K67" s="136">
        <v>42628</v>
      </c>
      <c r="L67" s="160" t="s">
        <v>128</v>
      </c>
      <c r="M67" s="185"/>
      <c r="N67" s="232"/>
      <c r="O67" s="227"/>
      <c r="P67" s="230"/>
    </row>
    <row r="68" spans="1:16" ht="14.4" customHeight="1">
      <c r="A68" s="150">
        <f>ROW()</f>
        <v>68</v>
      </c>
      <c r="B68" s="235">
        <v>2</v>
      </c>
      <c r="C68" s="236" t="s">
        <v>37</v>
      </c>
      <c r="D68" s="238" t="s">
        <v>38</v>
      </c>
      <c r="E68" s="239"/>
      <c r="F68" s="239"/>
      <c r="G68" s="239"/>
      <c r="H68" s="239"/>
      <c r="I68" s="240"/>
      <c r="J68" s="133" t="s">
        <v>129</v>
      </c>
      <c r="K68" s="136">
        <v>42629</v>
      </c>
      <c r="L68" s="152" t="s">
        <v>130</v>
      </c>
      <c r="M68" s="185"/>
      <c r="N68" s="231"/>
      <c r="O68" s="233"/>
      <c r="P68" s="234"/>
    </row>
    <row r="69" spans="1:16" ht="16.2">
      <c r="A69" s="150">
        <f>ROW()</f>
        <v>69</v>
      </c>
      <c r="B69" s="236"/>
      <c r="C69" s="236"/>
      <c r="D69" s="241"/>
      <c r="E69" s="242"/>
      <c r="F69" s="242"/>
      <c r="G69" s="242"/>
      <c r="H69" s="242"/>
      <c r="I69" s="243"/>
      <c r="J69" s="134" t="s">
        <v>131</v>
      </c>
      <c r="K69" s="136">
        <v>42629</v>
      </c>
      <c r="L69" s="160" t="s">
        <v>132</v>
      </c>
      <c r="M69" s="185"/>
      <c r="N69" s="231"/>
      <c r="O69" s="226"/>
      <c r="P69" s="229"/>
    </row>
    <row r="70" spans="1:16" ht="16.8" thickBot="1">
      <c r="A70" s="150">
        <f>ROW()</f>
        <v>70</v>
      </c>
      <c r="B70" s="237"/>
      <c r="C70" s="237"/>
      <c r="D70" s="244"/>
      <c r="E70" s="245"/>
      <c r="F70" s="245"/>
      <c r="G70" s="245"/>
      <c r="H70" s="245"/>
      <c r="I70" s="246"/>
      <c r="J70" s="134" t="s">
        <v>131</v>
      </c>
      <c r="K70" s="136">
        <v>42629</v>
      </c>
      <c r="L70" s="160" t="s">
        <v>128</v>
      </c>
      <c r="M70" s="185"/>
      <c r="N70" s="232"/>
      <c r="O70" s="227"/>
      <c r="P70" s="230"/>
    </row>
    <row r="71" spans="1:16" ht="14.4" customHeight="1">
      <c r="A71" s="150">
        <f>ROW()</f>
        <v>71</v>
      </c>
      <c r="B71" s="235">
        <v>2</v>
      </c>
      <c r="C71" s="236" t="s">
        <v>39</v>
      </c>
      <c r="D71" s="238" t="s">
        <v>40</v>
      </c>
      <c r="E71" s="239"/>
      <c r="F71" s="239"/>
      <c r="G71" s="239"/>
      <c r="H71" s="239"/>
      <c r="I71" s="240"/>
      <c r="J71" s="133" t="s">
        <v>129</v>
      </c>
      <c r="K71" s="136">
        <v>42630</v>
      </c>
      <c r="L71" s="152" t="s">
        <v>130</v>
      </c>
      <c r="M71" s="185"/>
      <c r="N71" s="231"/>
      <c r="O71" s="233"/>
      <c r="P71" s="234"/>
    </row>
    <row r="72" spans="1:16" ht="16.2">
      <c r="A72" s="150">
        <f>ROW()</f>
        <v>72</v>
      </c>
      <c r="B72" s="236"/>
      <c r="C72" s="236"/>
      <c r="D72" s="241"/>
      <c r="E72" s="242"/>
      <c r="F72" s="242"/>
      <c r="G72" s="242"/>
      <c r="H72" s="242"/>
      <c r="I72" s="243"/>
      <c r="J72" s="134" t="s">
        <v>131</v>
      </c>
      <c r="K72" s="136">
        <v>42630</v>
      </c>
      <c r="L72" s="160" t="s">
        <v>132</v>
      </c>
      <c r="M72" s="185"/>
      <c r="N72" s="231"/>
      <c r="O72" s="226"/>
      <c r="P72" s="229"/>
    </row>
    <row r="73" spans="1:16" ht="16.8" thickBot="1">
      <c r="A73" s="150">
        <f>ROW()</f>
        <v>73</v>
      </c>
      <c r="B73" s="237"/>
      <c r="C73" s="237"/>
      <c r="D73" s="244"/>
      <c r="E73" s="245"/>
      <c r="F73" s="245"/>
      <c r="G73" s="245"/>
      <c r="H73" s="245"/>
      <c r="I73" s="246"/>
      <c r="J73" s="134" t="s">
        <v>131</v>
      </c>
      <c r="K73" s="136">
        <v>42630</v>
      </c>
      <c r="L73" s="160" t="s">
        <v>128</v>
      </c>
      <c r="M73" s="185"/>
      <c r="N73" s="232"/>
      <c r="O73" s="227"/>
      <c r="P73" s="230"/>
    </row>
    <row r="74" spans="1:16" ht="14.4" customHeight="1">
      <c r="A74" s="150">
        <f>ROW()</f>
        <v>74</v>
      </c>
      <c r="B74" s="235">
        <v>2</v>
      </c>
      <c r="C74" s="236" t="s">
        <v>41</v>
      </c>
      <c r="D74" s="238" t="s">
        <v>42</v>
      </c>
      <c r="E74" s="239"/>
      <c r="F74" s="239"/>
      <c r="G74" s="239"/>
      <c r="H74" s="239"/>
      <c r="I74" s="240"/>
      <c r="J74" s="133" t="s">
        <v>129</v>
      </c>
      <c r="K74" s="136">
        <v>42631</v>
      </c>
      <c r="L74" s="152" t="s">
        <v>130</v>
      </c>
      <c r="M74" s="185"/>
      <c r="N74" s="231"/>
      <c r="O74" s="233"/>
      <c r="P74" s="234"/>
    </row>
    <row r="75" spans="1:16" ht="16.2">
      <c r="A75" s="150">
        <f>ROW()</f>
        <v>75</v>
      </c>
      <c r="B75" s="236"/>
      <c r="C75" s="236"/>
      <c r="D75" s="241"/>
      <c r="E75" s="242"/>
      <c r="F75" s="242"/>
      <c r="G75" s="242"/>
      <c r="H75" s="242"/>
      <c r="I75" s="243"/>
      <c r="J75" s="134" t="s">
        <v>131</v>
      </c>
      <c r="K75" s="136">
        <v>42631</v>
      </c>
      <c r="L75" s="160" t="s">
        <v>132</v>
      </c>
      <c r="M75" s="185"/>
      <c r="N75" s="231"/>
      <c r="O75" s="226"/>
      <c r="P75" s="229"/>
    </row>
    <row r="76" spans="1:16" ht="16.8" thickBot="1">
      <c r="A76" s="150">
        <f>ROW()</f>
        <v>76</v>
      </c>
      <c r="B76" s="237"/>
      <c r="C76" s="237"/>
      <c r="D76" s="244"/>
      <c r="E76" s="245"/>
      <c r="F76" s="245"/>
      <c r="G76" s="245"/>
      <c r="H76" s="245"/>
      <c r="I76" s="246"/>
      <c r="J76" s="134" t="s">
        <v>131</v>
      </c>
      <c r="K76" s="136">
        <v>42631</v>
      </c>
      <c r="L76" s="160" t="s">
        <v>128</v>
      </c>
      <c r="M76" s="185"/>
      <c r="N76" s="232"/>
      <c r="O76" s="227"/>
      <c r="P76" s="230"/>
    </row>
    <row r="77" spans="1:16" ht="14.4" customHeight="1">
      <c r="A77" s="150">
        <f>ROW()</f>
        <v>77</v>
      </c>
      <c r="B77" s="235">
        <v>3</v>
      </c>
      <c r="C77" s="236" t="s">
        <v>43</v>
      </c>
      <c r="D77" s="238" t="s">
        <v>44</v>
      </c>
      <c r="E77" s="239"/>
      <c r="F77" s="239"/>
      <c r="G77" s="239"/>
      <c r="H77" s="239"/>
      <c r="I77" s="240"/>
      <c r="J77" s="133" t="s">
        <v>129</v>
      </c>
      <c r="K77" s="136">
        <v>42632</v>
      </c>
      <c r="L77" s="152" t="s">
        <v>130</v>
      </c>
      <c r="M77" s="185"/>
      <c r="N77" s="231"/>
      <c r="O77" s="233"/>
      <c r="P77" s="234"/>
    </row>
    <row r="78" spans="1:16" ht="16.2">
      <c r="A78" s="150">
        <f>ROW()</f>
        <v>78</v>
      </c>
      <c r="B78" s="236"/>
      <c r="C78" s="236"/>
      <c r="D78" s="241"/>
      <c r="E78" s="242"/>
      <c r="F78" s="242"/>
      <c r="G78" s="242"/>
      <c r="H78" s="242"/>
      <c r="I78" s="243"/>
      <c r="J78" s="134" t="s">
        <v>131</v>
      </c>
      <c r="K78" s="136">
        <v>42632</v>
      </c>
      <c r="L78" s="160" t="s">
        <v>132</v>
      </c>
      <c r="M78" s="185"/>
      <c r="N78" s="231"/>
      <c r="O78" s="226"/>
      <c r="P78" s="229"/>
    </row>
    <row r="79" spans="1:16" ht="16.8" thickBot="1">
      <c r="A79" s="150">
        <f>ROW()</f>
        <v>79</v>
      </c>
      <c r="B79" s="237"/>
      <c r="C79" s="237"/>
      <c r="D79" s="244"/>
      <c r="E79" s="245"/>
      <c r="F79" s="245"/>
      <c r="G79" s="245"/>
      <c r="H79" s="245"/>
      <c r="I79" s="246"/>
      <c r="J79" s="134" t="s">
        <v>131</v>
      </c>
      <c r="K79" s="136">
        <v>42632</v>
      </c>
      <c r="L79" s="160" t="s">
        <v>128</v>
      </c>
      <c r="M79" s="185"/>
      <c r="N79" s="232"/>
      <c r="O79" s="227"/>
      <c r="P79" s="230"/>
    </row>
    <row r="80" spans="1:16" ht="14.4" customHeight="1">
      <c r="A80" s="150">
        <f>ROW()</f>
        <v>80</v>
      </c>
      <c r="B80" s="235">
        <v>3</v>
      </c>
      <c r="C80" s="236" t="s">
        <v>45</v>
      </c>
      <c r="D80" s="238" t="s">
        <v>46</v>
      </c>
      <c r="E80" s="239"/>
      <c r="F80" s="239"/>
      <c r="G80" s="239"/>
      <c r="H80" s="239"/>
      <c r="I80" s="240"/>
      <c r="J80" s="133" t="s">
        <v>129</v>
      </c>
      <c r="K80" s="136">
        <v>42633</v>
      </c>
      <c r="L80" s="152" t="s">
        <v>130</v>
      </c>
      <c r="M80" s="185"/>
      <c r="N80" s="231"/>
      <c r="O80" s="233"/>
      <c r="P80" s="234"/>
    </row>
    <row r="81" spans="1:16" ht="16.2">
      <c r="A81" s="150">
        <f>ROW()</f>
        <v>81</v>
      </c>
      <c r="B81" s="236"/>
      <c r="C81" s="236"/>
      <c r="D81" s="241"/>
      <c r="E81" s="242"/>
      <c r="F81" s="242"/>
      <c r="G81" s="242"/>
      <c r="H81" s="242"/>
      <c r="I81" s="243"/>
      <c r="J81" s="134" t="s">
        <v>131</v>
      </c>
      <c r="K81" s="136">
        <v>42633</v>
      </c>
      <c r="L81" s="160" t="s">
        <v>132</v>
      </c>
      <c r="M81" s="185"/>
      <c r="N81" s="231"/>
      <c r="O81" s="226"/>
      <c r="P81" s="229"/>
    </row>
    <row r="82" spans="1:16" ht="16.8" thickBot="1">
      <c r="A82" s="150">
        <f>ROW()</f>
        <v>82</v>
      </c>
      <c r="B82" s="237"/>
      <c r="C82" s="237"/>
      <c r="D82" s="244"/>
      <c r="E82" s="245"/>
      <c r="F82" s="245"/>
      <c r="G82" s="245"/>
      <c r="H82" s="245"/>
      <c r="I82" s="246"/>
      <c r="J82" s="134" t="s">
        <v>131</v>
      </c>
      <c r="K82" s="136">
        <v>42633</v>
      </c>
      <c r="L82" s="160" t="s">
        <v>128</v>
      </c>
      <c r="M82" s="185"/>
      <c r="N82" s="232"/>
      <c r="O82" s="227"/>
      <c r="P82" s="230"/>
    </row>
    <row r="83" spans="1:16" ht="14.4" customHeight="1">
      <c r="A83" s="150">
        <f>ROW()</f>
        <v>83</v>
      </c>
      <c r="B83" s="235">
        <v>5</v>
      </c>
      <c r="C83" s="236" t="s">
        <v>47</v>
      </c>
      <c r="D83" s="238" t="s">
        <v>48</v>
      </c>
      <c r="E83" s="239"/>
      <c r="F83" s="239"/>
      <c r="G83" s="239"/>
      <c r="H83" s="239"/>
      <c r="I83" s="240"/>
      <c r="J83" s="133" t="s">
        <v>129</v>
      </c>
      <c r="K83" s="136">
        <v>42634</v>
      </c>
      <c r="L83" s="152" t="s">
        <v>130</v>
      </c>
      <c r="M83" s="185"/>
      <c r="N83" s="231"/>
      <c r="O83" s="233"/>
      <c r="P83" s="234"/>
    </row>
    <row r="84" spans="1:16" ht="16.2">
      <c r="A84" s="150">
        <f>ROW()</f>
        <v>84</v>
      </c>
      <c r="B84" s="236"/>
      <c r="C84" s="236"/>
      <c r="D84" s="241"/>
      <c r="E84" s="242"/>
      <c r="F84" s="242"/>
      <c r="G84" s="242"/>
      <c r="H84" s="242"/>
      <c r="I84" s="243"/>
      <c r="J84" s="134" t="s">
        <v>131</v>
      </c>
      <c r="K84" s="136">
        <v>42634</v>
      </c>
      <c r="L84" s="160" t="s">
        <v>132</v>
      </c>
      <c r="M84" s="185"/>
      <c r="N84" s="231"/>
      <c r="O84" s="226"/>
      <c r="P84" s="229"/>
    </row>
    <row r="85" spans="1:16" ht="16.8" thickBot="1">
      <c r="A85" s="150">
        <f>ROW()</f>
        <v>85</v>
      </c>
      <c r="B85" s="237"/>
      <c r="C85" s="237"/>
      <c r="D85" s="244"/>
      <c r="E85" s="245"/>
      <c r="F85" s="245"/>
      <c r="G85" s="245"/>
      <c r="H85" s="245"/>
      <c r="I85" s="246"/>
      <c r="J85" s="134" t="s">
        <v>131</v>
      </c>
      <c r="K85" s="136">
        <v>42634</v>
      </c>
      <c r="L85" s="160" t="s">
        <v>128</v>
      </c>
      <c r="M85" s="185"/>
      <c r="N85" s="232"/>
      <c r="O85" s="227"/>
      <c r="P85" s="230"/>
    </row>
    <row r="86" spans="1:16" ht="14.4" customHeight="1">
      <c r="A86" s="150">
        <f>ROW()</f>
        <v>86</v>
      </c>
      <c r="B86" s="235">
        <v>5</v>
      </c>
      <c r="C86" s="236" t="s">
        <v>49</v>
      </c>
      <c r="D86" s="238" t="s">
        <v>50</v>
      </c>
      <c r="E86" s="239"/>
      <c r="F86" s="239"/>
      <c r="G86" s="239"/>
      <c r="H86" s="239"/>
      <c r="I86" s="240"/>
      <c r="J86" s="133" t="s">
        <v>129</v>
      </c>
      <c r="K86" s="136">
        <v>42635</v>
      </c>
      <c r="L86" s="152" t="s">
        <v>130</v>
      </c>
      <c r="M86" s="185"/>
      <c r="N86" s="231"/>
      <c r="O86" s="233"/>
      <c r="P86" s="234"/>
    </row>
    <row r="87" spans="1:16" ht="16.2">
      <c r="A87" s="150">
        <f>ROW()</f>
        <v>87</v>
      </c>
      <c r="B87" s="236"/>
      <c r="C87" s="236"/>
      <c r="D87" s="241"/>
      <c r="E87" s="242"/>
      <c r="F87" s="242"/>
      <c r="G87" s="242"/>
      <c r="H87" s="242"/>
      <c r="I87" s="243"/>
      <c r="J87" s="134" t="s">
        <v>131</v>
      </c>
      <c r="K87" s="136">
        <v>42635</v>
      </c>
      <c r="L87" s="160" t="s">
        <v>132</v>
      </c>
      <c r="M87" s="185"/>
      <c r="N87" s="231"/>
      <c r="O87" s="226"/>
      <c r="P87" s="229"/>
    </row>
    <row r="88" spans="1:16" ht="16.8" thickBot="1">
      <c r="A88" s="150">
        <f>ROW()</f>
        <v>88</v>
      </c>
      <c r="B88" s="237"/>
      <c r="C88" s="237"/>
      <c r="D88" s="244"/>
      <c r="E88" s="245"/>
      <c r="F88" s="245"/>
      <c r="G88" s="245"/>
      <c r="H88" s="245"/>
      <c r="I88" s="246"/>
      <c r="J88" s="134" t="s">
        <v>131</v>
      </c>
      <c r="K88" s="136">
        <v>42635</v>
      </c>
      <c r="L88" s="160" t="s">
        <v>128</v>
      </c>
      <c r="M88" s="185"/>
      <c r="N88" s="232"/>
      <c r="O88" s="227"/>
      <c r="P88" s="230"/>
    </row>
    <row r="89" spans="1:16" ht="14.4" customHeight="1">
      <c r="A89" s="150">
        <f>ROW()</f>
        <v>89</v>
      </c>
      <c r="B89" s="235">
        <v>5</v>
      </c>
      <c r="C89" s="236" t="s">
        <v>51</v>
      </c>
      <c r="D89" s="238" t="s">
        <v>52</v>
      </c>
      <c r="E89" s="239"/>
      <c r="F89" s="239"/>
      <c r="G89" s="239"/>
      <c r="H89" s="239"/>
      <c r="I89" s="240"/>
      <c r="J89" s="133" t="s">
        <v>129</v>
      </c>
      <c r="K89" s="136">
        <v>42636</v>
      </c>
      <c r="L89" s="152" t="s">
        <v>130</v>
      </c>
      <c r="M89" s="185"/>
      <c r="N89" s="231"/>
      <c r="O89" s="233"/>
      <c r="P89" s="234"/>
    </row>
    <row r="90" spans="1:16" ht="16.2">
      <c r="A90" s="150">
        <f>ROW()</f>
        <v>90</v>
      </c>
      <c r="B90" s="236"/>
      <c r="C90" s="236"/>
      <c r="D90" s="241"/>
      <c r="E90" s="242"/>
      <c r="F90" s="242"/>
      <c r="G90" s="242"/>
      <c r="H90" s="242"/>
      <c r="I90" s="243"/>
      <c r="J90" s="134" t="s">
        <v>131</v>
      </c>
      <c r="K90" s="136">
        <v>42636</v>
      </c>
      <c r="L90" s="160" t="s">
        <v>132</v>
      </c>
      <c r="M90" s="185"/>
      <c r="N90" s="231"/>
      <c r="O90" s="226"/>
      <c r="P90" s="229"/>
    </row>
    <row r="91" spans="1:16" ht="16.8" thickBot="1">
      <c r="A91" s="150">
        <f>ROW()</f>
        <v>91</v>
      </c>
      <c r="B91" s="237"/>
      <c r="C91" s="237"/>
      <c r="D91" s="244"/>
      <c r="E91" s="245"/>
      <c r="F91" s="245"/>
      <c r="G91" s="245"/>
      <c r="H91" s="245"/>
      <c r="I91" s="246"/>
      <c r="J91" s="134" t="s">
        <v>131</v>
      </c>
      <c r="K91" s="136">
        <v>42636</v>
      </c>
      <c r="L91" s="160" t="s">
        <v>128</v>
      </c>
      <c r="M91" s="185"/>
      <c r="N91" s="232"/>
      <c r="O91" s="227"/>
      <c r="P91" s="230"/>
    </row>
    <row r="92" spans="1:16" ht="14.4" customHeight="1">
      <c r="A92" s="150">
        <f>ROW()</f>
        <v>92</v>
      </c>
      <c r="B92" s="235">
        <v>5</v>
      </c>
      <c r="C92" s="236" t="s">
        <v>53</v>
      </c>
      <c r="D92" s="238" t="s">
        <v>54</v>
      </c>
      <c r="E92" s="239"/>
      <c r="F92" s="239"/>
      <c r="G92" s="239"/>
      <c r="H92" s="239"/>
      <c r="I92" s="240"/>
      <c r="J92" s="133" t="s">
        <v>129</v>
      </c>
      <c r="K92" s="136">
        <v>42637</v>
      </c>
      <c r="L92" s="152" t="s">
        <v>130</v>
      </c>
      <c r="M92" s="185"/>
      <c r="N92" s="231"/>
      <c r="O92" s="233"/>
      <c r="P92" s="234"/>
    </row>
    <row r="93" spans="1:16" ht="16.2">
      <c r="A93" s="150">
        <f>ROW()</f>
        <v>93</v>
      </c>
      <c r="B93" s="236"/>
      <c r="C93" s="236"/>
      <c r="D93" s="241"/>
      <c r="E93" s="242"/>
      <c r="F93" s="242"/>
      <c r="G93" s="242"/>
      <c r="H93" s="242"/>
      <c r="I93" s="243"/>
      <c r="J93" s="134" t="s">
        <v>131</v>
      </c>
      <c r="K93" s="136">
        <v>42637</v>
      </c>
      <c r="L93" s="160" t="s">
        <v>132</v>
      </c>
      <c r="M93" s="185"/>
      <c r="N93" s="231"/>
      <c r="O93" s="226"/>
      <c r="P93" s="229"/>
    </row>
    <row r="94" spans="1:16" ht="16.8" thickBot="1">
      <c r="A94" s="150">
        <f>ROW()</f>
        <v>94</v>
      </c>
      <c r="B94" s="237"/>
      <c r="C94" s="237"/>
      <c r="D94" s="244"/>
      <c r="E94" s="245"/>
      <c r="F94" s="245"/>
      <c r="G94" s="245"/>
      <c r="H94" s="245"/>
      <c r="I94" s="246"/>
      <c r="J94" s="134" t="s">
        <v>131</v>
      </c>
      <c r="K94" s="136">
        <v>42637</v>
      </c>
      <c r="L94" s="160" t="s">
        <v>128</v>
      </c>
      <c r="M94" s="185"/>
      <c r="N94" s="232"/>
      <c r="O94" s="227"/>
      <c r="P94" s="230"/>
    </row>
    <row r="95" spans="1:16" ht="14.4" customHeight="1">
      <c r="A95" s="150">
        <f>ROW()</f>
        <v>95</v>
      </c>
      <c r="B95" s="235">
        <v>6</v>
      </c>
      <c r="C95" s="236" t="s">
        <v>55</v>
      </c>
      <c r="D95" s="238" t="s">
        <v>56</v>
      </c>
      <c r="E95" s="239"/>
      <c r="F95" s="239"/>
      <c r="G95" s="239"/>
      <c r="H95" s="239"/>
      <c r="I95" s="240"/>
      <c r="J95" s="133" t="s">
        <v>129</v>
      </c>
      <c r="K95" s="136">
        <v>42638</v>
      </c>
      <c r="L95" s="152" t="s">
        <v>130</v>
      </c>
      <c r="M95" s="185"/>
      <c r="N95" s="231"/>
      <c r="O95" s="233"/>
      <c r="P95" s="234"/>
    </row>
    <row r="96" spans="1:16" ht="16.2">
      <c r="A96" s="150">
        <f>ROW()</f>
        <v>96</v>
      </c>
      <c r="B96" s="236"/>
      <c r="C96" s="236"/>
      <c r="D96" s="241"/>
      <c r="E96" s="242"/>
      <c r="F96" s="242"/>
      <c r="G96" s="242"/>
      <c r="H96" s="242"/>
      <c r="I96" s="243"/>
      <c r="J96" s="134" t="s">
        <v>131</v>
      </c>
      <c r="K96" s="136">
        <v>42638</v>
      </c>
      <c r="L96" s="160" t="s">
        <v>132</v>
      </c>
      <c r="M96" s="185"/>
      <c r="N96" s="231"/>
      <c r="O96" s="226"/>
      <c r="P96" s="229"/>
    </row>
    <row r="97" spans="1:16" ht="16.8" thickBot="1">
      <c r="A97" s="150">
        <f>ROW()</f>
        <v>97</v>
      </c>
      <c r="B97" s="237"/>
      <c r="C97" s="237"/>
      <c r="D97" s="244"/>
      <c r="E97" s="245"/>
      <c r="F97" s="245"/>
      <c r="G97" s="245"/>
      <c r="H97" s="245"/>
      <c r="I97" s="246"/>
      <c r="J97" s="134" t="s">
        <v>131</v>
      </c>
      <c r="K97" s="136">
        <v>42638</v>
      </c>
      <c r="L97" s="160" t="s">
        <v>128</v>
      </c>
      <c r="M97" s="185"/>
      <c r="N97" s="232"/>
      <c r="O97" s="227"/>
      <c r="P97" s="230"/>
    </row>
    <row r="98" spans="1:16" ht="14.4" customHeight="1">
      <c r="A98" s="150">
        <f>ROW()</f>
        <v>98</v>
      </c>
      <c r="B98" s="235">
        <v>6</v>
      </c>
      <c r="C98" s="236" t="s">
        <v>57</v>
      </c>
      <c r="D98" s="238" t="s">
        <v>58</v>
      </c>
      <c r="E98" s="239"/>
      <c r="F98" s="239"/>
      <c r="G98" s="239"/>
      <c r="H98" s="239"/>
      <c r="I98" s="240"/>
      <c r="J98" s="133" t="s">
        <v>129</v>
      </c>
      <c r="K98" s="136">
        <v>42639</v>
      </c>
      <c r="L98" s="152" t="s">
        <v>130</v>
      </c>
      <c r="M98" s="185"/>
      <c r="N98" s="231"/>
      <c r="O98" s="233"/>
      <c r="P98" s="234"/>
    </row>
    <row r="99" spans="1:16" ht="16.2">
      <c r="A99" s="150">
        <f>ROW()</f>
        <v>99</v>
      </c>
      <c r="B99" s="236"/>
      <c r="C99" s="236"/>
      <c r="D99" s="241"/>
      <c r="E99" s="242"/>
      <c r="F99" s="242"/>
      <c r="G99" s="242"/>
      <c r="H99" s="242"/>
      <c r="I99" s="243"/>
      <c r="J99" s="134" t="s">
        <v>131</v>
      </c>
      <c r="K99" s="136">
        <v>42639</v>
      </c>
      <c r="L99" s="160" t="s">
        <v>132</v>
      </c>
      <c r="M99" s="185"/>
      <c r="N99" s="231"/>
      <c r="O99" s="226"/>
      <c r="P99" s="229"/>
    </row>
    <row r="100" spans="1:16" ht="22.2" thickBot="1">
      <c r="A100" s="150">
        <f>ROW()</f>
        <v>100</v>
      </c>
      <c r="B100" s="237"/>
      <c r="C100" s="237"/>
      <c r="D100" s="244"/>
      <c r="E100" s="245"/>
      <c r="F100" s="245"/>
      <c r="G100" s="245"/>
      <c r="H100" s="245"/>
      <c r="I100" s="246"/>
      <c r="J100" s="134" t="s">
        <v>131</v>
      </c>
      <c r="K100" s="136">
        <v>42639</v>
      </c>
      <c r="L100" s="160" t="s">
        <v>128</v>
      </c>
      <c r="M100" s="185"/>
      <c r="N100" s="232"/>
      <c r="O100" s="227"/>
      <c r="P100" s="230"/>
    </row>
    <row r="101" spans="1:16" ht="14.4" customHeight="1">
      <c r="A101" s="150">
        <f>ROW()</f>
        <v>101</v>
      </c>
      <c r="B101" s="235">
        <v>6</v>
      </c>
      <c r="C101" s="236" t="s">
        <v>59</v>
      </c>
      <c r="D101" s="238" t="s">
        <v>60</v>
      </c>
      <c r="E101" s="239"/>
      <c r="F101" s="239"/>
      <c r="G101" s="239"/>
      <c r="H101" s="239"/>
      <c r="I101" s="240"/>
      <c r="J101" s="133" t="s">
        <v>129</v>
      </c>
      <c r="K101" s="136">
        <v>42640</v>
      </c>
      <c r="L101" s="152" t="s">
        <v>130</v>
      </c>
      <c r="M101" s="185"/>
      <c r="N101" s="231"/>
      <c r="O101" s="233"/>
      <c r="P101" s="234"/>
    </row>
    <row r="102" spans="1:16" ht="21.6">
      <c r="A102" s="150">
        <f>ROW()</f>
        <v>102</v>
      </c>
      <c r="B102" s="236"/>
      <c r="C102" s="236"/>
      <c r="D102" s="241"/>
      <c r="E102" s="242"/>
      <c r="F102" s="242"/>
      <c r="G102" s="242"/>
      <c r="H102" s="242"/>
      <c r="I102" s="243"/>
      <c r="J102" s="134" t="s">
        <v>131</v>
      </c>
      <c r="K102" s="136">
        <v>42640</v>
      </c>
      <c r="L102" s="160" t="s">
        <v>132</v>
      </c>
      <c r="M102" s="185"/>
      <c r="N102" s="231"/>
      <c r="O102" s="226"/>
      <c r="P102" s="229"/>
    </row>
    <row r="103" spans="1:16" ht="22.2" thickBot="1">
      <c r="A103" s="150">
        <f>ROW()</f>
        <v>103</v>
      </c>
      <c r="B103" s="237"/>
      <c r="C103" s="237"/>
      <c r="D103" s="244"/>
      <c r="E103" s="245"/>
      <c r="F103" s="245"/>
      <c r="G103" s="245"/>
      <c r="H103" s="245"/>
      <c r="I103" s="246"/>
      <c r="J103" s="134" t="s">
        <v>131</v>
      </c>
      <c r="K103" s="136">
        <v>42640</v>
      </c>
      <c r="L103" s="160" t="s">
        <v>128</v>
      </c>
      <c r="M103" s="185"/>
      <c r="N103" s="232"/>
      <c r="O103" s="227"/>
      <c r="P103" s="230"/>
    </row>
    <row r="104" spans="1:16" ht="14.4" customHeight="1">
      <c r="A104" s="150">
        <f>ROW()</f>
        <v>104</v>
      </c>
      <c r="B104" s="235">
        <v>6</v>
      </c>
      <c r="C104" s="236" t="s">
        <v>61</v>
      </c>
      <c r="D104" s="238" t="s">
        <v>62</v>
      </c>
      <c r="E104" s="239"/>
      <c r="F104" s="239"/>
      <c r="G104" s="239"/>
      <c r="H104" s="239"/>
      <c r="I104" s="240"/>
      <c r="J104" s="133" t="s">
        <v>129</v>
      </c>
      <c r="K104" s="136">
        <v>42641</v>
      </c>
      <c r="L104" s="152" t="s">
        <v>130</v>
      </c>
      <c r="M104" s="185"/>
      <c r="N104" s="231"/>
      <c r="O104" s="233"/>
      <c r="P104" s="234"/>
    </row>
    <row r="105" spans="1:16" ht="21.6">
      <c r="A105" s="150">
        <f>ROW()</f>
        <v>105</v>
      </c>
      <c r="B105" s="236"/>
      <c r="C105" s="236"/>
      <c r="D105" s="241"/>
      <c r="E105" s="242"/>
      <c r="F105" s="242"/>
      <c r="G105" s="242"/>
      <c r="H105" s="242"/>
      <c r="I105" s="243"/>
      <c r="J105" s="134" t="s">
        <v>131</v>
      </c>
      <c r="K105" s="136">
        <v>42641</v>
      </c>
      <c r="L105" s="160" t="s">
        <v>132</v>
      </c>
      <c r="M105" s="185"/>
      <c r="N105" s="231"/>
      <c r="O105" s="226"/>
      <c r="P105" s="229"/>
    </row>
    <row r="106" spans="1:16" ht="22.2" thickBot="1">
      <c r="A106" s="150">
        <f>ROW()</f>
        <v>106</v>
      </c>
      <c r="B106" s="237"/>
      <c r="C106" s="237"/>
      <c r="D106" s="244"/>
      <c r="E106" s="245"/>
      <c r="F106" s="245"/>
      <c r="G106" s="245"/>
      <c r="H106" s="245"/>
      <c r="I106" s="246"/>
      <c r="J106" s="134" t="s">
        <v>131</v>
      </c>
      <c r="K106" s="136">
        <v>42641</v>
      </c>
      <c r="L106" s="160" t="s">
        <v>128</v>
      </c>
      <c r="M106" s="185"/>
      <c r="N106" s="232"/>
      <c r="O106" s="227"/>
      <c r="P106" s="230"/>
    </row>
    <row r="107" spans="1:16" ht="14.4" customHeight="1">
      <c r="A107" s="150">
        <f>ROW()</f>
        <v>107</v>
      </c>
      <c r="B107" s="235">
        <v>29</v>
      </c>
      <c r="C107" s="236" t="s">
        <v>63</v>
      </c>
      <c r="D107" s="238" t="s">
        <v>64</v>
      </c>
      <c r="E107" s="239"/>
      <c r="F107" s="239"/>
      <c r="G107" s="239"/>
      <c r="H107" s="239"/>
      <c r="I107" s="240"/>
      <c r="J107" s="133" t="s">
        <v>129</v>
      </c>
      <c r="K107" s="136">
        <v>42642</v>
      </c>
      <c r="L107" s="152" t="s">
        <v>130</v>
      </c>
      <c r="M107" s="185"/>
      <c r="N107" s="231"/>
      <c r="O107" s="233"/>
      <c r="P107" s="234"/>
    </row>
    <row r="108" spans="1:16" ht="21.6">
      <c r="A108" s="150">
        <f>ROW()</f>
        <v>108</v>
      </c>
      <c r="B108" s="236"/>
      <c r="C108" s="236"/>
      <c r="D108" s="241"/>
      <c r="E108" s="242"/>
      <c r="F108" s="242"/>
      <c r="G108" s="242"/>
      <c r="H108" s="242"/>
      <c r="I108" s="243"/>
      <c r="J108" s="134" t="s">
        <v>131</v>
      </c>
      <c r="K108" s="136">
        <v>42642</v>
      </c>
      <c r="L108" s="160" t="s">
        <v>132</v>
      </c>
      <c r="M108" s="185"/>
      <c r="N108" s="231"/>
      <c r="O108" s="226"/>
      <c r="P108" s="229"/>
    </row>
    <row r="109" spans="1:16" ht="22.2" thickBot="1">
      <c r="A109" s="150">
        <f>ROW()</f>
        <v>109</v>
      </c>
      <c r="B109" s="237"/>
      <c r="C109" s="237"/>
      <c r="D109" s="244"/>
      <c r="E109" s="245"/>
      <c r="F109" s="245"/>
      <c r="G109" s="245"/>
      <c r="H109" s="245"/>
      <c r="I109" s="246"/>
      <c r="J109" s="134" t="s">
        <v>131</v>
      </c>
      <c r="K109" s="136">
        <v>42642</v>
      </c>
      <c r="L109" s="160" t="s">
        <v>128</v>
      </c>
      <c r="M109" s="185"/>
      <c r="N109" s="232"/>
      <c r="O109" s="227"/>
      <c r="P109" s="230"/>
    </row>
    <row r="110" spans="1:16" ht="14.4" customHeight="1">
      <c r="A110" s="150">
        <f>ROW()</f>
        <v>110</v>
      </c>
      <c r="B110" s="235">
        <v>2</v>
      </c>
      <c r="C110" s="236" t="s">
        <v>65</v>
      </c>
      <c r="D110" s="238" t="s">
        <v>66</v>
      </c>
      <c r="E110" s="239"/>
      <c r="F110" s="239"/>
      <c r="G110" s="239"/>
      <c r="H110" s="239"/>
      <c r="I110" s="240"/>
      <c r="J110" s="133" t="s">
        <v>129</v>
      </c>
      <c r="K110" s="136">
        <v>42643</v>
      </c>
      <c r="L110" s="152" t="s">
        <v>130</v>
      </c>
      <c r="M110" s="185"/>
      <c r="N110" s="231"/>
      <c r="O110" s="233"/>
      <c r="P110" s="234"/>
    </row>
    <row r="111" spans="1:16" ht="21.6">
      <c r="A111" s="150">
        <f>ROW()</f>
        <v>111</v>
      </c>
      <c r="B111" s="236"/>
      <c r="C111" s="236"/>
      <c r="D111" s="241"/>
      <c r="E111" s="242"/>
      <c r="F111" s="242"/>
      <c r="G111" s="242"/>
      <c r="H111" s="242"/>
      <c r="I111" s="243"/>
      <c r="J111" s="134" t="s">
        <v>131</v>
      </c>
      <c r="K111" s="136">
        <v>42643</v>
      </c>
      <c r="L111" s="160" t="s">
        <v>132</v>
      </c>
      <c r="M111" s="185"/>
      <c r="N111" s="231"/>
      <c r="O111" s="226"/>
      <c r="P111" s="229"/>
    </row>
    <row r="112" spans="1:16" ht="22.2" thickBot="1">
      <c r="A112" s="150">
        <f>ROW()</f>
        <v>112</v>
      </c>
      <c r="B112" s="237"/>
      <c r="C112" s="237"/>
      <c r="D112" s="244"/>
      <c r="E112" s="245"/>
      <c r="F112" s="245"/>
      <c r="G112" s="245"/>
      <c r="H112" s="245"/>
      <c r="I112" s="246"/>
      <c r="J112" s="134" t="s">
        <v>131</v>
      </c>
      <c r="K112" s="136">
        <v>42643</v>
      </c>
      <c r="L112" s="160" t="s">
        <v>128</v>
      </c>
      <c r="M112" s="185"/>
      <c r="N112" s="232"/>
      <c r="O112" s="227"/>
      <c r="P112" s="230"/>
    </row>
    <row r="113" spans="1:16" ht="14.4" customHeight="1">
      <c r="A113" s="150">
        <f>ROW()</f>
        <v>113</v>
      </c>
      <c r="B113" s="235">
        <v>2</v>
      </c>
      <c r="C113" s="236" t="s">
        <v>67</v>
      </c>
      <c r="D113" s="238" t="s">
        <v>68</v>
      </c>
      <c r="E113" s="239"/>
      <c r="F113" s="239"/>
      <c r="G113" s="239"/>
      <c r="H113" s="239"/>
      <c r="I113" s="240"/>
      <c r="J113" s="133" t="s">
        <v>129</v>
      </c>
      <c r="K113" s="136">
        <v>42644</v>
      </c>
      <c r="L113" s="152" t="s">
        <v>130</v>
      </c>
      <c r="M113" s="185"/>
      <c r="N113" s="231"/>
      <c r="O113" s="233"/>
      <c r="P113" s="234"/>
    </row>
    <row r="114" spans="1:16" ht="21.6">
      <c r="A114" s="150">
        <f>ROW()</f>
        <v>114</v>
      </c>
      <c r="B114" s="236"/>
      <c r="C114" s="236"/>
      <c r="D114" s="241"/>
      <c r="E114" s="242"/>
      <c r="F114" s="242"/>
      <c r="G114" s="242"/>
      <c r="H114" s="242"/>
      <c r="I114" s="243"/>
      <c r="J114" s="134" t="s">
        <v>131</v>
      </c>
      <c r="K114" s="136">
        <v>42644</v>
      </c>
      <c r="L114" s="160" t="s">
        <v>132</v>
      </c>
      <c r="M114" s="185"/>
      <c r="N114" s="231"/>
      <c r="O114" s="226"/>
      <c r="P114" s="229"/>
    </row>
    <row r="115" spans="1:16" ht="22.2" thickBot="1">
      <c r="A115" s="150">
        <f>ROW()</f>
        <v>115</v>
      </c>
      <c r="B115" s="237"/>
      <c r="C115" s="237"/>
      <c r="D115" s="244"/>
      <c r="E115" s="245"/>
      <c r="F115" s="245"/>
      <c r="G115" s="245"/>
      <c r="H115" s="245"/>
      <c r="I115" s="246"/>
      <c r="J115" s="134" t="s">
        <v>131</v>
      </c>
      <c r="K115" s="136">
        <v>42644</v>
      </c>
      <c r="L115" s="160" t="s">
        <v>128</v>
      </c>
      <c r="M115" s="185"/>
      <c r="N115" s="232"/>
      <c r="O115" s="227"/>
      <c r="P115" s="230"/>
    </row>
    <row r="116" spans="1:16" ht="14.4" customHeight="1">
      <c r="A116" s="150">
        <f>ROW()</f>
        <v>116</v>
      </c>
      <c r="B116" s="235">
        <v>2</v>
      </c>
      <c r="C116" s="236" t="s">
        <v>69</v>
      </c>
      <c r="D116" s="238" t="s">
        <v>70</v>
      </c>
      <c r="E116" s="239"/>
      <c r="F116" s="239"/>
      <c r="G116" s="239"/>
      <c r="H116" s="239"/>
      <c r="I116" s="240"/>
      <c r="J116" s="133" t="s">
        <v>129</v>
      </c>
      <c r="K116" s="136">
        <v>42645</v>
      </c>
      <c r="L116" s="152" t="s">
        <v>130</v>
      </c>
      <c r="M116" s="185"/>
      <c r="N116" s="231"/>
      <c r="O116" s="233"/>
      <c r="P116" s="234"/>
    </row>
    <row r="117" spans="1:16" ht="21.6">
      <c r="A117" s="150">
        <f>ROW()</f>
        <v>117</v>
      </c>
      <c r="B117" s="236"/>
      <c r="C117" s="236"/>
      <c r="D117" s="241"/>
      <c r="E117" s="242"/>
      <c r="F117" s="242"/>
      <c r="G117" s="242"/>
      <c r="H117" s="242"/>
      <c r="I117" s="243"/>
      <c r="J117" s="134" t="s">
        <v>131</v>
      </c>
      <c r="K117" s="136">
        <v>42645</v>
      </c>
      <c r="L117" s="160" t="s">
        <v>132</v>
      </c>
      <c r="M117" s="185"/>
      <c r="N117" s="231"/>
      <c r="O117" s="226"/>
      <c r="P117" s="229"/>
    </row>
    <row r="118" spans="1:16" ht="22.2" thickBot="1">
      <c r="A118" s="150">
        <f>ROW()</f>
        <v>118</v>
      </c>
      <c r="B118" s="237"/>
      <c r="C118" s="237"/>
      <c r="D118" s="244"/>
      <c r="E118" s="245"/>
      <c r="F118" s="245"/>
      <c r="G118" s="245"/>
      <c r="H118" s="245"/>
      <c r="I118" s="246"/>
      <c r="J118" s="134" t="s">
        <v>131</v>
      </c>
      <c r="K118" s="136">
        <v>42645</v>
      </c>
      <c r="L118" s="160" t="s">
        <v>128</v>
      </c>
      <c r="M118" s="185"/>
      <c r="N118" s="232"/>
      <c r="O118" s="227"/>
      <c r="P118" s="230"/>
    </row>
    <row r="119" spans="1:16" ht="14.4" customHeight="1">
      <c r="A119" s="150">
        <f>ROW()</f>
        <v>119</v>
      </c>
      <c r="B119" s="235">
        <v>2</v>
      </c>
      <c r="C119" s="236" t="s">
        <v>71</v>
      </c>
      <c r="D119" s="238" t="s">
        <v>72</v>
      </c>
      <c r="E119" s="239"/>
      <c r="F119" s="239"/>
      <c r="G119" s="239"/>
      <c r="H119" s="239"/>
      <c r="I119" s="240"/>
      <c r="J119" s="133" t="s">
        <v>129</v>
      </c>
      <c r="K119" s="136">
        <v>42646</v>
      </c>
      <c r="L119" s="152" t="s">
        <v>130</v>
      </c>
      <c r="M119" s="185"/>
      <c r="N119" s="231"/>
      <c r="O119" s="233"/>
      <c r="P119" s="234"/>
    </row>
    <row r="120" spans="1:16" ht="21.6">
      <c r="A120" s="150">
        <f>ROW()</f>
        <v>120</v>
      </c>
      <c r="B120" s="236"/>
      <c r="C120" s="236"/>
      <c r="D120" s="241"/>
      <c r="E120" s="242"/>
      <c r="F120" s="242"/>
      <c r="G120" s="242"/>
      <c r="H120" s="242"/>
      <c r="I120" s="243"/>
      <c r="J120" s="134" t="s">
        <v>131</v>
      </c>
      <c r="K120" s="136">
        <v>42646</v>
      </c>
      <c r="L120" s="160" t="s">
        <v>132</v>
      </c>
      <c r="M120" s="185"/>
      <c r="N120" s="231"/>
      <c r="O120" s="226"/>
      <c r="P120" s="229"/>
    </row>
    <row r="121" spans="1:16" ht="22.2" thickBot="1">
      <c r="A121" s="150">
        <f>ROW()</f>
        <v>121</v>
      </c>
      <c r="B121" s="237"/>
      <c r="C121" s="237"/>
      <c r="D121" s="244"/>
      <c r="E121" s="245"/>
      <c r="F121" s="245"/>
      <c r="G121" s="245"/>
      <c r="H121" s="245"/>
      <c r="I121" s="246"/>
      <c r="J121" s="134" t="s">
        <v>131</v>
      </c>
      <c r="K121" s="136">
        <v>42646</v>
      </c>
      <c r="L121" s="160" t="s">
        <v>128</v>
      </c>
      <c r="M121" s="185"/>
      <c r="N121" s="232"/>
      <c r="O121" s="227"/>
      <c r="P121" s="230"/>
    </row>
    <row r="122" spans="1:16" ht="14.4" customHeight="1">
      <c r="A122" s="150">
        <f>ROW()</f>
        <v>122</v>
      </c>
      <c r="B122" s="235">
        <v>3</v>
      </c>
      <c r="C122" s="236" t="s">
        <v>73</v>
      </c>
      <c r="D122" s="238" t="s">
        <v>74</v>
      </c>
      <c r="E122" s="239"/>
      <c r="F122" s="239"/>
      <c r="G122" s="239"/>
      <c r="H122" s="239"/>
      <c r="I122" s="240"/>
      <c r="J122" s="133" t="s">
        <v>129</v>
      </c>
      <c r="K122" s="136">
        <v>42647</v>
      </c>
      <c r="L122" s="152" t="s">
        <v>130</v>
      </c>
      <c r="M122" s="185"/>
      <c r="N122" s="231"/>
      <c r="O122" s="233"/>
      <c r="P122" s="234"/>
    </row>
    <row r="123" spans="1:16" ht="21.6">
      <c r="A123" s="150">
        <f>ROW()</f>
        <v>123</v>
      </c>
      <c r="B123" s="236"/>
      <c r="C123" s="236"/>
      <c r="D123" s="241"/>
      <c r="E123" s="242"/>
      <c r="F123" s="242"/>
      <c r="G123" s="242"/>
      <c r="H123" s="242"/>
      <c r="I123" s="243"/>
      <c r="J123" s="134" t="s">
        <v>131</v>
      </c>
      <c r="K123" s="136">
        <v>42647</v>
      </c>
      <c r="L123" s="160" t="s">
        <v>132</v>
      </c>
      <c r="M123" s="185"/>
      <c r="N123" s="231"/>
      <c r="O123" s="226"/>
      <c r="P123" s="229"/>
    </row>
    <row r="124" spans="1:16" ht="22.2" thickBot="1">
      <c r="A124" s="150">
        <f>ROW()</f>
        <v>124</v>
      </c>
      <c r="B124" s="237"/>
      <c r="C124" s="237"/>
      <c r="D124" s="244"/>
      <c r="E124" s="245"/>
      <c r="F124" s="245"/>
      <c r="G124" s="245"/>
      <c r="H124" s="245"/>
      <c r="I124" s="246"/>
      <c r="J124" s="134" t="s">
        <v>131</v>
      </c>
      <c r="K124" s="136">
        <v>42647</v>
      </c>
      <c r="L124" s="160" t="s">
        <v>128</v>
      </c>
      <c r="M124" s="185"/>
      <c r="N124" s="232"/>
      <c r="O124" s="227"/>
      <c r="P124" s="230"/>
    </row>
    <row r="125" spans="1:16" ht="14.4" customHeight="1">
      <c r="A125" s="150">
        <f>ROW()</f>
        <v>125</v>
      </c>
      <c r="B125" s="235">
        <v>5</v>
      </c>
      <c r="C125" s="236" t="s">
        <v>75</v>
      </c>
      <c r="D125" s="238" t="s">
        <v>76</v>
      </c>
      <c r="E125" s="239"/>
      <c r="F125" s="239"/>
      <c r="G125" s="239"/>
      <c r="H125" s="239"/>
      <c r="I125" s="240"/>
      <c r="J125" s="133" t="s">
        <v>129</v>
      </c>
      <c r="K125" s="136">
        <v>42648</v>
      </c>
      <c r="L125" s="152" t="s">
        <v>130</v>
      </c>
      <c r="M125" s="185"/>
      <c r="N125" s="231"/>
      <c r="O125" s="233"/>
      <c r="P125" s="234"/>
    </row>
    <row r="126" spans="1:16" ht="21.6">
      <c r="A126" s="150">
        <f>ROW()</f>
        <v>126</v>
      </c>
      <c r="B126" s="236"/>
      <c r="C126" s="236"/>
      <c r="D126" s="241"/>
      <c r="E126" s="242"/>
      <c r="F126" s="242"/>
      <c r="G126" s="242"/>
      <c r="H126" s="242"/>
      <c r="I126" s="243"/>
      <c r="J126" s="134" t="s">
        <v>131</v>
      </c>
      <c r="K126" s="136">
        <v>42648</v>
      </c>
      <c r="L126" s="160" t="s">
        <v>132</v>
      </c>
      <c r="M126" s="185"/>
      <c r="N126" s="231"/>
      <c r="O126" s="226"/>
      <c r="P126" s="229"/>
    </row>
    <row r="127" spans="1:16" ht="22.2" thickBot="1">
      <c r="A127" s="150">
        <f>ROW()</f>
        <v>127</v>
      </c>
      <c r="B127" s="237"/>
      <c r="C127" s="237"/>
      <c r="D127" s="244"/>
      <c r="E127" s="245"/>
      <c r="F127" s="245"/>
      <c r="G127" s="245"/>
      <c r="H127" s="245"/>
      <c r="I127" s="246"/>
      <c r="J127" s="134" t="s">
        <v>131</v>
      </c>
      <c r="K127" s="136">
        <v>42648</v>
      </c>
      <c r="L127" s="160" t="s">
        <v>128</v>
      </c>
      <c r="M127" s="185"/>
      <c r="N127" s="232"/>
      <c r="O127" s="227"/>
      <c r="P127" s="230"/>
    </row>
    <row r="128" spans="1:16" ht="14.4" customHeight="1">
      <c r="A128" s="150">
        <f>ROW()</f>
        <v>128</v>
      </c>
      <c r="B128" s="235">
        <v>5</v>
      </c>
      <c r="C128" s="236" t="s">
        <v>77</v>
      </c>
      <c r="D128" s="238" t="s">
        <v>78</v>
      </c>
      <c r="E128" s="239"/>
      <c r="F128" s="239"/>
      <c r="G128" s="239"/>
      <c r="H128" s="239"/>
      <c r="I128" s="240"/>
      <c r="J128" s="133" t="s">
        <v>129</v>
      </c>
      <c r="K128" s="136">
        <v>42649</v>
      </c>
      <c r="L128" s="152" t="s">
        <v>130</v>
      </c>
      <c r="M128" s="185"/>
      <c r="N128" s="231"/>
      <c r="O128" s="233"/>
      <c r="P128" s="234"/>
    </row>
    <row r="129" spans="1:16" ht="21.6">
      <c r="A129" s="150">
        <f>ROW()</f>
        <v>129</v>
      </c>
      <c r="B129" s="236"/>
      <c r="C129" s="236"/>
      <c r="D129" s="241"/>
      <c r="E129" s="242"/>
      <c r="F129" s="242"/>
      <c r="G129" s="242"/>
      <c r="H129" s="242"/>
      <c r="I129" s="243"/>
      <c r="J129" s="134" t="s">
        <v>131</v>
      </c>
      <c r="K129" s="136">
        <v>42649</v>
      </c>
      <c r="L129" s="160" t="s">
        <v>132</v>
      </c>
      <c r="M129" s="185"/>
      <c r="N129" s="231"/>
      <c r="O129" s="226"/>
      <c r="P129" s="229"/>
    </row>
    <row r="130" spans="1:16" ht="22.2" thickBot="1">
      <c r="A130" s="150">
        <f>ROW()</f>
        <v>130</v>
      </c>
      <c r="B130" s="237"/>
      <c r="C130" s="237"/>
      <c r="D130" s="244"/>
      <c r="E130" s="245"/>
      <c r="F130" s="245"/>
      <c r="G130" s="245"/>
      <c r="H130" s="245"/>
      <c r="I130" s="246"/>
      <c r="J130" s="134" t="s">
        <v>131</v>
      </c>
      <c r="K130" s="136">
        <v>42649</v>
      </c>
      <c r="L130" s="160" t="s">
        <v>128</v>
      </c>
      <c r="M130" s="185"/>
      <c r="N130" s="232"/>
      <c r="O130" s="227"/>
      <c r="P130" s="230"/>
    </row>
    <row r="131" spans="1:16" ht="14.4" customHeight="1">
      <c r="A131" s="150">
        <f>ROW()</f>
        <v>131</v>
      </c>
      <c r="B131" s="235">
        <v>5</v>
      </c>
      <c r="C131" s="236" t="s">
        <v>79</v>
      </c>
      <c r="D131" s="238" t="s">
        <v>80</v>
      </c>
      <c r="E131" s="239"/>
      <c r="F131" s="239"/>
      <c r="G131" s="239"/>
      <c r="H131" s="239"/>
      <c r="I131" s="240"/>
      <c r="J131" s="133" t="s">
        <v>129</v>
      </c>
      <c r="K131" s="136">
        <v>42650</v>
      </c>
      <c r="L131" s="152" t="s">
        <v>130</v>
      </c>
      <c r="M131" s="185"/>
      <c r="N131" s="231"/>
      <c r="O131" s="233"/>
      <c r="P131" s="234"/>
    </row>
    <row r="132" spans="1:16" ht="21.6">
      <c r="A132" s="150">
        <f>ROW()</f>
        <v>132</v>
      </c>
      <c r="B132" s="236"/>
      <c r="C132" s="236"/>
      <c r="D132" s="241"/>
      <c r="E132" s="242"/>
      <c r="F132" s="242"/>
      <c r="G132" s="242"/>
      <c r="H132" s="242"/>
      <c r="I132" s="243"/>
      <c r="J132" s="134" t="s">
        <v>131</v>
      </c>
      <c r="K132" s="136">
        <v>42650</v>
      </c>
      <c r="L132" s="160" t="s">
        <v>132</v>
      </c>
      <c r="M132" s="185"/>
      <c r="N132" s="231"/>
      <c r="O132" s="226"/>
      <c r="P132" s="229"/>
    </row>
    <row r="133" spans="1:16" ht="22.2" thickBot="1">
      <c r="A133" s="150">
        <f>ROW()</f>
        <v>133</v>
      </c>
      <c r="B133" s="237"/>
      <c r="C133" s="237"/>
      <c r="D133" s="244"/>
      <c r="E133" s="245"/>
      <c r="F133" s="245"/>
      <c r="G133" s="245"/>
      <c r="H133" s="245"/>
      <c r="I133" s="246"/>
      <c r="J133" s="134" t="s">
        <v>131</v>
      </c>
      <c r="K133" s="136">
        <v>42650</v>
      </c>
      <c r="L133" s="160" t="s">
        <v>128</v>
      </c>
      <c r="M133" s="185"/>
      <c r="N133" s="232"/>
      <c r="O133" s="227"/>
      <c r="P133" s="230"/>
    </row>
    <row r="134" spans="1:16" ht="14.4" customHeight="1">
      <c r="A134" s="150">
        <f>ROW()</f>
        <v>134</v>
      </c>
      <c r="B134" s="235">
        <v>8</v>
      </c>
      <c r="C134" s="236" t="s">
        <v>81</v>
      </c>
      <c r="D134" s="238" t="s">
        <v>82</v>
      </c>
      <c r="E134" s="239"/>
      <c r="F134" s="239"/>
      <c r="G134" s="239"/>
      <c r="H134" s="239"/>
      <c r="I134" s="240"/>
      <c r="J134" s="133" t="s">
        <v>129</v>
      </c>
      <c r="K134" s="136">
        <v>42651</v>
      </c>
      <c r="L134" s="152" t="s">
        <v>130</v>
      </c>
      <c r="M134" s="185"/>
      <c r="N134" s="231"/>
      <c r="O134" s="233"/>
      <c r="P134" s="234"/>
    </row>
    <row r="135" spans="1:16" ht="21.6">
      <c r="A135" s="150">
        <f>ROW()</f>
        <v>135</v>
      </c>
      <c r="B135" s="236"/>
      <c r="C135" s="236"/>
      <c r="D135" s="241"/>
      <c r="E135" s="242"/>
      <c r="F135" s="242"/>
      <c r="G135" s="242"/>
      <c r="H135" s="242"/>
      <c r="I135" s="243"/>
      <c r="J135" s="134" t="s">
        <v>131</v>
      </c>
      <c r="K135" s="136">
        <v>42651</v>
      </c>
      <c r="L135" s="160" t="s">
        <v>132</v>
      </c>
      <c r="M135" s="185"/>
      <c r="N135" s="231"/>
      <c r="O135" s="226"/>
      <c r="P135" s="229"/>
    </row>
    <row r="136" spans="1:16" ht="22.2" thickBot="1">
      <c r="A136" s="150">
        <f>ROW()</f>
        <v>136</v>
      </c>
      <c r="B136" s="237"/>
      <c r="C136" s="237"/>
      <c r="D136" s="244"/>
      <c r="E136" s="245"/>
      <c r="F136" s="245"/>
      <c r="G136" s="245"/>
      <c r="H136" s="245"/>
      <c r="I136" s="246"/>
      <c r="J136" s="134" t="s">
        <v>131</v>
      </c>
      <c r="K136" s="136">
        <v>42651</v>
      </c>
      <c r="L136" s="160" t="s">
        <v>128</v>
      </c>
      <c r="M136" s="185"/>
      <c r="N136" s="232"/>
      <c r="O136" s="227"/>
      <c r="P136" s="230"/>
    </row>
    <row r="137" spans="1:16" ht="14.4" customHeight="1">
      <c r="A137" s="150">
        <f>ROW()</f>
        <v>137</v>
      </c>
      <c r="B137" s="235">
        <v>8</v>
      </c>
      <c r="C137" s="236" t="s">
        <v>83</v>
      </c>
      <c r="D137" s="238" t="s">
        <v>84</v>
      </c>
      <c r="E137" s="239"/>
      <c r="F137" s="239"/>
      <c r="G137" s="239"/>
      <c r="H137" s="239"/>
      <c r="I137" s="240"/>
      <c r="J137" s="133" t="s">
        <v>129</v>
      </c>
      <c r="K137" s="136">
        <v>42652</v>
      </c>
      <c r="L137" s="152" t="s">
        <v>130</v>
      </c>
      <c r="M137" s="185"/>
      <c r="N137" s="231"/>
      <c r="O137" s="233"/>
      <c r="P137" s="234"/>
    </row>
    <row r="138" spans="1:16" ht="21.6">
      <c r="A138" s="150">
        <f>ROW()</f>
        <v>138</v>
      </c>
      <c r="B138" s="236"/>
      <c r="C138" s="236"/>
      <c r="D138" s="241"/>
      <c r="E138" s="242"/>
      <c r="F138" s="242"/>
      <c r="G138" s="242"/>
      <c r="H138" s="242"/>
      <c r="I138" s="243"/>
      <c r="J138" s="134" t="s">
        <v>131</v>
      </c>
      <c r="K138" s="136">
        <v>42652</v>
      </c>
      <c r="L138" s="160" t="s">
        <v>132</v>
      </c>
      <c r="M138" s="185"/>
      <c r="N138" s="231"/>
      <c r="O138" s="226"/>
      <c r="P138" s="229"/>
    </row>
    <row r="139" spans="1:16" ht="22.2" thickBot="1">
      <c r="A139" s="150">
        <f>ROW()</f>
        <v>139</v>
      </c>
      <c r="B139" s="237"/>
      <c r="C139" s="237"/>
      <c r="D139" s="244"/>
      <c r="E139" s="245"/>
      <c r="F139" s="245"/>
      <c r="G139" s="245"/>
      <c r="H139" s="245"/>
      <c r="I139" s="246"/>
      <c r="J139" s="134" t="s">
        <v>131</v>
      </c>
      <c r="K139" s="136">
        <v>42652</v>
      </c>
      <c r="L139" s="160" t="s">
        <v>128</v>
      </c>
      <c r="M139" s="185"/>
      <c r="N139" s="232"/>
      <c r="O139" s="227"/>
      <c r="P139" s="230"/>
    </row>
    <row r="140" spans="1:16" ht="14.4" customHeight="1">
      <c r="A140" s="150">
        <f>ROW()</f>
        <v>140</v>
      </c>
      <c r="B140" s="235">
        <v>8</v>
      </c>
      <c r="C140" s="236" t="s">
        <v>85</v>
      </c>
      <c r="D140" s="238" t="s">
        <v>86</v>
      </c>
      <c r="E140" s="239"/>
      <c r="F140" s="239"/>
      <c r="G140" s="239"/>
      <c r="H140" s="239"/>
      <c r="I140" s="240"/>
      <c r="J140" s="133" t="s">
        <v>129</v>
      </c>
      <c r="K140" s="136">
        <v>42653</v>
      </c>
      <c r="L140" s="152" t="s">
        <v>130</v>
      </c>
      <c r="M140" s="185"/>
      <c r="N140" s="231"/>
      <c r="O140" s="233"/>
      <c r="P140" s="234"/>
    </row>
    <row r="141" spans="1:16" ht="21.6">
      <c r="A141" s="150">
        <f>ROW()</f>
        <v>141</v>
      </c>
      <c r="B141" s="236"/>
      <c r="C141" s="236"/>
      <c r="D141" s="241"/>
      <c r="E141" s="242"/>
      <c r="F141" s="242"/>
      <c r="G141" s="242"/>
      <c r="H141" s="242"/>
      <c r="I141" s="243"/>
      <c r="J141" s="134" t="s">
        <v>131</v>
      </c>
      <c r="K141" s="136">
        <v>42653</v>
      </c>
      <c r="L141" s="160" t="s">
        <v>132</v>
      </c>
      <c r="M141" s="185"/>
      <c r="N141" s="231"/>
      <c r="O141" s="226"/>
      <c r="P141" s="229"/>
    </row>
    <row r="142" spans="1:16" ht="22.2" thickBot="1">
      <c r="A142" s="150">
        <f>ROW()</f>
        <v>142</v>
      </c>
      <c r="B142" s="237"/>
      <c r="C142" s="237"/>
      <c r="D142" s="244"/>
      <c r="E142" s="245"/>
      <c r="F142" s="245"/>
      <c r="G142" s="245"/>
      <c r="H142" s="245"/>
      <c r="I142" s="246"/>
      <c r="J142" s="134" t="s">
        <v>131</v>
      </c>
      <c r="K142" s="136">
        <v>42653</v>
      </c>
      <c r="L142" s="160" t="s">
        <v>128</v>
      </c>
      <c r="M142" s="185"/>
      <c r="N142" s="232"/>
      <c r="O142" s="227"/>
      <c r="P142" s="230"/>
    </row>
    <row r="143" spans="1:16" ht="14.4" customHeight="1">
      <c r="A143" s="150">
        <f>ROW()</f>
        <v>143</v>
      </c>
      <c r="B143" s="235">
        <v>8</v>
      </c>
      <c r="C143" s="236" t="s">
        <v>87</v>
      </c>
      <c r="D143" s="238" t="s">
        <v>88</v>
      </c>
      <c r="E143" s="239"/>
      <c r="F143" s="239"/>
      <c r="G143" s="239"/>
      <c r="H143" s="239"/>
      <c r="I143" s="240"/>
      <c r="J143" s="133" t="s">
        <v>129</v>
      </c>
      <c r="K143" s="136">
        <v>42654</v>
      </c>
      <c r="L143" s="152" t="s">
        <v>130</v>
      </c>
      <c r="M143" s="185"/>
      <c r="N143" s="231"/>
      <c r="O143" s="233"/>
      <c r="P143" s="234"/>
    </row>
    <row r="144" spans="1:16" ht="21.6">
      <c r="A144" s="150">
        <f>ROW()</f>
        <v>144</v>
      </c>
      <c r="B144" s="236"/>
      <c r="C144" s="236"/>
      <c r="D144" s="241"/>
      <c r="E144" s="242"/>
      <c r="F144" s="242"/>
      <c r="G144" s="242"/>
      <c r="H144" s="242"/>
      <c r="I144" s="243"/>
      <c r="J144" s="134" t="s">
        <v>131</v>
      </c>
      <c r="K144" s="136">
        <v>42654</v>
      </c>
      <c r="L144" s="160" t="s">
        <v>132</v>
      </c>
      <c r="M144" s="185"/>
      <c r="N144" s="231"/>
      <c r="O144" s="226"/>
      <c r="P144" s="229"/>
    </row>
    <row r="145" spans="1:16" ht="22.2" thickBot="1">
      <c r="A145" s="150">
        <f>ROW()</f>
        <v>145</v>
      </c>
      <c r="B145" s="237"/>
      <c r="C145" s="237"/>
      <c r="D145" s="244"/>
      <c r="E145" s="245"/>
      <c r="F145" s="245"/>
      <c r="G145" s="245"/>
      <c r="H145" s="245"/>
      <c r="I145" s="246"/>
      <c r="J145" s="134" t="s">
        <v>131</v>
      </c>
      <c r="K145" s="136">
        <v>42654</v>
      </c>
      <c r="L145" s="160" t="s">
        <v>128</v>
      </c>
      <c r="M145" s="185"/>
      <c r="N145" s="232"/>
      <c r="O145" s="227"/>
      <c r="P145" s="230"/>
    </row>
    <row r="146" spans="1:16" ht="14.4" customHeight="1">
      <c r="A146" s="150">
        <f>ROW()</f>
        <v>146</v>
      </c>
      <c r="B146" s="235">
        <v>9</v>
      </c>
      <c r="C146" s="236" t="s">
        <v>89</v>
      </c>
      <c r="D146" s="238" t="s">
        <v>90</v>
      </c>
      <c r="E146" s="239"/>
      <c r="F146" s="239"/>
      <c r="G146" s="239"/>
      <c r="H146" s="239"/>
      <c r="I146" s="240"/>
      <c r="J146" s="133" t="s">
        <v>129</v>
      </c>
      <c r="K146" s="136">
        <v>42655</v>
      </c>
      <c r="L146" s="152" t="s">
        <v>130</v>
      </c>
      <c r="M146" s="185"/>
      <c r="N146" s="231"/>
      <c r="O146" s="233"/>
      <c r="P146" s="234"/>
    </row>
    <row r="147" spans="1:16" ht="21.6">
      <c r="A147" s="150">
        <f>ROW()</f>
        <v>147</v>
      </c>
      <c r="B147" s="236"/>
      <c r="C147" s="236"/>
      <c r="D147" s="241"/>
      <c r="E147" s="242"/>
      <c r="F147" s="242"/>
      <c r="G147" s="242"/>
      <c r="H147" s="242"/>
      <c r="I147" s="243"/>
      <c r="J147" s="134" t="s">
        <v>131</v>
      </c>
      <c r="K147" s="136">
        <v>42655</v>
      </c>
      <c r="L147" s="160" t="s">
        <v>132</v>
      </c>
      <c r="M147" s="185"/>
      <c r="N147" s="231"/>
      <c r="O147" s="226"/>
      <c r="P147" s="229"/>
    </row>
    <row r="148" spans="1:16" ht="22.2" thickBot="1">
      <c r="A148" s="150">
        <f>ROW()</f>
        <v>148</v>
      </c>
      <c r="B148" s="237"/>
      <c r="C148" s="237"/>
      <c r="D148" s="244"/>
      <c r="E148" s="245"/>
      <c r="F148" s="245"/>
      <c r="G148" s="245"/>
      <c r="H148" s="245"/>
      <c r="I148" s="246"/>
      <c r="J148" s="134" t="s">
        <v>131</v>
      </c>
      <c r="K148" s="136">
        <v>42655</v>
      </c>
      <c r="L148" s="160" t="s">
        <v>128</v>
      </c>
      <c r="M148" s="185"/>
      <c r="N148" s="232"/>
      <c r="O148" s="227"/>
      <c r="P148" s="230"/>
    </row>
    <row r="149" spans="1:16" ht="14.4" customHeight="1">
      <c r="A149" s="150">
        <f>ROW()</f>
        <v>149</v>
      </c>
      <c r="B149" s="235">
        <v>9</v>
      </c>
      <c r="C149" s="236" t="s">
        <v>91</v>
      </c>
      <c r="D149" s="238" t="s">
        <v>92</v>
      </c>
      <c r="E149" s="239"/>
      <c r="F149" s="239"/>
      <c r="G149" s="239"/>
      <c r="H149" s="239"/>
      <c r="I149" s="240"/>
      <c r="J149" s="133" t="s">
        <v>129</v>
      </c>
      <c r="K149" s="136">
        <v>42656</v>
      </c>
      <c r="L149" s="152" t="s">
        <v>130</v>
      </c>
      <c r="M149" s="185"/>
      <c r="N149" s="231"/>
      <c r="O149" s="233"/>
      <c r="P149" s="234"/>
    </row>
    <row r="150" spans="1:16" ht="21.6">
      <c r="A150" s="150">
        <f>ROW()</f>
        <v>150</v>
      </c>
      <c r="B150" s="236"/>
      <c r="C150" s="236"/>
      <c r="D150" s="241"/>
      <c r="E150" s="242"/>
      <c r="F150" s="242"/>
      <c r="G150" s="242"/>
      <c r="H150" s="242"/>
      <c r="I150" s="243"/>
      <c r="J150" s="134" t="s">
        <v>131</v>
      </c>
      <c r="K150" s="136">
        <v>42656</v>
      </c>
      <c r="L150" s="160" t="s">
        <v>132</v>
      </c>
      <c r="M150" s="185"/>
      <c r="N150" s="231"/>
      <c r="O150" s="226"/>
      <c r="P150" s="229"/>
    </row>
    <row r="151" spans="1:16" ht="22.2" thickBot="1">
      <c r="A151" s="150">
        <f>ROW()</f>
        <v>151</v>
      </c>
      <c r="B151" s="237"/>
      <c r="C151" s="237"/>
      <c r="D151" s="244"/>
      <c r="E151" s="245"/>
      <c r="F151" s="245"/>
      <c r="G151" s="245"/>
      <c r="H151" s="245"/>
      <c r="I151" s="246"/>
      <c r="J151" s="134" t="s">
        <v>131</v>
      </c>
      <c r="K151" s="136">
        <v>42656</v>
      </c>
      <c r="L151" s="160" t="s">
        <v>128</v>
      </c>
      <c r="M151" s="185"/>
      <c r="N151" s="232"/>
      <c r="O151" s="227"/>
      <c r="P151" s="230"/>
    </row>
    <row r="152" spans="1:16" ht="14.4" customHeight="1">
      <c r="A152" s="150">
        <f>ROW()</f>
        <v>152</v>
      </c>
      <c r="B152" s="235">
        <v>9</v>
      </c>
      <c r="C152" s="236" t="s">
        <v>93</v>
      </c>
      <c r="D152" s="238" t="s">
        <v>94</v>
      </c>
      <c r="E152" s="239"/>
      <c r="F152" s="239"/>
      <c r="G152" s="239"/>
      <c r="H152" s="239"/>
      <c r="I152" s="240"/>
      <c r="J152" s="133" t="s">
        <v>129</v>
      </c>
      <c r="K152" s="136">
        <v>42657</v>
      </c>
      <c r="L152" s="152" t="s">
        <v>130</v>
      </c>
      <c r="M152" s="185"/>
      <c r="N152" s="231"/>
      <c r="O152" s="233"/>
      <c r="P152" s="234"/>
    </row>
    <row r="153" spans="1:16" ht="21.6">
      <c r="A153" s="150">
        <f>ROW()</f>
        <v>153</v>
      </c>
      <c r="B153" s="236"/>
      <c r="C153" s="236"/>
      <c r="D153" s="241"/>
      <c r="E153" s="242"/>
      <c r="F153" s="242"/>
      <c r="G153" s="242"/>
      <c r="H153" s="242"/>
      <c r="I153" s="243"/>
      <c r="J153" s="134" t="s">
        <v>131</v>
      </c>
      <c r="K153" s="136">
        <v>42657</v>
      </c>
      <c r="L153" s="160" t="s">
        <v>132</v>
      </c>
      <c r="M153" s="185"/>
      <c r="N153" s="231"/>
      <c r="O153" s="226"/>
      <c r="P153" s="229"/>
    </row>
    <row r="154" spans="1:16" ht="22.2" thickBot="1">
      <c r="A154" s="150">
        <f>ROW()</f>
        <v>154</v>
      </c>
      <c r="B154" s="237"/>
      <c r="C154" s="237"/>
      <c r="D154" s="244"/>
      <c r="E154" s="245"/>
      <c r="F154" s="245"/>
      <c r="G154" s="245"/>
      <c r="H154" s="245"/>
      <c r="I154" s="246"/>
      <c r="J154" s="134" t="s">
        <v>131</v>
      </c>
      <c r="K154" s="136">
        <v>42657</v>
      </c>
      <c r="L154" s="160" t="s">
        <v>128</v>
      </c>
      <c r="M154" s="185"/>
      <c r="N154" s="232"/>
      <c r="O154" s="227"/>
      <c r="P154" s="230"/>
    </row>
    <row r="155" spans="1:16" ht="14.4" customHeight="1">
      <c r="A155" s="150">
        <f>ROW()</f>
        <v>155</v>
      </c>
      <c r="B155" s="235">
        <v>10</v>
      </c>
      <c r="C155" s="236" t="s">
        <v>95</v>
      </c>
      <c r="D155" s="238" t="s">
        <v>96</v>
      </c>
      <c r="E155" s="239"/>
      <c r="F155" s="239"/>
      <c r="G155" s="239"/>
      <c r="H155" s="239"/>
      <c r="I155" s="240"/>
      <c r="J155" s="133" t="s">
        <v>129</v>
      </c>
      <c r="K155" s="136">
        <v>42658</v>
      </c>
      <c r="L155" s="152" t="s">
        <v>130</v>
      </c>
      <c r="M155" s="185"/>
      <c r="N155" s="231"/>
      <c r="O155" s="233"/>
      <c r="P155" s="234"/>
    </row>
    <row r="156" spans="1:16" ht="21.6">
      <c r="A156" s="150">
        <f>ROW()</f>
        <v>156</v>
      </c>
      <c r="B156" s="236"/>
      <c r="C156" s="236"/>
      <c r="D156" s="241"/>
      <c r="E156" s="242"/>
      <c r="F156" s="242"/>
      <c r="G156" s="242"/>
      <c r="H156" s="242"/>
      <c r="I156" s="243"/>
      <c r="J156" s="134" t="s">
        <v>131</v>
      </c>
      <c r="K156" s="136">
        <v>42658</v>
      </c>
      <c r="L156" s="160" t="s">
        <v>132</v>
      </c>
      <c r="M156" s="185"/>
      <c r="N156" s="231"/>
      <c r="O156" s="226"/>
      <c r="P156" s="229"/>
    </row>
    <row r="157" spans="1:16" ht="22.2" thickBot="1">
      <c r="A157" s="150">
        <f>ROW()</f>
        <v>157</v>
      </c>
      <c r="B157" s="237"/>
      <c r="C157" s="237"/>
      <c r="D157" s="244"/>
      <c r="E157" s="245"/>
      <c r="F157" s="245"/>
      <c r="G157" s="245"/>
      <c r="H157" s="245"/>
      <c r="I157" s="246"/>
      <c r="J157" s="134" t="s">
        <v>131</v>
      </c>
      <c r="K157" s="136">
        <v>42658</v>
      </c>
      <c r="L157" s="160" t="s">
        <v>128</v>
      </c>
      <c r="M157" s="185"/>
      <c r="N157" s="232"/>
      <c r="O157" s="227"/>
      <c r="P157" s="230"/>
    </row>
    <row r="158" spans="1:16" ht="14.4" customHeight="1">
      <c r="A158" s="150">
        <f>ROW()</f>
        <v>158</v>
      </c>
      <c r="B158" s="235">
        <v>10</v>
      </c>
      <c r="C158" s="236" t="s">
        <v>97</v>
      </c>
      <c r="D158" s="238" t="s">
        <v>98</v>
      </c>
      <c r="E158" s="239"/>
      <c r="F158" s="239"/>
      <c r="G158" s="239"/>
      <c r="H158" s="239"/>
      <c r="I158" s="240"/>
      <c r="J158" s="133" t="s">
        <v>129</v>
      </c>
      <c r="K158" s="136">
        <v>42659</v>
      </c>
      <c r="L158" s="152" t="s">
        <v>130</v>
      </c>
      <c r="M158" s="185"/>
      <c r="N158" s="231"/>
      <c r="O158" s="233"/>
      <c r="P158" s="234"/>
    </row>
    <row r="159" spans="1:16" ht="21.6">
      <c r="A159" s="150">
        <f>ROW()</f>
        <v>159</v>
      </c>
      <c r="B159" s="236"/>
      <c r="C159" s="236"/>
      <c r="D159" s="241"/>
      <c r="E159" s="242"/>
      <c r="F159" s="242"/>
      <c r="G159" s="242"/>
      <c r="H159" s="242"/>
      <c r="I159" s="243"/>
      <c r="J159" s="134" t="s">
        <v>131</v>
      </c>
      <c r="K159" s="136">
        <v>42659</v>
      </c>
      <c r="L159" s="160" t="s">
        <v>132</v>
      </c>
      <c r="M159" s="185"/>
      <c r="N159" s="231"/>
      <c r="O159" s="226"/>
      <c r="P159" s="229"/>
    </row>
    <row r="160" spans="1:16" ht="22.2" thickBot="1">
      <c r="A160" s="150">
        <f>ROW()</f>
        <v>160</v>
      </c>
      <c r="B160" s="237"/>
      <c r="C160" s="237"/>
      <c r="D160" s="244"/>
      <c r="E160" s="245"/>
      <c r="F160" s="245"/>
      <c r="G160" s="245"/>
      <c r="H160" s="245"/>
      <c r="I160" s="246"/>
      <c r="J160" s="134" t="s">
        <v>131</v>
      </c>
      <c r="K160" s="136">
        <v>42659</v>
      </c>
      <c r="L160" s="160" t="s">
        <v>128</v>
      </c>
      <c r="M160" s="185"/>
      <c r="N160" s="232"/>
      <c r="O160" s="227"/>
      <c r="P160" s="230"/>
    </row>
    <row r="161" spans="1:18" ht="14.4" customHeight="1">
      <c r="A161" s="150">
        <f>ROW()</f>
        <v>161</v>
      </c>
      <c r="B161" s="235">
        <v>10</v>
      </c>
      <c r="C161" s="236" t="s">
        <v>99</v>
      </c>
      <c r="D161" s="238" t="s">
        <v>100</v>
      </c>
      <c r="E161" s="239"/>
      <c r="F161" s="239"/>
      <c r="G161" s="239"/>
      <c r="H161" s="239"/>
      <c r="I161" s="240"/>
      <c r="J161" s="133" t="s">
        <v>129</v>
      </c>
      <c r="K161" s="136">
        <v>42660</v>
      </c>
      <c r="L161" s="152" t="s">
        <v>130</v>
      </c>
      <c r="M161" s="185"/>
      <c r="N161" s="231"/>
      <c r="O161" s="233"/>
      <c r="P161" s="234"/>
    </row>
    <row r="162" spans="1:18" ht="21.6">
      <c r="A162" s="150">
        <f>ROW()</f>
        <v>162</v>
      </c>
      <c r="B162" s="236"/>
      <c r="C162" s="236"/>
      <c r="D162" s="241"/>
      <c r="E162" s="242"/>
      <c r="F162" s="242"/>
      <c r="G162" s="242"/>
      <c r="H162" s="242"/>
      <c r="I162" s="243"/>
      <c r="J162" s="134" t="s">
        <v>131</v>
      </c>
      <c r="K162" s="136">
        <v>42660</v>
      </c>
      <c r="L162" s="160" t="s">
        <v>132</v>
      </c>
      <c r="M162" s="185"/>
      <c r="N162" s="231"/>
      <c r="O162" s="226"/>
      <c r="P162" s="229"/>
    </row>
    <row r="163" spans="1:18" ht="22.2" thickBot="1">
      <c r="A163" s="150">
        <f>ROW()</f>
        <v>163</v>
      </c>
      <c r="B163" s="237"/>
      <c r="C163" s="237"/>
      <c r="D163" s="244"/>
      <c r="E163" s="245"/>
      <c r="F163" s="245"/>
      <c r="G163" s="245"/>
      <c r="H163" s="245"/>
      <c r="I163" s="246"/>
      <c r="J163" s="134" t="s">
        <v>131</v>
      </c>
      <c r="K163" s="136">
        <v>42660</v>
      </c>
      <c r="L163" s="160" t="s">
        <v>128</v>
      </c>
      <c r="M163" s="185"/>
      <c r="N163" s="232"/>
      <c r="O163" s="227"/>
      <c r="P163" s="230"/>
    </row>
    <row r="164" spans="1:18" ht="14.4" customHeight="1">
      <c r="A164" s="150">
        <f>ROW()</f>
        <v>164</v>
      </c>
      <c r="B164" s="235">
        <v>11</v>
      </c>
      <c r="C164" s="236" t="s">
        <v>101</v>
      </c>
      <c r="D164" s="238" t="s">
        <v>102</v>
      </c>
      <c r="E164" s="239"/>
      <c r="F164" s="239"/>
      <c r="G164" s="239"/>
      <c r="H164" s="239"/>
      <c r="I164" s="240"/>
      <c r="J164" s="133" t="s">
        <v>129</v>
      </c>
      <c r="K164" s="136">
        <v>42661</v>
      </c>
      <c r="L164" s="152" t="s">
        <v>130</v>
      </c>
      <c r="M164" s="185"/>
      <c r="N164" s="231"/>
      <c r="O164" s="233"/>
      <c r="P164" s="234"/>
    </row>
    <row r="165" spans="1:18" ht="21.6">
      <c r="A165" s="150">
        <f>ROW()</f>
        <v>165</v>
      </c>
      <c r="B165" s="236"/>
      <c r="C165" s="236"/>
      <c r="D165" s="241"/>
      <c r="E165" s="242"/>
      <c r="F165" s="242"/>
      <c r="G165" s="242"/>
      <c r="H165" s="242"/>
      <c r="I165" s="243"/>
      <c r="J165" s="134" t="s">
        <v>131</v>
      </c>
      <c r="K165" s="136">
        <v>42661</v>
      </c>
      <c r="L165" s="160" t="s">
        <v>132</v>
      </c>
      <c r="M165" s="185"/>
      <c r="N165" s="231"/>
      <c r="O165" s="226"/>
      <c r="P165" s="229"/>
    </row>
    <row r="166" spans="1:18" ht="22.2" thickBot="1">
      <c r="A166" s="150">
        <f>ROW()</f>
        <v>166</v>
      </c>
      <c r="B166" s="237"/>
      <c r="C166" s="237"/>
      <c r="D166" s="244"/>
      <c r="E166" s="245"/>
      <c r="F166" s="245"/>
      <c r="G166" s="245"/>
      <c r="H166" s="245"/>
      <c r="I166" s="246"/>
      <c r="J166" s="134" t="s">
        <v>131</v>
      </c>
      <c r="K166" s="136">
        <v>42661</v>
      </c>
      <c r="L166" s="160" t="s">
        <v>128</v>
      </c>
      <c r="M166" s="185"/>
      <c r="N166" s="232"/>
      <c r="O166" s="227"/>
      <c r="P166" s="230"/>
    </row>
    <row r="167" spans="1:18" ht="14.4" customHeight="1">
      <c r="A167" s="150">
        <f>ROW()</f>
        <v>167</v>
      </c>
      <c r="B167" s="235">
        <v>11</v>
      </c>
      <c r="C167" s="236" t="s">
        <v>103</v>
      </c>
      <c r="D167" s="238" t="s">
        <v>104</v>
      </c>
      <c r="E167" s="239"/>
      <c r="F167" s="239"/>
      <c r="G167" s="239"/>
      <c r="H167" s="239"/>
      <c r="I167" s="240"/>
      <c r="J167" s="133" t="s">
        <v>129</v>
      </c>
      <c r="K167" s="136">
        <v>42662</v>
      </c>
      <c r="L167" s="152" t="s">
        <v>130</v>
      </c>
      <c r="M167" s="185"/>
      <c r="N167" s="231"/>
      <c r="O167" s="233"/>
      <c r="P167" s="234"/>
    </row>
    <row r="168" spans="1:18" ht="21.6">
      <c r="A168" s="150">
        <f>ROW()</f>
        <v>168</v>
      </c>
      <c r="B168" s="236"/>
      <c r="C168" s="236"/>
      <c r="D168" s="241"/>
      <c r="E168" s="242"/>
      <c r="F168" s="242"/>
      <c r="G168" s="242"/>
      <c r="H168" s="242"/>
      <c r="I168" s="243"/>
      <c r="J168" s="134" t="s">
        <v>131</v>
      </c>
      <c r="K168" s="136">
        <v>42662</v>
      </c>
      <c r="L168" s="160" t="s">
        <v>132</v>
      </c>
      <c r="M168" s="185"/>
      <c r="N168" s="231"/>
      <c r="O168" s="226"/>
      <c r="P168" s="229"/>
    </row>
    <row r="169" spans="1:18" ht="22.2" thickBot="1">
      <c r="A169" s="150">
        <f>ROW()</f>
        <v>169</v>
      </c>
      <c r="B169" s="237"/>
      <c r="C169" s="237"/>
      <c r="D169" s="244"/>
      <c r="E169" s="245"/>
      <c r="F169" s="245"/>
      <c r="G169" s="245"/>
      <c r="H169" s="245"/>
      <c r="I169" s="246"/>
      <c r="J169" s="134" t="s">
        <v>131</v>
      </c>
      <c r="K169" s="136">
        <v>42662</v>
      </c>
      <c r="L169" s="160" t="s">
        <v>128</v>
      </c>
      <c r="M169" s="185"/>
      <c r="N169" s="232"/>
      <c r="O169" s="227"/>
      <c r="P169" s="230"/>
    </row>
    <row r="170" spans="1:18" ht="14.4" customHeight="1">
      <c r="A170" s="150">
        <f>ROW()</f>
        <v>170</v>
      </c>
      <c r="B170" s="235">
        <v>11</v>
      </c>
      <c r="C170" s="236" t="s">
        <v>105</v>
      </c>
      <c r="D170" s="238" t="s">
        <v>106</v>
      </c>
      <c r="E170" s="239"/>
      <c r="F170" s="239"/>
      <c r="G170" s="239"/>
      <c r="H170" s="239"/>
      <c r="I170" s="240"/>
      <c r="J170" s="133" t="s">
        <v>129</v>
      </c>
      <c r="K170" s="136">
        <v>42677</v>
      </c>
      <c r="L170" s="152" t="s">
        <v>130</v>
      </c>
      <c r="M170" s="185"/>
      <c r="N170" s="231"/>
      <c r="O170" s="233"/>
      <c r="P170" s="234"/>
    </row>
    <row r="171" spans="1:18" ht="21.6">
      <c r="A171" s="150">
        <f>ROW()</f>
        <v>171</v>
      </c>
      <c r="B171" s="236"/>
      <c r="C171" s="236"/>
      <c r="D171" s="241"/>
      <c r="E171" s="242"/>
      <c r="F171" s="242"/>
      <c r="G171" s="242"/>
      <c r="H171" s="242"/>
      <c r="I171" s="243"/>
      <c r="J171" s="134" t="s">
        <v>131</v>
      </c>
      <c r="K171" s="136">
        <v>42677</v>
      </c>
      <c r="L171" s="160" t="s">
        <v>132</v>
      </c>
      <c r="M171" s="185"/>
      <c r="N171" s="231"/>
      <c r="O171" s="226"/>
      <c r="P171" s="229"/>
    </row>
    <row r="172" spans="1:18" ht="22.2" thickBot="1">
      <c r="A172" s="150">
        <f>ROW()</f>
        <v>172</v>
      </c>
      <c r="B172" s="237"/>
      <c r="C172" s="237"/>
      <c r="D172" s="244"/>
      <c r="E172" s="245"/>
      <c r="F172" s="245"/>
      <c r="G172" s="245"/>
      <c r="H172" s="245"/>
      <c r="I172" s="246"/>
      <c r="J172" s="134" t="s">
        <v>131</v>
      </c>
      <c r="K172" s="136">
        <v>42677</v>
      </c>
      <c r="L172" s="160" t="s">
        <v>128</v>
      </c>
      <c r="M172" s="185"/>
      <c r="N172" s="232"/>
      <c r="O172" s="227"/>
      <c r="P172" s="230"/>
    </row>
    <row r="173" spans="1:18" ht="14.4" customHeight="1">
      <c r="A173" s="150">
        <f>ROW()</f>
        <v>173</v>
      </c>
      <c r="B173" s="235">
        <v>12</v>
      </c>
      <c r="C173" s="236" t="s">
        <v>107</v>
      </c>
      <c r="D173" s="238" t="s">
        <v>108</v>
      </c>
      <c r="E173" s="239"/>
      <c r="F173" s="239"/>
      <c r="G173" s="239"/>
      <c r="H173" s="239"/>
      <c r="I173" s="240"/>
      <c r="J173" s="133" t="s">
        <v>129</v>
      </c>
      <c r="K173" s="136">
        <v>42678</v>
      </c>
      <c r="L173" s="152" t="s">
        <v>130</v>
      </c>
      <c r="M173" s="185"/>
      <c r="N173" s="231"/>
      <c r="O173" s="233"/>
      <c r="P173" s="234"/>
    </row>
    <row r="174" spans="1:18" ht="21.6">
      <c r="A174" s="150">
        <f>ROW()</f>
        <v>174</v>
      </c>
      <c r="B174" s="236"/>
      <c r="C174" s="236"/>
      <c r="D174" s="241"/>
      <c r="E174" s="242"/>
      <c r="F174" s="242"/>
      <c r="G174" s="242"/>
      <c r="H174" s="242"/>
      <c r="I174" s="243"/>
      <c r="J174" s="134" t="s">
        <v>131</v>
      </c>
      <c r="K174" s="136">
        <v>42678</v>
      </c>
      <c r="L174" s="160" t="s">
        <v>132</v>
      </c>
      <c r="M174" s="185"/>
      <c r="N174" s="231"/>
      <c r="O174" s="226"/>
      <c r="P174" s="229"/>
    </row>
    <row r="175" spans="1:18" ht="22.2" thickBot="1">
      <c r="A175" s="150">
        <f>ROW()</f>
        <v>175</v>
      </c>
      <c r="B175" s="237"/>
      <c r="C175" s="237"/>
      <c r="D175" s="244"/>
      <c r="E175" s="245"/>
      <c r="F175" s="245"/>
      <c r="G175" s="245"/>
      <c r="H175" s="245"/>
      <c r="I175" s="246"/>
      <c r="J175" s="134" t="s">
        <v>131</v>
      </c>
      <c r="K175" s="136">
        <v>42678</v>
      </c>
      <c r="L175" s="160" t="s">
        <v>128</v>
      </c>
      <c r="M175" s="185"/>
      <c r="N175" s="232"/>
      <c r="O175" s="227"/>
      <c r="P175" s="230"/>
      <c r="R175" s="187"/>
    </row>
    <row r="176" spans="1:18" ht="15.6" customHeight="1">
      <c r="A176" s="150">
        <f>ROW()</f>
        <v>176</v>
      </c>
      <c r="B176" s="235">
        <v>12</v>
      </c>
      <c r="C176" s="236" t="s">
        <v>109</v>
      </c>
      <c r="D176" s="238" t="s">
        <v>110</v>
      </c>
      <c r="E176" s="239"/>
      <c r="F176" s="239"/>
      <c r="G176" s="239"/>
      <c r="H176" s="239"/>
      <c r="I176" s="240"/>
      <c r="J176" s="133" t="s">
        <v>129</v>
      </c>
      <c r="K176" s="136">
        <v>42679</v>
      </c>
      <c r="L176" s="152" t="s">
        <v>130</v>
      </c>
      <c r="M176" s="185"/>
      <c r="N176" s="231"/>
      <c r="O176" s="233"/>
      <c r="P176" s="234"/>
      <c r="R176" s="188"/>
    </row>
    <row r="177" spans="1:16" ht="21.6">
      <c r="A177" s="150">
        <f>ROW()</f>
        <v>177</v>
      </c>
      <c r="B177" s="236"/>
      <c r="C177" s="236"/>
      <c r="D177" s="241"/>
      <c r="E177" s="242"/>
      <c r="F177" s="242"/>
      <c r="G177" s="242"/>
      <c r="H177" s="242"/>
      <c r="I177" s="243"/>
      <c r="J177" s="134" t="s">
        <v>131</v>
      </c>
      <c r="K177" s="136">
        <v>42679</v>
      </c>
      <c r="L177" s="160" t="s">
        <v>132</v>
      </c>
      <c r="M177" s="185"/>
      <c r="N177" s="231"/>
      <c r="O177" s="226"/>
      <c r="P177" s="229"/>
    </row>
    <row r="178" spans="1:16" ht="22.2" thickBot="1">
      <c r="A178" s="150">
        <f>ROW()</f>
        <v>178</v>
      </c>
      <c r="B178" s="237"/>
      <c r="C178" s="237"/>
      <c r="D178" s="244"/>
      <c r="E178" s="245"/>
      <c r="F178" s="245"/>
      <c r="G178" s="245"/>
      <c r="H178" s="245"/>
      <c r="I178" s="246"/>
      <c r="J178" s="134" t="s">
        <v>131</v>
      </c>
      <c r="K178" s="136">
        <v>42679</v>
      </c>
      <c r="L178" s="160" t="s">
        <v>128</v>
      </c>
      <c r="M178" s="185"/>
      <c r="N178" s="232"/>
      <c r="O178" s="227"/>
      <c r="P178" s="230"/>
    </row>
    <row r="179" spans="1:16" ht="14.4" customHeight="1">
      <c r="A179" s="150">
        <f>ROW()</f>
        <v>179</v>
      </c>
      <c r="B179" s="235">
        <v>12</v>
      </c>
      <c r="C179" s="236" t="s">
        <v>111</v>
      </c>
      <c r="D179" s="238" t="s">
        <v>112</v>
      </c>
      <c r="E179" s="239"/>
      <c r="F179" s="239"/>
      <c r="G179" s="239"/>
      <c r="H179" s="239"/>
      <c r="I179" s="240"/>
      <c r="J179" s="133" t="s">
        <v>129</v>
      </c>
      <c r="K179" s="136">
        <v>42680</v>
      </c>
      <c r="L179" s="152" t="s">
        <v>130</v>
      </c>
      <c r="M179" s="185"/>
      <c r="N179" s="231"/>
      <c r="O179" s="233"/>
      <c r="P179" s="234"/>
    </row>
    <row r="180" spans="1:16" ht="21.6">
      <c r="A180" s="150">
        <f>ROW()</f>
        <v>180</v>
      </c>
      <c r="B180" s="236"/>
      <c r="C180" s="236"/>
      <c r="D180" s="241"/>
      <c r="E180" s="242"/>
      <c r="F180" s="242"/>
      <c r="G180" s="242"/>
      <c r="H180" s="242"/>
      <c r="I180" s="243"/>
      <c r="J180" s="134" t="s">
        <v>131</v>
      </c>
      <c r="K180" s="136">
        <v>42680</v>
      </c>
      <c r="L180" s="160" t="s">
        <v>132</v>
      </c>
      <c r="M180" s="185"/>
      <c r="N180" s="231"/>
      <c r="O180" s="226"/>
      <c r="P180" s="229"/>
    </row>
    <row r="181" spans="1:16" ht="22.2" thickBot="1">
      <c r="A181" s="150">
        <f>ROW()</f>
        <v>181</v>
      </c>
      <c r="B181" s="237"/>
      <c r="C181" s="237"/>
      <c r="D181" s="244"/>
      <c r="E181" s="245"/>
      <c r="F181" s="245"/>
      <c r="G181" s="245"/>
      <c r="H181" s="245"/>
      <c r="I181" s="246"/>
      <c r="J181" s="134" t="s">
        <v>131</v>
      </c>
      <c r="K181" s="136">
        <v>42680</v>
      </c>
      <c r="L181" s="160" t="s">
        <v>128</v>
      </c>
      <c r="M181" s="185"/>
      <c r="N181" s="232"/>
      <c r="O181" s="227"/>
      <c r="P181" s="230"/>
    </row>
    <row r="182" spans="1:16" ht="14.4" customHeight="1">
      <c r="A182" s="150">
        <f>ROW()</f>
        <v>182</v>
      </c>
      <c r="B182" s="235">
        <v>12</v>
      </c>
      <c r="C182" s="236" t="s">
        <v>113</v>
      </c>
      <c r="D182" s="238" t="s">
        <v>114</v>
      </c>
      <c r="E182" s="239"/>
      <c r="F182" s="239"/>
      <c r="G182" s="239"/>
      <c r="H182" s="239"/>
      <c r="I182" s="240"/>
      <c r="J182" s="133" t="s">
        <v>129</v>
      </c>
      <c r="K182" s="136">
        <v>42681</v>
      </c>
      <c r="L182" s="152" t="s">
        <v>130</v>
      </c>
      <c r="M182" s="185"/>
      <c r="N182" s="231"/>
      <c r="O182" s="233"/>
      <c r="P182" s="234"/>
    </row>
    <row r="183" spans="1:16" ht="21.6">
      <c r="A183" s="150">
        <f>ROW()</f>
        <v>183</v>
      </c>
      <c r="B183" s="236"/>
      <c r="C183" s="236"/>
      <c r="D183" s="241"/>
      <c r="E183" s="242"/>
      <c r="F183" s="242"/>
      <c r="G183" s="242"/>
      <c r="H183" s="242"/>
      <c r="I183" s="243"/>
      <c r="J183" s="134" t="s">
        <v>131</v>
      </c>
      <c r="K183" s="136">
        <v>42681</v>
      </c>
      <c r="L183" s="160" t="s">
        <v>132</v>
      </c>
      <c r="M183" s="185"/>
      <c r="N183" s="231"/>
      <c r="O183" s="226"/>
      <c r="P183" s="229"/>
    </row>
    <row r="184" spans="1:16" ht="22.2" thickBot="1">
      <c r="A184" s="150">
        <f>ROW()</f>
        <v>184</v>
      </c>
      <c r="B184" s="237"/>
      <c r="C184" s="237"/>
      <c r="D184" s="244"/>
      <c r="E184" s="245"/>
      <c r="F184" s="245"/>
      <c r="G184" s="245"/>
      <c r="H184" s="245"/>
      <c r="I184" s="246"/>
      <c r="J184" s="134" t="s">
        <v>131</v>
      </c>
      <c r="K184" s="136">
        <v>42681</v>
      </c>
      <c r="L184" s="160" t="s">
        <v>128</v>
      </c>
      <c r="M184" s="185"/>
      <c r="N184" s="232"/>
      <c r="O184" s="227"/>
      <c r="P184" s="230"/>
    </row>
    <row r="185" spans="1:16" ht="14.4" customHeight="1">
      <c r="A185" s="150">
        <f>ROW()</f>
        <v>185</v>
      </c>
      <c r="B185" s="235">
        <v>15</v>
      </c>
      <c r="C185" s="236" t="s">
        <v>115</v>
      </c>
      <c r="D185" s="238" t="s">
        <v>116</v>
      </c>
      <c r="E185" s="239"/>
      <c r="F185" s="239"/>
      <c r="G185" s="239"/>
      <c r="H185" s="239"/>
      <c r="I185" s="240"/>
      <c r="J185" s="133" t="s">
        <v>129</v>
      </c>
      <c r="K185" s="136">
        <v>42682</v>
      </c>
      <c r="L185" s="152" t="s">
        <v>130</v>
      </c>
      <c r="M185" s="185"/>
      <c r="N185" s="231"/>
      <c r="O185" s="233"/>
      <c r="P185" s="234"/>
    </row>
    <row r="186" spans="1:16" ht="21.6">
      <c r="A186" s="150">
        <f>ROW()</f>
        <v>186</v>
      </c>
      <c r="B186" s="236"/>
      <c r="C186" s="236"/>
      <c r="D186" s="241"/>
      <c r="E186" s="242"/>
      <c r="F186" s="242"/>
      <c r="G186" s="242"/>
      <c r="H186" s="242"/>
      <c r="I186" s="243"/>
      <c r="J186" s="134" t="s">
        <v>131</v>
      </c>
      <c r="K186" s="136">
        <v>42682</v>
      </c>
      <c r="L186" s="160" t="s">
        <v>132</v>
      </c>
      <c r="M186" s="185"/>
      <c r="N186" s="231"/>
      <c r="O186" s="226"/>
      <c r="P186" s="229"/>
    </row>
    <row r="187" spans="1:16" ht="22.2" thickBot="1">
      <c r="A187" s="150">
        <f>ROW()</f>
        <v>187</v>
      </c>
      <c r="B187" s="237"/>
      <c r="C187" s="237"/>
      <c r="D187" s="244"/>
      <c r="E187" s="245"/>
      <c r="F187" s="245"/>
      <c r="G187" s="245"/>
      <c r="H187" s="245"/>
      <c r="I187" s="246"/>
      <c r="J187" s="134" t="s">
        <v>131</v>
      </c>
      <c r="K187" s="136">
        <v>42682</v>
      </c>
      <c r="L187" s="160" t="s">
        <v>128</v>
      </c>
      <c r="M187" s="185"/>
      <c r="N187" s="232"/>
      <c r="O187" s="227"/>
      <c r="P187" s="230"/>
    </row>
    <row r="188" spans="1:16" ht="14.4" customHeight="1">
      <c r="A188" s="150">
        <f>ROW()</f>
        <v>188</v>
      </c>
      <c r="B188" s="235">
        <v>15</v>
      </c>
      <c r="C188" s="236" t="s">
        <v>117</v>
      </c>
      <c r="D188" s="238" t="s">
        <v>118</v>
      </c>
      <c r="E188" s="239"/>
      <c r="F188" s="239"/>
      <c r="G188" s="239"/>
      <c r="H188" s="239"/>
      <c r="I188" s="240"/>
      <c r="J188" s="133" t="s">
        <v>129</v>
      </c>
      <c r="K188" s="136">
        <v>42683</v>
      </c>
      <c r="L188" s="152" t="s">
        <v>130</v>
      </c>
      <c r="M188" s="185"/>
      <c r="N188" s="231"/>
      <c r="O188" s="233"/>
      <c r="P188" s="234"/>
    </row>
    <row r="189" spans="1:16" ht="21.6">
      <c r="A189" s="150">
        <f>ROW()</f>
        <v>189</v>
      </c>
      <c r="B189" s="236"/>
      <c r="C189" s="236"/>
      <c r="D189" s="241"/>
      <c r="E189" s="242"/>
      <c r="F189" s="242"/>
      <c r="G189" s="242"/>
      <c r="H189" s="242"/>
      <c r="I189" s="243"/>
      <c r="J189" s="134" t="s">
        <v>131</v>
      </c>
      <c r="K189" s="136">
        <v>42683</v>
      </c>
      <c r="L189" s="160" t="s">
        <v>132</v>
      </c>
      <c r="M189" s="185"/>
      <c r="N189" s="231"/>
      <c r="O189" s="226"/>
      <c r="P189" s="229"/>
    </row>
    <row r="190" spans="1:16" ht="22.2" thickBot="1">
      <c r="A190" s="150">
        <f>ROW()</f>
        <v>190</v>
      </c>
      <c r="B190" s="237"/>
      <c r="C190" s="237"/>
      <c r="D190" s="244"/>
      <c r="E190" s="245"/>
      <c r="F190" s="245"/>
      <c r="G190" s="245"/>
      <c r="H190" s="245"/>
      <c r="I190" s="246"/>
      <c r="J190" s="134" t="s">
        <v>131</v>
      </c>
      <c r="K190" s="136">
        <v>42683</v>
      </c>
      <c r="L190" s="160" t="s">
        <v>128</v>
      </c>
      <c r="M190" s="185"/>
      <c r="N190" s="232"/>
      <c r="O190" s="227"/>
      <c r="P190" s="230"/>
    </row>
    <row r="191" spans="1:16" ht="14.4" customHeight="1">
      <c r="A191" s="150">
        <f>ROW()</f>
        <v>191</v>
      </c>
      <c r="B191" s="235">
        <v>15</v>
      </c>
      <c r="C191" s="236" t="s">
        <v>119</v>
      </c>
      <c r="D191" s="238" t="s">
        <v>120</v>
      </c>
      <c r="E191" s="239"/>
      <c r="F191" s="239"/>
      <c r="G191" s="239"/>
      <c r="H191" s="239"/>
      <c r="I191" s="240"/>
      <c r="J191" s="133" t="s">
        <v>129</v>
      </c>
      <c r="K191" s="136">
        <v>42684</v>
      </c>
      <c r="L191" s="152" t="s">
        <v>130</v>
      </c>
      <c r="M191" s="185"/>
      <c r="N191" s="231"/>
      <c r="O191" s="233"/>
      <c r="P191" s="234"/>
    </row>
    <row r="192" spans="1:16" ht="21.6">
      <c r="A192" s="150">
        <f>ROW()</f>
        <v>192</v>
      </c>
      <c r="B192" s="236"/>
      <c r="C192" s="236"/>
      <c r="D192" s="241"/>
      <c r="E192" s="242"/>
      <c r="F192" s="242"/>
      <c r="G192" s="242"/>
      <c r="H192" s="242"/>
      <c r="I192" s="243"/>
      <c r="J192" s="134" t="s">
        <v>131</v>
      </c>
      <c r="K192" s="136">
        <v>42684</v>
      </c>
      <c r="L192" s="160" t="s">
        <v>132</v>
      </c>
      <c r="M192" s="185"/>
      <c r="N192" s="231"/>
      <c r="O192" s="226"/>
      <c r="P192" s="229"/>
    </row>
    <row r="193" spans="1:16" ht="22.2" thickBot="1">
      <c r="A193" s="150">
        <f>ROW()</f>
        <v>193</v>
      </c>
      <c r="B193" s="237"/>
      <c r="C193" s="237"/>
      <c r="D193" s="244"/>
      <c r="E193" s="245"/>
      <c r="F193" s="245"/>
      <c r="G193" s="245"/>
      <c r="H193" s="245"/>
      <c r="I193" s="246"/>
      <c r="J193" s="134" t="s">
        <v>131</v>
      </c>
      <c r="K193" s="136">
        <v>42684</v>
      </c>
      <c r="L193" s="160" t="s">
        <v>128</v>
      </c>
      <c r="M193" s="185"/>
      <c r="N193" s="232"/>
      <c r="O193" s="227"/>
      <c r="P193" s="230"/>
    </row>
    <row r="194" spans="1:16" ht="14.4" customHeight="1">
      <c r="A194" s="150">
        <f>ROW()</f>
        <v>194</v>
      </c>
      <c r="B194" s="235">
        <v>12</v>
      </c>
      <c r="C194" s="236" t="s">
        <v>121</v>
      </c>
      <c r="D194" s="238" t="s">
        <v>122</v>
      </c>
      <c r="E194" s="239"/>
      <c r="F194" s="239"/>
      <c r="G194" s="239"/>
      <c r="H194" s="239"/>
      <c r="I194" s="240"/>
      <c r="J194" s="133" t="s">
        <v>129</v>
      </c>
      <c r="K194" s="136">
        <v>42685</v>
      </c>
      <c r="L194" s="152" t="s">
        <v>130</v>
      </c>
      <c r="M194" s="185"/>
      <c r="N194" s="231"/>
      <c r="O194" s="233"/>
      <c r="P194" s="234"/>
    </row>
    <row r="195" spans="1:16" ht="21.6">
      <c r="A195" s="150">
        <f>ROW()</f>
        <v>195</v>
      </c>
      <c r="B195" s="236"/>
      <c r="C195" s="236"/>
      <c r="D195" s="241"/>
      <c r="E195" s="242"/>
      <c r="F195" s="242"/>
      <c r="G195" s="242"/>
      <c r="H195" s="242"/>
      <c r="I195" s="243"/>
      <c r="J195" s="134" t="s">
        <v>131</v>
      </c>
      <c r="K195" s="136">
        <v>42685</v>
      </c>
      <c r="L195" s="160" t="s">
        <v>132</v>
      </c>
      <c r="M195" s="185"/>
      <c r="N195" s="231"/>
      <c r="O195" s="226"/>
      <c r="P195" s="229"/>
    </row>
    <row r="196" spans="1:16" ht="22.2" thickBot="1">
      <c r="A196" s="150">
        <f>ROW()</f>
        <v>196</v>
      </c>
      <c r="B196" s="237"/>
      <c r="C196" s="237"/>
      <c r="D196" s="244"/>
      <c r="E196" s="245"/>
      <c r="F196" s="245"/>
      <c r="G196" s="245"/>
      <c r="H196" s="245"/>
      <c r="I196" s="246"/>
      <c r="J196" s="134" t="s">
        <v>131</v>
      </c>
      <c r="K196" s="136">
        <v>42685</v>
      </c>
      <c r="L196" s="160" t="s">
        <v>128</v>
      </c>
      <c r="M196" s="185"/>
      <c r="N196" s="232"/>
      <c r="O196" s="227"/>
      <c r="P196" s="230"/>
    </row>
    <row r="197" spans="1:16" ht="14.4" customHeight="1">
      <c r="A197" s="150">
        <f>ROW()</f>
        <v>197</v>
      </c>
      <c r="B197" s="235">
        <v>12</v>
      </c>
      <c r="C197" s="236" t="s">
        <v>123</v>
      </c>
      <c r="D197" s="238" t="s">
        <v>124</v>
      </c>
      <c r="E197" s="239"/>
      <c r="F197" s="239"/>
      <c r="G197" s="239"/>
      <c r="H197" s="239"/>
      <c r="I197" s="240"/>
      <c r="J197" s="133" t="s">
        <v>129</v>
      </c>
      <c r="K197" s="136">
        <v>42686</v>
      </c>
      <c r="L197" s="152" t="s">
        <v>130</v>
      </c>
      <c r="M197" s="185"/>
      <c r="N197" s="231"/>
      <c r="O197" s="233"/>
      <c r="P197" s="234"/>
    </row>
    <row r="198" spans="1:16" ht="21.6">
      <c r="A198" s="150">
        <f>ROW()</f>
        <v>198</v>
      </c>
      <c r="B198" s="236"/>
      <c r="C198" s="236"/>
      <c r="D198" s="241"/>
      <c r="E198" s="242"/>
      <c r="F198" s="242"/>
      <c r="G198" s="242"/>
      <c r="H198" s="242"/>
      <c r="I198" s="243"/>
      <c r="J198" s="134" t="s">
        <v>131</v>
      </c>
      <c r="K198" s="136">
        <v>42686</v>
      </c>
      <c r="L198" s="160" t="s">
        <v>132</v>
      </c>
      <c r="M198" s="185"/>
      <c r="N198" s="231"/>
      <c r="O198" s="226"/>
      <c r="P198" s="229"/>
    </row>
    <row r="199" spans="1:16" ht="22.2" thickBot="1">
      <c r="A199" s="150">
        <f>ROW()</f>
        <v>199</v>
      </c>
      <c r="B199" s="237"/>
      <c r="C199" s="237"/>
      <c r="D199" s="244"/>
      <c r="E199" s="245"/>
      <c r="F199" s="245"/>
      <c r="G199" s="245"/>
      <c r="H199" s="245"/>
      <c r="I199" s="246"/>
      <c r="J199" s="134" t="s">
        <v>131</v>
      </c>
      <c r="K199" s="136">
        <v>42686</v>
      </c>
      <c r="L199" s="160" t="s">
        <v>128</v>
      </c>
      <c r="M199" s="185"/>
      <c r="N199" s="232"/>
      <c r="O199" s="227"/>
      <c r="P199" s="230"/>
    </row>
    <row r="200" spans="1:16" ht="14.4" customHeight="1">
      <c r="A200" s="150">
        <f>ROW()</f>
        <v>200</v>
      </c>
      <c r="B200" s="235">
        <v>12</v>
      </c>
      <c r="C200" s="236" t="s">
        <v>125</v>
      </c>
      <c r="D200" s="238" t="s">
        <v>126</v>
      </c>
      <c r="E200" s="239"/>
      <c r="F200" s="239"/>
      <c r="G200" s="239"/>
      <c r="H200" s="239"/>
      <c r="I200" s="240"/>
      <c r="J200" s="133" t="s">
        <v>129</v>
      </c>
      <c r="K200" s="136">
        <v>42687</v>
      </c>
      <c r="L200" s="152" t="s">
        <v>130</v>
      </c>
      <c r="M200" s="185"/>
      <c r="N200" s="222"/>
      <c r="O200" s="225"/>
      <c r="P200" s="228"/>
    </row>
    <row r="201" spans="1:16" ht="21.6">
      <c r="A201" s="150">
        <f>ROW()</f>
        <v>201</v>
      </c>
      <c r="B201" s="236"/>
      <c r="C201" s="236"/>
      <c r="D201" s="241"/>
      <c r="E201" s="242"/>
      <c r="F201" s="242"/>
      <c r="G201" s="242"/>
      <c r="H201" s="242"/>
      <c r="I201" s="243"/>
      <c r="J201" s="134" t="s">
        <v>131</v>
      </c>
      <c r="K201" s="136">
        <v>42687</v>
      </c>
      <c r="L201" s="160" t="s">
        <v>132</v>
      </c>
      <c r="M201" s="185"/>
      <c r="N201" s="223"/>
      <c r="O201" s="226"/>
      <c r="P201" s="229"/>
    </row>
    <row r="202" spans="1:16" ht="22.2" thickBot="1">
      <c r="A202" s="150">
        <f>ROW()</f>
        <v>202</v>
      </c>
      <c r="B202" s="237"/>
      <c r="C202" s="237"/>
      <c r="D202" s="244"/>
      <c r="E202" s="245"/>
      <c r="F202" s="245"/>
      <c r="G202" s="245"/>
      <c r="H202" s="245"/>
      <c r="I202" s="246"/>
      <c r="J202" s="134" t="s">
        <v>131</v>
      </c>
      <c r="K202" s="136">
        <v>42687</v>
      </c>
      <c r="L202" s="160" t="s">
        <v>128</v>
      </c>
      <c r="M202" s="185"/>
      <c r="N202" s="224"/>
      <c r="O202" s="227"/>
      <c r="P202" s="230"/>
    </row>
    <row r="203" spans="1:16" ht="15.6" customHeight="1">
      <c r="A203" s="151"/>
    </row>
    <row r="204" spans="1:16">
      <c r="A204" s="151"/>
    </row>
  </sheetData>
  <mergeCells count="369">
    <mergeCell ref="F1:H1"/>
    <mergeCell ref="P9:P10"/>
    <mergeCell ref="C23:C25"/>
    <mergeCell ref="D23:I25"/>
    <mergeCell ref="N23:N25"/>
    <mergeCell ref="O23:O25"/>
    <mergeCell ref="P23:P25"/>
    <mergeCell ref="F19:K19"/>
    <mergeCell ref="M19:N19"/>
    <mergeCell ref="D26:I28"/>
    <mergeCell ref="N26:N28"/>
    <mergeCell ref="O26:O28"/>
    <mergeCell ref="P26:P28"/>
    <mergeCell ref="M21:N22"/>
    <mergeCell ref="O21:O22"/>
    <mergeCell ref="P21:P22"/>
    <mergeCell ref="D22:I22"/>
    <mergeCell ref="J22:L22"/>
    <mergeCell ref="N32:N34"/>
    <mergeCell ref="O32:O34"/>
    <mergeCell ref="P32:P34"/>
    <mergeCell ref="B29:B31"/>
    <mergeCell ref="C29:C31"/>
    <mergeCell ref="D29:I31"/>
    <mergeCell ref="N29:N31"/>
    <mergeCell ref="O29:O31"/>
    <mergeCell ref="P29:P31"/>
    <mergeCell ref="N38:N40"/>
    <mergeCell ref="O38:O40"/>
    <mergeCell ref="P38:P40"/>
    <mergeCell ref="B35:B37"/>
    <mergeCell ref="C35:C37"/>
    <mergeCell ref="D35:I37"/>
    <mergeCell ref="N35:N37"/>
    <mergeCell ref="O35:O37"/>
    <mergeCell ref="P35:P37"/>
    <mergeCell ref="N44:N46"/>
    <mergeCell ref="O44:O46"/>
    <mergeCell ref="P44:P46"/>
    <mergeCell ref="B41:B43"/>
    <mergeCell ref="C41:C43"/>
    <mergeCell ref="D41:I43"/>
    <mergeCell ref="N41:N43"/>
    <mergeCell ref="O41:O43"/>
    <mergeCell ref="P41:P43"/>
    <mergeCell ref="B53:B55"/>
    <mergeCell ref="C53:C55"/>
    <mergeCell ref="D53:I55"/>
    <mergeCell ref="B56:B58"/>
    <mergeCell ref="C56:C58"/>
    <mergeCell ref="D56:I58"/>
    <mergeCell ref="B23:B25"/>
    <mergeCell ref="B47:B49"/>
    <mergeCell ref="C47:C49"/>
    <mergeCell ref="D47:I49"/>
    <mergeCell ref="B50:B52"/>
    <mergeCell ref="C50:C52"/>
    <mergeCell ref="D50:I52"/>
    <mergeCell ref="B44:B46"/>
    <mergeCell ref="C44:C46"/>
    <mergeCell ref="D44:I46"/>
    <mergeCell ref="B38:B40"/>
    <mergeCell ref="C38:C40"/>
    <mergeCell ref="D38:I40"/>
    <mergeCell ref="B32:B34"/>
    <mergeCell ref="C32:C34"/>
    <mergeCell ref="D32:I34"/>
    <mergeCell ref="B26:B28"/>
    <mergeCell ref="C26:C28"/>
    <mergeCell ref="B65:B67"/>
    <mergeCell ref="C65:C67"/>
    <mergeCell ref="D65:I67"/>
    <mergeCell ref="B68:B70"/>
    <mergeCell ref="C68:C70"/>
    <mergeCell ref="D68:I70"/>
    <mergeCell ref="B59:B61"/>
    <mergeCell ref="C59:C61"/>
    <mergeCell ref="D59:I61"/>
    <mergeCell ref="B62:B64"/>
    <mergeCell ref="C62:C64"/>
    <mergeCell ref="D62:I64"/>
    <mergeCell ref="B77:B79"/>
    <mergeCell ref="C77:C79"/>
    <mergeCell ref="D77:I79"/>
    <mergeCell ref="B80:B82"/>
    <mergeCell ref="C80:C82"/>
    <mergeCell ref="D80:I82"/>
    <mergeCell ref="B71:B73"/>
    <mergeCell ref="C71:C73"/>
    <mergeCell ref="D71:I73"/>
    <mergeCell ref="B74:B76"/>
    <mergeCell ref="C74:C76"/>
    <mergeCell ref="D74:I76"/>
    <mergeCell ref="B89:B91"/>
    <mergeCell ref="C89:C91"/>
    <mergeCell ref="D89:I91"/>
    <mergeCell ref="B92:B94"/>
    <mergeCell ref="C92:C94"/>
    <mergeCell ref="D92:I94"/>
    <mergeCell ref="B83:B85"/>
    <mergeCell ref="C83:C85"/>
    <mergeCell ref="D83:I85"/>
    <mergeCell ref="B86:B88"/>
    <mergeCell ref="C86:C88"/>
    <mergeCell ref="D86:I88"/>
    <mergeCell ref="B101:B103"/>
    <mergeCell ref="C101:C103"/>
    <mergeCell ref="D101:I103"/>
    <mergeCell ref="B104:B106"/>
    <mergeCell ref="C104:C106"/>
    <mergeCell ref="D104:I106"/>
    <mergeCell ref="B95:B97"/>
    <mergeCell ref="C95:C97"/>
    <mergeCell ref="D95:I97"/>
    <mergeCell ref="B98:B100"/>
    <mergeCell ref="C98:C100"/>
    <mergeCell ref="D98:I100"/>
    <mergeCell ref="B113:B115"/>
    <mergeCell ref="C113:C115"/>
    <mergeCell ref="D113:I115"/>
    <mergeCell ref="B116:B118"/>
    <mergeCell ref="C116:C118"/>
    <mergeCell ref="D116:I118"/>
    <mergeCell ref="B107:B109"/>
    <mergeCell ref="C107:C109"/>
    <mergeCell ref="D107:I109"/>
    <mergeCell ref="B110:B112"/>
    <mergeCell ref="C110:C112"/>
    <mergeCell ref="D110:I112"/>
    <mergeCell ref="B125:B127"/>
    <mergeCell ref="C125:C127"/>
    <mergeCell ref="D125:I127"/>
    <mergeCell ref="B128:B130"/>
    <mergeCell ref="C128:C130"/>
    <mergeCell ref="D128:I130"/>
    <mergeCell ref="B119:B121"/>
    <mergeCell ref="C119:C121"/>
    <mergeCell ref="D119:I121"/>
    <mergeCell ref="B122:B124"/>
    <mergeCell ref="C122:C124"/>
    <mergeCell ref="D122:I124"/>
    <mergeCell ref="B137:B139"/>
    <mergeCell ref="C137:C139"/>
    <mergeCell ref="D137:I139"/>
    <mergeCell ref="B140:B142"/>
    <mergeCell ref="C140:C142"/>
    <mergeCell ref="D140:I142"/>
    <mergeCell ref="B131:B133"/>
    <mergeCell ref="C131:C133"/>
    <mergeCell ref="D131:I133"/>
    <mergeCell ref="B134:B136"/>
    <mergeCell ref="C134:C136"/>
    <mergeCell ref="D134:I136"/>
    <mergeCell ref="B149:B151"/>
    <mergeCell ref="C149:C151"/>
    <mergeCell ref="D149:I151"/>
    <mergeCell ref="B152:B154"/>
    <mergeCell ref="C152:C154"/>
    <mergeCell ref="D152:I154"/>
    <mergeCell ref="B143:B145"/>
    <mergeCell ref="C143:C145"/>
    <mergeCell ref="D143:I145"/>
    <mergeCell ref="B146:B148"/>
    <mergeCell ref="C146:C148"/>
    <mergeCell ref="D146:I148"/>
    <mergeCell ref="B161:B163"/>
    <mergeCell ref="C161:C163"/>
    <mergeCell ref="D161:I163"/>
    <mergeCell ref="B164:B166"/>
    <mergeCell ref="C164:C166"/>
    <mergeCell ref="D164:I166"/>
    <mergeCell ref="B155:B157"/>
    <mergeCell ref="C155:C157"/>
    <mergeCell ref="D155:I157"/>
    <mergeCell ref="B158:B160"/>
    <mergeCell ref="C158:C160"/>
    <mergeCell ref="D158:I160"/>
    <mergeCell ref="B173:B175"/>
    <mergeCell ref="C173:C175"/>
    <mergeCell ref="D173:I175"/>
    <mergeCell ref="B176:B178"/>
    <mergeCell ref="C176:C178"/>
    <mergeCell ref="D176:I178"/>
    <mergeCell ref="B167:B169"/>
    <mergeCell ref="C167:C169"/>
    <mergeCell ref="D167:I169"/>
    <mergeCell ref="B170:B172"/>
    <mergeCell ref="C170:C172"/>
    <mergeCell ref="D170:I172"/>
    <mergeCell ref="B185:B187"/>
    <mergeCell ref="C185:C187"/>
    <mergeCell ref="D185:I187"/>
    <mergeCell ref="B188:B190"/>
    <mergeCell ref="C188:C190"/>
    <mergeCell ref="D188:I190"/>
    <mergeCell ref="B179:B181"/>
    <mergeCell ref="C179:C181"/>
    <mergeCell ref="D179:I181"/>
    <mergeCell ref="B182:B184"/>
    <mergeCell ref="C182:C184"/>
    <mergeCell ref="D182:I184"/>
    <mergeCell ref="B197:B199"/>
    <mergeCell ref="C197:C199"/>
    <mergeCell ref="D197:I199"/>
    <mergeCell ref="B200:B202"/>
    <mergeCell ref="C200:C202"/>
    <mergeCell ref="D200:I202"/>
    <mergeCell ref="B191:B193"/>
    <mergeCell ref="C191:C193"/>
    <mergeCell ref="D191:I193"/>
    <mergeCell ref="B194:B196"/>
    <mergeCell ref="C194:C196"/>
    <mergeCell ref="D194:I196"/>
    <mergeCell ref="N53:N55"/>
    <mergeCell ref="O53:O55"/>
    <mergeCell ref="P53:P55"/>
    <mergeCell ref="N56:N58"/>
    <mergeCell ref="O56:O58"/>
    <mergeCell ref="P56:P58"/>
    <mergeCell ref="N47:N49"/>
    <mergeCell ref="O47:O49"/>
    <mergeCell ref="P47:P49"/>
    <mergeCell ref="N50:N52"/>
    <mergeCell ref="O50:O52"/>
    <mergeCell ref="P50:P52"/>
    <mergeCell ref="N65:N67"/>
    <mergeCell ref="O65:O67"/>
    <mergeCell ref="P65:P67"/>
    <mergeCell ref="N68:N70"/>
    <mergeCell ref="O68:O70"/>
    <mergeCell ref="P68:P70"/>
    <mergeCell ref="N59:N61"/>
    <mergeCell ref="O59:O61"/>
    <mergeCell ref="P59:P61"/>
    <mergeCell ref="N62:N64"/>
    <mergeCell ref="O62:O64"/>
    <mergeCell ref="P62:P64"/>
    <mergeCell ref="N77:N79"/>
    <mergeCell ref="O77:O79"/>
    <mergeCell ref="P77:P79"/>
    <mergeCell ref="N80:N82"/>
    <mergeCell ref="O80:O82"/>
    <mergeCell ref="P80:P82"/>
    <mergeCell ref="N71:N73"/>
    <mergeCell ref="O71:O73"/>
    <mergeCell ref="P71:P73"/>
    <mergeCell ref="N74:N76"/>
    <mergeCell ref="O74:O76"/>
    <mergeCell ref="P74:P76"/>
    <mergeCell ref="N89:N91"/>
    <mergeCell ref="O89:O91"/>
    <mergeCell ref="P89:P91"/>
    <mergeCell ref="N92:N94"/>
    <mergeCell ref="O92:O94"/>
    <mergeCell ref="P92:P94"/>
    <mergeCell ref="N83:N85"/>
    <mergeCell ref="O83:O85"/>
    <mergeCell ref="P83:P85"/>
    <mergeCell ref="N86:N88"/>
    <mergeCell ref="O86:O88"/>
    <mergeCell ref="P86:P88"/>
    <mergeCell ref="N101:N103"/>
    <mergeCell ref="O101:O103"/>
    <mergeCell ref="P101:P103"/>
    <mergeCell ref="N104:N106"/>
    <mergeCell ref="O104:O106"/>
    <mergeCell ref="P104:P106"/>
    <mergeCell ref="N95:N97"/>
    <mergeCell ref="O95:O97"/>
    <mergeCell ref="P95:P97"/>
    <mergeCell ref="N98:N100"/>
    <mergeCell ref="O98:O100"/>
    <mergeCell ref="P98:P100"/>
    <mergeCell ref="N113:N115"/>
    <mergeCell ref="O113:O115"/>
    <mergeCell ref="P113:P115"/>
    <mergeCell ref="N116:N118"/>
    <mergeCell ref="O116:O118"/>
    <mergeCell ref="P116:P118"/>
    <mergeCell ref="N107:N109"/>
    <mergeCell ref="O107:O109"/>
    <mergeCell ref="P107:P109"/>
    <mergeCell ref="N110:N112"/>
    <mergeCell ref="O110:O112"/>
    <mergeCell ref="P110:P112"/>
    <mergeCell ref="N125:N127"/>
    <mergeCell ref="O125:O127"/>
    <mergeCell ref="P125:P127"/>
    <mergeCell ref="N128:N130"/>
    <mergeCell ref="O128:O130"/>
    <mergeCell ref="P128:P130"/>
    <mergeCell ref="N119:N121"/>
    <mergeCell ref="O119:O121"/>
    <mergeCell ref="P119:P121"/>
    <mergeCell ref="N122:N124"/>
    <mergeCell ref="O122:O124"/>
    <mergeCell ref="P122:P124"/>
    <mergeCell ref="N137:N139"/>
    <mergeCell ref="O137:O139"/>
    <mergeCell ref="P137:P139"/>
    <mergeCell ref="N140:N142"/>
    <mergeCell ref="O140:O142"/>
    <mergeCell ref="P140:P142"/>
    <mergeCell ref="N131:N133"/>
    <mergeCell ref="O131:O133"/>
    <mergeCell ref="P131:P133"/>
    <mergeCell ref="N134:N136"/>
    <mergeCell ref="O134:O136"/>
    <mergeCell ref="P134:P136"/>
    <mergeCell ref="N149:N151"/>
    <mergeCell ref="O149:O151"/>
    <mergeCell ref="P149:P151"/>
    <mergeCell ref="N152:N154"/>
    <mergeCell ref="O152:O154"/>
    <mergeCell ref="P152:P154"/>
    <mergeCell ref="N143:N145"/>
    <mergeCell ref="O143:O145"/>
    <mergeCell ref="P143:P145"/>
    <mergeCell ref="N146:N148"/>
    <mergeCell ref="O146:O148"/>
    <mergeCell ref="P146:P148"/>
    <mergeCell ref="N161:N163"/>
    <mergeCell ref="O161:O163"/>
    <mergeCell ref="P161:P163"/>
    <mergeCell ref="N164:N166"/>
    <mergeCell ref="O164:O166"/>
    <mergeCell ref="P164:P166"/>
    <mergeCell ref="N155:N157"/>
    <mergeCell ref="O155:O157"/>
    <mergeCell ref="P155:P157"/>
    <mergeCell ref="N158:N160"/>
    <mergeCell ref="O158:O160"/>
    <mergeCell ref="P158:P160"/>
    <mergeCell ref="N173:N175"/>
    <mergeCell ref="O173:O175"/>
    <mergeCell ref="P173:P175"/>
    <mergeCell ref="N176:N178"/>
    <mergeCell ref="O176:O178"/>
    <mergeCell ref="P176:P178"/>
    <mergeCell ref="N167:N169"/>
    <mergeCell ref="O167:O169"/>
    <mergeCell ref="P167:P169"/>
    <mergeCell ref="N170:N172"/>
    <mergeCell ref="O170:O172"/>
    <mergeCell ref="P170:P172"/>
    <mergeCell ref="N185:N187"/>
    <mergeCell ref="O185:O187"/>
    <mergeCell ref="P185:P187"/>
    <mergeCell ref="N188:N190"/>
    <mergeCell ref="O188:O190"/>
    <mergeCell ref="P188:P190"/>
    <mergeCell ref="N179:N181"/>
    <mergeCell ref="O179:O181"/>
    <mergeCell ref="P179:P181"/>
    <mergeCell ref="N182:N184"/>
    <mergeCell ref="O182:O184"/>
    <mergeCell ref="P182:P184"/>
    <mergeCell ref="N200:N202"/>
    <mergeCell ref="O200:O202"/>
    <mergeCell ref="P200:P202"/>
    <mergeCell ref="N197:N199"/>
    <mergeCell ref="O197:O199"/>
    <mergeCell ref="P197:P199"/>
    <mergeCell ref="N191:N193"/>
    <mergeCell ref="O191:O193"/>
    <mergeCell ref="P191:P193"/>
    <mergeCell ref="N194:N196"/>
    <mergeCell ref="O194:O196"/>
    <mergeCell ref="P194:P196"/>
  </mergeCells>
  <conditionalFormatting sqref="B7">
    <cfRule type="iconSet" priority="6">
      <iconSet iconSet="3Symbols" showValue="0">
        <cfvo type="percent" val="0"/>
        <cfvo type="num" val="$C$6"/>
        <cfvo type="num" val="$C$5" gte="0"/>
      </iconSet>
    </cfRule>
  </conditionalFormatting>
  <conditionalFormatting sqref="O23:O200">
    <cfRule type="containsText" dxfId="1" priority="3" operator="containsText" text="ABS">
      <formula>NOT(ISERROR(SEARCH("ABS",O23)))</formula>
    </cfRule>
  </conditionalFormatting>
  <conditionalFormatting sqref="P23:P200">
    <cfRule type="notContainsBlanks" dxfId="0" priority="1">
      <formula>LEN(TRIM(P23))&gt;0</formula>
    </cfRule>
  </conditionalFormatting>
  <conditionalFormatting sqref="O23:O200">
    <cfRule type="iconSet" priority="9">
      <iconSet iconSet="3Symbols" showValue="0">
        <cfvo type="percent" val="0"/>
        <cfvo type="num" val="$C$6"/>
        <cfvo type="num" val="$C$5"/>
      </iconSet>
    </cfRule>
  </conditionalFormatting>
  <dataValidations count="3">
    <dataValidation type="list" allowBlank="1" showInputMessage="1" showErrorMessage="1" sqref="P23:P25">
      <formula1>$S$31:$S$32</formula1>
    </dataValidation>
    <dataValidation type="list" allowBlank="1" showInputMessage="1" showErrorMessage="1" sqref="M45 M27 M25 M23 M30 M33 M36 M39 M42 M48 M51 M54 M57 M60 M63 M66 M69 M72 M75 M78 M81 M84 M87 M90 M93 M96 M99 M102 M105 M108 M111 M114 M117 M120 M123 M126 M129 M132 M135 M138 M141 M144 M147 M150 M153 M156 M159 M162 M165 M168 M171 M174 M177 M180 M183 M186 M189 M192 M195 M198 M201">
      <formula1>$F$3:$F$8</formula1>
    </dataValidation>
    <dataValidation type="list" allowBlank="1" showInputMessage="1" showErrorMessage="1" sqref="M46:M47 M28:M29 M26 M24 M31:M32 M34:M35 M37:M38 M40:M41 M43:M44 M49:M50 M52:M53 M55:M56 M58:M59 M61:M62 M64:M65 M67:M68 M70:M71 M73:M74 M76:M77 M79:M80 M82:M83 M85:M86 M88:M89 M91:M92 M94:M95 M97:M98 M100:M101 M103:M104 M106:M107 M109:M110 M112:M113 M115:M116 M118:M119 M121:M122 M124:M125 M127:M128 M130:M131 M133:M134 M136:M137 M139:M140 M142:M143 M145:M146 M148:M149 M151:M152 M154:M155 M157:M158 M160:M161 M163:M164 M166:M167 M169:M170 M172:M173 M175:M176 M178:M179 M181:M182 M184:M185 M187:M188 M190:M191 M193:M194 M196:M197 M199:M200 M202">
      <formula1>$F$3:$F$7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4"/>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PROSHOP</dc:creator>
  <cp:lastModifiedBy>mdo100</cp:lastModifiedBy>
  <dcterms:created xsi:type="dcterms:W3CDTF">2016-09-24T20:28:23Z</dcterms:created>
  <dcterms:modified xsi:type="dcterms:W3CDTF">2016-09-26T08:35:03Z</dcterms:modified>
</cp:coreProperties>
</file>