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36" windowWidth="14712" windowHeight="8196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5" i="2"/>
  <c r="H5" s="1"/>
  <c r="I5"/>
  <c r="J5" s="1"/>
  <c r="K5"/>
  <c r="L5" s="1"/>
  <c r="M5"/>
  <c r="N5" s="1"/>
  <c r="O5"/>
  <c r="P5" s="1"/>
  <c r="D11"/>
  <c r="D12"/>
  <c r="D13"/>
  <c r="D14"/>
  <c r="O3"/>
  <c r="P3" s="1"/>
  <c r="M3"/>
  <c r="N3" s="1"/>
  <c r="D6"/>
  <c r="D7"/>
  <c r="K3" s="1"/>
  <c r="L3" s="1"/>
  <c r="D8"/>
  <c r="D9"/>
  <c r="D10"/>
  <c r="D4"/>
  <c r="D5"/>
  <c r="D3"/>
  <c r="D6" i="1"/>
  <c r="D5"/>
  <c r="D4"/>
  <c r="G4" i="2" l="1"/>
  <c r="H4" s="1"/>
  <c r="I4"/>
  <c r="J4" s="1"/>
  <c r="K4"/>
  <c r="L4" s="1"/>
  <c r="M4"/>
  <c r="N4" s="1"/>
  <c r="O4"/>
  <c r="P4" s="1"/>
  <c r="I3"/>
  <c r="J3" s="1"/>
  <c r="G3"/>
  <c r="H3" s="1"/>
  <c r="B4" i="1"/>
  <c r="C4"/>
  <c r="B5"/>
  <c r="C5"/>
  <c r="B6"/>
  <c r="C6"/>
</calcChain>
</file>

<file path=xl/sharedStrings.xml><?xml version="1.0" encoding="utf-8"?>
<sst xmlns="http://schemas.openxmlformats.org/spreadsheetml/2006/main" count="47" uniqueCount="28">
  <si>
    <t>Référence
S</t>
  </si>
  <si>
    <t>Référence
ALPHA</t>
  </si>
  <si>
    <t>Voilà ce que j'obtiens :</t>
  </si>
  <si>
    <t>Voilà ce que je voudrais :</t>
  </si>
  <si>
    <t>Base de donnée</t>
  </si>
  <si>
    <t>P</t>
  </si>
  <si>
    <t>R</t>
  </si>
  <si>
    <t>C</t>
  </si>
  <si>
    <t>Dési</t>
  </si>
  <si>
    <t>NB</t>
  </si>
  <si>
    <t>1er Réf</t>
  </si>
  <si>
    <t>1er Dési</t>
  </si>
  <si>
    <t>2ème Réf</t>
  </si>
  <si>
    <t>2ème Dési</t>
  </si>
  <si>
    <t>3ème Réf</t>
  </si>
  <si>
    <t>3ème Dési</t>
  </si>
  <si>
    <t>4ème Réf</t>
  </si>
  <si>
    <t>4ème Dési</t>
  </si>
  <si>
    <t>5ème Réf</t>
  </si>
  <si>
    <t>5ème Dési</t>
  </si>
  <si>
    <t>A</t>
  </si>
  <si>
    <t>B</t>
  </si>
  <si>
    <t>D</t>
  </si>
  <si>
    <t>E</t>
  </si>
  <si>
    <t>T</t>
  </si>
  <si>
    <t>V</t>
  </si>
  <si>
    <t>N</t>
  </si>
  <si>
    <t>Recherche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</si>
</sst>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vertical="center"/>
    </xf>
    <xf numFmtId="1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/>
    <xf numFmtId="0" fontId="1" fillId="2" borderId="3" xfId="0" applyNumberFormat="1" applyFont="1" applyFill="1" applyBorder="1" applyAlignment="1">
      <alignment horizontal="center" vertical="center" wrapText="1" shrinkToFit="1"/>
    </xf>
    <xf numFmtId="1" fontId="0" fillId="0" borderId="0" xfId="0" applyNumberFormat="1" applyFill="1" applyBorder="1" applyAlignment="1">
      <alignment horizontal="left" vertical="center"/>
    </xf>
    <xf numFmtId="1" fontId="0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6"/>
  <sheetViews>
    <sheetView workbookViewId="0">
      <selection activeCell="D10" sqref="D10"/>
    </sheetView>
  </sheetViews>
  <sheetFormatPr baseColWidth="10" defaultColWidth="11.44140625" defaultRowHeight="13.2"/>
  <sheetData>
    <row r="1" spans="1:12">
      <c r="A1" t="s">
        <v>2</v>
      </c>
    </row>
    <row r="2" spans="1:12">
      <c r="F2" t="s">
        <v>4</v>
      </c>
      <c r="J2" t="s">
        <v>3</v>
      </c>
    </row>
    <row r="3" spans="1:12" ht="26.4">
      <c r="A3" s="1" t="s">
        <v>0</v>
      </c>
      <c r="B3" s="1" t="s">
        <v>1</v>
      </c>
      <c r="C3" s="1" t="s">
        <v>8</v>
      </c>
      <c r="D3" s="7" t="s">
        <v>9</v>
      </c>
      <c r="F3" s="1" t="s">
        <v>0</v>
      </c>
      <c r="G3" s="1" t="s">
        <v>1</v>
      </c>
      <c r="H3" s="1" t="s">
        <v>8</v>
      </c>
      <c r="J3" s="1" t="s">
        <v>0</v>
      </c>
      <c r="K3" s="1" t="s">
        <v>1</v>
      </c>
      <c r="L3" s="1" t="s">
        <v>8</v>
      </c>
    </row>
    <row r="4" spans="1:12">
      <c r="A4" s="2">
        <v>3000556101</v>
      </c>
      <c r="B4">
        <f>VLOOKUP($A4,$F$4:$H$6,2,0)</f>
        <v>205288</v>
      </c>
      <c r="C4" s="5" t="str">
        <f>VLOOKUP($A4,$F$4:$H$6,3,0)</f>
        <v>P</v>
      </c>
      <c r="D4">
        <f>COUNTIF(A4:A6,A4)</f>
        <v>3</v>
      </c>
      <c r="F4" s="2">
        <v>3000556101</v>
      </c>
      <c r="G4" s="3">
        <v>205288</v>
      </c>
      <c r="H4" s="4" t="s">
        <v>5</v>
      </c>
      <c r="J4" s="2">
        <v>3000556101</v>
      </c>
      <c r="K4" s="3">
        <v>205288</v>
      </c>
      <c r="L4" s="4" t="s">
        <v>5</v>
      </c>
    </row>
    <row r="5" spans="1:12">
      <c r="A5" s="2">
        <v>3000556101</v>
      </c>
      <c r="B5">
        <f>VLOOKUP($A5,$F$4:$H$6,2,0)</f>
        <v>205288</v>
      </c>
      <c r="C5" s="5" t="str">
        <f>VLOOKUP($A5,$F$4:$H$6,3,0)</f>
        <v>P</v>
      </c>
      <c r="D5">
        <f>COUNTIF(A5:A7,A5)</f>
        <v>2</v>
      </c>
      <c r="F5" s="2">
        <v>3000556101</v>
      </c>
      <c r="G5" s="3">
        <v>7711130001</v>
      </c>
      <c r="H5" s="4" t="s">
        <v>6</v>
      </c>
      <c r="J5" s="2">
        <v>3000556101</v>
      </c>
      <c r="K5" s="3">
        <v>7711130001</v>
      </c>
      <c r="L5" s="4" t="s">
        <v>6</v>
      </c>
    </row>
    <row r="6" spans="1:12">
      <c r="A6" s="2">
        <v>3000556101</v>
      </c>
      <c r="B6">
        <f>VLOOKUP($A6,$F$4:$H$6,2,0)</f>
        <v>205288</v>
      </c>
      <c r="C6" s="5" t="str">
        <f>VLOOKUP($A6,$F$4:$H$6,3,0)</f>
        <v>P</v>
      </c>
      <c r="D6">
        <f>COUNTIF(A6:A8,A6)</f>
        <v>1</v>
      </c>
      <c r="F6" s="2">
        <v>3000556101</v>
      </c>
      <c r="G6" s="3">
        <v>95666915</v>
      </c>
      <c r="H6" s="4" t="s">
        <v>7</v>
      </c>
      <c r="J6" s="2">
        <v>3000556101</v>
      </c>
      <c r="K6" s="3">
        <v>95666915</v>
      </c>
      <c r="L6" s="4" t="s">
        <v>7</v>
      </c>
    </row>
  </sheetData>
  <phoneticPr fontId="0" type="noConversion"/>
  <conditionalFormatting sqref="F4:F6 A4:A6">
    <cfRule type="expression" dxfId="2" priority="1" stopIfTrue="1">
      <formula>COUNTIF(A$2:A$612,A4)&gt;1</formula>
    </cfRule>
  </conditionalFormatting>
  <conditionalFormatting sqref="J4:J6">
    <cfRule type="expression" dxfId="1" priority="3" stopIfTrue="1">
      <formula>COUNTIF(A$2:A$612,J4)&gt;1</formula>
    </cfRule>
  </conditionalFormatting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0"/>
  <sheetViews>
    <sheetView tabSelected="1" workbookViewId="0">
      <selection activeCell="E21" sqref="E21"/>
    </sheetView>
  </sheetViews>
  <sheetFormatPr baseColWidth="10" defaultColWidth="11.44140625" defaultRowHeight="13.2"/>
  <cols>
    <col min="7" max="16" width="11.44140625" style="11"/>
  </cols>
  <sheetData>
    <row r="1" spans="1:16">
      <c r="A1" t="s">
        <v>4</v>
      </c>
    </row>
    <row r="2" spans="1:16" ht="26.4">
      <c r="A2" s="1" t="s">
        <v>0</v>
      </c>
      <c r="B2" s="1" t="s">
        <v>1</v>
      </c>
      <c r="C2" s="1" t="s">
        <v>8</v>
      </c>
      <c r="D2" s="7" t="s">
        <v>9</v>
      </c>
      <c r="F2" s="16" t="s">
        <v>27</v>
      </c>
      <c r="G2" s="14" t="s">
        <v>10</v>
      </c>
      <c r="H2" s="15" t="s">
        <v>11</v>
      </c>
      <c r="I2" s="14" t="s">
        <v>12</v>
      </c>
      <c r="J2" s="15" t="s">
        <v>13</v>
      </c>
      <c r="K2" s="14" t="s">
        <v>14</v>
      </c>
      <c r="L2" s="15" t="s">
        <v>15</v>
      </c>
      <c r="M2" s="14" t="s">
        <v>16</v>
      </c>
      <c r="N2" s="15" t="s">
        <v>17</v>
      </c>
      <c r="O2" s="14" t="s">
        <v>18</v>
      </c>
      <c r="P2" s="15" t="s">
        <v>19</v>
      </c>
    </row>
    <row r="3" spans="1:16">
      <c r="A3" s="2">
        <v>3000556101</v>
      </c>
      <c r="B3" s="3">
        <v>205288</v>
      </c>
      <c r="C3" s="4" t="s">
        <v>5</v>
      </c>
      <c r="D3">
        <f>COUNTIF(A3:A600,A3)</f>
        <v>3</v>
      </c>
      <c r="F3">
        <v>3000556101</v>
      </c>
      <c r="G3" s="12">
        <f>IFERROR(SUMPRODUCT(($A$3:$A$600=$F3)*($D$3:$D$600=VALUE(LEFT(G$2,1)))*($B$3:$B$600)),"")</f>
        <v>95666915</v>
      </c>
      <c r="H3" s="12" t="str">
        <f>IFERROR(VLOOKUP(G3,$B$3:$C$600,2,0),0)</f>
        <v>C</v>
      </c>
      <c r="I3" s="12">
        <f>IFERROR(SUMPRODUCT(($A$3:$A$600=$F3)*($D$3:$D$600=VALUE(LEFT(I$2,1)))*($B$3:$B$600)),"")</f>
        <v>7711130001</v>
      </c>
      <c r="J3" s="12" t="str">
        <f>IFERROR(VLOOKUP(I3,$B$3:$C$600,2,0),0)</f>
        <v>R</v>
      </c>
      <c r="K3" s="12">
        <f>IFERROR(SUMPRODUCT(($A$3:$A$600=$F3)*($D$3:$D$600=VALUE(LEFT(K$2,1)))*($B$3:$B$600)),"")</f>
        <v>205288</v>
      </c>
      <c r="L3" s="12" t="str">
        <f>IFERROR(VLOOKUP(K3,$B$3:$C$600,2,0),0)</f>
        <v>P</v>
      </c>
      <c r="M3" s="12">
        <f>IFERROR(SUMPRODUCT(($A$3:$A$600=$F3)*($D$3:$D$600=VALUE(LEFT(M$2,1)))*($B$3:$B$600)),"")</f>
        <v>0</v>
      </c>
      <c r="N3" s="12">
        <f>IFERROR(VLOOKUP(M3,$B$3:$C$600,2,0),0)</f>
        <v>0</v>
      </c>
      <c r="O3" s="12">
        <f>IFERROR(SUMPRODUCT(($A$3:$A$600=$F3)*($D$3:$D$600=VALUE(LEFT(O$2,1)))*($B$3:$B$600)),"")</f>
        <v>0</v>
      </c>
      <c r="P3" s="12">
        <f>IFERROR(VLOOKUP(O3,$B$3:$C$600,2,0),0)</f>
        <v>0</v>
      </c>
    </row>
    <row r="4" spans="1:16">
      <c r="A4" s="2">
        <v>3000556101</v>
      </c>
      <c r="B4" s="3">
        <v>7711130001</v>
      </c>
      <c r="C4" s="4" t="s">
        <v>6</v>
      </c>
      <c r="D4">
        <f>COUNTIF(A4:A601,A4)</f>
        <v>2</v>
      </c>
      <c r="F4">
        <v>3000556103</v>
      </c>
      <c r="G4" s="12">
        <f>IFERROR(SUMPRODUCT(($A$3:$A$600=$F4)*($D$3:$D$600=VALUE(LEFT(G$2,1)))*($B$3:$B$600)),"")</f>
        <v>131415</v>
      </c>
      <c r="H4" s="12" t="str">
        <f>IFERROR(VLOOKUP(G4,$B$3:$C$600,2,0),0)</f>
        <v>E</v>
      </c>
      <c r="I4" s="12">
        <f>IFERROR(SUMPRODUCT(($A$3:$A$600=$F4)*($D$3:$D$600=VALUE(LEFT(I$2,1)))*($B$3:$B$600)),"")</f>
        <v>101112</v>
      </c>
      <c r="J4" s="12" t="str">
        <f>IFERROR(VLOOKUP(I4,$B$3:$C$600,2,0),0)</f>
        <v>D</v>
      </c>
      <c r="K4" s="12">
        <f>IFERROR(SUMPRODUCT(($A$3:$A$600=$F4)*($D$3:$D$600=VALUE(LEFT(K$2,1)))*($B$3:$B$600)),"")</f>
        <v>789</v>
      </c>
      <c r="L4" s="12" t="str">
        <f>IFERROR(VLOOKUP(K4,$B$3:$C$600,2,0),0)</f>
        <v>C</v>
      </c>
      <c r="M4" s="12">
        <f>IFERROR(SUMPRODUCT(($A$3:$A$600=$F4)*($D$3:$D$600=VALUE(LEFT(M$2,1)))*($B$3:$B$600)),"")</f>
        <v>456</v>
      </c>
      <c r="N4" s="12" t="str">
        <f>IFERROR(VLOOKUP(M4,$B$3:$C$600,2,0),0)</f>
        <v>B</v>
      </c>
      <c r="O4" s="12">
        <f>IFERROR(SUMPRODUCT(($A$3:$A$600=$F4)*($D$3:$D$600=VALUE(LEFT(O$2,1)))*($B$3:$B$600)),"")</f>
        <v>123</v>
      </c>
      <c r="P4" s="12" t="str">
        <f>IFERROR(VLOOKUP(O4,$B$3:$C$600,2,0),0)</f>
        <v>A</v>
      </c>
    </row>
    <row r="5" spans="1:16">
      <c r="A5" s="2">
        <v>3000556101</v>
      </c>
      <c r="B5" s="3">
        <v>95666915</v>
      </c>
      <c r="C5" s="4" t="s">
        <v>7</v>
      </c>
      <c r="D5">
        <f>COUNTIF(A5:A602,A5)</f>
        <v>1</v>
      </c>
      <c r="F5">
        <v>3000556102</v>
      </c>
      <c r="G5" s="12">
        <f>IFERROR(SUMPRODUCT(($A$3:$A$600=$F5)*($D$3:$D$600=VALUE(LEFT(G$2,1)))*($B$3:$B$600)),"")</f>
        <v>555555</v>
      </c>
      <c r="H5" s="12" t="str">
        <f>IFERROR(VLOOKUP(G5,$B$3:$C$600,2,0),0)</f>
        <v>N</v>
      </c>
      <c r="I5" s="12">
        <f>IFERROR(SUMPRODUCT(($A$3:$A$600=$F5)*($D$3:$D$600=VALUE(LEFT(I$2,1)))*($B$3:$B$600)),"")</f>
        <v>22222</v>
      </c>
      <c r="J5" s="12" t="str">
        <f>IFERROR(VLOOKUP(I5,$B$3:$C$600,2,0),0)</f>
        <v>B</v>
      </c>
      <c r="K5" s="12">
        <f>IFERROR(SUMPRODUCT(($A$3:$A$600=$F5)*($D$3:$D$600=VALUE(LEFT(K$2,1)))*($B$3:$B$600)),"")</f>
        <v>154887</v>
      </c>
      <c r="L5" s="12" t="str">
        <f>IFERROR(VLOOKUP(K5,$B$3:$C$600,2,0),0)</f>
        <v>V</v>
      </c>
      <c r="M5" s="12">
        <f>IFERROR(SUMPRODUCT(($A$3:$A$600=$F5)*($D$3:$D$600=VALUE(LEFT(M$2,1)))*($B$3:$B$600)),"")</f>
        <v>4451</v>
      </c>
      <c r="N5" s="12" t="str">
        <f>IFERROR(VLOOKUP(M5,$B$3:$C$600,2,0),0)</f>
        <v>T</v>
      </c>
      <c r="O5" s="12">
        <f>IFERROR(SUMPRODUCT(($A$3:$A$600=$F5)*($D$3:$D$600=VALUE(LEFT(O$2,1)))*($B$3:$B$600)),"")</f>
        <v>0</v>
      </c>
      <c r="P5" s="12">
        <f>IFERROR(VLOOKUP(O5,$B$3:$C$600,2,0),0)</f>
        <v>0</v>
      </c>
    </row>
    <row r="6" spans="1:16">
      <c r="A6">
        <v>3000556103</v>
      </c>
      <c r="B6" s="8">
        <v>123</v>
      </c>
      <c r="C6" s="9" t="s">
        <v>20</v>
      </c>
      <c r="D6">
        <f t="shared" ref="D6:D14" si="0">COUNTIF(A6:A603,A6)</f>
        <v>5</v>
      </c>
    </row>
    <row r="7" spans="1:16">
      <c r="A7">
        <v>3000556103</v>
      </c>
      <c r="B7" s="8">
        <v>456</v>
      </c>
      <c r="C7" s="10" t="s">
        <v>21</v>
      </c>
      <c r="D7">
        <f t="shared" si="0"/>
        <v>4</v>
      </c>
    </row>
    <row r="8" spans="1:16">
      <c r="A8">
        <v>3000556103</v>
      </c>
      <c r="B8" s="8">
        <v>789</v>
      </c>
      <c r="C8" s="10" t="s">
        <v>7</v>
      </c>
      <c r="D8">
        <f t="shared" si="0"/>
        <v>3</v>
      </c>
    </row>
    <row r="9" spans="1:16">
      <c r="A9">
        <v>3000556103</v>
      </c>
      <c r="B9" s="8">
        <v>101112</v>
      </c>
      <c r="C9" s="10" t="s">
        <v>22</v>
      </c>
      <c r="D9">
        <f t="shared" si="0"/>
        <v>2</v>
      </c>
    </row>
    <row r="10" spans="1:16">
      <c r="A10">
        <v>3000556103</v>
      </c>
      <c r="B10" s="8">
        <v>131415</v>
      </c>
      <c r="C10" s="10" t="s">
        <v>23</v>
      </c>
      <c r="D10">
        <f t="shared" si="0"/>
        <v>1</v>
      </c>
    </row>
    <row r="11" spans="1:16">
      <c r="A11">
        <v>3000556102</v>
      </c>
      <c r="B11" s="8">
        <v>4451</v>
      </c>
      <c r="C11" s="10" t="s">
        <v>24</v>
      </c>
      <c r="D11">
        <f t="shared" si="0"/>
        <v>4</v>
      </c>
    </row>
    <row r="12" spans="1:16">
      <c r="A12">
        <v>3000556102</v>
      </c>
      <c r="B12" s="13">
        <v>154887</v>
      </c>
      <c r="C12" s="10" t="s">
        <v>25</v>
      </c>
      <c r="D12">
        <f t="shared" si="0"/>
        <v>3</v>
      </c>
    </row>
    <row r="13" spans="1:16">
      <c r="A13">
        <v>3000556102</v>
      </c>
      <c r="B13" s="8">
        <v>22222</v>
      </c>
      <c r="C13" s="10" t="s">
        <v>21</v>
      </c>
      <c r="D13">
        <f t="shared" si="0"/>
        <v>2</v>
      </c>
    </row>
    <row r="14" spans="1:16">
      <c r="A14">
        <v>3000556102</v>
      </c>
      <c r="B14" s="8">
        <v>555555</v>
      </c>
      <c r="C14" s="10" t="s">
        <v>26</v>
      </c>
      <c r="D14">
        <f t="shared" si="0"/>
        <v>1</v>
      </c>
    </row>
    <row r="20" spans="3:3" ht="15">
      <c r="C20" s="6"/>
    </row>
  </sheetData>
  <phoneticPr fontId="0" type="noConversion"/>
  <conditionalFormatting sqref="A3:A5">
    <cfRule type="expression" dxfId="0" priority="2" stopIfTrue="1">
      <formula>COUNTIF(A$1:A$612,A3)&gt;1</formula>
    </cfRule>
  </conditionalFormatting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4140625" defaultRowHeight="13.2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2008-02-20T08:34:47Z</dcterms:created>
  <dcterms:modified xsi:type="dcterms:W3CDTF">2016-07-26T08:04:46Z</dcterms:modified>
</cp:coreProperties>
</file>