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92" yWindow="60" windowWidth="22440" windowHeight="9288"/>
  </bookViews>
  <sheets>
    <sheet name="xxx" sheetId="4" r:id="rId1"/>
  </sheets>
  <externalReferences>
    <externalReference r:id="rId2"/>
  </externalReferences>
  <definedNames>
    <definedName name="Année">OFFSET([1]WashCar!$C$13,,,COUNTA([1]WashCar!$C:$C)-11)</definedName>
  </definedNames>
  <calcPr calcId="145621"/>
</workbook>
</file>

<file path=xl/calcChain.xml><?xml version="1.0" encoding="utf-8"?>
<calcChain xmlns="http://schemas.openxmlformats.org/spreadsheetml/2006/main">
  <c r="F3" i="4" l="1"/>
  <c r="F2" i="4" l="1"/>
  <c r="B9" i="4" l="1"/>
  <c r="K3" i="4" l="1"/>
  <c r="C5" i="4" l="1"/>
  <c r="A9" i="4" s="1"/>
  <c r="K4" i="4"/>
  <c r="I6" i="4" s="1"/>
  <c r="D9" i="4" l="1"/>
  <c r="E9" i="4"/>
  <c r="F9" i="4"/>
  <c r="C9" i="4"/>
  <c r="B10" i="4"/>
  <c r="A10" i="4" s="1"/>
  <c r="G9" i="4" l="1"/>
  <c r="B11" i="4"/>
  <c r="B12" i="4" s="1"/>
  <c r="A12" i="4" s="1"/>
  <c r="C10" i="4"/>
  <c r="F10" i="4"/>
  <c r="E10" i="4"/>
  <c r="D10" i="4"/>
  <c r="A11" i="4" l="1"/>
  <c r="D11" i="4"/>
  <c r="F11" i="4"/>
  <c r="E11" i="4"/>
  <c r="C11" i="4"/>
  <c r="F12" i="4"/>
  <c r="E12" i="4"/>
  <c r="D12" i="4"/>
  <c r="B13" i="4"/>
  <c r="G10" i="4"/>
  <c r="G11" i="4" l="1"/>
  <c r="A13" i="4"/>
  <c r="C12" i="4"/>
  <c r="G12" i="4" s="1"/>
  <c r="F13" i="4"/>
  <c r="E13" i="4"/>
  <c r="D13" i="4"/>
  <c r="B14" i="4"/>
  <c r="A14" i="4" s="1"/>
  <c r="C13" i="4" l="1"/>
  <c r="G13" i="4" s="1"/>
  <c r="F14" i="4"/>
  <c r="E14" i="4"/>
  <c r="D14" i="4"/>
  <c r="B15" i="4"/>
  <c r="A15" i="4" l="1"/>
  <c r="C14" i="4"/>
  <c r="G14" i="4" s="1"/>
  <c r="E15" i="4"/>
  <c r="F15" i="4"/>
  <c r="D15" i="4"/>
  <c r="B16" i="4"/>
  <c r="A16" i="4" s="1"/>
  <c r="C15" i="4" l="1"/>
  <c r="C16" i="4" s="1"/>
  <c r="E16" i="4"/>
  <c r="F16" i="4"/>
  <c r="D16" i="4"/>
  <c r="B17" i="4"/>
  <c r="A17" i="4" l="1"/>
  <c r="G15" i="4"/>
  <c r="G16" i="4"/>
  <c r="D17" i="4"/>
  <c r="F17" i="4"/>
  <c r="E17" i="4"/>
  <c r="C17" i="4"/>
  <c r="B18" i="4"/>
  <c r="A18" i="4" l="1"/>
  <c r="G17" i="4"/>
  <c r="C18" i="4"/>
  <c r="F18" i="4"/>
  <c r="E18" i="4"/>
  <c r="D18" i="4"/>
  <c r="B19" i="4"/>
  <c r="A19" i="4" l="1"/>
  <c r="G18" i="4"/>
  <c r="C19" i="4"/>
  <c r="D19" i="4"/>
  <c r="E19" i="4"/>
  <c r="F19" i="4"/>
  <c r="G19" i="4" s="1"/>
  <c r="B20" i="4"/>
  <c r="A20" i="4" l="1"/>
  <c r="D20" i="4"/>
  <c r="C20" i="4"/>
  <c r="E20" i="4"/>
  <c r="F20" i="4"/>
  <c r="B21" i="4"/>
  <c r="A21" i="4" l="1"/>
  <c r="G20" i="4"/>
  <c r="E21" i="4"/>
  <c r="C21" i="4"/>
  <c r="D21" i="4"/>
  <c r="F21" i="4"/>
  <c r="G21" i="4" s="1"/>
  <c r="B22" i="4"/>
  <c r="A22" i="4" l="1"/>
  <c r="C22" i="4"/>
  <c r="D22" i="4"/>
  <c r="F22" i="4"/>
  <c r="E22" i="4"/>
  <c r="B23" i="4"/>
  <c r="A23" i="4" l="1"/>
  <c r="G22" i="4"/>
  <c r="F23" i="4"/>
  <c r="E23" i="4"/>
  <c r="D23" i="4"/>
  <c r="C23" i="4"/>
  <c r="B24" i="4"/>
  <c r="A24" i="4" s="1"/>
  <c r="G23" i="4" l="1"/>
  <c r="F24" i="4"/>
  <c r="C24" i="4"/>
  <c r="D24" i="4"/>
  <c r="E24" i="4"/>
  <c r="B25" i="4"/>
  <c r="A25" i="4" l="1"/>
  <c r="G24" i="4"/>
  <c r="F25" i="4"/>
  <c r="D25" i="4"/>
  <c r="E25" i="4"/>
  <c r="C25" i="4"/>
  <c r="B26" i="4"/>
  <c r="A26" i="4" l="1"/>
  <c r="G25" i="4"/>
  <c r="F26" i="4"/>
  <c r="E26" i="4"/>
  <c r="C26" i="4"/>
  <c r="D26" i="4"/>
  <c r="B27" i="4"/>
  <c r="A27" i="4" l="1"/>
  <c r="G26" i="4"/>
  <c r="D27" i="4"/>
  <c r="E27" i="4"/>
  <c r="F27" i="4"/>
  <c r="C27" i="4"/>
  <c r="B28" i="4"/>
  <c r="A28" i="4" l="1"/>
  <c r="G27" i="4"/>
  <c r="F28" i="4"/>
  <c r="D28" i="4"/>
  <c r="C28" i="4"/>
  <c r="E28" i="4"/>
  <c r="B29" i="4"/>
  <c r="A29" i="4" l="1"/>
  <c r="G28" i="4"/>
  <c r="C29" i="4"/>
  <c r="D29" i="4"/>
  <c r="F29" i="4"/>
  <c r="E29" i="4"/>
  <c r="B30" i="4"/>
  <c r="A30" i="4" l="1"/>
  <c r="G29" i="4"/>
  <c r="F30" i="4"/>
  <c r="E30" i="4"/>
  <c r="C30" i="4"/>
  <c r="D30" i="4"/>
  <c r="B31" i="4"/>
  <c r="A31" i="4" l="1"/>
  <c r="G30" i="4"/>
  <c r="E31" i="4"/>
  <c r="C31" i="4"/>
  <c r="D31" i="4"/>
  <c r="F31" i="4"/>
  <c r="B32" i="4"/>
  <c r="A32" i="4" l="1"/>
  <c r="G31" i="4"/>
  <c r="D32" i="4"/>
  <c r="C32" i="4"/>
  <c r="F32" i="4"/>
  <c r="G32" i="4" s="1"/>
  <c r="E32" i="4"/>
  <c r="B33" i="4"/>
  <c r="A33" i="4" l="1"/>
  <c r="E33" i="4"/>
  <c r="C33" i="4"/>
  <c r="D33" i="4"/>
  <c r="F33" i="4"/>
  <c r="B34" i="4"/>
  <c r="A34" i="4" s="1"/>
  <c r="G33" i="4" l="1"/>
  <c r="D34" i="4"/>
  <c r="C34" i="4"/>
  <c r="F34" i="4"/>
  <c r="E34" i="4"/>
  <c r="B35" i="4"/>
  <c r="A35" i="4" l="1"/>
  <c r="G34" i="4"/>
  <c r="F35" i="4"/>
  <c r="D35" i="4"/>
  <c r="C35" i="4"/>
  <c r="E35" i="4"/>
  <c r="B36" i="4"/>
  <c r="A36" i="4" s="1"/>
  <c r="G35" i="4" l="1"/>
  <c r="D36" i="4"/>
  <c r="E36" i="4"/>
  <c r="C36" i="4"/>
  <c r="F36" i="4"/>
  <c r="B37" i="4"/>
  <c r="A37" i="4" l="1"/>
  <c r="G36" i="4"/>
  <c r="C37" i="4"/>
  <c r="D37" i="4"/>
  <c r="E37" i="4"/>
  <c r="F37" i="4"/>
  <c r="B38" i="4"/>
  <c r="A38" i="4" l="1"/>
  <c r="G37" i="4"/>
  <c r="F38" i="4"/>
  <c r="E38" i="4"/>
  <c r="C38" i="4"/>
  <c r="D38" i="4"/>
  <c r="B39" i="4"/>
  <c r="A39" i="4" l="1"/>
  <c r="G38" i="4"/>
  <c r="C39" i="4"/>
  <c r="E39" i="4"/>
  <c r="F39" i="4"/>
  <c r="G39" i="4" s="1"/>
  <c r="D39" i="4"/>
  <c r="B40" i="4"/>
  <c r="A40" i="4" s="1"/>
  <c r="D40" i="4" l="1"/>
  <c r="E40" i="4"/>
  <c r="C40" i="4"/>
  <c r="F40" i="4"/>
  <c r="G40" i="4" s="1"/>
  <c r="B41" i="4"/>
  <c r="A41" i="4" l="1"/>
  <c r="F41" i="4"/>
  <c r="E41" i="4"/>
  <c r="C41" i="4"/>
  <c r="D41" i="4"/>
  <c r="B42" i="4"/>
  <c r="A42" i="4" l="1"/>
  <c r="G41" i="4"/>
  <c r="F42" i="4"/>
  <c r="E42" i="4"/>
  <c r="C42" i="4"/>
  <c r="D42" i="4"/>
  <c r="B43" i="4"/>
  <c r="A43" i="4" l="1"/>
  <c r="G42" i="4"/>
  <c r="F43" i="4"/>
  <c r="C43" i="4"/>
  <c r="D43" i="4"/>
  <c r="E43" i="4"/>
  <c r="B44" i="4"/>
  <c r="A44" i="4" s="1"/>
  <c r="G43" i="4" l="1"/>
  <c r="C44" i="4"/>
  <c r="E44" i="4"/>
  <c r="F44" i="4"/>
  <c r="G44" i="4" s="1"/>
  <c r="D44" i="4"/>
  <c r="B45" i="4"/>
  <c r="A45" i="4" s="1"/>
  <c r="G45" i="4" l="1"/>
  <c r="F45" i="4"/>
  <c r="C45" i="4"/>
  <c r="D45" i="4"/>
  <c r="E45" i="4"/>
  <c r="B46" i="4"/>
  <c r="A46" i="4" s="1"/>
  <c r="C46" i="4" l="1"/>
  <c r="D46" i="4"/>
  <c r="F46" i="4"/>
  <c r="E46" i="4"/>
  <c r="G46" i="4"/>
  <c r="B47" i="4"/>
  <c r="A47" i="4" s="1"/>
  <c r="C47" i="4" l="1"/>
  <c r="D47" i="4"/>
  <c r="G47" i="4"/>
  <c r="F47" i="4"/>
  <c r="E47" i="4"/>
  <c r="B48" i="4"/>
  <c r="A48" i="4" s="1"/>
  <c r="D48" i="4" l="1"/>
  <c r="G48" i="4"/>
  <c r="F48" i="4"/>
  <c r="C48" i="4"/>
  <c r="E48" i="4"/>
  <c r="B49" i="4"/>
  <c r="A49" i="4" s="1"/>
  <c r="F49" i="4" l="1"/>
  <c r="D49" i="4"/>
  <c r="E49" i="4"/>
  <c r="C49" i="4"/>
  <c r="G49" i="4"/>
  <c r="B50" i="4"/>
  <c r="A50" i="4" s="1"/>
  <c r="E50" i="4" l="1"/>
  <c r="F50" i="4"/>
  <c r="G50" i="4"/>
  <c r="D50" i="4"/>
  <c r="C50" i="4"/>
  <c r="B51" i="4"/>
  <c r="A51" i="4" s="1"/>
  <c r="G51" i="4" l="1"/>
  <c r="E51" i="4"/>
  <c r="D51" i="4"/>
  <c r="C51" i="4"/>
  <c r="F51" i="4"/>
  <c r="B52" i="4"/>
  <c r="A52" i="4" s="1"/>
  <c r="D52" i="4" l="1"/>
  <c r="G52" i="4"/>
  <c r="F52" i="4"/>
  <c r="E52" i="4"/>
  <c r="C52" i="4"/>
  <c r="B53" i="4"/>
  <c r="A53" i="4" s="1"/>
  <c r="G53" i="4" l="1"/>
  <c r="E53" i="4"/>
  <c r="D53" i="4"/>
  <c r="F53" i="4"/>
  <c r="C53" i="4"/>
  <c r="B54" i="4"/>
  <c r="A54" i="4" s="1"/>
  <c r="C54" i="4" l="1"/>
  <c r="F54" i="4"/>
  <c r="E54" i="4"/>
  <c r="G54" i="4"/>
  <c r="D54" i="4"/>
  <c r="B55" i="4"/>
  <c r="A55" i="4" s="1"/>
  <c r="D55" i="4" l="1"/>
  <c r="E55" i="4"/>
  <c r="C55" i="4"/>
  <c r="G55" i="4"/>
  <c r="F55" i="4"/>
  <c r="B56" i="4"/>
  <c r="A56" i="4" s="1"/>
  <c r="D56" i="4" l="1"/>
  <c r="E56" i="4"/>
  <c r="G56" i="4"/>
  <c r="C56" i="4"/>
  <c r="F56" i="4"/>
  <c r="B57" i="4"/>
  <c r="A57" i="4" s="1"/>
  <c r="D57" i="4" l="1"/>
  <c r="E57" i="4"/>
  <c r="F57" i="4"/>
  <c r="G57" i="4"/>
  <c r="C57" i="4"/>
  <c r="B58" i="4"/>
  <c r="A58" i="4" s="1"/>
  <c r="E58" i="4" l="1"/>
  <c r="D58" i="4"/>
  <c r="G58" i="4"/>
  <c r="F58" i="4"/>
  <c r="C58" i="4"/>
  <c r="B59" i="4"/>
  <c r="A59" i="4" s="1"/>
  <c r="G59" i="4" l="1"/>
  <c r="D59" i="4"/>
  <c r="C59" i="4"/>
  <c r="E59" i="4"/>
  <c r="F59" i="4"/>
  <c r="B60" i="4"/>
  <c r="A60" i="4" s="1"/>
  <c r="G60" i="4" l="1"/>
  <c r="D60" i="4"/>
  <c r="C60" i="4"/>
  <c r="F60" i="4"/>
  <c r="E60" i="4"/>
  <c r="B61" i="4"/>
  <c r="A61" i="4" s="1"/>
  <c r="C61" i="4" l="1"/>
  <c r="G61" i="4"/>
  <c r="D61" i="4"/>
  <c r="E61" i="4"/>
  <c r="F61" i="4"/>
  <c r="B62" i="4"/>
  <c r="A62" i="4" s="1"/>
  <c r="D62" i="4" l="1"/>
  <c r="F62" i="4"/>
  <c r="G62" i="4"/>
  <c r="E62" i="4"/>
  <c r="C62" i="4"/>
  <c r="B63" i="4"/>
  <c r="A63" i="4" s="1"/>
  <c r="G63" i="4" l="1"/>
  <c r="C63" i="4"/>
  <c r="E63" i="4"/>
  <c r="F63" i="4"/>
  <c r="D63" i="4"/>
  <c r="B64" i="4"/>
  <c r="A64" i="4" s="1"/>
  <c r="E64" i="4" l="1"/>
  <c r="C64" i="4"/>
  <c r="G64" i="4"/>
  <c r="F64" i="4"/>
  <c r="D64" i="4"/>
  <c r="B65" i="4"/>
  <c r="A65" i="4" s="1"/>
  <c r="D65" i="4" l="1"/>
  <c r="C65" i="4"/>
  <c r="E65" i="4"/>
  <c r="G65" i="4"/>
  <c r="F65" i="4"/>
  <c r="B66" i="4"/>
  <c r="A66" i="4" s="1"/>
  <c r="C66" i="4" l="1"/>
  <c r="E66" i="4"/>
  <c r="F66" i="4"/>
  <c r="G66" i="4"/>
  <c r="D66" i="4"/>
  <c r="B67" i="4"/>
  <c r="A67" i="4" s="1"/>
  <c r="G67" i="4" l="1"/>
  <c r="E67" i="4"/>
  <c r="F67" i="4"/>
  <c r="C67" i="4"/>
  <c r="D67" i="4"/>
  <c r="B68" i="4"/>
  <c r="A68" i="4" s="1"/>
  <c r="D68" i="4" l="1"/>
  <c r="G68" i="4"/>
  <c r="C68" i="4"/>
  <c r="E68" i="4"/>
  <c r="F68" i="4"/>
  <c r="B69" i="4"/>
  <c r="A69" i="4" s="1"/>
  <c r="C69" i="4" l="1"/>
  <c r="G69" i="4"/>
  <c r="E69" i="4"/>
  <c r="F69" i="4"/>
  <c r="D69" i="4"/>
  <c r="B70" i="4"/>
  <c r="A70" i="4" s="1"/>
  <c r="F70" i="4" l="1"/>
  <c r="D70" i="4"/>
  <c r="C70" i="4"/>
  <c r="E70" i="4"/>
  <c r="G70" i="4"/>
  <c r="B71" i="4"/>
  <c r="A71" i="4" s="1"/>
  <c r="G71" i="4" l="1"/>
  <c r="E71" i="4"/>
  <c r="C71" i="4"/>
  <c r="F71" i="4"/>
  <c r="D71" i="4"/>
  <c r="B72" i="4"/>
  <c r="A72" i="4" s="1"/>
  <c r="F72" i="4" l="1"/>
  <c r="D72" i="4"/>
  <c r="C72" i="4"/>
  <c r="E72" i="4"/>
  <c r="G72" i="4"/>
  <c r="B73" i="4"/>
  <c r="A73" i="4" s="1"/>
  <c r="E73" i="4" l="1"/>
  <c r="G73" i="4"/>
  <c r="C73" i="4"/>
  <c r="D73" i="4"/>
  <c r="F73" i="4"/>
  <c r="B74" i="4"/>
  <c r="A74" i="4" s="1"/>
  <c r="F74" i="4" l="1"/>
  <c r="C74" i="4"/>
  <c r="D74" i="4"/>
  <c r="E74" i="4"/>
  <c r="G74" i="4"/>
  <c r="B75" i="4"/>
  <c r="A75" i="4" s="1"/>
  <c r="D75" i="4" l="1"/>
  <c r="C75" i="4"/>
  <c r="G75" i="4"/>
  <c r="F75" i="4"/>
  <c r="E75" i="4"/>
  <c r="B76" i="4"/>
  <c r="A76" i="4" s="1"/>
  <c r="C76" i="4" l="1"/>
  <c r="G76" i="4"/>
  <c r="E76" i="4"/>
  <c r="D76" i="4"/>
  <c r="F76" i="4"/>
  <c r="B77" i="4"/>
  <c r="A77" i="4" s="1"/>
  <c r="C77" i="4" l="1"/>
  <c r="G77" i="4"/>
  <c r="F77" i="4"/>
  <c r="E77" i="4"/>
  <c r="D77" i="4"/>
  <c r="B78" i="4"/>
  <c r="A78" i="4" s="1"/>
  <c r="D78" i="4" l="1"/>
  <c r="E78" i="4"/>
  <c r="C78" i="4"/>
  <c r="G78" i="4"/>
  <c r="F78" i="4"/>
  <c r="B79" i="4"/>
  <c r="A79" i="4" s="1"/>
  <c r="G79" i="4" l="1"/>
  <c r="E79" i="4"/>
  <c r="D79" i="4"/>
  <c r="F79" i="4"/>
  <c r="C79" i="4"/>
  <c r="B80" i="4"/>
  <c r="A80" i="4" s="1"/>
  <c r="E80" i="4" l="1"/>
  <c r="G80" i="4"/>
  <c r="F80" i="4"/>
  <c r="D80" i="4"/>
  <c r="C80" i="4"/>
  <c r="B81" i="4"/>
  <c r="A81" i="4" s="1"/>
  <c r="F81" i="4" l="1"/>
  <c r="D81" i="4"/>
  <c r="E81" i="4"/>
  <c r="G81" i="4"/>
  <c r="C81" i="4"/>
  <c r="B82" i="4"/>
  <c r="A82" i="4" s="1"/>
  <c r="C82" i="4" l="1"/>
  <c r="E82" i="4"/>
  <c r="G82" i="4"/>
  <c r="F82" i="4"/>
  <c r="D82" i="4"/>
  <c r="B83" i="4"/>
  <c r="A83" i="4" s="1"/>
  <c r="D83" i="4" l="1"/>
  <c r="G83" i="4"/>
  <c r="E83" i="4"/>
  <c r="F83" i="4"/>
  <c r="C83" i="4"/>
  <c r="B84" i="4"/>
  <c r="A84" i="4" s="1"/>
  <c r="G84" i="4" l="1"/>
  <c r="F84" i="4"/>
  <c r="C84" i="4"/>
  <c r="D84" i="4"/>
  <c r="E84" i="4"/>
  <c r="B85" i="4"/>
  <c r="A85" i="4" s="1"/>
  <c r="G85" i="4" l="1"/>
  <c r="F85" i="4"/>
  <c r="D85" i="4"/>
  <c r="C85" i="4"/>
  <c r="E85" i="4"/>
  <c r="B86" i="4"/>
  <c r="A86" i="4" s="1"/>
  <c r="G86" i="4" l="1"/>
  <c r="F86" i="4"/>
  <c r="D86" i="4"/>
  <c r="C86" i="4"/>
  <c r="E86" i="4"/>
  <c r="B87" i="4"/>
  <c r="A87" i="4" s="1"/>
  <c r="E87" i="4" l="1"/>
  <c r="C87" i="4"/>
  <c r="D87" i="4"/>
  <c r="F87" i="4"/>
  <c r="G87" i="4"/>
  <c r="B88" i="4"/>
  <c r="A88" i="4" s="1"/>
  <c r="G88" i="4" l="1"/>
  <c r="E88" i="4"/>
  <c r="F88" i="4"/>
  <c r="C88" i="4"/>
  <c r="D88" i="4"/>
  <c r="B89" i="4"/>
  <c r="A89" i="4" s="1"/>
  <c r="D89" i="4" l="1"/>
  <c r="F89" i="4"/>
  <c r="E89" i="4"/>
  <c r="G89" i="4"/>
  <c r="C89" i="4"/>
  <c r="B90" i="4"/>
  <c r="A90" i="4" s="1"/>
  <c r="D90" i="4" l="1"/>
  <c r="F90" i="4"/>
  <c r="G90" i="4"/>
  <c r="C90" i="4"/>
  <c r="E90" i="4"/>
  <c r="B91" i="4"/>
  <c r="A91" i="4" s="1"/>
  <c r="D91" i="4" l="1"/>
  <c r="F91" i="4"/>
  <c r="G91" i="4"/>
  <c r="E91" i="4"/>
  <c r="C91" i="4"/>
  <c r="B92" i="4"/>
  <c r="A92" i="4" s="1"/>
  <c r="E92" i="4" l="1"/>
  <c r="C92" i="4"/>
  <c r="G92" i="4"/>
  <c r="F92" i="4"/>
  <c r="D92" i="4"/>
  <c r="B93" i="4"/>
  <c r="A93" i="4" s="1"/>
  <c r="D93" i="4" l="1"/>
  <c r="E93" i="4"/>
  <c r="G93" i="4"/>
  <c r="C93" i="4"/>
  <c r="F93" i="4"/>
  <c r="B94" i="4"/>
  <c r="A94" i="4" s="1"/>
  <c r="E94" i="4" l="1"/>
  <c r="F94" i="4"/>
  <c r="D94" i="4"/>
  <c r="G94" i="4"/>
  <c r="C94" i="4"/>
  <c r="B95" i="4"/>
  <c r="A95" i="4" s="1"/>
  <c r="G95" i="4" l="1"/>
  <c r="F95" i="4"/>
  <c r="C95" i="4"/>
  <c r="D95" i="4"/>
  <c r="E95" i="4"/>
  <c r="B96" i="4"/>
  <c r="A96" i="4" s="1"/>
  <c r="F96" i="4" l="1"/>
  <c r="E96" i="4"/>
  <c r="D96" i="4"/>
  <c r="C96" i="4"/>
  <c r="G96" i="4"/>
  <c r="B97" i="4"/>
  <c r="A97" i="4" s="1"/>
  <c r="D97" i="4" l="1"/>
  <c r="C97" i="4"/>
  <c r="B98" i="4"/>
  <c r="A98" i="4" s="1"/>
  <c r="G97" i="4"/>
  <c r="F97" i="4"/>
  <c r="E97" i="4"/>
  <c r="C98" i="4" l="1"/>
  <c r="D98" i="4"/>
  <c r="G98" i="4"/>
  <c r="F98" i="4"/>
  <c r="E98" i="4"/>
  <c r="B99" i="4"/>
  <c r="A99" i="4" s="1"/>
  <c r="F99" i="4" l="1"/>
  <c r="G99" i="4"/>
  <c r="C99" i="4"/>
  <c r="D99" i="4"/>
  <c r="E99" i="4"/>
  <c r="B100" i="4"/>
  <c r="A100" i="4" s="1"/>
  <c r="D100" i="4" l="1"/>
  <c r="C100" i="4"/>
  <c r="G100" i="4"/>
  <c r="F100" i="4"/>
  <c r="E100" i="4"/>
  <c r="B101" i="4"/>
  <c r="A101" i="4" s="1"/>
  <c r="C101" i="4" l="1"/>
  <c r="G101" i="4"/>
  <c r="F101" i="4"/>
  <c r="D101" i="4"/>
  <c r="E101" i="4"/>
  <c r="B102" i="4"/>
  <c r="A102" i="4" s="1"/>
  <c r="G102" i="4" l="1"/>
  <c r="F102" i="4"/>
  <c r="C102" i="4"/>
  <c r="D102" i="4"/>
  <c r="E102" i="4"/>
  <c r="B103" i="4"/>
  <c r="A103" i="4" s="1"/>
  <c r="C103" i="4" l="1"/>
  <c r="E103" i="4"/>
  <c r="G103" i="4"/>
  <c r="D103" i="4"/>
  <c r="F103" i="4"/>
  <c r="B104" i="4"/>
  <c r="A104" i="4" s="1"/>
  <c r="E104" i="4" l="1"/>
  <c r="F104" i="4"/>
  <c r="D104" i="4"/>
  <c r="C104" i="4"/>
  <c r="G104" i="4"/>
  <c r="B105" i="4"/>
  <c r="A105" i="4" s="1"/>
  <c r="C105" i="4" l="1"/>
  <c r="D105" i="4"/>
  <c r="F105" i="4"/>
  <c r="G105" i="4"/>
  <c r="E105" i="4"/>
  <c r="B106" i="4"/>
  <c r="A106" i="4" s="1"/>
  <c r="E106" i="4" l="1"/>
  <c r="D106" i="4"/>
  <c r="F106" i="4"/>
  <c r="G106" i="4"/>
  <c r="C106" i="4"/>
  <c r="B107" i="4"/>
  <c r="A107" i="4" s="1"/>
  <c r="E107" i="4" l="1"/>
  <c r="F107" i="4"/>
  <c r="G107" i="4"/>
  <c r="D107" i="4"/>
  <c r="C107" i="4"/>
  <c r="B108" i="4"/>
  <c r="A108" i="4" s="1"/>
  <c r="D108" i="4" l="1"/>
  <c r="E108" i="4"/>
  <c r="F108" i="4"/>
  <c r="C108" i="4"/>
  <c r="G108" i="4"/>
  <c r="B109" i="4"/>
  <c r="A109" i="4" s="1"/>
  <c r="D109" i="4" l="1"/>
  <c r="C109" i="4"/>
  <c r="F109" i="4"/>
  <c r="G109" i="4"/>
  <c r="B110" i="4"/>
  <c r="A110" i="4" s="1"/>
  <c r="E109" i="4"/>
  <c r="G110" i="4" l="1"/>
  <c r="E110" i="4"/>
  <c r="F110" i="4"/>
  <c r="C110" i="4"/>
  <c r="D110" i="4"/>
  <c r="B111" i="4"/>
  <c r="A111" i="4" s="1"/>
  <c r="G111" i="4" l="1"/>
  <c r="F111" i="4"/>
  <c r="D111" i="4"/>
  <c r="E111" i="4"/>
  <c r="C111" i="4"/>
  <c r="B112" i="4"/>
  <c r="A112" i="4" s="1"/>
  <c r="G112" i="4" l="1"/>
  <c r="F112" i="4"/>
  <c r="E112" i="4"/>
  <c r="C112" i="4"/>
  <c r="D112" i="4"/>
  <c r="B113" i="4"/>
  <c r="A113" i="4" s="1"/>
  <c r="C113" i="4" l="1"/>
  <c r="G113" i="4"/>
  <c r="D113" i="4"/>
  <c r="E113" i="4"/>
  <c r="F113" i="4"/>
  <c r="B114" i="4"/>
  <c r="A114" i="4" s="1"/>
  <c r="C114" i="4" l="1"/>
  <c r="F114" i="4"/>
  <c r="D114" i="4"/>
  <c r="G114" i="4"/>
  <c r="E114" i="4"/>
  <c r="B115" i="4"/>
  <c r="A115" i="4" s="1"/>
  <c r="D115" i="4" l="1"/>
  <c r="G115" i="4"/>
  <c r="E115" i="4"/>
  <c r="F115" i="4"/>
  <c r="C115" i="4"/>
  <c r="B116" i="4"/>
  <c r="A116" i="4" s="1"/>
  <c r="F116" i="4" l="1"/>
  <c r="D116" i="4"/>
  <c r="G116" i="4"/>
  <c r="E116" i="4"/>
  <c r="C116" i="4"/>
  <c r="B117" i="4"/>
  <c r="A117" i="4" s="1"/>
  <c r="C117" i="4" l="1"/>
  <c r="E117" i="4"/>
  <c r="B118" i="4"/>
  <c r="A118" i="4" s="1"/>
  <c r="F117" i="4"/>
  <c r="G117" i="4"/>
  <c r="D117" i="4"/>
  <c r="C118" i="4" l="1"/>
  <c r="E118" i="4"/>
  <c r="F118" i="4"/>
  <c r="D118" i="4"/>
  <c r="G118" i="4"/>
  <c r="B119" i="4"/>
  <c r="A119" i="4" s="1"/>
  <c r="G119" i="4" l="1"/>
  <c r="C119" i="4"/>
  <c r="D119" i="4"/>
  <c r="E119" i="4"/>
  <c r="F119" i="4"/>
  <c r="B120" i="4"/>
  <c r="A120" i="4" s="1"/>
  <c r="D120" i="4" l="1"/>
  <c r="C120" i="4"/>
  <c r="F120" i="4"/>
  <c r="E120" i="4"/>
  <c r="G120" i="4"/>
  <c r="B121" i="4"/>
  <c r="A121" i="4" s="1"/>
  <c r="G121" i="4" l="1"/>
  <c r="F121" i="4"/>
  <c r="D121" i="4"/>
  <c r="E121" i="4"/>
  <c r="C121" i="4"/>
  <c r="B122" i="4"/>
  <c r="A122" i="4" s="1"/>
  <c r="F122" i="4" l="1"/>
  <c r="D122" i="4"/>
  <c r="C122" i="4"/>
  <c r="E122" i="4"/>
  <c r="G122" i="4"/>
  <c r="B123" i="4"/>
  <c r="A123" i="4" s="1"/>
  <c r="C123" i="4" l="1"/>
  <c r="E123" i="4"/>
  <c r="G123" i="4"/>
  <c r="F123" i="4"/>
  <c r="D123" i="4"/>
  <c r="B124" i="4"/>
  <c r="A124" i="4" s="1"/>
  <c r="C124" i="4" l="1"/>
  <c r="D124" i="4"/>
  <c r="G124" i="4"/>
  <c r="F124" i="4"/>
  <c r="E124" i="4"/>
  <c r="B125" i="4"/>
  <c r="A125" i="4" s="1"/>
  <c r="D125" i="4" l="1"/>
  <c r="E125" i="4"/>
  <c r="B126" i="4"/>
  <c r="A126" i="4" s="1"/>
  <c r="C125" i="4"/>
  <c r="G125" i="4"/>
  <c r="F125" i="4"/>
  <c r="F126" i="4" l="1"/>
  <c r="C126" i="4"/>
  <c r="G126" i="4"/>
  <c r="D126" i="4"/>
  <c r="E126" i="4"/>
  <c r="B127" i="4"/>
  <c r="A127" i="4" s="1"/>
  <c r="D127" i="4" l="1"/>
  <c r="D8" i="4" s="1"/>
  <c r="B128" i="4"/>
  <c r="A128" i="4" s="1"/>
  <c r="F127" i="4"/>
  <c r="C127" i="4"/>
  <c r="G127" i="4"/>
  <c r="E127" i="4"/>
  <c r="E128" i="4" l="1"/>
  <c r="E8" i="4" s="1"/>
  <c r="G128" i="4"/>
  <c r="F128" i="4"/>
  <c r="F8" i="4" s="1"/>
  <c r="C128" i="4"/>
  <c r="F4" i="4" l="1"/>
</calcChain>
</file>

<file path=xl/sharedStrings.xml><?xml version="1.0" encoding="utf-8"?>
<sst xmlns="http://schemas.openxmlformats.org/spreadsheetml/2006/main" count="22" uniqueCount="22">
  <si>
    <t>Caractéristiques du crédit :</t>
  </si>
  <si>
    <t>Montant emprunté :</t>
  </si>
  <si>
    <t>Taux d'intérêt annuel :</t>
  </si>
  <si>
    <t>Durée en mois:</t>
  </si>
  <si>
    <t>Intérêts Bruts :</t>
  </si>
  <si>
    <t>Tableau d'amortissement Mensuel</t>
  </si>
  <si>
    <t>Numéro d'Échéance</t>
  </si>
  <si>
    <t>Date</t>
  </si>
  <si>
    <t>Totaux ►</t>
  </si>
  <si>
    <t>Montant mensualité Brut :</t>
  </si>
  <si>
    <t xml:space="preserve">   Date du Déblocage du Prêt ►</t>
  </si>
  <si>
    <t xml:space="preserve">                       Date 1ère Échéance ►</t>
  </si>
  <si>
    <t xml:space="preserve">            Durée Intercalaire en jours ►</t>
  </si>
  <si>
    <t>Date d'échéance :</t>
  </si>
  <si>
    <t>Capital + Intérêts :</t>
  </si>
  <si>
    <t>Mensualités</t>
  </si>
  <si>
    <t>Capital Remboursé</t>
  </si>
  <si>
    <t>Capital Restant Dû</t>
  </si>
  <si>
    <t>Emprunt</t>
  </si>
  <si>
    <t xml:space="preserve">Intérets </t>
  </si>
  <si>
    <t>Intérêts Intercalaires</t>
  </si>
  <si>
    <r>
      <t xml:space="preserve">Intérêts Bruts Intercalaires s'ajoutent à l'Échéance </t>
    </r>
    <r>
      <rPr>
        <b/>
        <sz val="12"/>
        <color rgb="FFFF0000"/>
        <rFont val="Times New Roman"/>
        <family val="1"/>
      </rPr>
      <t>N° 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</si>
</sst>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8" formatCode="#,##0.00\ &quot;€&quot;;[Red]\-#,##0.00\ &quot;€&quot;"/>
    <numFmt numFmtId="164" formatCode="&quot;€&quot;#,##0.00_);[Red]\(&quot;€&quot;#,##0.00\)"/>
    <numFmt numFmtId="165" formatCode="#,##0.00\ &quot;€&quot;"/>
    <numFmt numFmtId="166" formatCode="0&quot; mois&quot;"/>
    <numFmt numFmtId="167" formatCode="dd/mm/yyyy;;"/>
    <numFmt numFmtId="169" formatCode="[&lt;=1]0&quot; Jour&quot;;[&gt;1]0&quot; Jours&quot;"/>
    <numFmt numFmtId="170" formatCode="#,##0.00\ &quot;€&quot;;[Red]#,##0.00\ &quot;€&quot;"/>
    <numFmt numFmtId="174" formatCode="&quot;N° &quot;00"/>
  </numFmts>
  <fonts count="10" x14ac:knownFonts="1">
    <font>
      <sz val="12"/>
      <color theme="1"/>
      <name val="Times New Roman"/>
      <family val="2"/>
    </font>
    <font>
      <b/>
      <i/>
      <sz val="18"/>
      <color theme="0"/>
      <name val="Times New Roman"/>
      <family val="1"/>
    </font>
    <font>
      <b/>
      <sz val="12"/>
      <name val="Times New Roman"/>
      <family val="1"/>
    </font>
    <font>
      <b/>
      <sz val="12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2"/>
      <color rgb="FFFF0000"/>
      <name val="Times New Roman"/>
      <family val="1"/>
    </font>
    <font>
      <u/>
      <sz val="12"/>
      <color theme="10"/>
      <name val="Times New Roman"/>
      <family val="2"/>
    </font>
    <font>
      <b/>
      <u/>
      <sz val="12"/>
      <color theme="10"/>
      <name val="Times New Roman"/>
      <family val="1"/>
    </font>
    <font>
      <b/>
      <i/>
      <sz val="18"/>
      <color theme="1"/>
      <name val="Times New Roman"/>
      <family val="1"/>
    </font>
    <font>
      <b/>
      <sz val="16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ck">
        <color rgb="FF7030A0"/>
      </left>
      <right style="thick">
        <color rgb="FFFF0000"/>
      </right>
      <top style="thick">
        <color rgb="FFFF0000"/>
      </top>
      <bottom style="thick">
        <color rgb="FF7030A0"/>
      </bottom>
      <diagonal/>
    </border>
    <border>
      <left/>
      <right style="thick">
        <color rgb="FFFF0000"/>
      </right>
      <top style="thick">
        <color rgb="FF7030A0"/>
      </top>
      <bottom/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53">
    <xf numFmtId="0" fontId="0" fillId="0" borderId="0" xfId="0"/>
    <xf numFmtId="165" fontId="0" fillId="4" borderId="4" xfId="0" applyNumberFormat="1" applyFill="1" applyBorder="1"/>
    <xf numFmtId="165" fontId="3" fillId="3" borderId="4" xfId="0" applyNumberFormat="1" applyFont="1" applyFill="1" applyBorder="1"/>
    <xf numFmtId="10" fontId="0" fillId="4" borderId="4" xfId="0" applyNumberFormat="1" applyFill="1" applyBorder="1"/>
    <xf numFmtId="166" fontId="0" fillId="4" borderId="4" xfId="0" applyNumberFormat="1" applyFill="1" applyBorder="1"/>
    <xf numFmtId="0" fontId="0" fillId="0" borderId="0" xfId="0" applyBorder="1"/>
    <xf numFmtId="0" fontId="0" fillId="0" borderId="10" xfId="0" applyBorder="1"/>
    <xf numFmtId="0" fontId="0" fillId="0" borderId="9" xfId="0" applyBorder="1"/>
    <xf numFmtId="14" fontId="0" fillId="0" borderId="0" xfId="0" applyNumberFormat="1"/>
    <xf numFmtId="0" fontId="0" fillId="0" borderId="0" xfId="0" applyNumberFormat="1"/>
    <xf numFmtId="165" fontId="0" fillId="0" borderId="13" xfId="0" applyNumberFormat="1" applyBorder="1" applyAlignment="1">
      <alignment horizontal="center"/>
    </xf>
    <xf numFmtId="165" fontId="0" fillId="0" borderId="0" xfId="0" applyNumberFormat="1"/>
    <xf numFmtId="14" fontId="5" fillId="4" borderId="14" xfId="0" applyNumberFormat="1" applyFont="1" applyFill="1" applyBorder="1" applyAlignment="1">
      <alignment horizontal="center"/>
    </xf>
    <xf numFmtId="14" fontId="0" fillId="0" borderId="15" xfId="0" applyNumberFormat="1" applyBorder="1"/>
    <xf numFmtId="0" fontId="0" fillId="0" borderId="0" xfId="0" applyBorder="1" applyAlignment="1">
      <alignment horizontal="center"/>
    </xf>
    <xf numFmtId="169" fontId="0" fillId="0" borderId="10" xfId="0" applyNumberFormat="1" applyBorder="1" applyAlignment="1">
      <alignment horizontal="center"/>
    </xf>
    <xf numFmtId="165" fontId="0" fillId="0" borderId="11" xfId="0" applyNumberFormat="1" applyFill="1" applyBorder="1" applyAlignment="1">
      <alignment horizontal="center"/>
    </xf>
    <xf numFmtId="0" fontId="0" fillId="0" borderId="18" xfId="0" applyBorder="1"/>
    <xf numFmtId="0" fontId="0" fillId="0" borderId="12" xfId="0" applyBorder="1"/>
    <xf numFmtId="170" fontId="3" fillId="3" borderId="4" xfId="0" applyNumberFormat="1" applyFont="1" applyFill="1" applyBorder="1"/>
    <xf numFmtId="4" fontId="0" fillId="0" borderId="0" xfId="0" applyNumberFormat="1"/>
    <xf numFmtId="164" fontId="0" fillId="0" borderId="0" xfId="0" applyNumberFormat="1"/>
    <xf numFmtId="0" fontId="0" fillId="0" borderId="9" xfId="0" applyBorder="1" applyAlignment="1">
      <alignment horizontal="left"/>
    </xf>
    <xf numFmtId="0" fontId="0" fillId="0" borderId="0" xfId="0" applyBorder="1" applyAlignment="1">
      <alignment horizontal="left"/>
    </xf>
    <xf numFmtId="0" fontId="2" fillId="0" borderId="5" xfId="0" applyFont="1" applyBorder="1" applyAlignment="1" applyProtection="1">
      <alignment horizontal="center" vertical="center" wrapText="1"/>
      <protection hidden="1"/>
    </xf>
    <xf numFmtId="0" fontId="2" fillId="0" borderId="5" xfId="0" applyFont="1" applyFill="1" applyBorder="1" applyAlignment="1" applyProtection="1">
      <alignment horizontal="center" vertical="center" wrapText="1"/>
      <protection hidden="1"/>
    </xf>
    <xf numFmtId="174" fontId="0" fillId="0" borderId="4" xfId="0" applyNumberFormat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14" fontId="0" fillId="6" borderId="4" xfId="0" applyNumberFormat="1" applyFill="1" applyBorder="1"/>
    <xf numFmtId="165" fontId="3" fillId="0" borderId="0" xfId="0" applyNumberFormat="1" applyFont="1" applyFill="1" applyBorder="1" applyAlignment="1">
      <alignment horizontal="left"/>
    </xf>
    <xf numFmtId="165" fontId="7" fillId="0" borderId="0" xfId="2" applyNumberFormat="1" applyFont="1" applyFill="1" applyBorder="1" applyAlignment="1">
      <alignment horizontal="left"/>
    </xf>
    <xf numFmtId="0" fontId="2" fillId="0" borderId="1" xfId="0" applyFont="1" applyBorder="1" applyAlignment="1" applyProtection="1">
      <alignment horizontal="right" vertical="center"/>
      <protection hidden="1"/>
    </xf>
    <xf numFmtId="0" fontId="2" fillId="0" borderId="2" xfId="0" applyFont="1" applyBorder="1" applyAlignment="1" applyProtection="1">
      <alignment horizontal="right" vertical="center"/>
      <protection hidden="1"/>
    </xf>
    <xf numFmtId="0" fontId="2" fillId="3" borderId="4" xfId="0" applyFont="1" applyFill="1" applyBorder="1" applyAlignment="1" applyProtection="1">
      <alignment horizontal="right" vertical="center"/>
      <protection hidden="1"/>
    </xf>
    <xf numFmtId="0" fontId="1" fillId="2" borderId="6" xfId="0" applyFont="1" applyFill="1" applyBorder="1" applyAlignment="1" applyProtection="1">
      <alignment horizontal="center" vertical="center"/>
      <protection hidden="1"/>
    </xf>
    <xf numFmtId="0" fontId="1" fillId="2" borderId="1" xfId="0" applyFont="1" applyFill="1" applyBorder="1" applyAlignment="1" applyProtection="1">
      <alignment horizontal="center" vertical="center"/>
      <protection hidden="1"/>
    </xf>
    <xf numFmtId="0" fontId="1" fillId="2" borderId="2" xfId="0" applyFont="1" applyFill="1" applyBorder="1" applyAlignment="1" applyProtection="1">
      <alignment horizontal="center" vertical="center"/>
      <protection hidden="1"/>
    </xf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8" fontId="0" fillId="0" borderId="0" xfId="0" applyNumberFormat="1"/>
    <xf numFmtId="167" fontId="0" fillId="0" borderId="3" xfId="0" applyNumberFormat="1" applyBorder="1" applyAlignment="1">
      <alignment horizontal="center"/>
    </xf>
    <xf numFmtId="0" fontId="2" fillId="0" borderId="19" xfId="0" applyFont="1" applyBorder="1" applyAlignment="1" applyProtection="1">
      <alignment horizontal="right" vertical="center"/>
      <protection hidden="1"/>
    </xf>
    <xf numFmtId="170" fontId="2" fillId="0" borderId="5" xfId="0" applyNumberFormat="1" applyFont="1" applyBorder="1" applyAlignment="1" applyProtection="1">
      <alignment horizontal="center" vertical="center"/>
      <protection hidden="1"/>
    </xf>
    <xf numFmtId="0" fontId="3" fillId="0" borderId="0" xfId="0" applyFont="1" applyAlignment="1">
      <alignment horizontal="center" wrapText="1"/>
    </xf>
    <xf numFmtId="165" fontId="0" fillId="0" borderId="0" xfId="0" applyNumberFormat="1" applyFill="1" applyBorder="1" applyAlignment="1">
      <alignment horizontal="right"/>
    </xf>
    <xf numFmtId="0" fontId="0" fillId="0" borderId="0" xfId="0" applyAlignment="1">
      <alignment horizontal="right"/>
    </xf>
    <xf numFmtId="165" fontId="0" fillId="5" borderId="0" xfId="0" applyNumberFormat="1" applyFill="1" applyBorder="1" applyAlignment="1">
      <alignment horizontal="right"/>
    </xf>
    <xf numFmtId="8" fontId="0" fillId="5" borderId="0" xfId="0" applyNumberFormat="1" applyFill="1"/>
    <xf numFmtId="170" fontId="2" fillId="7" borderId="5" xfId="0" applyNumberFormat="1" applyFont="1" applyFill="1" applyBorder="1" applyAlignment="1" applyProtection="1">
      <alignment horizontal="center" vertical="center"/>
      <protection hidden="1"/>
    </xf>
    <xf numFmtId="0" fontId="8" fillId="0" borderId="0" xfId="0" applyFont="1"/>
    <xf numFmtId="0" fontId="1" fillId="2" borderId="12" xfId="0" applyFont="1" applyFill="1" applyBorder="1" applyAlignment="1">
      <alignment horizontal="center"/>
    </xf>
    <xf numFmtId="165" fontId="9" fillId="5" borderId="16" xfId="0" applyNumberFormat="1" applyFont="1" applyFill="1" applyBorder="1" applyAlignment="1">
      <alignment horizontal="center" vertical="center"/>
    </xf>
    <xf numFmtId="165" fontId="9" fillId="5" borderId="17" xfId="0" applyNumberFormat="1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6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00FF"/>
      <color rgb="FF3333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SOMMATION/CROWDFUNDING%202019/PR&#202;TUP/Les%20Pr&#234;ts%20PR&#202;TUP/CONSOMMATION/Crowdfunding/LES%20ENTREPR&#202;TEURS/WashCar/WashCa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ashCar"/>
      <sheetName val="Essai1"/>
      <sheetName val="Feuil3"/>
      <sheetName val="Amortissement Mensuel"/>
      <sheetName val="Amortissement Anuel"/>
      <sheetName val="Feuil1"/>
      <sheetName val="Feuil2"/>
    </sheetNames>
    <sheetDataSet>
      <sheetData sheetId="0">
        <row r="10">
          <cell r="C10" t="str">
            <v>Date</v>
          </cell>
        </row>
        <row r="13">
          <cell r="C13">
            <v>43235</v>
          </cell>
        </row>
        <row r="14">
          <cell r="C14">
            <v>43266</v>
          </cell>
        </row>
        <row r="15">
          <cell r="C15">
            <v>43296</v>
          </cell>
        </row>
        <row r="16">
          <cell r="C16">
            <v>43327</v>
          </cell>
        </row>
        <row r="17">
          <cell r="C17">
            <v>43358</v>
          </cell>
        </row>
        <row r="18">
          <cell r="C18">
            <v>43388</v>
          </cell>
        </row>
        <row r="19">
          <cell r="C19">
            <v>43419</v>
          </cell>
        </row>
        <row r="20">
          <cell r="C20">
            <v>43449</v>
          </cell>
        </row>
        <row r="21">
          <cell r="C21">
            <v>43480</v>
          </cell>
        </row>
        <row r="22">
          <cell r="C22">
            <v>43511</v>
          </cell>
        </row>
        <row r="23">
          <cell r="C23">
            <v>43539</v>
          </cell>
        </row>
        <row r="24">
          <cell r="C24">
            <v>43570</v>
          </cell>
        </row>
        <row r="25">
          <cell r="C25">
            <v>43600</v>
          </cell>
        </row>
        <row r="26">
          <cell r="C26">
            <v>43631</v>
          </cell>
        </row>
        <row r="27">
          <cell r="C27">
            <v>43661</v>
          </cell>
        </row>
        <row r="28">
          <cell r="C28">
            <v>43692</v>
          </cell>
        </row>
        <row r="29">
          <cell r="C29">
            <v>43723</v>
          </cell>
        </row>
        <row r="30">
          <cell r="C30">
            <v>43753</v>
          </cell>
        </row>
        <row r="31">
          <cell r="C31">
            <v>43784</v>
          </cell>
        </row>
        <row r="32">
          <cell r="C32">
            <v>43814</v>
          </cell>
        </row>
        <row r="33">
          <cell r="C33">
            <v>43845</v>
          </cell>
        </row>
        <row r="34">
          <cell r="C34">
            <v>43876</v>
          </cell>
        </row>
        <row r="35">
          <cell r="C35">
            <v>43905</v>
          </cell>
        </row>
        <row r="36">
          <cell r="C36">
            <v>43936</v>
          </cell>
        </row>
        <row r="37">
          <cell r="C37">
            <v>43966</v>
          </cell>
        </row>
        <row r="38">
          <cell r="C38">
            <v>43997</v>
          </cell>
        </row>
        <row r="39">
          <cell r="C39">
            <v>44027</v>
          </cell>
        </row>
        <row r="40">
          <cell r="C40">
            <v>44058</v>
          </cell>
        </row>
        <row r="41">
          <cell r="C41">
            <v>44089</v>
          </cell>
        </row>
        <row r="42">
          <cell r="C42">
            <v>44119</v>
          </cell>
        </row>
        <row r="43">
          <cell r="C43">
            <v>44150</v>
          </cell>
        </row>
        <row r="44">
          <cell r="C44">
            <v>44180</v>
          </cell>
        </row>
        <row r="45">
          <cell r="C45">
            <v>44211</v>
          </cell>
        </row>
        <row r="46">
          <cell r="C46">
            <v>44242</v>
          </cell>
        </row>
        <row r="47">
          <cell r="C47">
            <v>44270</v>
          </cell>
        </row>
        <row r="48">
          <cell r="C48">
            <v>44301</v>
          </cell>
        </row>
        <row r="49">
          <cell r="C49">
            <v>44331</v>
          </cell>
        </row>
        <row r="50">
          <cell r="C50" t="str">
            <v/>
          </cell>
        </row>
        <row r="51">
          <cell r="C51" t="str">
            <v/>
          </cell>
        </row>
        <row r="52">
          <cell r="C52" t="str">
            <v/>
          </cell>
        </row>
        <row r="53">
          <cell r="C53" t="str">
            <v/>
          </cell>
        </row>
        <row r="54">
          <cell r="C54" t="str">
            <v/>
          </cell>
        </row>
        <row r="55">
          <cell r="C55" t="str">
            <v/>
          </cell>
        </row>
        <row r="56">
          <cell r="C56" t="str">
            <v/>
          </cell>
        </row>
        <row r="57">
          <cell r="C57" t="str">
            <v/>
          </cell>
        </row>
        <row r="58">
          <cell r="C58" t="str">
            <v/>
          </cell>
        </row>
        <row r="59">
          <cell r="C59" t="str">
            <v/>
          </cell>
        </row>
        <row r="60">
          <cell r="C60" t="str">
            <v/>
          </cell>
        </row>
        <row r="61">
          <cell r="C61" t="str">
            <v/>
          </cell>
        </row>
        <row r="62">
          <cell r="C62" t="str">
            <v/>
          </cell>
        </row>
        <row r="63">
          <cell r="C63" t="str">
            <v/>
          </cell>
        </row>
        <row r="64">
          <cell r="C64" t="str">
            <v/>
          </cell>
        </row>
        <row r="65">
          <cell r="C65" t="str">
            <v/>
          </cell>
        </row>
        <row r="66">
          <cell r="C66" t="str">
            <v/>
          </cell>
        </row>
        <row r="67">
          <cell r="C67" t="str">
            <v/>
          </cell>
        </row>
        <row r="68">
          <cell r="C68" t="str">
            <v/>
          </cell>
        </row>
        <row r="69">
          <cell r="C69" t="str">
            <v/>
          </cell>
        </row>
        <row r="70">
          <cell r="C70" t="str">
            <v/>
          </cell>
        </row>
        <row r="71">
          <cell r="C71" t="str">
            <v/>
          </cell>
        </row>
        <row r="72">
          <cell r="C72" t="str">
            <v/>
          </cell>
        </row>
        <row r="73">
          <cell r="C73" t="str">
            <v/>
          </cell>
        </row>
        <row r="74">
          <cell r="C74" t="str">
            <v/>
          </cell>
        </row>
        <row r="75">
          <cell r="C75" t="str">
            <v/>
          </cell>
        </row>
        <row r="76">
          <cell r="C76" t="str">
            <v/>
          </cell>
        </row>
        <row r="77">
          <cell r="C77" t="str">
            <v/>
          </cell>
        </row>
        <row r="78">
          <cell r="C78" t="str">
            <v/>
          </cell>
        </row>
        <row r="79">
          <cell r="C79" t="str">
            <v/>
          </cell>
        </row>
        <row r="80">
          <cell r="C80" t="str">
            <v/>
          </cell>
        </row>
        <row r="81">
          <cell r="C81" t="str">
            <v/>
          </cell>
        </row>
        <row r="82">
          <cell r="C82" t="str">
            <v/>
          </cell>
        </row>
        <row r="83">
          <cell r="C83" t="str">
            <v/>
          </cell>
        </row>
        <row r="84">
          <cell r="C84" t="str">
            <v/>
          </cell>
        </row>
        <row r="85">
          <cell r="C85" t="str">
            <v/>
          </cell>
        </row>
        <row r="86">
          <cell r="C86" t="str">
            <v/>
          </cell>
        </row>
        <row r="87">
          <cell r="C87" t="str">
            <v/>
          </cell>
        </row>
        <row r="88">
          <cell r="C88" t="str">
            <v/>
          </cell>
        </row>
        <row r="89">
          <cell r="C89" t="str">
            <v/>
          </cell>
        </row>
        <row r="90">
          <cell r="C90" t="str">
            <v/>
          </cell>
        </row>
        <row r="91">
          <cell r="C91" t="str">
            <v/>
          </cell>
        </row>
        <row r="92">
          <cell r="C92" t="str">
            <v/>
          </cell>
        </row>
        <row r="93">
          <cell r="C93" t="str">
            <v/>
          </cell>
        </row>
        <row r="94">
          <cell r="C94" t="str">
            <v/>
          </cell>
        </row>
        <row r="95">
          <cell r="C95" t="str">
            <v/>
          </cell>
        </row>
        <row r="96">
          <cell r="C96" t="str">
            <v/>
          </cell>
        </row>
        <row r="97">
          <cell r="C97" t="str">
            <v/>
          </cell>
        </row>
        <row r="98">
          <cell r="C98" t="str">
            <v/>
          </cell>
        </row>
        <row r="99">
          <cell r="C99" t="str">
            <v/>
          </cell>
        </row>
        <row r="100">
          <cell r="C100" t="str">
            <v/>
          </cell>
        </row>
        <row r="101">
          <cell r="C101" t="str">
            <v/>
          </cell>
        </row>
        <row r="102">
          <cell r="C102" t="str">
            <v/>
          </cell>
        </row>
        <row r="103">
          <cell r="C103" t="str">
            <v/>
          </cell>
        </row>
        <row r="104">
          <cell r="C104" t="str">
            <v/>
          </cell>
        </row>
        <row r="105">
          <cell r="C105" t="str">
            <v/>
          </cell>
        </row>
        <row r="106">
          <cell r="C106" t="str">
            <v/>
          </cell>
        </row>
        <row r="107">
          <cell r="C107" t="str">
            <v/>
          </cell>
        </row>
        <row r="108">
          <cell r="C108" t="str">
            <v/>
          </cell>
        </row>
        <row r="109">
          <cell r="C109" t="str">
            <v/>
          </cell>
        </row>
        <row r="110">
          <cell r="C110" t="str">
            <v/>
          </cell>
        </row>
        <row r="111">
          <cell r="C111" t="str">
            <v/>
          </cell>
        </row>
        <row r="112">
          <cell r="C112" t="str">
            <v/>
          </cell>
        </row>
        <row r="113">
          <cell r="C113" t="str">
            <v/>
          </cell>
        </row>
        <row r="114">
          <cell r="C114" t="str">
            <v/>
          </cell>
        </row>
        <row r="115">
          <cell r="C115" t="str">
            <v/>
          </cell>
        </row>
        <row r="116">
          <cell r="C116" t="str">
            <v/>
          </cell>
        </row>
        <row r="117">
          <cell r="C117" t="str">
            <v/>
          </cell>
        </row>
        <row r="118">
          <cell r="C118" t="str">
            <v/>
          </cell>
        </row>
        <row r="119">
          <cell r="C119" t="str">
            <v/>
          </cell>
        </row>
        <row r="120">
          <cell r="C120" t="str">
            <v/>
          </cell>
        </row>
        <row r="121">
          <cell r="C121" t="str">
            <v/>
          </cell>
        </row>
        <row r="122">
          <cell r="C122" t="str">
            <v/>
          </cell>
        </row>
        <row r="123">
          <cell r="C123" t="str">
            <v/>
          </cell>
        </row>
        <row r="124">
          <cell r="C124" t="str">
            <v/>
          </cell>
        </row>
        <row r="125">
          <cell r="C125" t="str">
            <v/>
          </cell>
        </row>
        <row r="126">
          <cell r="C126" t="str">
            <v/>
          </cell>
        </row>
        <row r="127">
          <cell r="C127" t="str">
            <v/>
          </cell>
        </row>
        <row r="128">
          <cell r="C128" t="str">
            <v/>
          </cell>
        </row>
        <row r="129">
          <cell r="C129" t="str">
            <v/>
          </cell>
        </row>
        <row r="130">
          <cell r="C130" t="str">
            <v/>
          </cell>
        </row>
        <row r="131">
          <cell r="C131" t="str">
            <v/>
          </cell>
        </row>
        <row r="132">
          <cell r="C132" t="str">
            <v/>
          </cell>
        </row>
        <row r="133">
          <cell r="C133" t="str">
            <v/>
          </cell>
        </row>
        <row r="134">
          <cell r="C134" t="str">
            <v/>
          </cell>
        </row>
        <row r="135">
          <cell r="C135" t="str">
            <v/>
          </cell>
        </row>
        <row r="136">
          <cell r="C136" t="str">
            <v/>
          </cell>
        </row>
        <row r="137">
          <cell r="C137" t="str">
            <v/>
          </cell>
        </row>
        <row r="138">
          <cell r="C138" t="str">
            <v/>
          </cell>
        </row>
        <row r="139">
          <cell r="C139" t="str">
            <v/>
          </cell>
        </row>
        <row r="140">
          <cell r="C140" t="str">
            <v/>
          </cell>
        </row>
        <row r="141">
          <cell r="C141" t="str">
            <v/>
          </cell>
        </row>
        <row r="142">
          <cell r="C142" t="str">
            <v/>
          </cell>
        </row>
        <row r="143">
          <cell r="C143" t="str">
            <v/>
          </cell>
        </row>
        <row r="144">
          <cell r="C144" t="str">
            <v/>
          </cell>
        </row>
        <row r="145">
          <cell r="C145" t="str">
            <v/>
          </cell>
        </row>
        <row r="146">
          <cell r="C146" t="str">
            <v/>
          </cell>
        </row>
        <row r="147">
          <cell r="C147" t="str">
            <v/>
          </cell>
        </row>
        <row r="148">
          <cell r="C148" t="str">
            <v/>
          </cell>
        </row>
        <row r="149">
          <cell r="C149" t="str">
            <v/>
          </cell>
        </row>
        <row r="150">
          <cell r="C150" t="str">
            <v/>
          </cell>
        </row>
        <row r="151">
          <cell r="C151" t="str">
            <v/>
          </cell>
        </row>
        <row r="152">
          <cell r="C152" t="str">
            <v/>
          </cell>
        </row>
        <row r="153">
          <cell r="C153" t="str">
            <v/>
          </cell>
        </row>
        <row r="154">
          <cell r="C154" t="str">
            <v/>
          </cell>
        </row>
        <row r="155">
          <cell r="C155" t="str">
            <v/>
          </cell>
        </row>
        <row r="156">
          <cell r="C156" t="str">
            <v/>
          </cell>
        </row>
        <row r="157">
          <cell r="C157" t="str">
            <v/>
          </cell>
        </row>
        <row r="158">
          <cell r="C158" t="str">
            <v/>
          </cell>
        </row>
        <row r="159">
          <cell r="C159" t="str">
            <v/>
          </cell>
        </row>
        <row r="160">
          <cell r="C160" t="str">
            <v/>
          </cell>
        </row>
        <row r="161">
          <cell r="C161" t="str">
            <v/>
          </cell>
        </row>
        <row r="162">
          <cell r="C162" t="str">
            <v/>
          </cell>
        </row>
        <row r="163">
          <cell r="C163" t="str">
            <v/>
          </cell>
        </row>
        <row r="164">
          <cell r="C164" t="str">
            <v/>
          </cell>
        </row>
        <row r="165">
          <cell r="C165" t="str">
            <v/>
          </cell>
        </row>
        <row r="166">
          <cell r="C166" t="str">
            <v/>
          </cell>
        </row>
        <row r="167">
          <cell r="C167" t="str">
            <v/>
          </cell>
        </row>
        <row r="168">
          <cell r="C168" t="str">
            <v/>
          </cell>
        </row>
        <row r="169">
          <cell r="C169" t="str">
            <v/>
          </cell>
        </row>
        <row r="170">
          <cell r="C170" t="str">
            <v/>
          </cell>
        </row>
        <row r="171">
          <cell r="C171" t="str">
            <v/>
          </cell>
        </row>
        <row r="172">
          <cell r="C172" t="str">
            <v/>
          </cell>
        </row>
        <row r="173">
          <cell r="C173" t="str">
            <v/>
          </cell>
        </row>
        <row r="174">
          <cell r="C174" t="str">
            <v/>
          </cell>
        </row>
        <row r="175">
          <cell r="C175" t="str">
            <v/>
          </cell>
        </row>
        <row r="176">
          <cell r="C176" t="str">
            <v/>
          </cell>
        </row>
        <row r="177">
          <cell r="C177" t="str">
            <v/>
          </cell>
        </row>
        <row r="178">
          <cell r="C178" t="str">
            <v/>
          </cell>
        </row>
        <row r="179">
          <cell r="C179" t="str">
            <v/>
          </cell>
        </row>
        <row r="180">
          <cell r="C180" t="str">
            <v/>
          </cell>
        </row>
        <row r="181">
          <cell r="C181" t="str">
            <v/>
          </cell>
        </row>
        <row r="182">
          <cell r="C182" t="str">
            <v/>
          </cell>
        </row>
        <row r="183">
          <cell r="C183" t="str">
            <v/>
          </cell>
        </row>
        <row r="184">
          <cell r="C184" t="str">
            <v/>
          </cell>
        </row>
        <row r="185">
          <cell r="C185" t="str">
            <v/>
          </cell>
        </row>
        <row r="186">
          <cell r="C186" t="str">
            <v/>
          </cell>
        </row>
        <row r="187">
          <cell r="C187" t="str">
            <v/>
          </cell>
        </row>
        <row r="188">
          <cell r="C188" t="str">
            <v/>
          </cell>
        </row>
        <row r="189">
          <cell r="C189" t="str">
            <v/>
          </cell>
        </row>
        <row r="190">
          <cell r="C190" t="str">
            <v/>
          </cell>
        </row>
        <row r="191">
          <cell r="C191" t="str">
            <v/>
          </cell>
        </row>
        <row r="192">
          <cell r="C192" t="str">
            <v/>
          </cell>
        </row>
        <row r="193">
          <cell r="C193" t="str">
            <v/>
          </cell>
        </row>
        <row r="194">
          <cell r="C194" t="str">
            <v/>
          </cell>
        </row>
        <row r="195">
          <cell r="C195" t="str">
            <v/>
          </cell>
        </row>
        <row r="196">
          <cell r="C196" t="str">
            <v/>
          </cell>
        </row>
        <row r="197">
          <cell r="C197" t="str">
            <v/>
          </cell>
        </row>
        <row r="198">
          <cell r="C198" t="str">
            <v/>
          </cell>
        </row>
        <row r="199">
          <cell r="C199" t="str">
            <v/>
          </cell>
        </row>
        <row r="200">
          <cell r="C200" t="str">
            <v/>
          </cell>
        </row>
        <row r="201">
          <cell r="C201" t="str">
            <v/>
          </cell>
        </row>
        <row r="202">
          <cell r="C202" t="str">
            <v/>
          </cell>
        </row>
        <row r="203">
          <cell r="C203" t="str">
            <v/>
          </cell>
        </row>
        <row r="204">
          <cell r="C204" t="str">
            <v/>
          </cell>
        </row>
        <row r="205">
          <cell r="C205" t="str">
            <v/>
          </cell>
        </row>
        <row r="206">
          <cell r="C206" t="str">
            <v/>
          </cell>
        </row>
        <row r="207">
          <cell r="C207" t="str">
            <v/>
          </cell>
        </row>
        <row r="208">
          <cell r="C208" t="str">
            <v/>
          </cell>
        </row>
        <row r="209">
          <cell r="C209" t="str">
            <v/>
          </cell>
        </row>
        <row r="210">
          <cell r="C210" t="str">
            <v/>
          </cell>
        </row>
        <row r="211">
          <cell r="C211" t="str">
            <v/>
          </cell>
        </row>
        <row r="212">
          <cell r="C212" t="str">
            <v/>
          </cell>
        </row>
        <row r="213">
          <cell r="C213" t="str">
            <v/>
          </cell>
        </row>
        <row r="214">
          <cell r="C214" t="str">
            <v/>
          </cell>
        </row>
        <row r="215">
          <cell r="C215" t="str">
            <v/>
          </cell>
        </row>
        <row r="216">
          <cell r="C216" t="str">
            <v/>
          </cell>
        </row>
        <row r="217">
          <cell r="C217" t="str">
            <v/>
          </cell>
        </row>
        <row r="218">
          <cell r="C218" t="str">
            <v/>
          </cell>
        </row>
        <row r="219">
          <cell r="C219" t="str">
            <v/>
          </cell>
        </row>
        <row r="220">
          <cell r="C220" t="str">
            <v/>
          </cell>
        </row>
        <row r="221">
          <cell r="C221" t="str">
            <v/>
          </cell>
        </row>
        <row r="222">
          <cell r="C222" t="str">
            <v/>
          </cell>
        </row>
        <row r="223">
          <cell r="C223" t="str">
            <v/>
          </cell>
        </row>
        <row r="224">
          <cell r="C224" t="str">
            <v/>
          </cell>
        </row>
        <row r="225">
          <cell r="C225" t="str">
            <v/>
          </cell>
        </row>
        <row r="226">
          <cell r="C226" t="str">
            <v/>
          </cell>
        </row>
        <row r="227">
          <cell r="C227" t="str">
            <v/>
          </cell>
        </row>
        <row r="228">
          <cell r="C228" t="str">
            <v/>
          </cell>
        </row>
        <row r="229">
          <cell r="C229" t="str">
            <v/>
          </cell>
        </row>
        <row r="230">
          <cell r="C230" t="str">
            <v/>
          </cell>
        </row>
        <row r="231">
          <cell r="C231" t="str">
            <v/>
          </cell>
        </row>
        <row r="232">
          <cell r="C232" t="str">
            <v/>
          </cell>
        </row>
        <row r="233">
          <cell r="C233" t="str">
            <v/>
          </cell>
        </row>
        <row r="234">
          <cell r="C234" t="str">
            <v/>
          </cell>
        </row>
        <row r="235">
          <cell r="C235" t="str">
            <v/>
          </cell>
        </row>
        <row r="236">
          <cell r="C236" t="str">
            <v/>
          </cell>
        </row>
        <row r="237">
          <cell r="C237" t="str">
            <v/>
          </cell>
        </row>
        <row r="238">
          <cell r="C238" t="str">
            <v/>
          </cell>
        </row>
        <row r="239">
          <cell r="C239" t="str">
            <v/>
          </cell>
        </row>
        <row r="240">
          <cell r="C240" t="str">
            <v/>
          </cell>
        </row>
        <row r="241">
          <cell r="C241" t="str">
            <v/>
          </cell>
        </row>
        <row r="242">
          <cell r="C242" t="str">
            <v/>
          </cell>
        </row>
        <row r="243">
          <cell r="C243" t="str">
            <v/>
          </cell>
        </row>
        <row r="244">
          <cell r="C244" t="str">
            <v/>
          </cell>
        </row>
        <row r="245">
          <cell r="C245" t="str">
            <v/>
          </cell>
        </row>
        <row r="246">
          <cell r="C246" t="str">
            <v/>
          </cell>
        </row>
        <row r="247">
          <cell r="C247" t="str">
            <v/>
          </cell>
        </row>
        <row r="248">
          <cell r="C248" t="str">
            <v/>
          </cell>
        </row>
        <row r="249">
          <cell r="C249" t="str">
            <v/>
          </cell>
        </row>
        <row r="250">
          <cell r="C250" t="str">
            <v/>
          </cell>
        </row>
        <row r="251">
          <cell r="C251" t="str">
            <v/>
          </cell>
        </row>
        <row r="252">
          <cell r="C252" t="str">
            <v/>
          </cell>
        </row>
        <row r="253">
          <cell r="C253" t="str">
            <v/>
          </cell>
        </row>
        <row r="254">
          <cell r="C254" t="str">
            <v/>
          </cell>
        </row>
        <row r="255">
          <cell r="C255" t="str">
            <v/>
          </cell>
        </row>
        <row r="256">
          <cell r="C256" t="str">
            <v/>
          </cell>
        </row>
        <row r="257">
          <cell r="C257" t="str">
            <v/>
          </cell>
        </row>
        <row r="258">
          <cell r="C258" t="str">
            <v/>
          </cell>
        </row>
        <row r="259">
          <cell r="C259" t="str">
            <v/>
          </cell>
        </row>
        <row r="260">
          <cell r="C260" t="str">
            <v/>
          </cell>
        </row>
        <row r="261">
          <cell r="C261" t="str">
            <v/>
          </cell>
        </row>
        <row r="262">
          <cell r="C262" t="str">
            <v/>
          </cell>
        </row>
        <row r="263">
          <cell r="C263" t="str">
            <v/>
          </cell>
        </row>
        <row r="264">
          <cell r="C264" t="str">
            <v/>
          </cell>
        </row>
        <row r="265">
          <cell r="C265" t="str">
            <v/>
          </cell>
        </row>
        <row r="266">
          <cell r="C266" t="str">
            <v/>
          </cell>
        </row>
        <row r="267">
          <cell r="C267" t="str">
            <v/>
          </cell>
        </row>
        <row r="268">
          <cell r="C268" t="str">
            <v/>
          </cell>
        </row>
        <row r="269">
          <cell r="C269" t="str">
            <v/>
          </cell>
        </row>
        <row r="270">
          <cell r="C270" t="str">
            <v/>
          </cell>
        </row>
        <row r="271">
          <cell r="C271" t="str">
            <v/>
          </cell>
        </row>
        <row r="272">
          <cell r="C272" t="str">
            <v/>
          </cell>
        </row>
        <row r="273">
          <cell r="C273" t="str">
            <v/>
          </cell>
        </row>
        <row r="274">
          <cell r="C274" t="str">
            <v/>
          </cell>
        </row>
        <row r="275">
          <cell r="C275" t="str">
            <v/>
          </cell>
        </row>
        <row r="276">
          <cell r="C276" t="str">
            <v/>
          </cell>
        </row>
        <row r="277">
          <cell r="C277" t="str">
            <v/>
          </cell>
        </row>
        <row r="278">
          <cell r="C278" t="str">
            <v/>
          </cell>
        </row>
        <row r="279">
          <cell r="C279" t="str">
            <v/>
          </cell>
        </row>
        <row r="280">
          <cell r="C280" t="str">
            <v/>
          </cell>
        </row>
        <row r="281">
          <cell r="C281" t="str">
            <v/>
          </cell>
        </row>
        <row r="282">
          <cell r="C282" t="str">
            <v/>
          </cell>
        </row>
        <row r="283">
          <cell r="C283" t="str">
            <v/>
          </cell>
        </row>
        <row r="284">
          <cell r="C284" t="str">
            <v/>
          </cell>
        </row>
        <row r="285">
          <cell r="C285" t="str">
            <v/>
          </cell>
        </row>
        <row r="286">
          <cell r="C286" t="str">
            <v/>
          </cell>
        </row>
        <row r="287">
          <cell r="C287" t="str">
            <v/>
          </cell>
        </row>
        <row r="288">
          <cell r="C288" t="str">
            <v/>
          </cell>
        </row>
        <row r="289">
          <cell r="C289" t="str">
            <v/>
          </cell>
        </row>
        <row r="290">
          <cell r="C290" t="str">
            <v/>
          </cell>
        </row>
        <row r="291">
          <cell r="C291" t="str">
            <v/>
          </cell>
        </row>
        <row r="292">
          <cell r="C292" t="str">
            <v/>
          </cell>
        </row>
        <row r="293">
          <cell r="C293" t="str">
            <v/>
          </cell>
        </row>
        <row r="294">
          <cell r="C294" t="str">
            <v/>
          </cell>
        </row>
        <row r="295">
          <cell r="C295" t="str">
            <v/>
          </cell>
        </row>
        <row r="296">
          <cell r="C296" t="str">
            <v/>
          </cell>
        </row>
        <row r="297">
          <cell r="C297" t="str">
            <v/>
          </cell>
        </row>
        <row r="298">
          <cell r="C298" t="str">
            <v/>
          </cell>
        </row>
        <row r="299">
          <cell r="C299" t="str">
            <v/>
          </cell>
        </row>
        <row r="300">
          <cell r="C300" t="str">
            <v/>
          </cell>
        </row>
        <row r="301">
          <cell r="C301" t="str">
            <v/>
          </cell>
        </row>
        <row r="302">
          <cell r="C302" t="str">
            <v/>
          </cell>
        </row>
        <row r="303">
          <cell r="C303" t="str">
            <v/>
          </cell>
        </row>
        <row r="304">
          <cell r="C304" t="str">
            <v/>
          </cell>
        </row>
        <row r="305">
          <cell r="C305" t="str">
            <v/>
          </cell>
        </row>
        <row r="306">
          <cell r="C306" t="str">
            <v/>
          </cell>
        </row>
        <row r="307">
          <cell r="C307" t="str">
            <v/>
          </cell>
        </row>
        <row r="308">
          <cell r="C308" t="str">
            <v/>
          </cell>
        </row>
        <row r="309">
          <cell r="C309" t="str">
            <v/>
          </cell>
        </row>
        <row r="310">
          <cell r="C310" t="str">
            <v/>
          </cell>
        </row>
        <row r="311">
          <cell r="C311" t="str">
            <v/>
          </cell>
        </row>
        <row r="312">
          <cell r="C312" t="str">
            <v/>
          </cell>
        </row>
        <row r="313">
          <cell r="C313" t="str">
            <v/>
          </cell>
        </row>
        <row r="314">
          <cell r="C314" t="str">
            <v/>
          </cell>
        </row>
        <row r="315">
          <cell r="C315" t="str">
            <v/>
          </cell>
        </row>
        <row r="316">
          <cell r="C316" t="str">
            <v/>
          </cell>
        </row>
        <row r="317">
          <cell r="C317" t="str">
            <v/>
          </cell>
        </row>
        <row r="318">
          <cell r="C318" t="str">
            <v/>
          </cell>
        </row>
        <row r="319">
          <cell r="C319" t="str">
            <v/>
          </cell>
        </row>
        <row r="320">
          <cell r="C320" t="str">
            <v/>
          </cell>
        </row>
        <row r="321">
          <cell r="C321" t="str">
            <v/>
          </cell>
        </row>
        <row r="322">
          <cell r="C322" t="str">
            <v/>
          </cell>
        </row>
        <row r="323">
          <cell r="C323" t="str">
            <v/>
          </cell>
        </row>
        <row r="324">
          <cell r="C324" t="str">
            <v/>
          </cell>
        </row>
        <row r="325">
          <cell r="C325" t="str">
            <v/>
          </cell>
        </row>
        <row r="326">
          <cell r="C326" t="str">
            <v/>
          </cell>
        </row>
        <row r="327">
          <cell r="C327" t="str">
            <v/>
          </cell>
        </row>
        <row r="328">
          <cell r="C328" t="str">
            <v/>
          </cell>
        </row>
        <row r="329">
          <cell r="C329" t="str">
            <v/>
          </cell>
        </row>
        <row r="330">
          <cell r="C330" t="str">
            <v/>
          </cell>
        </row>
        <row r="331">
          <cell r="C331" t="str">
            <v/>
          </cell>
        </row>
        <row r="332">
          <cell r="C332" t="str">
            <v/>
          </cell>
        </row>
        <row r="333">
          <cell r="C333" t="str">
            <v/>
          </cell>
        </row>
        <row r="334">
          <cell r="C334" t="str">
            <v/>
          </cell>
        </row>
        <row r="335">
          <cell r="C335" t="str">
            <v/>
          </cell>
        </row>
        <row r="336">
          <cell r="C336" t="str">
            <v/>
          </cell>
        </row>
        <row r="337">
          <cell r="C337" t="str">
            <v/>
          </cell>
        </row>
        <row r="338">
          <cell r="C338" t="str">
            <v/>
          </cell>
        </row>
        <row r="339">
          <cell r="C339" t="str">
            <v/>
          </cell>
        </row>
        <row r="340">
          <cell r="C340" t="str">
            <v/>
          </cell>
        </row>
        <row r="341">
          <cell r="C341" t="str">
            <v/>
          </cell>
        </row>
        <row r="342">
          <cell r="C342" t="str">
            <v/>
          </cell>
        </row>
        <row r="343">
          <cell r="C343" t="str">
            <v/>
          </cell>
        </row>
        <row r="344">
          <cell r="C344" t="str">
            <v/>
          </cell>
        </row>
        <row r="345">
          <cell r="C345" t="str">
            <v/>
          </cell>
        </row>
        <row r="346">
          <cell r="C346" t="str">
            <v/>
          </cell>
        </row>
        <row r="347">
          <cell r="C347" t="str">
            <v/>
          </cell>
        </row>
        <row r="348">
          <cell r="C348" t="str">
            <v/>
          </cell>
        </row>
        <row r="349">
          <cell r="C349" t="str">
            <v/>
          </cell>
        </row>
        <row r="350">
          <cell r="C350" t="str">
            <v/>
          </cell>
        </row>
        <row r="351">
          <cell r="C351" t="str">
            <v/>
          </cell>
        </row>
        <row r="352">
          <cell r="C352" t="str">
            <v/>
          </cell>
        </row>
        <row r="353">
          <cell r="C353" t="str">
            <v/>
          </cell>
        </row>
        <row r="354">
          <cell r="C354" t="str">
            <v/>
          </cell>
        </row>
        <row r="355">
          <cell r="C355" t="str">
            <v/>
          </cell>
        </row>
        <row r="356">
          <cell r="C356" t="str">
            <v/>
          </cell>
        </row>
        <row r="357">
          <cell r="C357" t="str">
            <v/>
          </cell>
        </row>
        <row r="358">
          <cell r="C358" t="str">
            <v/>
          </cell>
        </row>
        <row r="359">
          <cell r="C359" t="str">
            <v/>
          </cell>
        </row>
        <row r="360">
          <cell r="C360" t="str">
            <v/>
          </cell>
        </row>
        <row r="361">
          <cell r="C361" t="str">
            <v/>
          </cell>
        </row>
        <row r="362">
          <cell r="C362" t="str">
            <v/>
          </cell>
        </row>
        <row r="363">
          <cell r="C363" t="str">
            <v/>
          </cell>
        </row>
        <row r="364">
          <cell r="C364" t="str">
            <v/>
          </cell>
        </row>
        <row r="365">
          <cell r="C365" t="str">
            <v/>
          </cell>
        </row>
        <row r="366">
          <cell r="C366" t="str">
            <v/>
          </cell>
        </row>
        <row r="367">
          <cell r="C367" t="str">
            <v/>
          </cell>
        </row>
        <row r="368">
          <cell r="C368" t="str">
            <v/>
          </cell>
        </row>
        <row r="369">
          <cell r="C369" t="str">
            <v/>
          </cell>
        </row>
        <row r="370">
          <cell r="C370" t="str">
            <v/>
          </cell>
        </row>
        <row r="371">
          <cell r="C371" t="str">
            <v/>
          </cell>
        </row>
        <row r="372">
          <cell r="C372" t="str">
            <v/>
          </cell>
        </row>
        <row r="373">
          <cell r="C373" t="str">
            <v/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28"/>
  <sheetViews>
    <sheetView tabSelected="1" workbookViewId="0">
      <pane ySplit="8" topLeftCell="A9" activePane="bottomLeft" state="frozen"/>
      <selection pane="bottomLeft" activeCell="H6" sqref="H6"/>
    </sheetView>
  </sheetViews>
  <sheetFormatPr baseColWidth="10" defaultRowHeight="15.6" x14ac:dyDescent="0.3"/>
  <cols>
    <col min="3" max="3" width="11.3984375" bestFit="1" customWidth="1"/>
    <col min="9" max="9" width="12.19921875" bestFit="1" customWidth="1"/>
  </cols>
  <sheetData>
    <row r="1" spans="1:12" ht="22.8" thickBot="1" x14ac:dyDescent="0.4">
      <c r="A1" s="35" t="s">
        <v>0</v>
      </c>
      <c r="B1" s="36"/>
      <c r="C1" s="36"/>
      <c r="D1" s="36"/>
      <c r="E1" s="36"/>
      <c r="F1" s="36"/>
      <c r="G1" s="49"/>
      <c r="H1" s="50" t="s">
        <v>20</v>
      </c>
      <c r="I1" s="50"/>
      <c r="J1" s="50"/>
      <c r="K1" s="50"/>
      <c r="L1" s="8"/>
    </row>
    <row r="2" spans="1:12" ht="15.6" customHeight="1" thickTop="1" thickBot="1" x14ac:dyDescent="0.35">
      <c r="A2" s="33" t="s">
        <v>1</v>
      </c>
      <c r="B2" s="33"/>
      <c r="C2" s="1">
        <v>7138.35</v>
      </c>
      <c r="D2" s="33" t="s">
        <v>9</v>
      </c>
      <c r="E2" s="33"/>
      <c r="F2" s="2">
        <f>-PMT((1+C3)^(1/12)-1,C4,C2)</f>
        <v>199.38810321332807</v>
      </c>
      <c r="H2" s="37" t="s">
        <v>10</v>
      </c>
      <c r="I2" s="38"/>
      <c r="J2" s="38"/>
      <c r="K2" s="12">
        <v>43543</v>
      </c>
    </row>
    <row r="3" spans="1:12" ht="16.2" thickTop="1" x14ac:dyDescent="0.3">
      <c r="A3" s="33" t="s">
        <v>2</v>
      </c>
      <c r="B3" s="33"/>
      <c r="C3" s="3">
        <v>3.5999999999999999E-3</v>
      </c>
      <c r="D3" s="33" t="s">
        <v>4</v>
      </c>
      <c r="E3" s="33"/>
      <c r="F3" s="19">
        <f>E8</f>
        <v>40.54171567981026</v>
      </c>
      <c r="G3" s="21"/>
      <c r="H3" s="7" t="s">
        <v>11</v>
      </c>
      <c r="I3" s="5"/>
      <c r="J3" s="5"/>
      <c r="K3" s="13">
        <f>DATE(YEAR(K2),MONTH(K2)+1,DAY(1))</f>
        <v>43556</v>
      </c>
    </row>
    <row r="4" spans="1:12" x14ac:dyDescent="0.3">
      <c r="A4" s="33" t="s">
        <v>3</v>
      </c>
      <c r="B4" s="33"/>
      <c r="C4" s="4">
        <v>36</v>
      </c>
      <c r="D4" s="33" t="s">
        <v>14</v>
      </c>
      <c r="E4" s="33"/>
      <c r="F4" s="19">
        <f>E8+F8</f>
        <v>7178.8917156798097</v>
      </c>
      <c r="G4" s="11"/>
      <c r="H4" s="22" t="s">
        <v>12</v>
      </c>
      <c r="I4" s="23"/>
      <c r="J4" s="23"/>
      <c r="K4" s="15">
        <f>DAYS360(K2-1,K3,TRUE)</f>
        <v>13</v>
      </c>
    </row>
    <row r="5" spans="1:12" ht="16.2" thickBot="1" x14ac:dyDescent="0.35">
      <c r="A5" s="33" t="s">
        <v>13</v>
      </c>
      <c r="B5" s="33"/>
      <c r="C5" s="28">
        <f>DATE(YEAR(K3),MONTH(K3)-1,DAY(K3))</f>
        <v>43525</v>
      </c>
      <c r="G5" s="11"/>
      <c r="H5" s="7" t="s">
        <v>21</v>
      </c>
      <c r="I5" s="14"/>
      <c r="J5" s="14"/>
      <c r="K5" s="6"/>
      <c r="L5" s="8"/>
    </row>
    <row r="6" spans="1:12" ht="23.4" thickTop="1" thickBot="1" x14ac:dyDescent="0.35">
      <c r="A6" s="34" t="s">
        <v>5</v>
      </c>
      <c r="B6" s="34"/>
      <c r="C6" s="34"/>
      <c r="D6" s="34"/>
      <c r="E6" s="34"/>
      <c r="F6" s="34"/>
      <c r="G6" s="34"/>
      <c r="H6" s="17"/>
      <c r="I6" s="51">
        <f>ROUND(($C$2*$C$3*K4)/365,2)</f>
        <v>0.92</v>
      </c>
      <c r="J6" s="52"/>
      <c r="K6" s="15"/>
      <c r="L6" s="8"/>
    </row>
    <row r="7" spans="1:12" ht="33.6" customHeight="1" thickTop="1" thickBot="1" x14ac:dyDescent="0.35">
      <c r="A7" s="24" t="s">
        <v>7</v>
      </c>
      <c r="B7" s="24" t="s">
        <v>6</v>
      </c>
      <c r="C7" s="24" t="s">
        <v>18</v>
      </c>
      <c r="D7" s="25" t="s">
        <v>15</v>
      </c>
      <c r="E7" s="25" t="s">
        <v>19</v>
      </c>
      <c r="F7" s="43" t="s">
        <v>16</v>
      </c>
      <c r="G7" s="25" t="s">
        <v>17</v>
      </c>
      <c r="H7" s="16"/>
      <c r="I7" s="18"/>
      <c r="J7" s="18"/>
      <c r="K7" s="10"/>
      <c r="L7" s="9"/>
    </row>
    <row r="8" spans="1:12" ht="16.2" thickTop="1" x14ac:dyDescent="0.3">
      <c r="A8" s="31" t="s">
        <v>8</v>
      </c>
      <c r="B8" s="32"/>
      <c r="C8" s="41"/>
      <c r="D8" s="42">
        <f>SUM(D9:D128)</f>
        <v>7178.8917156798052</v>
      </c>
      <c r="E8" s="42">
        <f>SUM(E9:E128)</f>
        <v>40.54171567981026</v>
      </c>
      <c r="F8" s="42">
        <f>SUM(F9:F128)</f>
        <v>7138.3499999999995</v>
      </c>
      <c r="G8" s="48"/>
      <c r="I8" s="30"/>
      <c r="J8" s="29"/>
      <c r="K8" s="20"/>
    </row>
    <row r="9" spans="1:12" x14ac:dyDescent="0.3">
      <c r="A9" s="40">
        <f>IF(ISNUMBER(B9),DATE(YEAR($C$5),MONTH($C$5)+B9*1,DAY($C$5)),"")</f>
        <v>43556</v>
      </c>
      <c r="B9" s="26">
        <f>IF(H8&lt;$C$4,H8+1,"-")</f>
        <v>1</v>
      </c>
      <c r="C9" s="11">
        <f>IF(ISNUMBER(B9),$C$2,"")</f>
        <v>7138.35</v>
      </c>
      <c r="D9" s="46">
        <f>IF(ISNUMBER(B9),-PMT((1+$C$3)^(1/12)-1,$C$4,$C$2),"")+I6</f>
        <v>200.30810321332805</v>
      </c>
      <c r="E9" s="47">
        <f>IFERROR(-IPMT((1+$C$3)^(1/12)-1,B9,$C$4,$C$2),"")+I6</f>
        <v>3.0579796224875291</v>
      </c>
      <c r="F9" s="27">
        <f>IFERROR(-PPMT((1+$C$3)^(1/12)-1,B9,$C$4,$C$2),"")</f>
        <v>197.25012359084053</v>
      </c>
      <c r="G9" s="11">
        <f>IF(ISNUMBER(B9),C2-F9,"")</f>
        <v>6941.0998764091601</v>
      </c>
    </row>
    <row r="10" spans="1:12" x14ac:dyDescent="0.3">
      <c r="A10" s="40">
        <f t="shared" ref="A10:A73" si="0">IF(ISNUMBER(B10),DATE(YEAR($C$5),MONTH($C$5)+B10*1,DAY($C$5)),"")</f>
        <v>43586</v>
      </c>
      <c r="B10" s="26">
        <f>IF(B9&lt;$C$4,B9+1,"-")</f>
        <v>2</v>
      </c>
      <c r="C10" s="11">
        <f>IF(ISNUMBER(B10),C9-F9,"")</f>
        <v>6941.0998764091601</v>
      </c>
      <c r="D10" s="44">
        <f>IF(ISNUMBER(B10),-PMT((1+$C$3)^(1/12)-1,$C$4,$C$2),"")</f>
        <v>199.38810321332807</v>
      </c>
      <c r="E10" s="39">
        <f>IFERROR(-IPMT((1+$C$3)^(1/12)-1,B10,$C$4,$C$2),"")</f>
        <v>2.0789020002400398</v>
      </c>
      <c r="F10" s="27">
        <f>IFERROR(-PPMT((1+$C$3)^(1/12)-1,B10,$C$4,$C$2),"")</f>
        <v>197.30920121308802</v>
      </c>
      <c r="G10" s="11">
        <f>IF(ISNUMBER(B10),C10-F10,"")</f>
        <v>6743.7906751960718</v>
      </c>
    </row>
    <row r="11" spans="1:12" x14ac:dyDescent="0.3">
      <c r="A11" s="40">
        <f t="shared" si="0"/>
        <v>43617</v>
      </c>
      <c r="B11" s="26">
        <f>IF(B10&lt;$C$4,B10+1,"-")</f>
        <v>3</v>
      </c>
      <c r="C11" s="11">
        <f>IF(ISNUMBER(B11),C10-F10,"")</f>
        <v>6743.7906751960718</v>
      </c>
      <c r="D11" s="44">
        <f>IF(ISNUMBER(B11),-PMT((1+$C$3)^(1/12)-1,$C$4,$C$2),"")</f>
        <v>199.38810321332807</v>
      </c>
      <c r="E11" s="39">
        <f>IFERROR(-IPMT((1+$C$3)^(1/12)-1,B11,$C$4,$C$2),"")</f>
        <v>2.0198066838822157</v>
      </c>
      <c r="F11" s="27">
        <f>IFERROR(-PPMT((1+$C$3)^(1/12)-1,B11,$C$4,$C$2),"")</f>
        <v>197.36829652944584</v>
      </c>
      <c r="G11" s="11">
        <f>IF(ISNUMBER(B11),C11-F11,"")</f>
        <v>6546.4223786666262</v>
      </c>
    </row>
    <row r="12" spans="1:12" x14ac:dyDescent="0.3">
      <c r="A12" s="40">
        <f t="shared" si="0"/>
        <v>43647</v>
      </c>
      <c r="B12" s="26">
        <f>IF(B11&lt;$C$4,B11+1,"-")</f>
        <v>4</v>
      </c>
      <c r="C12" s="11">
        <f>IF(ISNUMBER(B12),C11-F11,"")</f>
        <v>6546.4223786666262</v>
      </c>
      <c r="D12" s="44">
        <f>IF(ISNUMBER(B12),-PMT((1+$C$3)^(1/12)-1,$C$4,$C$2),"")</f>
        <v>199.38810321332807</v>
      </c>
      <c r="E12" s="39">
        <f>IFERROR(-IPMT((1+$C$3)^(1/12)-1,B12,$C$4,$C$2),"")</f>
        <v>1.9606936681145621</v>
      </c>
      <c r="F12" s="27">
        <f>IFERROR(-PPMT((1+$C$3)^(1/12)-1,B12,$C$4,$C$2),"")</f>
        <v>197.42740954521352</v>
      </c>
      <c r="G12" s="11">
        <f>IF(ISNUMBER(B12),C12-F12,"")</f>
        <v>6348.9949691214124</v>
      </c>
    </row>
    <row r="13" spans="1:12" x14ac:dyDescent="0.3">
      <c r="A13" s="40">
        <f t="shared" si="0"/>
        <v>43678</v>
      </c>
      <c r="B13" s="26">
        <f>IF(B12&lt;$C$4,B12+1,"-")</f>
        <v>5</v>
      </c>
      <c r="C13" s="11">
        <f>IF(ISNUMBER(B13),C12-F12,"")</f>
        <v>6348.9949691214124</v>
      </c>
      <c r="D13" s="44">
        <f>IF(ISNUMBER(B13),-PMT((1+$C$3)^(1/12)-1,$C$4,$C$2),"")</f>
        <v>199.38810321332807</v>
      </c>
      <c r="E13" s="39">
        <f>IFERROR(-IPMT((1+$C$3)^(1/12)-1,B13,$C$4,$C$2),"")</f>
        <v>1.901562947635997</v>
      </c>
      <c r="F13" s="27">
        <f>IFERROR(-PPMT((1+$C$3)^(1/12)-1,B13,$C$4,$C$2),"")</f>
        <v>197.48654026569207</v>
      </c>
      <c r="G13" s="11">
        <f>IF(ISNUMBER(B13),C13-F13,"")</f>
        <v>6151.50842885572</v>
      </c>
    </row>
    <row r="14" spans="1:12" x14ac:dyDescent="0.3">
      <c r="A14" s="40">
        <f t="shared" si="0"/>
        <v>43709</v>
      </c>
      <c r="B14" s="26">
        <f>IF(B13&lt;$C$4,B13+1,"-")</f>
        <v>6</v>
      </c>
      <c r="C14" s="11">
        <f>IF(ISNUMBER(B14),C13-F13,"")</f>
        <v>6151.50842885572</v>
      </c>
      <c r="D14" s="44">
        <f>IF(ISNUMBER(B14),-PMT((1+$C$3)^(1/12)-1,$C$4,$C$2),"")</f>
        <v>199.38810321332807</v>
      </c>
      <c r="E14" s="39">
        <f>IFERROR(-IPMT((1+$C$3)^(1/12)-1,B14,$C$4,$C$2),"")</f>
        <v>1.8424145171438506</v>
      </c>
      <c r="F14" s="27">
        <f>IFERROR(-PPMT((1+$C$3)^(1/12)-1,B14,$C$4,$C$2),"")</f>
        <v>197.54568869618419</v>
      </c>
      <c r="G14" s="11">
        <f>IF(ISNUMBER(B14),C14-F14,"")</f>
        <v>5953.9627401595362</v>
      </c>
    </row>
    <row r="15" spans="1:12" x14ac:dyDescent="0.3">
      <c r="A15" s="40">
        <f t="shared" si="0"/>
        <v>43739</v>
      </c>
      <c r="B15" s="26">
        <f>IF(B14&lt;$C$4,B14+1,"-")</f>
        <v>7</v>
      </c>
      <c r="C15" s="11">
        <f>IF(ISNUMBER(B15),C14-F14,"")</f>
        <v>5953.9627401595362</v>
      </c>
      <c r="D15" s="44">
        <f>IF(ISNUMBER(B15),-PMT((1+$C$3)^(1/12)-1,$C$4,$C$2),"")</f>
        <v>199.38810321332807</v>
      </c>
      <c r="E15" s="39">
        <f>IFERROR(-IPMT((1+$C$3)^(1/12)-1,B15,$C$4,$C$2),"")</f>
        <v>1.7832483713338654</v>
      </c>
      <c r="F15" s="27">
        <f>IFERROR(-PPMT((1+$C$3)^(1/12)-1,B15,$C$4,$C$2),"")</f>
        <v>197.60485484199418</v>
      </c>
      <c r="G15" s="11">
        <f>IF(ISNUMBER(B15),C15-F15,"")</f>
        <v>5756.3578853175422</v>
      </c>
    </row>
    <row r="16" spans="1:12" x14ac:dyDescent="0.3">
      <c r="A16" s="40">
        <f t="shared" si="0"/>
        <v>43770</v>
      </c>
      <c r="B16" s="26">
        <f>IF(B15&lt;$C$4,B15+1,"-")</f>
        <v>8</v>
      </c>
      <c r="C16" s="11">
        <f>IF(ISNUMBER(B16),C15-F15,"")</f>
        <v>5756.3578853175422</v>
      </c>
      <c r="D16" s="44">
        <f>IF(ISNUMBER(B16),-PMT((1+$C$3)^(1/12)-1,$C$4,$C$2),"")</f>
        <v>199.38810321332807</v>
      </c>
      <c r="E16" s="39">
        <f>IFERROR(-IPMT((1+$C$3)^(1/12)-1,B16,$C$4,$C$2),"")</f>
        <v>1.7240645049001952</v>
      </c>
      <c r="F16" s="27">
        <f>IFERROR(-PPMT((1+$C$3)^(1/12)-1,B16,$C$4,$C$2),"")</f>
        <v>197.66403870842788</v>
      </c>
      <c r="G16" s="11">
        <f>IF(ISNUMBER(B16),C16-F16,"")</f>
        <v>5558.6938466091142</v>
      </c>
    </row>
    <row r="17" spans="1:7" x14ac:dyDescent="0.3">
      <c r="A17" s="40">
        <f t="shared" si="0"/>
        <v>43800</v>
      </c>
      <c r="B17" s="26">
        <f>IF(B16&lt;$C$4,B16+1,"-")</f>
        <v>9</v>
      </c>
      <c r="C17" s="11">
        <f>IF(ISNUMBER(B17),C16-F16,"")</f>
        <v>5558.6938466091142</v>
      </c>
      <c r="D17" s="44">
        <f>IF(ISNUMBER(B17),-PMT((1+$C$3)^(1/12)-1,$C$4,$C$2),"")</f>
        <v>199.38810321332807</v>
      </c>
      <c r="E17" s="39">
        <f>IFERROR(-IPMT((1+$C$3)^(1/12)-1,B17,$C$4,$C$2),"")</f>
        <v>1.6648629125354044</v>
      </c>
      <c r="F17" s="27">
        <f>IFERROR(-PPMT((1+$C$3)^(1/12)-1,B17,$C$4,$C$2),"")</f>
        <v>197.72324030079267</v>
      </c>
      <c r="G17" s="11">
        <f>IF(ISNUMBER(B17),C17-F17,"")</f>
        <v>5360.9706063083213</v>
      </c>
    </row>
    <row r="18" spans="1:7" x14ac:dyDescent="0.3">
      <c r="A18" s="40">
        <f t="shared" si="0"/>
        <v>43831</v>
      </c>
      <c r="B18" s="26">
        <f>IF(B17&lt;$C$4,B17+1,"-")</f>
        <v>10</v>
      </c>
      <c r="C18" s="11">
        <f>IF(ISNUMBER(B18),C17-F17,"")</f>
        <v>5360.9706063083213</v>
      </c>
      <c r="D18" s="44">
        <f>IF(ISNUMBER(B18),-PMT((1+$C$3)^(1/12)-1,$C$4,$C$2),"")</f>
        <v>199.38810321332807</v>
      </c>
      <c r="E18" s="39">
        <f>IFERROR(-IPMT((1+$C$3)^(1/12)-1,B18,$C$4,$C$2),"")</f>
        <v>1.6056435889304679</v>
      </c>
      <c r="F18" s="27">
        <f>IFERROR(-PPMT((1+$C$3)^(1/12)-1,B18,$C$4,$C$2),"")</f>
        <v>197.7824596243976</v>
      </c>
      <c r="G18" s="11">
        <f>IF(ISNUMBER(B18),C18-F18,"")</f>
        <v>5163.1881466839241</v>
      </c>
    </row>
    <row r="19" spans="1:7" x14ac:dyDescent="0.3">
      <c r="A19" s="40">
        <f t="shared" si="0"/>
        <v>43862</v>
      </c>
      <c r="B19" s="26">
        <f>IF(B18&lt;$C$4,B18+1,"-")</f>
        <v>11</v>
      </c>
      <c r="C19" s="11">
        <f>IF(ISNUMBER(B19),C18-F18,"")</f>
        <v>5163.1881466839241</v>
      </c>
      <c r="D19" s="44">
        <f>IF(ISNUMBER(B19),-PMT((1+$C$3)^(1/12)-1,$C$4,$C$2),"")</f>
        <v>199.38810321332807</v>
      </c>
      <c r="E19" s="39">
        <f>IFERROR(-IPMT((1+$C$3)^(1/12)-1,B19,$C$4,$C$2),"")</f>
        <v>1.5464065287747701</v>
      </c>
      <c r="F19" s="27">
        <f>IFERROR(-PPMT((1+$C$3)^(1/12)-1,B19,$C$4,$C$2),"")</f>
        <v>197.84169668455328</v>
      </c>
      <c r="G19" s="11">
        <f>IF(ISNUMBER(B19),C19-F19,"")</f>
        <v>4965.3464499993706</v>
      </c>
    </row>
    <row r="20" spans="1:7" x14ac:dyDescent="0.3">
      <c r="A20" s="40">
        <f t="shared" si="0"/>
        <v>43891</v>
      </c>
      <c r="B20" s="26">
        <f>IF(B19&lt;$C$4,B19+1,"-")</f>
        <v>12</v>
      </c>
      <c r="C20" s="11">
        <f>IF(ISNUMBER(B20),C19-F19,"")</f>
        <v>4965.3464499993706</v>
      </c>
      <c r="D20" s="44">
        <f>IF(ISNUMBER(B20),-PMT((1+$C$3)^(1/12)-1,$C$4,$C$2),"")</f>
        <v>199.38810321332807</v>
      </c>
      <c r="E20" s="39">
        <f>IFERROR(-IPMT((1+$C$3)^(1/12)-1,B20,$C$4,$C$2),"")</f>
        <v>1.4871517267561056</v>
      </c>
      <c r="F20" s="27">
        <f>IFERROR(-PPMT((1+$C$3)^(1/12)-1,B20,$C$4,$C$2),"")</f>
        <v>197.90095148657196</v>
      </c>
      <c r="G20" s="11">
        <f>IF(ISNUMBER(B20),C20-F20,"")</f>
        <v>4767.4454985127986</v>
      </c>
    </row>
    <row r="21" spans="1:7" x14ac:dyDescent="0.3">
      <c r="A21" s="40">
        <f t="shared" si="0"/>
        <v>43922</v>
      </c>
      <c r="B21" s="26">
        <f>IF(B20&lt;$C$4,B20+1,"-")</f>
        <v>13</v>
      </c>
      <c r="C21" s="11">
        <f>IF(ISNUMBER(B21),C20-F20,"")</f>
        <v>4767.4454985127986</v>
      </c>
      <c r="D21" s="44">
        <f>IF(ISNUMBER(B21),-PMT((1+$C$3)^(1/12)-1,$C$4,$C$2),"")</f>
        <v>199.38810321332807</v>
      </c>
      <c r="E21" s="39">
        <f>IFERROR(-IPMT((1+$C$3)^(1/12)-1,B21,$C$4,$C$2),"")</f>
        <v>1.4278791775606774</v>
      </c>
      <c r="F21" s="27">
        <f>IFERROR(-PPMT((1+$C$3)^(1/12)-1,B21,$C$4,$C$2),"")</f>
        <v>197.96022403576737</v>
      </c>
      <c r="G21" s="11">
        <f>IF(ISNUMBER(B21),C21-F21,"")</f>
        <v>4569.4852744770315</v>
      </c>
    </row>
    <row r="22" spans="1:7" x14ac:dyDescent="0.3">
      <c r="A22" s="40">
        <f t="shared" si="0"/>
        <v>43952</v>
      </c>
      <c r="B22" s="26">
        <f>IF(B21&lt;$C$4,B21+1,"-")</f>
        <v>14</v>
      </c>
      <c r="C22" s="11">
        <f>IF(ISNUMBER(B22),C21-F21,"")</f>
        <v>4569.4852744770315</v>
      </c>
      <c r="D22" s="44">
        <f>IF(ISNUMBER(B22),-PMT((1+$C$3)^(1/12)-1,$C$4,$C$2),"")</f>
        <v>199.38810321332807</v>
      </c>
      <c r="E22" s="39">
        <f>IFERROR(-IPMT((1+$C$3)^(1/12)-1,B22,$C$4,$C$2),"")</f>
        <v>1.3685888758730975</v>
      </c>
      <c r="F22" s="27">
        <f>IFERROR(-PPMT((1+$C$3)^(1/12)-1,B22,$C$4,$C$2),"")</f>
        <v>198.01951433745495</v>
      </c>
      <c r="G22" s="11">
        <f>IF(ISNUMBER(B22),C22-F22,"")</f>
        <v>4371.4657601395766</v>
      </c>
    </row>
    <row r="23" spans="1:7" x14ac:dyDescent="0.3">
      <c r="A23" s="40">
        <f t="shared" si="0"/>
        <v>43983</v>
      </c>
      <c r="B23" s="26">
        <f>IF(B22&lt;$C$4,B22+1,"-")</f>
        <v>15</v>
      </c>
      <c r="C23" s="11">
        <f>IF(ISNUMBER(B23),C22-F22,"")</f>
        <v>4371.4657601395766</v>
      </c>
      <c r="D23" s="44">
        <f>IF(ISNUMBER(B23),-PMT((1+$C$3)^(1/12)-1,$C$4,$C$2),"")</f>
        <v>199.38810321332807</v>
      </c>
      <c r="E23" s="39">
        <f>IFERROR(-IPMT((1+$C$3)^(1/12)-1,B23,$C$4,$C$2),"")</f>
        <v>1.3092808163763854</v>
      </c>
      <c r="F23" s="27">
        <f>IFERROR(-PPMT((1+$C$3)^(1/12)-1,B23,$C$4,$C$2),"")</f>
        <v>198.07882239695167</v>
      </c>
      <c r="G23" s="11">
        <f>IF(ISNUMBER(B23),C23-F23,"")</f>
        <v>4173.3869377426245</v>
      </c>
    </row>
    <row r="24" spans="1:7" x14ac:dyDescent="0.3">
      <c r="A24" s="40">
        <f t="shared" si="0"/>
        <v>44013</v>
      </c>
      <c r="B24" s="26">
        <f>IF(B23&lt;$C$4,B23+1,"-")</f>
        <v>16</v>
      </c>
      <c r="C24" s="11">
        <f>IF(ISNUMBER(B24),C23-F23,"")</f>
        <v>4173.3869377426245</v>
      </c>
      <c r="D24" s="44">
        <f>IF(ISNUMBER(B24),-PMT((1+$C$3)^(1/12)-1,$C$4,$C$2),"")</f>
        <v>199.38810321332807</v>
      </c>
      <c r="E24" s="39">
        <f>IFERROR(-IPMT((1+$C$3)^(1/12)-1,B24,$C$4,$C$2),"")</f>
        <v>1.2499549937519678</v>
      </c>
      <c r="F24" s="27">
        <f>IFERROR(-PPMT((1+$C$3)^(1/12)-1,B24,$C$4,$C$2),"")</f>
        <v>198.13814821957607</v>
      </c>
      <c r="G24" s="11">
        <f>IF(ISNUMBER(B24),C24-F24,"")</f>
        <v>3975.2487895230483</v>
      </c>
    </row>
    <row r="25" spans="1:7" x14ac:dyDescent="0.3">
      <c r="A25" s="40">
        <f t="shared" si="0"/>
        <v>44044</v>
      </c>
      <c r="B25" s="26">
        <f>IF(B24&lt;$C$4,B24+1,"-")</f>
        <v>17</v>
      </c>
      <c r="C25" s="11">
        <f>IF(ISNUMBER(B25),C24-F24,"")</f>
        <v>3975.2487895230483</v>
      </c>
      <c r="D25" s="44">
        <f>IF(ISNUMBER(B25),-PMT((1+$C$3)^(1/12)-1,$C$4,$C$2),"")</f>
        <v>199.38810321332807</v>
      </c>
      <c r="E25" s="39">
        <f>IFERROR(-IPMT((1+$C$3)^(1/12)-1,B25,$C$4,$C$2),"")</f>
        <v>1.1906114026796801</v>
      </c>
      <c r="F25" s="27">
        <f>IFERROR(-PPMT((1+$C$3)^(1/12)-1,B25,$C$4,$C$2),"")</f>
        <v>198.19749181064839</v>
      </c>
      <c r="G25" s="11">
        <f>IF(ISNUMBER(B25),C25-F25,"")</f>
        <v>3777.0512977123999</v>
      </c>
    </row>
    <row r="26" spans="1:7" x14ac:dyDescent="0.3">
      <c r="A26" s="40">
        <f t="shared" si="0"/>
        <v>44075</v>
      </c>
      <c r="B26" s="26">
        <f>IF(B25&lt;$C$4,B25+1,"-")</f>
        <v>18</v>
      </c>
      <c r="C26" s="11">
        <f>IF(ISNUMBER(B26),C25-F25,"")</f>
        <v>3777.0512977123999</v>
      </c>
      <c r="D26" s="44">
        <f>IF(ISNUMBER(B26),-PMT((1+$C$3)^(1/12)-1,$C$4,$C$2),"")</f>
        <v>199.38810321332807</v>
      </c>
      <c r="E26" s="39">
        <f>IFERROR(-IPMT((1+$C$3)^(1/12)-1,B26,$C$4,$C$2),"")</f>
        <v>1.1312500378377619</v>
      </c>
      <c r="F26" s="27">
        <f>IFERROR(-PPMT((1+$C$3)^(1/12)-1,B26,$C$4,$C$2),"")</f>
        <v>198.25685317549031</v>
      </c>
      <c r="G26" s="11">
        <f>IF(ISNUMBER(B26),C26-F26,"")</f>
        <v>3578.7944445369094</v>
      </c>
    </row>
    <row r="27" spans="1:7" x14ac:dyDescent="0.3">
      <c r="A27" s="40">
        <f t="shared" si="0"/>
        <v>44105</v>
      </c>
      <c r="B27" s="26">
        <f>IF(B26&lt;$C$4,B26+1,"-")</f>
        <v>19</v>
      </c>
      <c r="C27" s="11">
        <f>IF(ISNUMBER(B27),C26-F26,"")</f>
        <v>3578.7944445369094</v>
      </c>
      <c r="D27" s="44">
        <f>IF(ISNUMBER(B27),-PMT((1+$C$3)^(1/12)-1,$C$4,$C$2),"")</f>
        <v>199.38810321332807</v>
      </c>
      <c r="E27" s="39">
        <f>IFERROR(-IPMT((1+$C$3)^(1/12)-1,B27,$C$4,$C$2),"")</f>
        <v>1.0718708939028609</v>
      </c>
      <c r="F27" s="27">
        <f>IFERROR(-PPMT((1+$C$3)^(1/12)-1,B27,$C$4,$C$2),"")</f>
        <v>198.31623231942521</v>
      </c>
      <c r="G27" s="11">
        <f>IF(ISNUMBER(B27),C27-F27,"")</f>
        <v>3380.4782122174843</v>
      </c>
    </row>
    <row r="28" spans="1:7" x14ac:dyDescent="0.3">
      <c r="A28" s="40">
        <f t="shared" si="0"/>
        <v>44136</v>
      </c>
      <c r="B28" s="26">
        <f>IF(B27&lt;$C$4,B27+1,"-")</f>
        <v>20</v>
      </c>
      <c r="C28" s="11">
        <f>IF(ISNUMBER(B28),C27-F27,"")</f>
        <v>3380.4782122174843</v>
      </c>
      <c r="D28" s="44">
        <f>IF(ISNUMBER(B28),-PMT((1+$C$3)^(1/12)-1,$C$4,$C$2),"")</f>
        <v>199.38810321332807</v>
      </c>
      <c r="E28" s="39">
        <f>IFERROR(-IPMT((1+$C$3)^(1/12)-1,B28,$C$4,$C$2),"")</f>
        <v>1.0124739655500297</v>
      </c>
      <c r="F28" s="27">
        <f>IFERROR(-PPMT((1+$C$3)^(1/12)-1,B28,$C$4,$C$2),"")</f>
        <v>198.37562924777805</v>
      </c>
      <c r="G28" s="11">
        <f>IF(ISNUMBER(B28),C28-F28,"")</f>
        <v>3182.1025829697064</v>
      </c>
    </row>
    <row r="29" spans="1:7" x14ac:dyDescent="0.3">
      <c r="A29" s="40">
        <f t="shared" si="0"/>
        <v>44166</v>
      </c>
      <c r="B29" s="26">
        <f>IF(B28&lt;$C$4,B28+1,"-")</f>
        <v>21</v>
      </c>
      <c r="C29" s="11">
        <f>IF(ISNUMBER(B29),C28-F28,"")</f>
        <v>3182.1025829697064</v>
      </c>
      <c r="D29" s="44">
        <f>IF(ISNUMBER(B29),-PMT((1+$C$3)^(1/12)-1,$C$4,$C$2),"")</f>
        <v>199.38810321332807</v>
      </c>
      <c r="E29" s="39">
        <f>IFERROR(-IPMT((1+$C$3)^(1/12)-1,B29,$C$4,$C$2),"")</f>
        <v>0.95305924745272563</v>
      </c>
      <c r="F29" s="27">
        <f>IFERROR(-PPMT((1+$C$3)^(1/12)-1,B29,$C$4,$C$2),"")</f>
        <v>198.43504396587534</v>
      </c>
      <c r="G29" s="11">
        <f>IF(ISNUMBER(B29),C29-F29,"")</f>
        <v>2983.6675390038313</v>
      </c>
    </row>
    <row r="30" spans="1:7" x14ac:dyDescent="0.3">
      <c r="A30" s="40">
        <f t="shared" si="0"/>
        <v>44197</v>
      </c>
      <c r="B30" s="26">
        <f>IF(B29&lt;$C$4,B29+1,"-")</f>
        <v>22</v>
      </c>
      <c r="C30" s="11">
        <f>IF(ISNUMBER(B30),C29-F29,"")</f>
        <v>2983.6675390038313</v>
      </c>
      <c r="D30" s="44">
        <f>IF(ISNUMBER(B30),-PMT((1+$C$3)^(1/12)-1,$C$4,$C$2),"")</f>
        <v>199.38810321332807</v>
      </c>
      <c r="E30" s="39">
        <f>IFERROR(-IPMT((1+$C$3)^(1/12)-1,B30,$C$4,$C$2),"")</f>
        <v>0.89362673428281125</v>
      </c>
      <c r="F30" s="27">
        <f>IFERROR(-PPMT((1+$C$3)^(1/12)-1,B30,$C$4,$C$2),"")</f>
        <v>198.49447647904523</v>
      </c>
      <c r="G30" s="11">
        <f>IF(ISNUMBER(B30),C30-F30,"")</f>
        <v>2785.173062524786</v>
      </c>
    </row>
    <row r="31" spans="1:7" x14ac:dyDescent="0.3">
      <c r="A31" s="40">
        <f t="shared" si="0"/>
        <v>44228</v>
      </c>
      <c r="B31" s="26">
        <f>IF(B30&lt;$C$4,B30+1,"-")</f>
        <v>23</v>
      </c>
      <c r="C31" s="11">
        <f>IF(ISNUMBER(B31),C30-F30,"")</f>
        <v>2785.173062524786</v>
      </c>
      <c r="D31" s="44">
        <f>IF(ISNUMBER(B31),-PMT((1+$C$3)^(1/12)-1,$C$4,$C$2),"")</f>
        <v>199.38810321332807</v>
      </c>
      <c r="E31" s="39">
        <f>IFERROR(-IPMT((1+$C$3)^(1/12)-1,B31,$C$4,$C$2),"")</f>
        <v>0.83417642071055309</v>
      </c>
      <c r="F31" s="27">
        <f>IFERROR(-PPMT((1+$C$3)^(1/12)-1,B31,$C$4,$C$2),"")</f>
        <v>198.55392679261752</v>
      </c>
      <c r="G31" s="11">
        <f>IF(ISNUMBER(B31),C31-F31,"")</f>
        <v>2586.6191357321686</v>
      </c>
    </row>
    <row r="32" spans="1:7" x14ac:dyDescent="0.3">
      <c r="A32" s="40">
        <f t="shared" si="0"/>
        <v>44256</v>
      </c>
      <c r="B32" s="26">
        <f>IF(B31&lt;$C$4,B31+1,"-")</f>
        <v>24</v>
      </c>
      <c r="C32" s="11">
        <f>IF(ISNUMBER(B32),C31-F31,"")</f>
        <v>2586.6191357321686</v>
      </c>
      <c r="D32" s="44">
        <f>IF(ISNUMBER(B32),-PMT((1+$C$3)^(1/12)-1,$C$4,$C$2),"")</f>
        <v>199.38810321332807</v>
      </c>
      <c r="E32" s="39">
        <f>IFERROR(-IPMT((1+$C$3)^(1/12)-1,B32,$C$4,$C$2),"")</f>
        <v>0.77470830140462155</v>
      </c>
      <c r="F32" s="27">
        <f>IFERROR(-PPMT((1+$C$3)^(1/12)-1,B32,$C$4,$C$2),"")</f>
        <v>198.61339491192345</v>
      </c>
      <c r="G32" s="11">
        <f>IF(ISNUMBER(B32),C32-F32,"")</f>
        <v>2388.0057408202451</v>
      </c>
    </row>
    <row r="33" spans="1:7" x14ac:dyDescent="0.3">
      <c r="A33" s="40">
        <f t="shared" si="0"/>
        <v>44287</v>
      </c>
      <c r="B33" s="26">
        <f>IF(B32&lt;$C$4,B32+1,"-")</f>
        <v>25</v>
      </c>
      <c r="C33" s="11">
        <f>IF(ISNUMBER(B33),C32-F32,"")</f>
        <v>2388.0057408202451</v>
      </c>
      <c r="D33" s="44">
        <f>IF(ISNUMBER(B33),-PMT((1+$C$3)^(1/12)-1,$C$4,$C$2),"")</f>
        <v>199.38810321332807</v>
      </c>
      <c r="E33" s="39">
        <f>IFERROR(-IPMT((1+$C$3)^(1/12)-1,B33,$C$4,$C$2),"")</f>
        <v>0.71522237103208997</v>
      </c>
      <c r="F33" s="27">
        <f>IFERROR(-PPMT((1+$C$3)^(1/12)-1,B33,$C$4,$C$2),"")</f>
        <v>198.67288084229594</v>
      </c>
      <c r="G33" s="11">
        <f>IF(ISNUMBER(B33),C33-F33,"")</f>
        <v>2189.3328599779493</v>
      </c>
    </row>
    <row r="34" spans="1:7" x14ac:dyDescent="0.3">
      <c r="A34" s="40">
        <f t="shared" si="0"/>
        <v>44317</v>
      </c>
      <c r="B34" s="26">
        <f>IF(B33&lt;$C$4,B33+1,"-")</f>
        <v>26</v>
      </c>
      <c r="C34" s="11">
        <f>IF(ISNUMBER(B34),C33-F33,"")</f>
        <v>2189.3328599779493</v>
      </c>
      <c r="D34" s="44">
        <f>IF(ISNUMBER(B34),-PMT((1+$C$3)^(1/12)-1,$C$4,$C$2),"")</f>
        <v>199.38810321332807</v>
      </c>
      <c r="E34" s="39">
        <f>IFERROR(-IPMT((1+$C$3)^(1/12)-1,B34,$C$4,$C$2),"")</f>
        <v>0.65571862425843475</v>
      </c>
      <c r="F34" s="27">
        <f>IFERROR(-PPMT((1+$C$3)^(1/12)-1,B34,$C$4,$C$2),"")</f>
        <v>198.73238458906962</v>
      </c>
      <c r="G34" s="11">
        <f>IF(ISNUMBER(B34),C34-F34,"")</f>
        <v>1990.6004753888797</v>
      </c>
    </row>
    <row r="35" spans="1:7" x14ac:dyDescent="0.3">
      <c r="A35" s="40">
        <f t="shared" si="0"/>
        <v>44348</v>
      </c>
      <c r="B35" s="26">
        <f>IF(B34&lt;$C$4,B34+1,"-")</f>
        <v>27</v>
      </c>
      <c r="C35" s="11">
        <f>IF(ISNUMBER(B35),C34-F34,"")</f>
        <v>1990.6004753888797</v>
      </c>
      <c r="D35" s="44">
        <f>IF(ISNUMBER(B35),-PMT((1+$C$3)^(1/12)-1,$C$4,$C$2),"")</f>
        <v>199.38810321332807</v>
      </c>
      <c r="E35" s="39">
        <f>IFERROR(-IPMT((1+$C$3)^(1/12)-1,B35,$C$4,$C$2),"")</f>
        <v>0.59619705574753445</v>
      </c>
      <c r="F35" s="27">
        <f>IFERROR(-PPMT((1+$C$3)^(1/12)-1,B35,$C$4,$C$2),"")</f>
        <v>198.79190615758051</v>
      </c>
      <c r="G35" s="11">
        <f>IF(ISNUMBER(B35),C35-F35,"")</f>
        <v>1791.8085692312991</v>
      </c>
    </row>
    <row r="36" spans="1:7" x14ac:dyDescent="0.3">
      <c r="A36" s="40">
        <f t="shared" si="0"/>
        <v>44378</v>
      </c>
      <c r="B36" s="26">
        <f>IF(B35&lt;$C$4,B35+1,"-")</f>
        <v>28</v>
      </c>
      <c r="C36" s="11">
        <f>IF(ISNUMBER(B36),C35-F35,"")</f>
        <v>1791.8085692312991</v>
      </c>
      <c r="D36" s="44">
        <f>IF(ISNUMBER(B36),-PMT((1+$C$3)^(1/12)-1,$C$4,$C$2),"")</f>
        <v>199.38810321332807</v>
      </c>
      <c r="E36" s="39">
        <f>IFERROR(-IPMT((1+$C$3)^(1/12)-1,B36,$C$4,$C$2),"")</f>
        <v>0.53665766016166927</v>
      </c>
      <c r="F36" s="27">
        <f>IFERROR(-PPMT((1+$C$3)^(1/12)-1,B36,$C$4,$C$2),"")</f>
        <v>198.8514455531664</v>
      </c>
      <c r="G36" s="11">
        <f>IF(ISNUMBER(B36),C36-F36,"")</f>
        <v>1592.9571236781326</v>
      </c>
    </row>
    <row r="37" spans="1:7" x14ac:dyDescent="0.3">
      <c r="A37" s="40">
        <f t="shared" si="0"/>
        <v>44409</v>
      </c>
      <c r="B37" s="26">
        <f>IF(B36&lt;$C$4,B36+1,"-")</f>
        <v>29</v>
      </c>
      <c r="C37" s="11">
        <f>IF(ISNUMBER(B37),C36-F36,"")</f>
        <v>1592.9571236781326</v>
      </c>
      <c r="D37" s="44">
        <f>IF(ISNUMBER(B37),-PMT((1+$C$3)^(1/12)-1,$C$4,$C$2),"")</f>
        <v>199.38810321332807</v>
      </c>
      <c r="E37" s="39">
        <f>IFERROR(-IPMT((1+$C$3)^(1/12)-1,B37,$C$4,$C$2),"")</f>
        <v>0.47710043216152098</v>
      </c>
      <c r="F37" s="27">
        <f>IFERROR(-PPMT((1+$C$3)^(1/12)-1,B37,$C$4,$C$2),"")</f>
        <v>198.91100278116653</v>
      </c>
      <c r="G37" s="11">
        <f>IF(ISNUMBER(B37),C37-F37,"")</f>
        <v>1394.0461208969659</v>
      </c>
    </row>
    <row r="38" spans="1:7" x14ac:dyDescent="0.3">
      <c r="A38" s="40">
        <f t="shared" si="0"/>
        <v>44440</v>
      </c>
      <c r="B38" s="26">
        <f>IF(B37&lt;$C$4,B37+1,"-")</f>
        <v>30</v>
      </c>
      <c r="C38" s="11">
        <f>IF(ISNUMBER(B38),C37-F37,"")</f>
        <v>1394.0461208969659</v>
      </c>
      <c r="D38" s="44">
        <f>IF(ISNUMBER(B38),-PMT((1+$C$3)^(1/12)-1,$C$4,$C$2),"")</f>
        <v>199.38810321332807</v>
      </c>
      <c r="E38" s="39">
        <f>IFERROR(-IPMT((1+$C$3)^(1/12)-1,B38,$C$4,$C$2),"")</f>
        <v>0.4175253664061721</v>
      </c>
      <c r="F38" s="27">
        <f>IFERROR(-PPMT((1+$C$3)^(1/12)-1,B38,$C$4,$C$2),"")</f>
        <v>198.97057784692191</v>
      </c>
      <c r="G38" s="11">
        <f>IF(ISNUMBER(B38),C38-F38,"")</f>
        <v>1195.075543050044</v>
      </c>
    </row>
    <row r="39" spans="1:7" x14ac:dyDescent="0.3">
      <c r="A39" s="40">
        <f t="shared" si="0"/>
        <v>44470</v>
      </c>
      <c r="B39" s="26">
        <f>IF(B38&lt;$C$4,B38+1,"-")</f>
        <v>31</v>
      </c>
      <c r="C39" s="11">
        <f>IF(ISNUMBER(B39),C38-F38,"")</f>
        <v>1195.075543050044</v>
      </c>
      <c r="D39" s="44">
        <f>IF(ISNUMBER(B39),-PMT((1+$C$3)^(1/12)-1,$C$4,$C$2),"")</f>
        <v>199.38810321332807</v>
      </c>
      <c r="E39" s="39">
        <f>IFERROR(-IPMT((1+$C$3)^(1/12)-1,B39,$C$4,$C$2),"")</f>
        <v>0.3579324575531056</v>
      </c>
      <c r="F39" s="27">
        <f>IFERROR(-PPMT((1+$C$3)^(1/12)-1,B39,$C$4,$C$2),"")</f>
        <v>199.03017075577495</v>
      </c>
      <c r="G39" s="11">
        <f>IF(ISNUMBER(B39),C39-F39,"")</f>
        <v>996.04537229426899</v>
      </c>
    </row>
    <row r="40" spans="1:7" x14ac:dyDescent="0.3">
      <c r="A40" s="40">
        <f t="shared" si="0"/>
        <v>44501</v>
      </c>
      <c r="B40" s="26">
        <f>IF(B39&lt;$C$4,B39+1,"-")</f>
        <v>32</v>
      </c>
      <c r="C40" s="11">
        <f>IF(ISNUMBER(B40),C39-F39,"")</f>
        <v>996.04537229426899</v>
      </c>
      <c r="D40" s="44">
        <f>IF(ISNUMBER(B40),-PMT((1+$C$3)^(1/12)-1,$C$4,$C$2),"")</f>
        <v>199.38810321332807</v>
      </c>
      <c r="E40" s="39">
        <f>IFERROR(-IPMT((1+$C$3)^(1/12)-1,B40,$C$4,$C$2),"")</f>
        <v>0.29832170025820409</v>
      </c>
      <c r="F40" s="27">
        <f>IFERROR(-PPMT((1+$C$3)^(1/12)-1,B40,$C$4,$C$2),"")</f>
        <v>199.08978151306985</v>
      </c>
      <c r="G40" s="11">
        <f>IF(ISNUMBER(B40),C40-F40,"")</f>
        <v>796.95559078119913</v>
      </c>
    </row>
    <row r="41" spans="1:7" x14ac:dyDescent="0.3">
      <c r="A41" s="40">
        <f t="shared" si="0"/>
        <v>44531</v>
      </c>
      <c r="B41" s="26">
        <f>IF(B40&lt;$C$4,B40+1,"-")</f>
        <v>33</v>
      </c>
      <c r="C41" s="11">
        <f>IF(ISNUMBER(B41),C40-F40,"")</f>
        <v>796.95559078119913</v>
      </c>
      <c r="D41" s="44">
        <f>IF(ISNUMBER(B41),-PMT((1+$C$3)^(1/12)-1,$C$4,$C$2),"")</f>
        <v>199.38810321332807</v>
      </c>
      <c r="E41" s="39">
        <f>IFERROR(-IPMT((1+$C$3)^(1/12)-1,B41,$C$4,$C$2),"")</f>
        <v>0.23869308917574975</v>
      </c>
      <c r="F41" s="27">
        <f>IFERROR(-PPMT((1+$C$3)^(1/12)-1,B41,$C$4,$C$2),"")</f>
        <v>199.14941012415233</v>
      </c>
      <c r="G41" s="11">
        <f>IF(ISNUMBER(B41),C41-F41,"")</f>
        <v>597.80618065704675</v>
      </c>
    </row>
    <row r="42" spans="1:7" x14ac:dyDescent="0.3">
      <c r="A42" s="40">
        <f t="shared" si="0"/>
        <v>44562</v>
      </c>
      <c r="B42" s="26">
        <f>IF(B41&lt;$C$4,B41+1,"-")</f>
        <v>34</v>
      </c>
      <c r="C42" s="11">
        <f>IF(ISNUMBER(B42),C41-F41,"")</f>
        <v>597.80618065704675</v>
      </c>
      <c r="D42" s="44">
        <f>IF(ISNUMBER(B42),-PMT((1+$C$3)^(1/12)-1,$C$4,$C$2),"")</f>
        <v>199.38810321332807</v>
      </c>
      <c r="E42" s="39">
        <f>IFERROR(-IPMT((1+$C$3)^(1/12)-1,B42,$C$4,$C$2),"")</f>
        <v>0.17904661895842372</v>
      </c>
      <c r="F42" s="27">
        <f>IFERROR(-PPMT((1+$C$3)^(1/12)-1,B42,$C$4,$C$2),"")</f>
        <v>199.20905659436966</v>
      </c>
      <c r="G42" s="11">
        <f>IF(ISNUMBER(B42),C42-F42,"")</f>
        <v>398.5971240626771</v>
      </c>
    </row>
    <row r="43" spans="1:7" x14ac:dyDescent="0.3">
      <c r="A43" s="40">
        <f t="shared" si="0"/>
        <v>44593</v>
      </c>
      <c r="B43" s="26">
        <f>IF(B42&lt;$C$4,B42+1,"-")</f>
        <v>35</v>
      </c>
      <c r="C43" s="11">
        <f>IF(ISNUMBER(B43),C42-F42,"")</f>
        <v>398.5971240626771</v>
      </c>
      <c r="D43" s="44">
        <f>IF(ISNUMBER(B43),-PMT((1+$C$3)^(1/12)-1,$C$4,$C$2),"")</f>
        <v>199.38810321332807</v>
      </c>
      <c r="E43" s="39">
        <f>IFERROR(-IPMT((1+$C$3)^(1/12)-1,B43,$C$4,$C$2),"")</f>
        <v>0.11938228425730552</v>
      </c>
      <c r="F43" s="27">
        <f>IFERROR(-PPMT((1+$C$3)^(1/12)-1,B43,$C$4,$C$2),"")</f>
        <v>199.26872092907075</v>
      </c>
      <c r="G43" s="11">
        <f>IF(ISNUMBER(B43),C43-F43,"")</f>
        <v>199.32840313360634</v>
      </c>
    </row>
    <row r="44" spans="1:7" x14ac:dyDescent="0.3">
      <c r="A44" s="40">
        <f t="shared" si="0"/>
        <v>44621</v>
      </c>
      <c r="B44" s="26">
        <f>IF(B43&lt;$C$4,B43+1,"-")</f>
        <v>36</v>
      </c>
      <c r="C44" s="11">
        <f>IF(ISNUMBER(B44),C43-F43,"")</f>
        <v>199.32840313360634</v>
      </c>
      <c r="D44" s="44">
        <f>IF(ISNUMBER(B44),-PMT((1+$C$3)^(1/12)-1,$C$4,$C$2),"")</f>
        <v>199.38810321332807</v>
      </c>
      <c r="E44" s="39">
        <f>IFERROR(-IPMT((1+$C$3)^(1/12)-1,B44,$C$4,$C$2),"")</f>
        <v>5.9700079721872613E-2</v>
      </c>
      <c r="F44" s="27">
        <f>IFERROR(-PPMT((1+$C$3)^(1/12)-1,B44,$C$4,$C$2),"")</f>
        <v>199.32840313360617</v>
      </c>
      <c r="G44" s="11">
        <f>IF(ISNUMBER(B44),C44-F44,"")</f>
        <v>1.7053025658242404E-13</v>
      </c>
    </row>
    <row r="45" spans="1:7" x14ac:dyDescent="0.3">
      <c r="A45" s="40" t="str">
        <f t="shared" si="0"/>
        <v/>
      </c>
      <c r="B45" s="26" t="str">
        <f>IF(B44&lt;$C$4,B44+1,"-")</f>
        <v>-</v>
      </c>
      <c r="C45" s="11" t="str">
        <f>IF(ISNUMBER(B45),C44-F44,"")</f>
        <v/>
      </c>
      <c r="D45" s="44" t="str">
        <f>IF(ISNUMBER(B45),-PMT((1+$C$3)^(1/12)-1,$C$4,$C$2),"")</f>
        <v/>
      </c>
      <c r="E45" s="39" t="str">
        <f>IFERROR(-IPMT((1+$C$3)^(1/12)-1,B45,$C$4,$C$2),"")</f>
        <v/>
      </c>
      <c r="F45" s="27" t="str">
        <f>IFERROR(-PPMT((1+$C$3)^(1/12)-1,B45,$C$4,$C$2),"")</f>
        <v/>
      </c>
      <c r="G45" s="11" t="str">
        <f>IF(ISNUMBER(B45),C45-F45,"")</f>
        <v/>
      </c>
    </row>
    <row r="46" spans="1:7" x14ac:dyDescent="0.3">
      <c r="A46" s="40" t="str">
        <f t="shared" si="0"/>
        <v/>
      </c>
      <c r="B46" s="26" t="str">
        <f>IF(B45&lt;$C$4,B45+1,"-")</f>
        <v>-</v>
      </c>
      <c r="C46" s="11" t="str">
        <f>IF(ISNUMBER(B46),C45-F45,"")</f>
        <v/>
      </c>
      <c r="D46" s="44" t="str">
        <f>IF(ISNUMBER(B46),-PMT((1+$C$3)^(1/12)-1,$C$4,$C$2),"")</f>
        <v/>
      </c>
      <c r="E46" s="39" t="str">
        <f>IFERROR(-IPMT((1+$C$3)^(1/12)-1,B46,$C$4,$C$2),"")</f>
        <v/>
      </c>
      <c r="F46" s="27" t="str">
        <f>IFERROR(-PPMT((1+$C$3)^(1/12)-1,B46,$C$4,$C$2),"")</f>
        <v/>
      </c>
      <c r="G46" s="11" t="str">
        <f>IF(ISNUMBER(B46),C46-F46,"")</f>
        <v/>
      </c>
    </row>
    <row r="47" spans="1:7" x14ac:dyDescent="0.3">
      <c r="A47" s="40" t="str">
        <f t="shared" si="0"/>
        <v/>
      </c>
      <c r="B47" s="26" t="str">
        <f>IF(B46&lt;$C$4,B46+1,"-")</f>
        <v>-</v>
      </c>
      <c r="C47" s="11" t="str">
        <f>IF(ISNUMBER(B47),C46-F46,"")</f>
        <v/>
      </c>
      <c r="D47" s="44" t="str">
        <f>IF(ISNUMBER(B47),-PMT((1+$C$3)^(1/12)-1,$C$4,$C$2),"")</f>
        <v/>
      </c>
      <c r="E47" s="39" t="str">
        <f>IFERROR(-IPMT((1+$C$3)^(1/12)-1,B47,$C$4,$C$2),"")</f>
        <v/>
      </c>
      <c r="F47" s="27" t="str">
        <f>IFERROR(-PPMT((1+$C$3)^(1/12)-1,B47,$C$4,$C$2),"")</f>
        <v/>
      </c>
      <c r="G47" s="11" t="str">
        <f>IF(ISNUMBER(B47),C47-F47,"")</f>
        <v/>
      </c>
    </row>
    <row r="48" spans="1:7" x14ac:dyDescent="0.3">
      <c r="A48" s="40" t="str">
        <f t="shared" si="0"/>
        <v/>
      </c>
      <c r="B48" s="26" t="str">
        <f>IF(B47&lt;$C$4,B47+1,"-")</f>
        <v>-</v>
      </c>
      <c r="C48" s="11" t="str">
        <f>IF(ISNUMBER(B48),C47-F47,"")</f>
        <v/>
      </c>
      <c r="D48" s="44" t="str">
        <f>IF(ISNUMBER(B48),-PMT((1+$C$3)^(1/12)-1,$C$4,$C$2),"")</f>
        <v/>
      </c>
      <c r="E48" s="39" t="str">
        <f>IFERROR(-IPMT((1+$C$3)^(1/12)-1,B48,$C$4,$C$2),"")</f>
        <v/>
      </c>
      <c r="F48" s="27" t="str">
        <f>IFERROR(-PPMT((1+$C$3)^(1/12)-1,B48,$C$4,$C$2),"")</f>
        <v/>
      </c>
      <c r="G48" s="11" t="str">
        <f>IF(ISNUMBER(B48),C48-F48,"")</f>
        <v/>
      </c>
    </row>
    <row r="49" spans="1:7" x14ac:dyDescent="0.3">
      <c r="A49" s="40" t="str">
        <f t="shared" si="0"/>
        <v/>
      </c>
      <c r="B49" s="26" t="str">
        <f>IF(B48&lt;$C$4,B48+1,"-")</f>
        <v>-</v>
      </c>
      <c r="C49" s="11" t="str">
        <f>IF(ISNUMBER(B49),C48-F48,"")</f>
        <v/>
      </c>
      <c r="D49" s="44" t="str">
        <f>IF(ISNUMBER(B49),-PMT((1+$C$3)^(1/12)-1,$C$4,$C$2),"")</f>
        <v/>
      </c>
      <c r="E49" s="39" t="str">
        <f>IFERROR(-IPMT((1+$C$3)^(1/12)-1,B49,$C$4,$C$2),"")</f>
        <v/>
      </c>
      <c r="F49" s="27" t="str">
        <f>IFERROR(-PPMT((1+$C$3)^(1/12)-1,B49,$C$4,$C$2),"")</f>
        <v/>
      </c>
      <c r="G49" s="11" t="str">
        <f>IF(ISNUMBER(B49),C49-F49,"")</f>
        <v/>
      </c>
    </row>
    <row r="50" spans="1:7" x14ac:dyDescent="0.3">
      <c r="A50" s="40" t="str">
        <f t="shared" si="0"/>
        <v/>
      </c>
      <c r="B50" s="26" t="str">
        <f>IF(B49&lt;$C$4,B49+1,"-")</f>
        <v>-</v>
      </c>
      <c r="C50" s="11" t="str">
        <f>IF(ISNUMBER(B50),C49-F49,"")</f>
        <v/>
      </c>
      <c r="D50" s="44" t="str">
        <f>IF(ISNUMBER(B50),-PMT((1+$C$3)^(1/12)-1,$C$4,$C$2),"")</f>
        <v/>
      </c>
      <c r="E50" s="39" t="str">
        <f>IFERROR(-IPMT((1+$C$3)^(1/12)-1,B50,$C$4,$C$2),"")</f>
        <v/>
      </c>
      <c r="F50" s="27" t="str">
        <f>IFERROR(-PPMT((1+$C$3)^(1/12)-1,B50,$C$4,$C$2),"")</f>
        <v/>
      </c>
      <c r="G50" s="11" t="str">
        <f>IF(ISNUMBER(B50),C50-F50,"")</f>
        <v/>
      </c>
    </row>
    <row r="51" spans="1:7" x14ac:dyDescent="0.3">
      <c r="A51" s="40" t="str">
        <f t="shared" si="0"/>
        <v/>
      </c>
      <c r="B51" s="26" t="str">
        <f>IF(B50&lt;$C$4,B50+1,"-")</f>
        <v>-</v>
      </c>
      <c r="C51" s="11" t="str">
        <f>IF(ISNUMBER(B51),C50-F50,"")</f>
        <v/>
      </c>
      <c r="D51" s="44" t="str">
        <f>IF(ISNUMBER(B51),-PMT((1+$C$3)^(1/12)-1,$C$4,$C$2),"")</f>
        <v/>
      </c>
      <c r="E51" s="39" t="str">
        <f>IFERROR(-IPMT((1+$C$3)^(1/12)-1,B51,$C$4,$C$2),"")</f>
        <v/>
      </c>
      <c r="F51" s="27" t="str">
        <f>IFERROR(-PPMT((1+$C$3)^(1/12)-1,B51,$C$4,$C$2),"")</f>
        <v/>
      </c>
      <c r="G51" s="11" t="str">
        <f>IF(ISNUMBER(B51),C51-F51,"")</f>
        <v/>
      </c>
    </row>
    <row r="52" spans="1:7" x14ac:dyDescent="0.3">
      <c r="A52" s="40" t="str">
        <f t="shared" si="0"/>
        <v/>
      </c>
      <c r="B52" s="26" t="str">
        <f>IF(B51&lt;$C$4,B51+1,"-")</f>
        <v>-</v>
      </c>
      <c r="C52" s="11" t="str">
        <f>IF(ISNUMBER(B52),C51-F51,"")</f>
        <v/>
      </c>
      <c r="D52" s="44" t="str">
        <f>IF(ISNUMBER(B52),-PMT((1+$C$3)^(1/12)-1,$C$4,$C$2),"")</f>
        <v/>
      </c>
      <c r="E52" s="39" t="str">
        <f>IFERROR(-IPMT((1+$C$3)^(1/12)-1,B52,$C$4,$C$2),"")</f>
        <v/>
      </c>
      <c r="F52" s="27" t="str">
        <f>IFERROR(-PPMT((1+$C$3)^(1/12)-1,B52,$C$4,$C$2),"")</f>
        <v/>
      </c>
      <c r="G52" s="11" t="str">
        <f>IF(ISNUMBER(B52),C52-F52,"")</f>
        <v/>
      </c>
    </row>
    <row r="53" spans="1:7" x14ac:dyDescent="0.3">
      <c r="A53" s="40" t="str">
        <f t="shared" si="0"/>
        <v/>
      </c>
      <c r="B53" s="26" t="str">
        <f>IF(B52&lt;$C$4,B52+1,"-")</f>
        <v>-</v>
      </c>
      <c r="C53" s="11" t="str">
        <f>IF(ISNUMBER(B53),C52-F52,"")</f>
        <v/>
      </c>
      <c r="D53" s="44" t="str">
        <f>IF(ISNUMBER(B53),-PMT((1+$C$3)^(1/12)-1,$C$4,$C$2),"")</f>
        <v/>
      </c>
      <c r="E53" s="39" t="str">
        <f>IFERROR(-IPMT((1+$C$3)^(1/12)-1,B53,$C$4,$C$2),"")</f>
        <v/>
      </c>
      <c r="F53" s="27" t="str">
        <f>IFERROR(-PPMT((1+$C$3)^(1/12)-1,B53,$C$4,$C$2),"")</f>
        <v/>
      </c>
      <c r="G53" s="11" t="str">
        <f>IF(ISNUMBER(B53),C53-F53,"")</f>
        <v/>
      </c>
    </row>
    <row r="54" spans="1:7" x14ac:dyDescent="0.3">
      <c r="A54" s="40" t="str">
        <f t="shared" si="0"/>
        <v/>
      </c>
      <c r="B54" s="26" t="str">
        <f>IF(B53&lt;$C$4,B53+1,"-")</f>
        <v>-</v>
      </c>
      <c r="C54" s="11" t="str">
        <f>IF(ISNUMBER(B54),C53-F53,"")</f>
        <v/>
      </c>
      <c r="D54" s="44" t="str">
        <f>IF(ISNUMBER(B54),-PMT((1+$C$3)^(1/12)-1,$C$4,$C$2),"")</f>
        <v/>
      </c>
      <c r="E54" s="39" t="str">
        <f>IFERROR(-IPMT((1+$C$3)^(1/12)-1,B54,$C$4,$C$2),"")</f>
        <v/>
      </c>
      <c r="F54" s="27" t="str">
        <f>IFERROR(-PPMT((1+$C$3)^(1/12)-1,B54,$C$4,$C$2),"")</f>
        <v/>
      </c>
      <c r="G54" s="11" t="str">
        <f>IF(ISNUMBER(B54),C54-F54,"")</f>
        <v/>
      </c>
    </row>
    <row r="55" spans="1:7" x14ac:dyDescent="0.3">
      <c r="A55" s="40" t="str">
        <f t="shared" si="0"/>
        <v/>
      </c>
      <c r="B55" s="26" t="str">
        <f>IF(B54&lt;$C$4,B54+1,"-")</f>
        <v>-</v>
      </c>
      <c r="C55" s="11" t="str">
        <f>IF(ISNUMBER(B55),C54-F54,"")</f>
        <v/>
      </c>
      <c r="D55" s="44" t="str">
        <f>IF(ISNUMBER(B55),-PMT((1+$C$3)^(1/12)-1,$C$4,$C$2),"")</f>
        <v/>
      </c>
      <c r="E55" s="39" t="str">
        <f>IFERROR(-IPMT((1+$C$3)^(1/12)-1,B55,$C$4,$C$2),"")</f>
        <v/>
      </c>
      <c r="F55" s="27" t="str">
        <f>IFERROR(-PPMT((1+$C$3)^(1/12)-1,B55,$C$4,$C$2),"")</f>
        <v/>
      </c>
      <c r="G55" s="11" t="str">
        <f>IF(ISNUMBER(B55),C55-F55,"")</f>
        <v/>
      </c>
    </row>
    <row r="56" spans="1:7" x14ac:dyDescent="0.3">
      <c r="A56" s="40" t="str">
        <f t="shared" si="0"/>
        <v/>
      </c>
      <c r="B56" s="26" t="str">
        <f>IF(B55&lt;$C$4,B55+1,"-")</f>
        <v>-</v>
      </c>
      <c r="C56" s="11" t="str">
        <f>IF(ISNUMBER(B56),C55-F55,"")</f>
        <v/>
      </c>
      <c r="D56" s="44" t="str">
        <f>IF(ISNUMBER(B56),-PMT((1+$C$3)^(1/12)-1,$C$4,$C$2),"")</f>
        <v/>
      </c>
      <c r="E56" s="39" t="str">
        <f>IFERROR(-IPMT((1+$C$3)^(1/12)-1,B56,$C$4,$C$2),"")</f>
        <v/>
      </c>
      <c r="F56" s="27" t="str">
        <f>IFERROR(-PPMT((1+$C$3)^(1/12)-1,B56,$C$4,$C$2),"")</f>
        <v/>
      </c>
      <c r="G56" s="11" t="str">
        <f>IF(ISNUMBER(B56),C56-F56,"")</f>
        <v/>
      </c>
    </row>
    <row r="57" spans="1:7" x14ac:dyDescent="0.3">
      <c r="A57" s="40" t="str">
        <f t="shared" si="0"/>
        <v/>
      </c>
      <c r="B57" s="26" t="str">
        <f>IF(B56&lt;$C$4,B56+1,"-")</f>
        <v>-</v>
      </c>
      <c r="C57" s="11" t="str">
        <f>IF(ISNUMBER(B57),C56-F56,"")</f>
        <v/>
      </c>
      <c r="D57" s="44" t="str">
        <f>IF(ISNUMBER(B57),-PMT((1+$C$3)^(1/12)-1,$C$4,$C$2),"")</f>
        <v/>
      </c>
      <c r="E57" s="39" t="str">
        <f>IFERROR(-IPMT((1+$C$3)^(1/12)-1,B57,$C$4,$C$2),"")</f>
        <v/>
      </c>
      <c r="F57" s="27" t="str">
        <f>IFERROR(-PPMT((1+$C$3)^(1/12)-1,B57,$C$4,$C$2),"")</f>
        <v/>
      </c>
      <c r="G57" s="11" t="str">
        <f>IF(ISNUMBER(B57),C57-F57,"")</f>
        <v/>
      </c>
    </row>
    <row r="58" spans="1:7" x14ac:dyDescent="0.3">
      <c r="A58" s="40" t="str">
        <f t="shared" si="0"/>
        <v/>
      </c>
      <c r="B58" s="26" t="str">
        <f>IF(B57&lt;$C$4,B57+1,"-")</f>
        <v>-</v>
      </c>
      <c r="C58" s="11" t="str">
        <f>IF(ISNUMBER(B58),C57-F57,"")</f>
        <v/>
      </c>
      <c r="D58" s="44" t="str">
        <f>IF(ISNUMBER(B58),-PMT((1+$C$3)^(1/12)-1,$C$4,$C$2),"")</f>
        <v/>
      </c>
      <c r="E58" s="39" t="str">
        <f>IFERROR(-IPMT((1+$C$3)^(1/12)-1,B58,$C$4,$C$2),"")</f>
        <v/>
      </c>
      <c r="F58" s="27" t="str">
        <f>IFERROR(-PPMT((1+$C$3)^(1/12)-1,B58,$C$4,$C$2),"")</f>
        <v/>
      </c>
      <c r="G58" s="11" t="str">
        <f>IF(ISNUMBER(B58),C58-F58,"")</f>
        <v/>
      </c>
    </row>
    <row r="59" spans="1:7" x14ac:dyDescent="0.3">
      <c r="A59" s="40" t="str">
        <f t="shared" si="0"/>
        <v/>
      </c>
      <c r="B59" s="26" t="str">
        <f>IF(B58&lt;$C$4,B58+1,"-")</f>
        <v>-</v>
      </c>
      <c r="C59" s="11" t="str">
        <f>IF(ISNUMBER(B59),C58-F58,"")</f>
        <v/>
      </c>
      <c r="D59" s="44" t="str">
        <f>IF(ISNUMBER(B59),-PMT((1+$C$3)^(1/12)-1,$C$4,$C$2),"")</f>
        <v/>
      </c>
      <c r="E59" s="39" t="str">
        <f>IFERROR(-IPMT((1+$C$3)^(1/12)-1,B59,$C$4,$C$2),"")</f>
        <v/>
      </c>
      <c r="F59" s="27" t="str">
        <f>IFERROR(-PPMT((1+$C$3)^(1/12)-1,B59,$C$4,$C$2),"")</f>
        <v/>
      </c>
      <c r="G59" s="11" t="str">
        <f>IF(ISNUMBER(B59),C59-F59,"")</f>
        <v/>
      </c>
    </row>
    <row r="60" spans="1:7" x14ac:dyDescent="0.3">
      <c r="A60" s="40" t="str">
        <f t="shared" si="0"/>
        <v/>
      </c>
      <c r="B60" s="26" t="str">
        <f>IF(B59&lt;$C$4,B59+1,"-")</f>
        <v>-</v>
      </c>
      <c r="C60" s="11" t="str">
        <f>IF(ISNUMBER(B60),C59-F59,"")</f>
        <v/>
      </c>
      <c r="D60" s="44" t="str">
        <f>IF(ISNUMBER(B60),-PMT((1+$C$3)^(1/12)-1,$C$4,$C$2),"")</f>
        <v/>
      </c>
      <c r="E60" s="39" t="str">
        <f>IFERROR(-IPMT((1+$C$3)^(1/12)-1,B60,$C$4,$C$2),"")</f>
        <v/>
      </c>
      <c r="F60" s="27" t="str">
        <f>IFERROR(-PPMT((1+$C$3)^(1/12)-1,B60,$C$4,$C$2),"")</f>
        <v/>
      </c>
      <c r="G60" s="11" t="str">
        <f>IF(ISNUMBER(B60),C60-F60,"")</f>
        <v/>
      </c>
    </row>
    <row r="61" spans="1:7" x14ac:dyDescent="0.3">
      <c r="A61" s="40" t="str">
        <f t="shared" si="0"/>
        <v/>
      </c>
      <c r="B61" s="26" t="str">
        <f>IF(B60&lt;$C$4,B60+1,"-")</f>
        <v>-</v>
      </c>
      <c r="C61" s="11" t="str">
        <f>IF(ISNUMBER(B61),C60-F60,"")</f>
        <v/>
      </c>
      <c r="D61" s="44" t="str">
        <f>IF(ISNUMBER(B61),-PMT((1+$C$3)^(1/12)-1,$C$4,$C$2),"")</f>
        <v/>
      </c>
      <c r="E61" s="39" t="str">
        <f>IFERROR(-IPMT((1+$C$3)^(1/12)-1,B61,$C$4,$C$2),"")</f>
        <v/>
      </c>
      <c r="F61" s="27" t="str">
        <f>IFERROR(-PPMT((1+$C$3)^(1/12)-1,B61,$C$4,$C$2),"")</f>
        <v/>
      </c>
      <c r="G61" s="11" t="str">
        <f>IF(ISNUMBER(B61),C61-F61,"")</f>
        <v/>
      </c>
    </row>
    <row r="62" spans="1:7" x14ac:dyDescent="0.3">
      <c r="A62" s="40" t="str">
        <f t="shared" si="0"/>
        <v/>
      </c>
      <c r="B62" s="26" t="str">
        <f>IF(B61&lt;$C$4,B61+1,"-")</f>
        <v>-</v>
      </c>
      <c r="C62" s="11" t="str">
        <f>IF(ISNUMBER(B62),C61-F61,"")</f>
        <v/>
      </c>
      <c r="D62" s="44" t="str">
        <f>IF(ISNUMBER(B62),-PMT((1+$C$3)^(1/12)-1,$C$4,$C$2),"")</f>
        <v/>
      </c>
      <c r="E62" s="39" t="str">
        <f>IFERROR(-IPMT((1+$C$3)^(1/12)-1,B62,$C$4,$C$2),"")</f>
        <v/>
      </c>
      <c r="F62" s="27" t="str">
        <f>IFERROR(-PPMT((1+$C$3)^(1/12)-1,B62,$C$4,$C$2),"")</f>
        <v/>
      </c>
      <c r="G62" s="11" t="str">
        <f>IF(ISNUMBER(B62),C62-F62,"")</f>
        <v/>
      </c>
    </row>
    <row r="63" spans="1:7" x14ac:dyDescent="0.3">
      <c r="A63" s="40" t="str">
        <f t="shared" si="0"/>
        <v/>
      </c>
      <c r="B63" s="26" t="str">
        <f>IF(B62&lt;$C$4,B62+1,"-")</f>
        <v>-</v>
      </c>
      <c r="C63" s="11" t="str">
        <f>IF(ISNUMBER(B63),C62-F62,"")</f>
        <v/>
      </c>
      <c r="D63" s="44" t="str">
        <f>IF(ISNUMBER(B63),-PMT((1+$C$3)^(1/12)-1,$C$4,$C$2),"")</f>
        <v/>
      </c>
      <c r="E63" s="39" t="str">
        <f>IFERROR(-IPMT((1+$C$3)^(1/12)-1,B63,$C$4,$C$2),"")</f>
        <v/>
      </c>
      <c r="F63" s="27" t="str">
        <f>IFERROR(-PPMT((1+$C$3)^(1/12)-1,B63,$C$4,$C$2),"")</f>
        <v/>
      </c>
      <c r="G63" s="11" t="str">
        <f>IF(ISNUMBER(B63),C63-F63,"")</f>
        <v/>
      </c>
    </row>
    <row r="64" spans="1:7" x14ac:dyDescent="0.3">
      <c r="A64" s="40" t="str">
        <f t="shared" si="0"/>
        <v/>
      </c>
      <c r="B64" s="26" t="str">
        <f>IF(B63&lt;$C$4,B63+1,"-")</f>
        <v>-</v>
      </c>
      <c r="C64" s="11" t="str">
        <f>IF(ISNUMBER(B64),C63-F63,"")</f>
        <v/>
      </c>
      <c r="D64" s="44" t="str">
        <f>IF(ISNUMBER(B64),-PMT((1+$C$3)^(1/12)-1,$C$4,$C$2),"")</f>
        <v/>
      </c>
      <c r="E64" s="39" t="str">
        <f>IFERROR(-IPMT((1+$C$3)^(1/12)-1,B64,$C$4,$C$2),"")</f>
        <v/>
      </c>
      <c r="F64" s="27" t="str">
        <f>IFERROR(-PPMT((1+$C$3)^(1/12)-1,B64,$C$4,$C$2),"")</f>
        <v/>
      </c>
      <c r="G64" s="11" t="str">
        <f>IF(ISNUMBER(B64),C64-F64,"")</f>
        <v/>
      </c>
    </row>
    <row r="65" spans="1:7" x14ac:dyDescent="0.3">
      <c r="A65" s="40" t="str">
        <f t="shared" si="0"/>
        <v/>
      </c>
      <c r="B65" s="26" t="str">
        <f>IF(B64&lt;$C$4,B64+1,"-")</f>
        <v>-</v>
      </c>
      <c r="C65" s="11" t="str">
        <f>IF(ISNUMBER(B65),C64-F64,"")</f>
        <v/>
      </c>
      <c r="D65" s="44" t="str">
        <f>IF(ISNUMBER(B65),-PMT((1+$C$3)^(1/12)-1,$C$4,$C$2),"")</f>
        <v/>
      </c>
      <c r="E65" s="39" t="str">
        <f>IFERROR(-IPMT((1+$C$3)^(1/12)-1,B65,$C$4,$C$2),"")</f>
        <v/>
      </c>
      <c r="F65" s="27" t="str">
        <f>IFERROR(-PPMT((1+$C$3)^(1/12)-1,B65,$C$4,$C$2),"")</f>
        <v/>
      </c>
      <c r="G65" s="11" t="str">
        <f>IF(ISNUMBER(B65),C65-F65,"")</f>
        <v/>
      </c>
    </row>
    <row r="66" spans="1:7" x14ac:dyDescent="0.3">
      <c r="A66" s="40" t="str">
        <f t="shared" si="0"/>
        <v/>
      </c>
      <c r="B66" s="26" t="str">
        <f>IF(B65&lt;$C$4,B65+1,"-")</f>
        <v>-</v>
      </c>
      <c r="C66" s="11" t="str">
        <f>IF(ISNUMBER(B66),C65-F65,"")</f>
        <v/>
      </c>
      <c r="D66" s="44" t="str">
        <f>IF(ISNUMBER(B66),-PMT((1+$C$3)^(1/12)-1,$C$4,$C$2),"")</f>
        <v/>
      </c>
      <c r="E66" s="39" t="str">
        <f>IFERROR(-IPMT((1+$C$3)^(1/12)-1,B66,$C$4,$C$2),"")</f>
        <v/>
      </c>
      <c r="F66" s="27" t="str">
        <f>IFERROR(-PPMT((1+$C$3)^(1/12)-1,B66,$C$4,$C$2),"")</f>
        <v/>
      </c>
      <c r="G66" s="11" t="str">
        <f>IF(ISNUMBER(B66),C66-F66,"")</f>
        <v/>
      </c>
    </row>
    <row r="67" spans="1:7" x14ac:dyDescent="0.3">
      <c r="A67" s="40" t="str">
        <f t="shared" si="0"/>
        <v/>
      </c>
      <c r="B67" s="26" t="str">
        <f>IF(B66&lt;$C$4,B66+1,"-")</f>
        <v>-</v>
      </c>
      <c r="C67" s="11" t="str">
        <f>IF(ISNUMBER(B67),C66-F66,"")</f>
        <v/>
      </c>
      <c r="D67" s="44" t="str">
        <f>IF(ISNUMBER(B67),-PMT((1+$C$3)^(1/12)-1,$C$4,$C$2),"")</f>
        <v/>
      </c>
      <c r="E67" s="39" t="str">
        <f>IFERROR(-IPMT((1+$C$3)^(1/12)-1,B67,$C$4,$C$2),"")</f>
        <v/>
      </c>
      <c r="F67" s="27" t="str">
        <f>IFERROR(-PPMT((1+$C$3)^(1/12)-1,B67,$C$4,$C$2),"")</f>
        <v/>
      </c>
      <c r="G67" s="11" t="str">
        <f>IF(ISNUMBER(B67),C67-F67,"")</f>
        <v/>
      </c>
    </row>
    <row r="68" spans="1:7" x14ac:dyDescent="0.3">
      <c r="A68" s="40" t="str">
        <f t="shared" si="0"/>
        <v/>
      </c>
      <c r="B68" s="26" t="str">
        <f>IF(B67&lt;$C$4,B67+1,"-")</f>
        <v>-</v>
      </c>
      <c r="C68" s="11" t="str">
        <f>IF(ISNUMBER(B68),C67-F67,"")</f>
        <v/>
      </c>
      <c r="D68" s="44" t="str">
        <f>IF(ISNUMBER(B68),-PMT((1+$C$3)^(1/12)-1,$C$4,$C$2),"")</f>
        <v/>
      </c>
      <c r="E68" s="39" t="str">
        <f>IFERROR(-IPMT((1+$C$3)^(1/12)-1,B68,$C$4,$C$2),"")</f>
        <v/>
      </c>
      <c r="F68" s="27" t="str">
        <f>IFERROR(-PPMT((1+$C$3)^(1/12)-1,B68,$C$4,$C$2),"")</f>
        <v/>
      </c>
      <c r="G68" s="11" t="str">
        <f>IF(ISNUMBER(B68),C68-F68,"")</f>
        <v/>
      </c>
    </row>
    <row r="69" spans="1:7" x14ac:dyDescent="0.3">
      <c r="A69" s="40" t="str">
        <f t="shared" si="0"/>
        <v/>
      </c>
      <c r="B69" s="26" t="str">
        <f>IF(B68&lt;$C$4,B68+1,"-")</f>
        <v>-</v>
      </c>
      <c r="C69" s="11" t="str">
        <f>IF(ISNUMBER(B69),C68-F68,"")</f>
        <v/>
      </c>
      <c r="D69" s="44" t="str">
        <f>IF(ISNUMBER(B69),-PMT((1+$C$3)^(1/12)-1,$C$4,$C$2),"")</f>
        <v/>
      </c>
      <c r="E69" s="39" t="str">
        <f>IFERROR(-IPMT((1+$C$3)^(1/12)-1,B69,$C$4,$C$2),"")</f>
        <v/>
      </c>
      <c r="F69" s="27" t="str">
        <f>IFERROR(-PPMT((1+$C$3)^(1/12)-1,B69,$C$4,$C$2),"")</f>
        <v/>
      </c>
      <c r="G69" s="11" t="str">
        <f>IF(ISNUMBER(B69),C69-F69,"")</f>
        <v/>
      </c>
    </row>
    <row r="70" spans="1:7" x14ac:dyDescent="0.3">
      <c r="A70" s="40" t="str">
        <f t="shared" si="0"/>
        <v/>
      </c>
      <c r="B70" s="26" t="str">
        <f>IF(B69&lt;$C$4,B69+1,"-")</f>
        <v>-</v>
      </c>
      <c r="C70" s="11" t="str">
        <f>IF(ISNUMBER(B70),C69-F69,"")</f>
        <v/>
      </c>
      <c r="D70" s="44" t="str">
        <f>IF(ISNUMBER(B70),-PMT((1+$C$3)^(1/12)-1,$C$4,$C$2),"")</f>
        <v/>
      </c>
      <c r="E70" s="39" t="str">
        <f>IFERROR(-IPMT((1+$C$3)^(1/12)-1,B70,$C$4,$C$2),"")</f>
        <v/>
      </c>
      <c r="F70" s="27" t="str">
        <f>IFERROR(-PPMT((1+$C$3)^(1/12)-1,B70,$C$4,$C$2),"")</f>
        <v/>
      </c>
      <c r="G70" s="11" t="str">
        <f>IF(ISNUMBER(B70),C70-F70,"")</f>
        <v/>
      </c>
    </row>
    <row r="71" spans="1:7" x14ac:dyDescent="0.3">
      <c r="A71" s="40" t="str">
        <f t="shared" si="0"/>
        <v/>
      </c>
      <c r="B71" s="26" t="str">
        <f>IF(B70&lt;$C$4,B70+1,"-")</f>
        <v>-</v>
      </c>
      <c r="C71" s="11" t="str">
        <f>IF(ISNUMBER(B71),C70-F70,"")</f>
        <v/>
      </c>
      <c r="D71" s="44" t="str">
        <f>IF(ISNUMBER(B71),-PMT((1+$C$3)^(1/12)-1,$C$4,$C$2),"")</f>
        <v/>
      </c>
      <c r="E71" s="39" t="str">
        <f>IFERROR(-IPMT((1+$C$3)^(1/12)-1,B71,$C$4,$C$2),"")</f>
        <v/>
      </c>
      <c r="F71" s="27" t="str">
        <f>IFERROR(-PPMT((1+$C$3)^(1/12)-1,B71,$C$4,$C$2),"")</f>
        <v/>
      </c>
      <c r="G71" s="11" t="str">
        <f>IF(ISNUMBER(B71),C71-F71,"")</f>
        <v/>
      </c>
    </row>
    <row r="72" spans="1:7" x14ac:dyDescent="0.3">
      <c r="A72" s="40" t="str">
        <f t="shared" si="0"/>
        <v/>
      </c>
      <c r="B72" s="26" t="str">
        <f>IF(B71&lt;$C$4,B71+1,"-")</f>
        <v>-</v>
      </c>
      <c r="C72" s="11" t="str">
        <f>IF(ISNUMBER(B72),C71-F71,"")</f>
        <v/>
      </c>
      <c r="D72" s="44" t="str">
        <f>IF(ISNUMBER(B72),-PMT((1+$C$3)^(1/12)-1,$C$4,$C$2),"")</f>
        <v/>
      </c>
      <c r="E72" s="39" t="str">
        <f>IFERROR(-IPMT((1+$C$3)^(1/12)-1,B72,$C$4,$C$2),"")</f>
        <v/>
      </c>
      <c r="F72" s="27" t="str">
        <f>IFERROR(-PPMT((1+$C$3)^(1/12)-1,B72,$C$4,$C$2),"")</f>
        <v/>
      </c>
      <c r="G72" s="11" t="str">
        <f>IF(ISNUMBER(B72),C72-F72,"")</f>
        <v/>
      </c>
    </row>
    <row r="73" spans="1:7" x14ac:dyDescent="0.3">
      <c r="A73" s="40" t="str">
        <f t="shared" si="0"/>
        <v/>
      </c>
      <c r="B73" s="26" t="str">
        <f>IF(B72&lt;$C$4,B72+1,"-")</f>
        <v>-</v>
      </c>
      <c r="C73" s="11" t="str">
        <f>IF(ISNUMBER(B73),C72-F72,"")</f>
        <v/>
      </c>
      <c r="D73" s="44" t="str">
        <f>IF(ISNUMBER(B73),-PMT((1+$C$3)^(1/12)-1,$C$4,$C$2),"")</f>
        <v/>
      </c>
      <c r="E73" s="39" t="str">
        <f>IFERROR(-IPMT((1+$C$3)^(1/12)-1,B73,$C$4,$C$2),"")</f>
        <v/>
      </c>
      <c r="F73" s="27" t="str">
        <f>IFERROR(-PPMT((1+$C$3)^(1/12)-1,B73,$C$4,$C$2),"")</f>
        <v/>
      </c>
      <c r="G73" s="11" t="str">
        <f>IF(ISNUMBER(B73),C73-F73,"")</f>
        <v/>
      </c>
    </row>
    <row r="74" spans="1:7" x14ac:dyDescent="0.3">
      <c r="A74" s="40" t="str">
        <f t="shared" ref="A74:A128" si="1">IF(ISNUMBER(B74),DATE(YEAR($C$5),MONTH($C$5)+B74*1,DAY($C$5)),"")</f>
        <v/>
      </c>
      <c r="B74" s="26" t="str">
        <f>IF(B73&lt;$C$4,B73+1,"-")</f>
        <v>-</v>
      </c>
      <c r="C74" s="11" t="str">
        <f>IF(ISNUMBER(B74),C73-F73,"")</f>
        <v/>
      </c>
      <c r="D74" s="44" t="str">
        <f>IF(ISNUMBER(B74),-PMT((1+$C$3)^(1/12)-1,$C$4,$C$2),"")</f>
        <v/>
      </c>
      <c r="E74" s="39" t="str">
        <f>IFERROR(-IPMT((1+$C$3)^(1/12)-1,B74,$C$4,$C$2),"")</f>
        <v/>
      </c>
      <c r="F74" s="27" t="str">
        <f>IFERROR(-PPMT((1+$C$3)^(1/12)-1,B74,$C$4,$C$2),"")</f>
        <v/>
      </c>
      <c r="G74" s="11" t="str">
        <f>IF(ISNUMBER(B74),C74-F74,"")</f>
        <v/>
      </c>
    </row>
    <row r="75" spans="1:7" x14ac:dyDescent="0.3">
      <c r="A75" s="40" t="str">
        <f t="shared" si="1"/>
        <v/>
      </c>
      <c r="B75" s="26" t="str">
        <f>IF(B74&lt;$C$4,B74+1,"-")</f>
        <v>-</v>
      </c>
      <c r="C75" s="11" t="str">
        <f>IF(ISNUMBER(B75),C74-F74,"")</f>
        <v/>
      </c>
      <c r="D75" s="44" t="str">
        <f>IF(ISNUMBER(B75),-PMT((1+$C$3)^(1/12)-1,$C$4,$C$2),"")</f>
        <v/>
      </c>
      <c r="E75" s="39" t="str">
        <f>IFERROR(-IPMT((1+$C$3)^(1/12)-1,B75,$C$4,$C$2),"")</f>
        <v/>
      </c>
      <c r="F75" s="27" t="str">
        <f>IFERROR(-PPMT((1+$C$3)^(1/12)-1,B75,$C$4,$C$2),"")</f>
        <v/>
      </c>
      <c r="G75" s="11" t="str">
        <f>IF(ISNUMBER(B75),C75-F75,"")</f>
        <v/>
      </c>
    </row>
    <row r="76" spans="1:7" x14ac:dyDescent="0.3">
      <c r="A76" s="40" t="str">
        <f t="shared" si="1"/>
        <v/>
      </c>
      <c r="B76" s="26" t="str">
        <f>IF(B75&lt;$C$4,B75+1,"-")</f>
        <v>-</v>
      </c>
      <c r="C76" s="11" t="str">
        <f>IF(ISNUMBER(B76),C75-F75,"")</f>
        <v/>
      </c>
      <c r="D76" s="44" t="str">
        <f>IF(ISNUMBER(B76),-PMT((1+$C$3)^(1/12)-1,$C$4,$C$2),"")</f>
        <v/>
      </c>
      <c r="E76" s="39" t="str">
        <f>IFERROR(-IPMT((1+$C$3)^(1/12)-1,B76,$C$4,$C$2),"")</f>
        <v/>
      </c>
      <c r="F76" s="27" t="str">
        <f>IFERROR(-PPMT((1+$C$3)^(1/12)-1,B76,$C$4,$C$2),"")</f>
        <v/>
      </c>
      <c r="G76" s="11" t="str">
        <f>IF(ISNUMBER(B76),C76-F76,"")</f>
        <v/>
      </c>
    </row>
    <row r="77" spans="1:7" x14ac:dyDescent="0.3">
      <c r="A77" s="40" t="str">
        <f t="shared" si="1"/>
        <v/>
      </c>
      <c r="B77" s="26" t="str">
        <f>IF(B76&lt;$C$4,B76+1,"-")</f>
        <v>-</v>
      </c>
      <c r="C77" s="11" t="str">
        <f>IF(ISNUMBER(B77),C76-F76,"")</f>
        <v/>
      </c>
      <c r="D77" s="44" t="str">
        <f>IF(ISNUMBER(B77),-PMT((1+$C$3)^(1/12)-1,$C$4,$C$2),"")</f>
        <v/>
      </c>
      <c r="E77" s="39" t="str">
        <f>IFERROR(-IPMT((1+$C$3)^(1/12)-1,B77,$C$4,$C$2),"")</f>
        <v/>
      </c>
      <c r="F77" s="27" t="str">
        <f>IFERROR(-PPMT((1+$C$3)^(1/12)-1,B77,$C$4,$C$2),"")</f>
        <v/>
      </c>
      <c r="G77" s="11" t="str">
        <f>IF(ISNUMBER(B77),C77-F77,"")</f>
        <v/>
      </c>
    </row>
    <row r="78" spans="1:7" x14ac:dyDescent="0.3">
      <c r="A78" s="40" t="str">
        <f t="shared" si="1"/>
        <v/>
      </c>
      <c r="B78" s="26" t="str">
        <f>IF(B77&lt;$C$4,B77+1,"-")</f>
        <v>-</v>
      </c>
      <c r="C78" s="11" t="str">
        <f>IF(ISNUMBER(B78),C77-F77,"")</f>
        <v/>
      </c>
      <c r="D78" s="44" t="str">
        <f>IF(ISNUMBER(B78),-PMT((1+$C$3)^(1/12)-1,$C$4,$C$2),"")</f>
        <v/>
      </c>
      <c r="E78" s="39" t="str">
        <f>IFERROR(-IPMT((1+$C$3)^(1/12)-1,B78,$C$4,$C$2),"")</f>
        <v/>
      </c>
      <c r="F78" s="27" t="str">
        <f>IFERROR(-PPMT((1+$C$3)^(1/12)-1,B78,$C$4,$C$2),"")</f>
        <v/>
      </c>
      <c r="G78" s="11" t="str">
        <f>IF(ISNUMBER(B78),C78-F78,"")</f>
        <v/>
      </c>
    </row>
    <row r="79" spans="1:7" x14ac:dyDescent="0.3">
      <c r="A79" s="40" t="str">
        <f t="shared" si="1"/>
        <v/>
      </c>
      <c r="B79" s="26" t="str">
        <f>IF(B78&lt;$C$4,B78+1,"-")</f>
        <v>-</v>
      </c>
      <c r="C79" s="11" t="str">
        <f>IF(ISNUMBER(B79),C78-F78,"")</f>
        <v/>
      </c>
      <c r="D79" s="44" t="str">
        <f>IF(ISNUMBER(B79),-PMT((1+$C$3)^(1/12)-1,$C$4,$C$2),"")</f>
        <v/>
      </c>
      <c r="E79" s="39" t="str">
        <f>IFERROR(-IPMT((1+$C$3)^(1/12)-1,B79,$C$4,$C$2),"")</f>
        <v/>
      </c>
      <c r="F79" s="27" t="str">
        <f>IFERROR(-PPMT((1+$C$3)^(1/12)-1,B79,$C$4,$C$2),"")</f>
        <v/>
      </c>
      <c r="G79" s="11" t="str">
        <f>IF(ISNUMBER(B79),C79-F79,"")</f>
        <v/>
      </c>
    </row>
    <row r="80" spans="1:7" x14ac:dyDescent="0.3">
      <c r="A80" s="40" t="str">
        <f t="shared" si="1"/>
        <v/>
      </c>
      <c r="B80" s="26" t="str">
        <f>IF(B79&lt;$C$4,B79+1,"-")</f>
        <v>-</v>
      </c>
      <c r="C80" s="11" t="str">
        <f>IF(ISNUMBER(B80),C79-F79,"")</f>
        <v/>
      </c>
      <c r="D80" s="44" t="str">
        <f>IF(ISNUMBER(B80),-PMT((1+$C$3)^(1/12)-1,$C$4,$C$2),"")</f>
        <v/>
      </c>
      <c r="E80" s="39" t="str">
        <f>IFERROR(-IPMT((1+$C$3)^(1/12)-1,B80,$C$4,$C$2),"")</f>
        <v/>
      </c>
      <c r="F80" s="27" t="str">
        <f>IFERROR(-PPMT((1+$C$3)^(1/12)-1,B80,$C$4,$C$2),"")</f>
        <v/>
      </c>
      <c r="G80" s="11" t="str">
        <f>IF(ISNUMBER(B80),C80-F80,"")</f>
        <v/>
      </c>
    </row>
    <row r="81" spans="1:7" x14ac:dyDescent="0.3">
      <c r="A81" s="40" t="str">
        <f t="shared" si="1"/>
        <v/>
      </c>
      <c r="B81" s="26" t="str">
        <f>IF(B80&lt;$C$4,B80+1,"-")</f>
        <v>-</v>
      </c>
      <c r="C81" s="11" t="str">
        <f>IF(ISNUMBER(B81),C80-F80,"")</f>
        <v/>
      </c>
      <c r="D81" s="44" t="str">
        <f>IF(ISNUMBER(B81),-PMT((1+$C$3)^(1/12)-1,$C$4,$C$2),"")</f>
        <v/>
      </c>
      <c r="E81" s="39" t="str">
        <f>IFERROR(-IPMT((1+$C$3)^(1/12)-1,B81,$C$4,$C$2),"")</f>
        <v/>
      </c>
      <c r="F81" s="27" t="str">
        <f>IFERROR(-PPMT((1+$C$3)^(1/12)-1,B81,$C$4,$C$2),"")</f>
        <v/>
      </c>
      <c r="G81" s="11" t="str">
        <f>IF(ISNUMBER(B81),C81-F81,"")</f>
        <v/>
      </c>
    </row>
    <row r="82" spans="1:7" x14ac:dyDescent="0.3">
      <c r="A82" s="40" t="str">
        <f t="shared" si="1"/>
        <v/>
      </c>
      <c r="B82" s="26" t="str">
        <f>IF(B81&lt;$C$4,B81+1,"-")</f>
        <v>-</v>
      </c>
      <c r="C82" s="11" t="str">
        <f>IF(ISNUMBER(B82),C81-F81,"")</f>
        <v/>
      </c>
      <c r="D82" s="44" t="str">
        <f>IF(ISNUMBER(B82),-PMT((1+$C$3)^(1/12)-1,$C$4,$C$2),"")</f>
        <v/>
      </c>
      <c r="E82" s="39" t="str">
        <f>IFERROR(-IPMT((1+$C$3)^(1/12)-1,B82,$C$4,$C$2),"")</f>
        <v/>
      </c>
      <c r="F82" s="27" t="str">
        <f>IFERROR(-PPMT((1+$C$3)^(1/12)-1,B82,$C$4,$C$2),"")</f>
        <v/>
      </c>
      <c r="G82" s="11" t="str">
        <f>IF(ISNUMBER(B82),C82-F82,"")</f>
        <v/>
      </c>
    </row>
    <row r="83" spans="1:7" x14ac:dyDescent="0.3">
      <c r="A83" s="40" t="str">
        <f t="shared" si="1"/>
        <v/>
      </c>
      <c r="B83" s="26" t="str">
        <f>IF(B82&lt;$C$4,B82+1,"-")</f>
        <v>-</v>
      </c>
      <c r="C83" s="11" t="str">
        <f>IF(ISNUMBER(B83),C82-F82,"")</f>
        <v/>
      </c>
      <c r="D83" s="44" t="str">
        <f>IF(ISNUMBER(B83),-PMT((1+$C$3)^(1/12)-1,$C$4,$C$2),"")</f>
        <v/>
      </c>
      <c r="E83" s="39" t="str">
        <f>IFERROR(-IPMT((1+$C$3)^(1/12)-1,B83,$C$4,$C$2),"")</f>
        <v/>
      </c>
      <c r="F83" s="27" t="str">
        <f>IFERROR(-PPMT((1+$C$3)^(1/12)-1,B83,$C$4,$C$2),"")</f>
        <v/>
      </c>
      <c r="G83" s="11" t="str">
        <f>IF(ISNUMBER(B83),C83-F83,"")</f>
        <v/>
      </c>
    </row>
    <row r="84" spans="1:7" x14ac:dyDescent="0.3">
      <c r="A84" s="40" t="str">
        <f t="shared" si="1"/>
        <v/>
      </c>
      <c r="B84" s="26" t="str">
        <f>IF(B83&lt;$C$4,B83+1,"-")</f>
        <v>-</v>
      </c>
      <c r="C84" s="11" t="str">
        <f>IF(ISNUMBER(B84),C83-F83,"")</f>
        <v/>
      </c>
      <c r="D84" s="44" t="str">
        <f>IF(ISNUMBER(B84),-PMT((1+$C$3)^(1/12)-1,$C$4,$C$2),"")</f>
        <v/>
      </c>
      <c r="E84" s="39" t="str">
        <f>IFERROR(-IPMT((1+$C$3)^(1/12)-1,B84,$C$4,$C$2),"")</f>
        <v/>
      </c>
      <c r="F84" s="27" t="str">
        <f>IFERROR(-PPMT((1+$C$3)^(1/12)-1,B84,$C$4,$C$2),"")</f>
        <v/>
      </c>
      <c r="G84" s="11" t="str">
        <f>IF(ISNUMBER(B84),C84-F84,"")</f>
        <v/>
      </c>
    </row>
    <row r="85" spans="1:7" x14ac:dyDescent="0.3">
      <c r="A85" s="40" t="str">
        <f t="shared" si="1"/>
        <v/>
      </c>
      <c r="B85" s="26" t="str">
        <f>IF(B84&lt;$C$4,B84+1,"-")</f>
        <v>-</v>
      </c>
      <c r="C85" s="11" t="str">
        <f>IF(ISNUMBER(B85),C84-F84,"")</f>
        <v/>
      </c>
      <c r="D85" s="44" t="str">
        <f>IF(ISNUMBER(B85),-PMT((1+$C$3)^(1/12)-1,$C$4,$C$2),"")</f>
        <v/>
      </c>
      <c r="E85" s="39" t="str">
        <f>IFERROR(-IPMT((1+$C$3)^(1/12)-1,B85,$C$4,$C$2),"")</f>
        <v/>
      </c>
      <c r="F85" s="27" t="str">
        <f>IFERROR(-PPMT((1+$C$3)^(1/12)-1,B85,$C$4,$C$2),"")</f>
        <v/>
      </c>
      <c r="G85" s="11" t="str">
        <f>IF(ISNUMBER(B85),C85-F85,"")</f>
        <v/>
      </c>
    </row>
    <row r="86" spans="1:7" x14ac:dyDescent="0.3">
      <c r="A86" s="40" t="str">
        <f t="shared" si="1"/>
        <v/>
      </c>
      <c r="B86" s="26" t="str">
        <f>IF(B85&lt;$C$4,B85+1,"-")</f>
        <v>-</v>
      </c>
      <c r="C86" s="11" t="str">
        <f>IF(ISNUMBER(B86),C85-F85,"")</f>
        <v/>
      </c>
      <c r="D86" s="44" t="str">
        <f>IF(ISNUMBER(B86),-PMT((1+$C$3)^(1/12)-1,$C$4,$C$2),"")</f>
        <v/>
      </c>
      <c r="E86" s="39" t="str">
        <f>IFERROR(-IPMT((1+$C$3)^(1/12)-1,B86,$C$4,$C$2),"")</f>
        <v/>
      </c>
      <c r="F86" s="27" t="str">
        <f>IFERROR(-PPMT((1+$C$3)^(1/12)-1,B86,$C$4,$C$2),"")</f>
        <v/>
      </c>
      <c r="G86" s="11" t="str">
        <f>IF(ISNUMBER(B86),C86-F86,"")</f>
        <v/>
      </c>
    </row>
    <row r="87" spans="1:7" x14ac:dyDescent="0.3">
      <c r="A87" s="40" t="str">
        <f t="shared" si="1"/>
        <v/>
      </c>
      <c r="B87" s="26" t="str">
        <f>IF(B86&lt;$C$4,B86+1,"-")</f>
        <v>-</v>
      </c>
      <c r="C87" s="11" t="str">
        <f>IF(ISNUMBER(B87),C86-F86,"")</f>
        <v/>
      </c>
      <c r="D87" s="44" t="str">
        <f>IF(ISNUMBER(B87),-PMT((1+$C$3)^(1/12)-1,$C$4,$C$2),"")</f>
        <v/>
      </c>
      <c r="E87" s="39" t="str">
        <f>IFERROR(-IPMT((1+$C$3)^(1/12)-1,B87,$C$4,$C$2),"")</f>
        <v/>
      </c>
      <c r="F87" s="27" t="str">
        <f>IFERROR(-PPMT((1+$C$3)^(1/12)-1,B87,$C$4,$C$2),"")</f>
        <v/>
      </c>
      <c r="G87" s="11" t="str">
        <f>IF(ISNUMBER(B87),C87-F87,"")</f>
        <v/>
      </c>
    </row>
    <row r="88" spans="1:7" x14ac:dyDescent="0.3">
      <c r="A88" s="40" t="str">
        <f t="shared" si="1"/>
        <v/>
      </c>
      <c r="B88" s="26" t="str">
        <f>IF(B87&lt;$C$4,B87+1,"-")</f>
        <v>-</v>
      </c>
      <c r="C88" s="11" t="str">
        <f>IF(ISNUMBER(B88),C87-F87,"")</f>
        <v/>
      </c>
      <c r="D88" s="44" t="str">
        <f>IF(ISNUMBER(B88),-PMT((1+$C$3)^(1/12)-1,$C$4,$C$2),"")</f>
        <v/>
      </c>
      <c r="E88" s="39" t="str">
        <f>IFERROR(-IPMT((1+$C$3)^(1/12)-1,B88,$C$4,$C$2),"")</f>
        <v/>
      </c>
      <c r="F88" s="27" t="str">
        <f>IFERROR(-PPMT((1+$C$3)^(1/12)-1,B88,$C$4,$C$2),"")</f>
        <v/>
      </c>
      <c r="G88" s="11" t="str">
        <f>IF(ISNUMBER(B88),C88-F88,"")</f>
        <v/>
      </c>
    </row>
    <row r="89" spans="1:7" x14ac:dyDescent="0.3">
      <c r="A89" s="40" t="str">
        <f t="shared" si="1"/>
        <v/>
      </c>
      <c r="B89" s="26" t="str">
        <f>IF(B88&lt;$C$4,B88+1,"-")</f>
        <v>-</v>
      </c>
      <c r="C89" s="11" t="str">
        <f>IF(ISNUMBER(B89),C88-F88,"")</f>
        <v/>
      </c>
      <c r="D89" s="44" t="str">
        <f>IF(ISNUMBER(B89),-PMT((1+$C$3)^(1/12)-1,$C$4,$C$2),"")</f>
        <v/>
      </c>
      <c r="E89" s="39" t="str">
        <f>IFERROR(-IPMT((1+$C$3)^(1/12)-1,B89,$C$4,$C$2),"")</f>
        <v/>
      </c>
      <c r="F89" s="27" t="str">
        <f>IFERROR(-PPMT((1+$C$3)^(1/12)-1,B89,$C$4,$C$2),"")</f>
        <v/>
      </c>
      <c r="G89" s="11" t="str">
        <f>IF(ISNUMBER(B89),C89-F89,"")</f>
        <v/>
      </c>
    </row>
    <row r="90" spans="1:7" x14ac:dyDescent="0.3">
      <c r="A90" s="40" t="str">
        <f t="shared" si="1"/>
        <v/>
      </c>
      <c r="B90" s="26" t="str">
        <f>IF(B89&lt;$C$4,B89+1,"-")</f>
        <v>-</v>
      </c>
      <c r="C90" s="11" t="str">
        <f>IF(ISNUMBER(B90),C89-F89,"")</f>
        <v/>
      </c>
      <c r="D90" s="44" t="str">
        <f>IF(ISNUMBER(B90),-PMT((1+$C$3)^(1/12)-1,$C$4,$C$2),"")</f>
        <v/>
      </c>
      <c r="E90" s="39" t="str">
        <f>IFERROR(-IPMT((1+$C$3)^(1/12)-1,B90,$C$4,$C$2),"")</f>
        <v/>
      </c>
      <c r="F90" s="27" t="str">
        <f>IFERROR(-PPMT((1+$C$3)^(1/12)-1,B90,$C$4,$C$2),"")</f>
        <v/>
      </c>
      <c r="G90" s="11" t="str">
        <f>IF(ISNUMBER(B90),C90-F90,"")</f>
        <v/>
      </c>
    </row>
    <row r="91" spans="1:7" x14ac:dyDescent="0.3">
      <c r="A91" s="40" t="str">
        <f t="shared" si="1"/>
        <v/>
      </c>
      <c r="B91" s="26" t="str">
        <f>IF(B90&lt;$C$4,B90+1,"-")</f>
        <v>-</v>
      </c>
      <c r="C91" s="11" t="str">
        <f>IF(ISNUMBER(B91),C90-F90,"")</f>
        <v/>
      </c>
      <c r="D91" s="44" t="str">
        <f>IF(ISNUMBER(B91),-PMT((1+$C$3)^(1/12)-1,$C$4,$C$2),"")</f>
        <v/>
      </c>
      <c r="E91" s="39" t="str">
        <f>IFERROR(-IPMT((1+$C$3)^(1/12)-1,B91,$C$4,$C$2),"")</f>
        <v/>
      </c>
      <c r="F91" s="27" t="str">
        <f>IFERROR(-PPMT((1+$C$3)^(1/12)-1,B91,$C$4,$C$2),"")</f>
        <v/>
      </c>
      <c r="G91" s="11" t="str">
        <f>IF(ISNUMBER(B91),C91-F91,"")</f>
        <v/>
      </c>
    </row>
    <row r="92" spans="1:7" x14ac:dyDescent="0.3">
      <c r="A92" s="40" t="str">
        <f t="shared" si="1"/>
        <v/>
      </c>
      <c r="B92" s="26" t="str">
        <f>IF(B91&lt;$C$4,B91+1,"-")</f>
        <v>-</v>
      </c>
      <c r="C92" s="11" t="str">
        <f>IF(ISNUMBER(B92),C91-F91,"")</f>
        <v/>
      </c>
      <c r="D92" s="44" t="str">
        <f>IF(ISNUMBER(B92),-PMT((1+$C$3)^(1/12)-1,$C$4,$C$2),"")</f>
        <v/>
      </c>
      <c r="E92" s="39" t="str">
        <f>IFERROR(-IPMT((1+$C$3)^(1/12)-1,B92,$C$4,$C$2),"")</f>
        <v/>
      </c>
      <c r="F92" s="27" t="str">
        <f>IFERROR(-PPMT((1+$C$3)^(1/12)-1,B92,$C$4,$C$2),"")</f>
        <v/>
      </c>
      <c r="G92" s="11" t="str">
        <f>IF(ISNUMBER(B92),C92-F92,"")</f>
        <v/>
      </c>
    </row>
    <row r="93" spans="1:7" x14ac:dyDescent="0.3">
      <c r="A93" s="40" t="str">
        <f t="shared" si="1"/>
        <v/>
      </c>
      <c r="B93" s="26" t="str">
        <f>IF(B92&lt;$C$4,B92+1,"-")</f>
        <v>-</v>
      </c>
      <c r="C93" s="11" t="str">
        <f>IF(ISNUMBER(B93),C92-F92,"")</f>
        <v/>
      </c>
      <c r="D93" s="44" t="str">
        <f>IF(ISNUMBER(B93),-PMT((1+$C$3)^(1/12)-1,$C$4,$C$2),"")</f>
        <v/>
      </c>
      <c r="E93" s="39" t="str">
        <f>IFERROR(-IPMT((1+$C$3)^(1/12)-1,B93,$C$4,$C$2),"")</f>
        <v/>
      </c>
      <c r="F93" s="27" t="str">
        <f>IFERROR(-PPMT((1+$C$3)^(1/12)-1,B93,$C$4,$C$2),"")</f>
        <v/>
      </c>
      <c r="G93" s="11" t="str">
        <f>IF(ISNUMBER(B93),C93-F93,"")</f>
        <v/>
      </c>
    </row>
    <row r="94" spans="1:7" x14ac:dyDescent="0.3">
      <c r="A94" s="40" t="str">
        <f t="shared" si="1"/>
        <v/>
      </c>
      <c r="B94" s="26" t="str">
        <f>IF(B93&lt;$C$4,B93+1,"-")</f>
        <v>-</v>
      </c>
      <c r="C94" s="11" t="str">
        <f>IF(ISNUMBER(B94),C93-F93,"")</f>
        <v/>
      </c>
      <c r="D94" s="44" t="str">
        <f>IF(ISNUMBER(B94),-PMT((1+$C$3)^(1/12)-1,$C$4,$C$2),"")</f>
        <v/>
      </c>
      <c r="E94" s="39" t="str">
        <f>IFERROR(-IPMT((1+$C$3)^(1/12)-1,B94,$C$4,$C$2),"")</f>
        <v/>
      </c>
      <c r="F94" s="27" t="str">
        <f>IFERROR(-PPMT((1+$C$3)^(1/12)-1,B94,$C$4,$C$2),"")</f>
        <v/>
      </c>
      <c r="G94" s="11" t="str">
        <f>IF(ISNUMBER(B94),C94-F94,"")</f>
        <v/>
      </c>
    </row>
    <row r="95" spans="1:7" x14ac:dyDescent="0.3">
      <c r="A95" s="40" t="str">
        <f t="shared" si="1"/>
        <v/>
      </c>
      <c r="B95" s="26" t="str">
        <f>IF(B94&lt;$C$4,B94+1,"-")</f>
        <v>-</v>
      </c>
      <c r="C95" s="11" t="str">
        <f>IF(ISNUMBER(B95),C94-F94,"")</f>
        <v/>
      </c>
      <c r="D95" s="44" t="str">
        <f>IF(ISNUMBER(B95),-PMT((1+$C$3)^(1/12)-1,$C$4,$C$2),"")</f>
        <v/>
      </c>
      <c r="E95" s="39" t="str">
        <f>IFERROR(-IPMT((1+$C$3)^(1/12)-1,B95,$C$4,$C$2),"")</f>
        <v/>
      </c>
      <c r="F95" s="27" t="str">
        <f>IFERROR(-PPMT((1+$C$3)^(1/12)-1,B95,$C$4,$C$2),"")</f>
        <v/>
      </c>
      <c r="G95" s="11" t="str">
        <f>IF(ISNUMBER(B95),C95-F95,"")</f>
        <v/>
      </c>
    </row>
    <row r="96" spans="1:7" x14ac:dyDescent="0.3">
      <c r="A96" s="40" t="str">
        <f t="shared" si="1"/>
        <v/>
      </c>
      <c r="B96" s="26" t="str">
        <f>IF(B95&lt;$C$4,B95+1,"-")</f>
        <v>-</v>
      </c>
      <c r="C96" s="11" t="str">
        <f>IF(ISNUMBER(B96),C95-F95,"")</f>
        <v/>
      </c>
      <c r="D96" s="44" t="str">
        <f>IF(ISNUMBER(B96),-PMT((1+$C$3)^(1/12)-1,$C$4,$C$2),"")</f>
        <v/>
      </c>
      <c r="E96" s="39" t="str">
        <f>IFERROR(-IPMT((1+$C$3)^(1/12)-1,B96,$C$4,$C$2),"")</f>
        <v/>
      </c>
      <c r="F96" s="27" t="str">
        <f>IFERROR(-PPMT((1+$C$3)^(1/12)-1,B96,$C$4,$C$2),"")</f>
        <v/>
      </c>
      <c r="G96" s="11" t="str">
        <f>IF(ISNUMBER(B96),C96-F96,"")</f>
        <v/>
      </c>
    </row>
    <row r="97" spans="1:7" x14ac:dyDescent="0.3">
      <c r="A97" s="40" t="str">
        <f t="shared" si="1"/>
        <v/>
      </c>
      <c r="B97" s="26" t="str">
        <f>IF(B96&lt;$C$4,B96+1,"-")</f>
        <v>-</v>
      </c>
      <c r="C97" s="11" t="str">
        <f>IF(ISNUMBER(B97),C96-F96,"")</f>
        <v/>
      </c>
      <c r="D97" s="44" t="str">
        <f>IF(ISNUMBER(B97),-PMT((1+$C$3)^(1/12)-1,$C$4,$C$2),"")</f>
        <v/>
      </c>
      <c r="E97" s="39" t="str">
        <f>IFERROR(-IPMT((1+$C$3)^(1/12)-1,B97,$C$4,$C$2),"")</f>
        <v/>
      </c>
      <c r="F97" s="27" t="str">
        <f>IFERROR(-PPMT((1+$C$3)^(1/12)-1,B97,$C$4,$C$2),"")</f>
        <v/>
      </c>
      <c r="G97" s="11" t="str">
        <f>IF(ISNUMBER(B97),C97-F97,"")</f>
        <v/>
      </c>
    </row>
    <row r="98" spans="1:7" x14ac:dyDescent="0.3">
      <c r="A98" s="40" t="str">
        <f t="shared" si="1"/>
        <v/>
      </c>
      <c r="B98" s="26" t="str">
        <f>IF(B97&lt;$C$4,B97+1,"-")</f>
        <v>-</v>
      </c>
      <c r="C98" s="11" t="str">
        <f>IF(ISNUMBER(B98),C97-F97,"")</f>
        <v/>
      </c>
      <c r="D98" s="44" t="str">
        <f>IF(ISNUMBER(B98),-PMT((1+$C$3)^(1/12)-1,$C$4,$C$2),"")</f>
        <v/>
      </c>
      <c r="E98" s="39" t="str">
        <f>IFERROR(-IPMT((1+$C$3)^(1/12)-1,B98,$C$4,$C$2),"")</f>
        <v/>
      </c>
      <c r="F98" s="27" t="str">
        <f>IFERROR(-PPMT((1+$C$3)^(1/12)-1,B98,$C$4,$C$2),"")</f>
        <v/>
      </c>
      <c r="G98" s="11" t="str">
        <f>IF(ISNUMBER(B98),C98-F98,"")</f>
        <v/>
      </c>
    </row>
    <row r="99" spans="1:7" x14ac:dyDescent="0.3">
      <c r="A99" s="40" t="str">
        <f t="shared" si="1"/>
        <v/>
      </c>
      <c r="B99" s="26" t="str">
        <f>IF(B98&lt;$C$4,B98+1,"-")</f>
        <v>-</v>
      </c>
      <c r="C99" s="11" t="str">
        <f>IF(ISNUMBER(B99),C98-F98,"")</f>
        <v/>
      </c>
      <c r="D99" s="44" t="str">
        <f>IF(ISNUMBER(B99),-PMT((1+$C$3)^(1/12)-1,$C$4,$C$2),"")</f>
        <v/>
      </c>
      <c r="E99" s="39" t="str">
        <f>IFERROR(-IPMT((1+$C$3)^(1/12)-1,B99,$C$4,$C$2),"")</f>
        <v/>
      </c>
      <c r="F99" s="27" t="str">
        <f>IFERROR(-PPMT((1+$C$3)^(1/12)-1,B99,$C$4,$C$2),"")</f>
        <v/>
      </c>
      <c r="G99" s="11" t="str">
        <f>IF(ISNUMBER(B99),C99-F99,"")</f>
        <v/>
      </c>
    </row>
    <row r="100" spans="1:7" x14ac:dyDescent="0.3">
      <c r="A100" s="40" t="str">
        <f t="shared" si="1"/>
        <v/>
      </c>
      <c r="B100" s="26" t="str">
        <f>IF(B99&lt;$C$4,B99+1,"-")</f>
        <v>-</v>
      </c>
      <c r="C100" s="11" t="str">
        <f>IF(ISNUMBER(B100),C99-F99,"")</f>
        <v/>
      </c>
      <c r="D100" s="44" t="str">
        <f>IF(ISNUMBER(B100),-PMT((1+$C$3)^(1/12)-1,$C$4,$C$2),"")</f>
        <v/>
      </c>
      <c r="E100" s="39" t="str">
        <f>IFERROR(-IPMT((1+$C$3)^(1/12)-1,B100,$C$4,$C$2),"")</f>
        <v/>
      </c>
      <c r="F100" s="27" t="str">
        <f>IFERROR(-PPMT((1+$C$3)^(1/12)-1,B100,$C$4,$C$2),"")</f>
        <v/>
      </c>
      <c r="G100" s="11" t="str">
        <f>IF(ISNUMBER(B100),C100-F100,"")</f>
        <v/>
      </c>
    </row>
    <row r="101" spans="1:7" x14ac:dyDescent="0.3">
      <c r="A101" s="40" t="str">
        <f t="shared" si="1"/>
        <v/>
      </c>
      <c r="B101" s="26" t="str">
        <f>IF(B100&lt;$C$4,B100+1,"-")</f>
        <v>-</v>
      </c>
      <c r="C101" s="11" t="str">
        <f>IF(ISNUMBER(B101),C100-F100,"")</f>
        <v/>
      </c>
      <c r="D101" s="44" t="str">
        <f>IF(ISNUMBER(B101),-PMT((1+$C$3)^(1/12)-1,$C$4,$C$2),"")</f>
        <v/>
      </c>
      <c r="E101" s="39" t="str">
        <f>IFERROR(-IPMT((1+$C$3)^(1/12)-1,B101,$C$4,$C$2),"")</f>
        <v/>
      </c>
      <c r="F101" s="27" t="str">
        <f>IFERROR(-PPMT((1+$C$3)^(1/12)-1,B101,$C$4,$C$2),"")</f>
        <v/>
      </c>
      <c r="G101" s="11" t="str">
        <f>IF(ISNUMBER(B101),C101-F101,"")</f>
        <v/>
      </c>
    </row>
    <row r="102" spans="1:7" x14ac:dyDescent="0.3">
      <c r="A102" s="40" t="str">
        <f t="shared" si="1"/>
        <v/>
      </c>
      <c r="B102" s="26" t="str">
        <f>IF(B101&lt;$C$4,B101+1,"-")</f>
        <v>-</v>
      </c>
      <c r="C102" s="11" t="str">
        <f>IF(ISNUMBER(B102),C101-F101,"")</f>
        <v/>
      </c>
      <c r="D102" s="44" t="str">
        <f>IF(ISNUMBER(B102),-PMT((1+$C$3)^(1/12)-1,$C$4,$C$2),"")</f>
        <v/>
      </c>
      <c r="E102" s="39" t="str">
        <f>IFERROR(-IPMT((1+$C$3)^(1/12)-1,B102,$C$4,$C$2),"")</f>
        <v/>
      </c>
      <c r="F102" s="27" t="str">
        <f>IFERROR(-PPMT((1+$C$3)^(1/12)-1,B102,$C$4,$C$2),"")</f>
        <v/>
      </c>
      <c r="G102" s="11" t="str">
        <f>IF(ISNUMBER(B102),C102-F102,"")</f>
        <v/>
      </c>
    </row>
    <row r="103" spans="1:7" x14ac:dyDescent="0.3">
      <c r="A103" s="40" t="str">
        <f t="shared" si="1"/>
        <v/>
      </c>
      <c r="B103" s="26" t="str">
        <f>IF(B102&lt;$C$4,B102+1,"-")</f>
        <v>-</v>
      </c>
      <c r="C103" s="11" t="str">
        <f>IF(ISNUMBER(B103),C102-F102,"")</f>
        <v/>
      </c>
      <c r="D103" s="44" t="str">
        <f>IF(ISNUMBER(B103),-PMT((1+$C$3)^(1/12)-1,$C$4,$C$2),"")</f>
        <v/>
      </c>
      <c r="E103" s="39" t="str">
        <f>IFERROR(-IPMT((1+$C$3)^(1/12)-1,B103,$C$4,$C$2),"")</f>
        <v/>
      </c>
      <c r="F103" s="27" t="str">
        <f>IFERROR(-PPMT((1+$C$3)^(1/12)-1,B103,$C$4,$C$2),"")</f>
        <v/>
      </c>
      <c r="G103" s="11" t="str">
        <f>IF(ISNUMBER(B103),C103-F103,"")</f>
        <v/>
      </c>
    </row>
    <row r="104" spans="1:7" x14ac:dyDescent="0.3">
      <c r="A104" s="40" t="str">
        <f t="shared" si="1"/>
        <v/>
      </c>
      <c r="B104" s="26" t="str">
        <f>IF(B103&lt;$C$4,B103+1,"-")</f>
        <v>-</v>
      </c>
      <c r="C104" s="11" t="str">
        <f>IF(ISNUMBER(B104),C103-F103,"")</f>
        <v/>
      </c>
      <c r="D104" s="44" t="str">
        <f>IF(ISNUMBER(B104),-PMT((1+$C$3)^(1/12)-1,$C$4,$C$2),"")</f>
        <v/>
      </c>
      <c r="E104" s="39" t="str">
        <f>IFERROR(-IPMT((1+$C$3)^(1/12)-1,B104,$C$4,$C$2),"")</f>
        <v/>
      </c>
      <c r="F104" s="27" t="str">
        <f>IFERROR(-PPMT((1+$C$3)^(1/12)-1,B104,$C$4,$C$2),"")</f>
        <v/>
      </c>
      <c r="G104" s="11" t="str">
        <f>IF(ISNUMBER(B104),C104-F104,"")</f>
        <v/>
      </c>
    </row>
    <row r="105" spans="1:7" x14ac:dyDescent="0.3">
      <c r="A105" s="40" t="str">
        <f t="shared" si="1"/>
        <v/>
      </c>
      <c r="B105" s="26" t="str">
        <f>IF(B104&lt;$C$4,B104+1,"-")</f>
        <v>-</v>
      </c>
      <c r="C105" s="11" t="str">
        <f>IF(ISNUMBER(B105),C104-F104,"")</f>
        <v/>
      </c>
      <c r="D105" s="44" t="str">
        <f>IF(ISNUMBER(B105),-PMT((1+$C$3)^(1/12)-1,$C$4,$C$2),"")</f>
        <v/>
      </c>
      <c r="E105" s="39" t="str">
        <f>IFERROR(-IPMT((1+$C$3)^(1/12)-1,B105,$C$4,$C$2),"")</f>
        <v/>
      </c>
      <c r="F105" s="27" t="str">
        <f>IFERROR(-PPMT((1+$C$3)^(1/12)-1,B105,$C$4,$C$2),"")</f>
        <v/>
      </c>
      <c r="G105" s="11" t="str">
        <f>IF(ISNUMBER(B105),C105-F105,"")</f>
        <v/>
      </c>
    </row>
    <row r="106" spans="1:7" x14ac:dyDescent="0.3">
      <c r="A106" s="40" t="str">
        <f t="shared" si="1"/>
        <v/>
      </c>
      <c r="B106" s="26" t="str">
        <f>IF(B105&lt;$C$4,B105+1,"-")</f>
        <v>-</v>
      </c>
      <c r="C106" s="11" t="str">
        <f>IF(ISNUMBER(B106),C105-F105,"")</f>
        <v/>
      </c>
      <c r="D106" s="44" t="str">
        <f>IF(ISNUMBER(B106),-PMT((1+$C$3)^(1/12)-1,$C$4,$C$2),"")</f>
        <v/>
      </c>
      <c r="E106" s="39" t="str">
        <f>IFERROR(-IPMT((1+$C$3)^(1/12)-1,B106,$C$4,$C$2),"")</f>
        <v/>
      </c>
      <c r="F106" s="27" t="str">
        <f>IFERROR(-PPMT((1+$C$3)^(1/12)-1,B106,$C$4,$C$2),"")</f>
        <v/>
      </c>
      <c r="G106" s="11" t="str">
        <f>IF(ISNUMBER(B106),C106-F106,"")</f>
        <v/>
      </c>
    </row>
    <row r="107" spans="1:7" x14ac:dyDescent="0.3">
      <c r="A107" s="40" t="str">
        <f t="shared" si="1"/>
        <v/>
      </c>
      <c r="B107" s="26" t="str">
        <f>IF(B106&lt;$C$4,B106+1,"-")</f>
        <v>-</v>
      </c>
      <c r="C107" s="11" t="str">
        <f>IF(ISNUMBER(B107),C106-F106,"")</f>
        <v/>
      </c>
      <c r="D107" s="44" t="str">
        <f>IF(ISNUMBER(B107),-PMT((1+$C$3)^(1/12)-1,$C$4,$C$2),"")</f>
        <v/>
      </c>
      <c r="E107" s="39" t="str">
        <f>IFERROR(-IPMT((1+$C$3)^(1/12)-1,B107,$C$4,$C$2),"")</f>
        <v/>
      </c>
      <c r="F107" s="27" t="str">
        <f>IFERROR(-PPMT((1+$C$3)^(1/12)-1,B107,$C$4,$C$2),"")</f>
        <v/>
      </c>
      <c r="G107" s="11" t="str">
        <f>IF(ISNUMBER(B107),C107-F107,"")</f>
        <v/>
      </c>
    </row>
    <row r="108" spans="1:7" x14ac:dyDescent="0.3">
      <c r="A108" s="40" t="str">
        <f t="shared" si="1"/>
        <v/>
      </c>
      <c r="B108" s="26" t="str">
        <f>IF(B107&lt;$C$4,B107+1,"-")</f>
        <v>-</v>
      </c>
      <c r="C108" s="11" t="str">
        <f>IF(ISNUMBER(B108),C107-F107,"")</f>
        <v/>
      </c>
      <c r="D108" s="44" t="str">
        <f>IF(ISNUMBER(B108),-PMT((1+$C$3)^(1/12)-1,$C$4,$C$2),"")</f>
        <v/>
      </c>
      <c r="E108" s="39" t="str">
        <f>IFERROR(-IPMT((1+$C$3)^(1/12)-1,B108,$C$4,$C$2),"")</f>
        <v/>
      </c>
      <c r="F108" s="27" t="str">
        <f>IFERROR(-PPMT((1+$C$3)^(1/12)-1,B108,$C$4,$C$2),"")</f>
        <v/>
      </c>
      <c r="G108" s="11" t="str">
        <f>IF(ISNUMBER(B108),C108-F108,"")</f>
        <v/>
      </c>
    </row>
    <row r="109" spans="1:7" x14ac:dyDescent="0.3">
      <c r="A109" s="40" t="str">
        <f t="shared" si="1"/>
        <v/>
      </c>
      <c r="B109" s="26" t="str">
        <f>IF(B108&lt;$C$4,B108+1,"-")</f>
        <v>-</v>
      </c>
      <c r="C109" s="11" t="str">
        <f>IF(ISNUMBER(B109),C108-F108,"")</f>
        <v/>
      </c>
      <c r="D109" s="44" t="str">
        <f>IF(ISNUMBER(B109),-PMT((1+$C$3)^(1/12)-1,$C$4,$C$2),"")</f>
        <v/>
      </c>
      <c r="E109" s="39" t="str">
        <f>IFERROR(-IPMT((1+$C$3)^(1/12)-1,B109,$C$4,$C$2),"")</f>
        <v/>
      </c>
      <c r="F109" s="27" t="str">
        <f>IFERROR(-PPMT((1+$C$3)^(1/12)-1,B109,$C$4,$C$2),"")</f>
        <v/>
      </c>
      <c r="G109" s="11" t="str">
        <f>IF(ISNUMBER(B109),C109-F109,"")</f>
        <v/>
      </c>
    </row>
    <row r="110" spans="1:7" x14ac:dyDescent="0.3">
      <c r="A110" s="40" t="str">
        <f t="shared" si="1"/>
        <v/>
      </c>
      <c r="B110" s="26" t="str">
        <f>IF(B109&lt;$C$4,B109+1,"-")</f>
        <v>-</v>
      </c>
      <c r="C110" s="11" t="str">
        <f>IF(ISNUMBER(B110),C109-F109,"")</f>
        <v/>
      </c>
      <c r="D110" s="44" t="str">
        <f>IF(ISNUMBER(B110),-PMT((1+$C$3)^(1/12)-1,$C$4,$C$2),"")</f>
        <v/>
      </c>
      <c r="E110" s="39" t="str">
        <f>IFERROR(-IPMT((1+$C$3)^(1/12)-1,B110,$C$4,$C$2),"")</f>
        <v/>
      </c>
      <c r="F110" s="27" t="str">
        <f>IFERROR(-PPMT((1+$C$3)^(1/12)-1,B110,$C$4,$C$2),"")</f>
        <v/>
      </c>
      <c r="G110" s="11" t="str">
        <f>IF(ISNUMBER(B110),C110-F110,"")</f>
        <v/>
      </c>
    </row>
    <row r="111" spans="1:7" x14ac:dyDescent="0.3">
      <c r="A111" s="40" t="str">
        <f t="shared" si="1"/>
        <v/>
      </c>
      <c r="B111" s="26" t="str">
        <f>IF(B110&lt;$C$4,B110+1,"-")</f>
        <v>-</v>
      </c>
      <c r="C111" s="11" t="str">
        <f>IF(ISNUMBER(B111),C110-F110,"")</f>
        <v/>
      </c>
      <c r="D111" s="44" t="str">
        <f>IF(ISNUMBER(B111),-PMT((1+$C$3)^(1/12)-1,$C$4,$C$2),"")</f>
        <v/>
      </c>
      <c r="E111" s="39" t="str">
        <f>IFERROR(-IPMT((1+$C$3)^(1/12)-1,B111,$C$4,$C$2),"")</f>
        <v/>
      </c>
      <c r="F111" s="27" t="str">
        <f>IFERROR(-PPMT((1+$C$3)^(1/12)-1,B111,$C$4,$C$2),"")</f>
        <v/>
      </c>
      <c r="G111" s="11" t="str">
        <f>IF(ISNUMBER(B111),C111-F111,"")</f>
        <v/>
      </c>
    </row>
    <row r="112" spans="1:7" x14ac:dyDescent="0.3">
      <c r="A112" s="40" t="str">
        <f t="shared" si="1"/>
        <v/>
      </c>
      <c r="B112" s="26" t="str">
        <f>IF(B111&lt;$C$4,B111+1,"-")</f>
        <v>-</v>
      </c>
      <c r="C112" s="11" t="str">
        <f>IF(ISNUMBER(B112),C111-F111,"")</f>
        <v/>
      </c>
      <c r="D112" s="44" t="str">
        <f>IF(ISNUMBER(B112),-PMT((1+$C$3)^(1/12)-1,$C$4,$C$2),"")</f>
        <v/>
      </c>
      <c r="E112" s="39" t="str">
        <f>IFERROR(-IPMT((1+$C$3)^(1/12)-1,B112,$C$4,$C$2),"")</f>
        <v/>
      </c>
      <c r="F112" s="27" t="str">
        <f>IFERROR(-PPMT((1+$C$3)^(1/12)-1,B112,$C$4,$C$2),"")</f>
        <v/>
      </c>
      <c r="G112" s="11" t="str">
        <f>IF(ISNUMBER(B112),C112-F112,"")</f>
        <v/>
      </c>
    </row>
    <row r="113" spans="1:7" x14ac:dyDescent="0.3">
      <c r="A113" s="40" t="str">
        <f t="shared" si="1"/>
        <v/>
      </c>
      <c r="B113" s="26" t="str">
        <f>IF(B112&lt;$C$4,B112+1,"-")</f>
        <v>-</v>
      </c>
      <c r="C113" s="11" t="str">
        <f>IF(ISNUMBER(B113),C112-F112,"")</f>
        <v/>
      </c>
      <c r="D113" s="44" t="str">
        <f>IF(ISNUMBER(B113),-PMT((1+$C$3)^(1/12)-1,$C$4,$C$2),"")</f>
        <v/>
      </c>
      <c r="E113" s="39" t="str">
        <f>IFERROR(-IPMT((1+$C$3)^(1/12)-1,B113,$C$4,$C$2),"")</f>
        <v/>
      </c>
      <c r="F113" s="27" t="str">
        <f>IFERROR(-PPMT((1+$C$3)^(1/12)-1,B113,$C$4,$C$2),"")</f>
        <v/>
      </c>
      <c r="G113" s="11" t="str">
        <f>IF(ISNUMBER(B113),C113-F113,"")</f>
        <v/>
      </c>
    </row>
    <row r="114" spans="1:7" x14ac:dyDescent="0.3">
      <c r="A114" s="40" t="str">
        <f t="shared" si="1"/>
        <v/>
      </c>
      <c r="B114" s="26" t="str">
        <f>IF(B113&lt;$C$4,B113+1,"-")</f>
        <v>-</v>
      </c>
      <c r="C114" s="11" t="str">
        <f>IF(ISNUMBER(B114),C113-F113,"")</f>
        <v/>
      </c>
      <c r="D114" s="44" t="str">
        <f>IF(ISNUMBER(B114),-PMT((1+$C$3)^(1/12)-1,$C$4,$C$2),"")</f>
        <v/>
      </c>
      <c r="E114" s="39" t="str">
        <f>IFERROR(-IPMT((1+$C$3)^(1/12)-1,B114,$C$4,$C$2),"")</f>
        <v/>
      </c>
      <c r="F114" s="27" t="str">
        <f>IFERROR(-PPMT((1+$C$3)^(1/12)-1,B114,$C$4,$C$2),"")</f>
        <v/>
      </c>
      <c r="G114" s="11" t="str">
        <f>IF(ISNUMBER(B114),C114-F114,"")</f>
        <v/>
      </c>
    </row>
    <row r="115" spans="1:7" x14ac:dyDescent="0.3">
      <c r="A115" s="40" t="str">
        <f t="shared" si="1"/>
        <v/>
      </c>
      <c r="B115" s="26" t="str">
        <f>IF(B114&lt;$C$4,B114+1,"-")</f>
        <v>-</v>
      </c>
      <c r="C115" s="11" t="str">
        <f>IF(ISNUMBER(B115),C114-F114,"")</f>
        <v/>
      </c>
      <c r="D115" s="44" t="str">
        <f>IF(ISNUMBER(B115),-PMT((1+$C$3)^(1/12)-1,$C$4,$C$2),"")</f>
        <v/>
      </c>
      <c r="E115" s="39" t="str">
        <f>IFERROR(-IPMT((1+$C$3)^(1/12)-1,B115,$C$4,$C$2),"")</f>
        <v/>
      </c>
      <c r="F115" s="27" t="str">
        <f>IFERROR(-PPMT((1+$C$3)^(1/12)-1,B115,$C$4,$C$2),"")</f>
        <v/>
      </c>
      <c r="G115" s="11" t="str">
        <f>IF(ISNUMBER(B115),C115-F115,"")</f>
        <v/>
      </c>
    </row>
    <row r="116" spans="1:7" x14ac:dyDescent="0.3">
      <c r="A116" s="40" t="str">
        <f t="shared" si="1"/>
        <v/>
      </c>
      <c r="B116" s="26" t="str">
        <f>IF(B115&lt;$C$4,B115+1,"-")</f>
        <v>-</v>
      </c>
      <c r="C116" s="11" t="str">
        <f>IF(ISNUMBER(B116),C115-F115,"")</f>
        <v/>
      </c>
      <c r="D116" s="44" t="str">
        <f>IF(ISNUMBER(B116),-PMT((1+$C$3)^(1/12)-1,$C$4,$C$2),"")</f>
        <v/>
      </c>
      <c r="E116" s="39" t="str">
        <f>IFERROR(-IPMT((1+$C$3)^(1/12)-1,B116,$C$4,$C$2),"")</f>
        <v/>
      </c>
      <c r="F116" s="27" t="str">
        <f>IFERROR(-PPMT((1+$C$3)^(1/12)-1,B116,$C$4,$C$2),"")</f>
        <v/>
      </c>
      <c r="G116" s="11" t="str">
        <f>IF(ISNUMBER(B116),C116-F116,"")</f>
        <v/>
      </c>
    </row>
    <row r="117" spans="1:7" x14ac:dyDescent="0.3">
      <c r="A117" s="40" t="str">
        <f t="shared" si="1"/>
        <v/>
      </c>
      <c r="B117" s="26" t="str">
        <f>IF(B116&lt;$C$4,B116+1,"-")</f>
        <v>-</v>
      </c>
      <c r="C117" s="11" t="str">
        <f>IF(ISNUMBER(B117),C116-F116,"")</f>
        <v/>
      </c>
      <c r="D117" s="44" t="str">
        <f>IF(ISNUMBER(B117),-PMT((1+$C$3)^(1/12)-1,$C$4,$C$2),"")</f>
        <v/>
      </c>
      <c r="E117" s="39" t="str">
        <f>IFERROR(-IPMT((1+$C$3)^(1/12)-1,B117,$C$4,$C$2),"")</f>
        <v/>
      </c>
      <c r="F117" s="27" t="str">
        <f>IFERROR(-PPMT((1+$C$3)^(1/12)-1,B117,$C$4,$C$2),"")</f>
        <v/>
      </c>
      <c r="G117" s="11" t="str">
        <f>IF(ISNUMBER(B117),C117-F117,"")</f>
        <v/>
      </c>
    </row>
    <row r="118" spans="1:7" x14ac:dyDescent="0.3">
      <c r="A118" s="40" t="str">
        <f t="shared" si="1"/>
        <v/>
      </c>
      <c r="B118" s="26" t="str">
        <f>IF(B117&lt;$C$4,B117+1,"-")</f>
        <v>-</v>
      </c>
      <c r="C118" s="11" t="str">
        <f>IF(ISNUMBER(B118),C117-F117,"")</f>
        <v/>
      </c>
      <c r="D118" s="44" t="str">
        <f>IF(ISNUMBER(B118),-PMT((1+$C$3)^(1/12)-1,$C$4,$C$2),"")</f>
        <v/>
      </c>
      <c r="E118" s="39" t="str">
        <f>IFERROR(-IPMT((1+$C$3)^(1/12)-1,B118,$C$4,$C$2),"")</f>
        <v/>
      </c>
      <c r="F118" s="27" t="str">
        <f>IFERROR(-PPMT((1+$C$3)^(1/12)-1,B118,$C$4,$C$2),"")</f>
        <v/>
      </c>
      <c r="G118" s="11" t="str">
        <f>IF(ISNUMBER(B118),C118-F118,"")</f>
        <v/>
      </c>
    </row>
    <row r="119" spans="1:7" x14ac:dyDescent="0.3">
      <c r="A119" s="40" t="str">
        <f t="shared" si="1"/>
        <v/>
      </c>
      <c r="B119" s="26" t="str">
        <f>IF(B118&lt;$C$4,B118+1,"-")</f>
        <v>-</v>
      </c>
      <c r="C119" s="11" t="str">
        <f>IF(ISNUMBER(B119),C118-F118,"")</f>
        <v/>
      </c>
      <c r="D119" s="44" t="str">
        <f>IF(ISNUMBER(B119),-PMT((1+$C$3)^(1/12)-1,$C$4,$C$2),"")</f>
        <v/>
      </c>
      <c r="E119" s="39" t="str">
        <f>IFERROR(-IPMT((1+$C$3)^(1/12)-1,B119,$C$4,$C$2),"")</f>
        <v/>
      </c>
      <c r="F119" s="27" t="str">
        <f>IFERROR(-PPMT((1+$C$3)^(1/12)-1,B119,$C$4,$C$2),"")</f>
        <v/>
      </c>
      <c r="G119" s="11" t="str">
        <f>IF(ISNUMBER(B119),C119-F119,"")</f>
        <v/>
      </c>
    </row>
    <row r="120" spans="1:7" x14ac:dyDescent="0.3">
      <c r="A120" s="40" t="str">
        <f t="shared" si="1"/>
        <v/>
      </c>
      <c r="B120" s="26" t="str">
        <f>IF(B119&lt;$C$4,B119+1,"-")</f>
        <v>-</v>
      </c>
      <c r="C120" s="11" t="str">
        <f>IF(ISNUMBER(B120),C119-F119,"")</f>
        <v/>
      </c>
      <c r="D120" s="44" t="str">
        <f>IF(ISNUMBER(B120),-PMT((1+$C$3)^(1/12)-1,$C$4,$C$2),"")</f>
        <v/>
      </c>
      <c r="E120" s="39" t="str">
        <f>IFERROR(-IPMT((1+$C$3)^(1/12)-1,B120,$C$4,$C$2),"")</f>
        <v/>
      </c>
      <c r="F120" s="27" t="str">
        <f>IFERROR(-PPMT((1+$C$3)^(1/12)-1,B120,$C$4,$C$2),"")</f>
        <v/>
      </c>
      <c r="G120" s="11" t="str">
        <f>IF(ISNUMBER(B120),C120-F120,"")</f>
        <v/>
      </c>
    </row>
    <row r="121" spans="1:7" x14ac:dyDescent="0.3">
      <c r="A121" s="40" t="str">
        <f t="shared" si="1"/>
        <v/>
      </c>
      <c r="B121" s="26" t="str">
        <f>IF(B120&lt;$C$4,B120+1,"-")</f>
        <v>-</v>
      </c>
      <c r="C121" s="11" t="str">
        <f>IF(ISNUMBER(B121),C120-F120,"")</f>
        <v/>
      </c>
      <c r="D121" s="44" t="str">
        <f>IF(ISNUMBER(B121),-PMT((1+$C$3)^(1/12)-1,$C$4,$C$2),"")</f>
        <v/>
      </c>
      <c r="E121" s="39" t="str">
        <f>IFERROR(-IPMT((1+$C$3)^(1/12)-1,B121,$C$4,$C$2),"")</f>
        <v/>
      </c>
      <c r="F121" s="27" t="str">
        <f>IFERROR(-PPMT((1+$C$3)^(1/12)-1,B121,$C$4,$C$2),"")</f>
        <v/>
      </c>
      <c r="G121" s="11" t="str">
        <f>IF(ISNUMBER(B121),C121-F121,"")</f>
        <v/>
      </c>
    </row>
    <row r="122" spans="1:7" x14ac:dyDescent="0.3">
      <c r="A122" s="40" t="str">
        <f t="shared" si="1"/>
        <v/>
      </c>
      <c r="B122" s="26" t="str">
        <f>IF(B121&lt;$C$4,B121+1,"-")</f>
        <v>-</v>
      </c>
      <c r="C122" s="11" t="str">
        <f>IF(ISNUMBER(B122),C121-F121,"")</f>
        <v/>
      </c>
      <c r="D122" s="44" t="str">
        <f>IF(ISNUMBER(B122),-PMT((1+$C$3)^(1/12)-1,$C$4,$C$2),"")</f>
        <v/>
      </c>
      <c r="E122" s="39" t="str">
        <f>IFERROR(-IPMT((1+$C$3)^(1/12)-1,B122,$C$4,$C$2),"")</f>
        <v/>
      </c>
      <c r="F122" s="27" t="str">
        <f>IFERROR(-PPMT((1+$C$3)^(1/12)-1,B122,$C$4,$C$2),"")</f>
        <v/>
      </c>
      <c r="G122" s="11" t="str">
        <f>IF(ISNUMBER(B122),C122-F122,"")</f>
        <v/>
      </c>
    </row>
    <row r="123" spans="1:7" x14ac:dyDescent="0.3">
      <c r="A123" s="40" t="str">
        <f t="shared" si="1"/>
        <v/>
      </c>
      <c r="B123" s="26" t="str">
        <f>IF(B122&lt;$C$4,B122+1,"-")</f>
        <v>-</v>
      </c>
      <c r="C123" s="11" t="str">
        <f>IF(ISNUMBER(B123),C122-F122,"")</f>
        <v/>
      </c>
      <c r="D123" s="44" t="str">
        <f>IF(ISNUMBER(B123),-PMT((1+$C$3)^(1/12)-1,$C$4,$C$2),"")</f>
        <v/>
      </c>
      <c r="E123" s="39" t="str">
        <f>IFERROR(-IPMT((1+$C$3)^(1/12)-1,B123,$C$4,$C$2),"")</f>
        <v/>
      </c>
      <c r="F123" s="27" t="str">
        <f>IFERROR(-PPMT((1+$C$3)^(1/12)-1,B123,$C$4,$C$2),"")</f>
        <v/>
      </c>
      <c r="G123" s="11" t="str">
        <f>IF(ISNUMBER(B123),C123-F123,"")</f>
        <v/>
      </c>
    </row>
    <row r="124" spans="1:7" x14ac:dyDescent="0.3">
      <c r="A124" s="40" t="str">
        <f t="shared" si="1"/>
        <v/>
      </c>
      <c r="B124" s="26" t="str">
        <f>IF(B123&lt;$C$4,B123+1,"-")</f>
        <v>-</v>
      </c>
      <c r="C124" s="11" t="str">
        <f>IF(ISNUMBER(B124),C123-F123,"")</f>
        <v/>
      </c>
      <c r="D124" s="44" t="str">
        <f>IF(ISNUMBER(B124),-PMT((1+$C$3)^(1/12)-1,$C$4,$C$2),"")</f>
        <v/>
      </c>
      <c r="E124" s="39" t="str">
        <f>IFERROR(-IPMT((1+$C$3)^(1/12)-1,B124,$C$4,$C$2),"")</f>
        <v/>
      </c>
      <c r="F124" s="27" t="str">
        <f>IFERROR(-PPMT((1+$C$3)^(1/12)-1,B124,$C$4,$C$2),"")</f>
        <v/>
      </c>
      <c r="G124" s="11" t="str">
        <f>IF(ISNUMBER(B124),C124-F124,"")</f>
        <v/>
      </c>
    </row>
    <row r="125" spans="1:7" x14ac:dyDescent="0.3">
      <c r="A125" s="40" t="str">
        <f t="shared" si="1"/>
        <v/>
      </c>
      <c r="B125" s="26" t="str">
        <f>IF(B124&lt;$C$4,B124+1,"-")</f>
        <v>-</v>
      </c>
      <c r="C125" s="11" t="str">
        <f>IF(ISNUMBER(B125),C124-F124,"")</f>
        <v/>
      </c>
      <c r="D125" s="44" t="str">
        <f>IF(ISNUMBER(B125),-PMT((1+$C$3)^(1/12)-1,$C$4,$C$2),"")</f>
        <v/>
      </c>
      <c r="E125" s="39" t="str">
        <f>IFERROR(-IPMT((1+$C$3)^(1/12)-1,B125,$C$4,$C$2),"")</f>
        <v/>
      </c>
      <c r="F125" s="27" t="str">
        <f>IFERROR(-PPMT((1+$C$3)^(1/12)-1,B125,$C$4,$C$2),"")</f>
        <v/>
      </c>
      <c r="G125" s="11" t="str">
        <f>IF(ISNUMBER(B125),C125-F125,"")</f>
        <v/>
      </c>
    </row>
    <row r="126" spans="1:7" x14ac:dyDescent="0.3">
      <c r="A126" s="40" t="str">
        <f t="shared" si="1"/>
        <v/>
      </c>
      <c r="B126" s="26" t="str">
        <f>IF(B125&lt;$C$4,B125+1,"-")</f>
        <v>-</v>
      </c>
      <c r="C126" s="11" t="str">
        <f>IF(ISNUMBER(B126),C125-F125,"")</f>
        <v/>
      </c>
      <c r="D126" s="44" t="str">
        <f>IF(ISNUMBER(B126),-PMT((1+$C$3)^(1/12)-1,$C$4,$C$2),"")</f>
        <v/>
      </c>
      <c r="E126" s="39" t="str">
        <f>IFERROR(-IPMT((1+$C$3)^(1/12)-1,B126,$C$4,$C$2),"")</f>
        <v/>
      </c>
      <c r="F126" s="27" t="str">
        <f>IFERROR(-PPMT((1+$C$3)^(1/12)-1,B126,$C$4,$C$2),"")</f>
        <v/>
      </c>
      <c r="G126" s="11" t="str">
        <f>IF(ISNUMBER(B126),C126-F126,"")</f>
        <v/>
      </c>
    </row>
    <row r="127" spans="1:7" x14ac:dyDescent="0.3">
      <c r="A127" s="40" t="str">
        <f t="shared" si="1"/>
        <v/>
      </c>
      <c r="B127" s="26" t="str">
        <f>IF(B126&lt;$C$4,B126+1,"-")</f>
        <v>-</v>
      </c>
      <c r="C127" s="11" t="str">
        <f>IF(ISNUMBER(B127),C126-F126,"")</f>
        <v/>
      </c>
      <c r="D127" s="44" t="str">
        <f>IF(ISNUMBER(B127),-PMT((1+$C$3)^(1/12)-1,$C$4,$C$2),"")</f>
        <v/>
      </c>
      <c r="E127" s="39" t="str">
        <f>IFERROR(-IPMT((1+$C$3)^(1/12)-1,B127,$C$4,$C$2),"")</f>
        <v/>
      </c>
      <c r="F127" s="27" t="str">
        <f>IFERROR(-PPMT((1+$C$3)^(1/12)-1,B127,$C$4,$C$2),"")</f>
        <v/>
      </c>
      <c r="G127" s="11" t="str">
        <f>IF(ISNUMBER(B127),C127-F127,"")</f>
        <v/>
      </c>
    </row>
    <row r="128" spans="1:7" x14ac:dyDescent="0.3">
      <c r="A128" s="40" t="str">
        <f t="shared" si="1"/>
        <v/>
      </c>
      <c r="B128" s="26" t="str">
        <f>IF(B127&lt;$C$4,B127+1,"-")</f>
        <v>-</v>
      </c>
      <c r="C128" s="11" t="str">
        <f>IF(ISNUMBER(B128),C127-F127,"")</f>
        <v/>
      </c>
      <c r="D128" s="45"/>
      <c r="E128" s="39" t="str">
        <f>IFERROR(-IPMT((1+$C$3)^(1/12)-1,B128,$C$4,$C$2),"")</f>
        <v/>
      </c>
      <c r="F128" s="27" t="str">
        <f>IFERROR(-PPMT((1+$C$3)^(1/12)-1,B128,$C$4,$C$2),"")</f>
        <v/>
      </c>
      <c r="G128" s="11" t="str">
        <f>IF(ISNUMBER(B128),C128-F128,"")</f>
        <v/>
      </c>
    </row>
  </sheetData>
  <mergeCells count="13">
    <mergeCell ref="I6:J6"/>
    <mergeCell ref="H1:K1"/>
    <mergeCell ref="A3:B3"/>
    <mergeCell ref="A4:B4"/>
    <mergeCell ref="D3:E3"/>
    <mergeCell ref="H2:J2"/>
    <mergeCell ref="A1:F1"/>
    <mergeCell ref="A2:B2"/>
    <mergeCell ref="D2:E2"/>
    <mergeCell ref="A8:C8"/>
    <mergeCell ref="A5:B5"/>
    <mergeCell ref="D4:E4"/>
    <mergeCell ref="A6:G6"/>
  </mergeCells>
  <conditionalFormatting sqref="A9:G499">
    <cfRule type="expression" dxfId="0" priority="1">
      <formula>$B9&lt;&gt;""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xxx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2018-05-18T11:37:13Z</dcterms:created>
  <dcterms:modified xsi:type="dcterms:W3CDTF">2019-05-06T05:24:11Z</dcterms:modified>
</cp:coreProperties>
</file>